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ifpenfsl01p\Redir$\Michael.Glasson\Desktop\Fair Value Calc\"/>
    </mc:Choice>
  </mc:AlternateContent>
  <xr:revisionPtr revIDLastSave="0" documentId="8_{4BD095D9-083F-4A5A-A656-33839B876022}" xr6:coauthVersionLast="47" xr6:coauthVersionMax="47" xr10:uidLastSave="{00000000-0000-0000-0000-000000000000}"/>
  <workbookProtection workbookAlgorithmName="SHA-512" workbookHashValue="ZgnM22fkXfRUqytHmSzphAr7p2XgTnkJgptl4gQDuEYkbey5OAzHW21K5LM2evaBT/gku7IyNRCsCw3E3PdahA==" workbookSaltValue="K+p6Ou4nlbcKIkkf7PuXnQ==" workbookSpinCount="100000" lockStructure="1"/>
  <bookViews>
    <workbookView xWindow="3570" yWindow="1005" windowWidth="22725" windowHeight="11385" tabRatio="701" activeTab="1" xr2:uid="{00000000-000D-0000-FFFF-FFFF00000000}"/>
  </bookViews>
  <sheets>
    <sheet name="Fair Value Calculator" sheetId="1" r:id="rId1"/>
    <sheet name="Holdings" sheetId="7" r:id="rId2"/>
    <sheet name="Lookup Values" sheetId="8" state="hidden" r:id="rId3"/>
    <sheet name="Asset List" sheetId="9" state="hidden" r:id="rId4"/>
    <sheet name="Parameters" sheetId="4" state="hidden" r:id="rId5"/>
  </sheets>
  <definedNames>
    <definedName name="_xlnm._FilterDatabase" localSheetId="3" hidden="1">'Asset List'!$A$1:$AC$1</definedName>
    <definedName name="_xlnm._FilterDatabase" localSheetId="1" hidden="1">Holdings!$B$1:$M$51</definedName>
    <definedName name="_xlnm.Print_Area" localSheetId="0">'Fair Value Calculator'!$A$1:$G$46</definedName>
    <definedName name="_xlnm.Print_Area" localSheetId="1">Holdings!$A:$N</definedName>
    <definedName name="_xlnm.Print_Area" localSheetId="4">Parameters!$A$1:$Q$15</definedName>
    <definedName name="_xlnm.Print_Titles" localSheetId="1">Holdings!$1:$3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4" i="7" l="1"/>
  <c r="J4" i="7"/>
  <c r="I4" i="7"/>
  <c r="H4" i="7"/>
  <c r="G4" i="7"/>
  <c r="F4" i="7"/>
  <c r="E4" i="7"/>
  <c r="D4" i="7"/>
  <c r="L5" i="7"/>
  <c r="L6" i="7"/>
  <c r="L7" i="7"/>
  <c r="L8" i="7"/>
  <c r="L9" i="7"/>
  <c r="L10" i="7"/>
  <c r="L11" i="7"/>
  <c r="L12" i="7"/>
  <c r="L13" i="7"/>
  <c r="L14" i="7"/>
  <c r="L15" i="7"/>
  <c r="L16" i="7"/>
  <c r="L17" i="7"/>
  <c r="L18" i="7"/>
  <c r="L19" i="7"/>
  <c r="L20" i="7"/>
  <c r="L21" i="7"/>
  <c r="L22" i="7"/>
  <c r="L23" i="7"/>
  <c r="L24" i="7"/>
  <c r="L25" i="7"/>
  <c r="L26" i="7"/>
  <c r="L27" i="7"/>
  <c r="L28" i="7"/>
  <c r="L29" i="7"/>
  <c r="L30" i="7"/>
  <c r="L31" i="7"/>
  <c r="L32" i="7"/>
  <c r="L33" i="7"/>
  <c r="L34" i="7"/>
  <c r="L35" i="7"/>
  <c r="L36" i="7"/>
  <c r="L37" i="7"/>
  <c r="L38" i="7"/>
  <c r="L39" i="7"/>
  <c r="L40" i="7"/>
  <c r="L41" i="7"/>
  <c r="L42" i="7"/>
  <c r="L43" i="7"/>
  <c r="L44" i="7"/>
  <c r="L45" i="7"/>
  <c r="L46" i="7"/>
  <c r="L47" i="7"/>
  <c r="L48" i="7"/>
  <c r="L49" i="7"/>
  <c r="L50" i="7"/>
  <c r="L51" i="7"/>
  <c r="I5" i="7"/>
  <c r="I6" i="7"/>
  <c r="I7" i="7"/>
  <c r="I8" i="7"/>
  <c r="I9" i="7"/>
  <c r="I10" i="7"/>
  <c r="I11" i="7"/>
  <c r="I12" i="7"/>
  <c r="I13" i="7"/>
  <c r="I14" i="7"/>
  <c r="I15" i="7"/>
  <c r="I16" i="7"/>
  <c r="I17" i="7"/>
  <c r="I18" i="7"/>
  <c r="I19" i="7"/>
  <c r="I20" i="7"/>
  <c r="I21" i="7"/>
  <c r="I22" i="7"/>
  <c r="I23" i="7"/>
  <c r="I24" i="7"/>
  <c r="I25" i="7"/>
  <c r="I26" i="7"/>
  <c r="I27" i="7"/>
  <c r="I28" i="7"/>
  <c r="I29" i="7"/>
  <c r="I30" i="7"/>
  <c r="I31" i="7"/>
  <c r="I32" i="7"/>
  <c r="I33" i="7"/>
  <c r="I34" i="7"/>
  <c r="I35" i="7"/>
  <c r="I36" i="7"/>
  <c r="I37" i="7"/>
  <c r="I38" i="7"/>
  <c r="I39" i="7"/>
  <c r="I40" i="7"/>
  <c r="I41" i="7"/>
  <c r="I42" i="7"/>
  <c r="I43" i="7"/>
  <c r="I44" i="7"/>
  <c r="I45" i="7"/>
  <c r="I46" i="7"/>
  <c r="I47" i="7"/>
  <c r="I48" i="7"/>
  <c r="I49" i="7"/>
  <c r="I50" i="7"/>
  <c r="I51" i="7"/>
  <c r="H5" i="7"/>
  <c r="H6" i="7"/>
  <c r="H7" i="7"/>
  <c r="H8" i="7"/>
  <c r="H9" i="7"/>
  <c r="H10" i="7"/>
  <c r="H11" i="7"/>
  <c r="H12" i="7"/>
  <c r="H13" i="7"/>
  <c r="H14" i="7"/>
  <c r="H15" i="7"/>
  <c r="H16" i="7"/>
  <c r="H17" i="7"/>
  <c r="H18" i="7"/>
  <c r="H19" i="7"/>
  <c r="H20" i="7"/>
  <c r="H21" i="7"/>
  <c r="H22" i="7"/>
  <c r="H23" i="7"/>
  <c r="H24" i="7"/>
  <c r="H25" i="7"/>
  <c r="H26" i="7"/>
  <c r="H27" i="7"/>
  <c r="H28" i="7"/>
  <c r="H29" i="7"/>
  <c r="H30" i="7"/>
  <c r="H31" i="7"/>
  <c r="H32" i="7"/>
  <c r="H33" i="7"/>
  <c r="H34" i="7"/>
  <c r="H35" i="7"/>
  <c r="H36" i="7"/>
  <c r="H37" i="7"/>
  <c r="H38" i="7"/>
  <c r="H39" i="7"/>
  <c r="H40" i="7"/>
  <c r="H41" i="7"/>
  <c r="H42" i="7"/>
  <c r="H43" i="7"/>
  <c r="H44" i="7"/>
  <c r="H45" i="7"/>
  <c r="H46" i="7"/>
  <c r="H47" i="7"/>
  <c r="H48" i="7"/>
  <c r="H49" i="7"/>
  <c r="H50" i="7"/>
  <c r="H51" i="7"/>
  <c r="G5" i="7"/>
  <c r="G6" i="7"/>
  <c r="G7" i="7"/>
  <c r="G8" i="7"/>
  <c r="G9" i="7"/>
  <c r="G10" i="7"/>
  <c r="G11" i="7"/>
  <c r="G12" i="7"/>
  <c r="G13" i="7"/>
  <c r="G14" i="7"/>
  <c r="G15" i="7"/>
  <c r="G16" i="7"/>
  <c r="G17" i="7"/>
  <c r="G18" i="7"/>
  <c r="G19" i="7"/>
  <c r="G20" i="7"/>
  <c r="G21" i="7"/>
  <c r="G22" i="7"/>
  <c r="G23" i="7"/>
  <c r="G24" i="7"/>
  <c r="G25" i="7"/>
  <c r="G26" i="7"/>
  <c r="G27" i="7"/>
  <c r="G28" i="7"/>
  <c r="G29" i="7"/>
  <c r="G30" i="7"/>
  <c r="G31" i="7"/>
  <c r="G32" i="7"/>
  <c r="G33" i="7"/>
  <c r="G34" i="7"/>
  <c r="G35" i="7"/>
  <c r="G36" i="7"/>
  <c r="G37" i="7"/>
  <c r="G38" i="7"/>
  <c r="G39" i="7"/>
  <c r="G40" i="7"/>
  <c r="G41" i="7"/>
  <c r="G42" i="7"/>
  <c r="G43" i="7"/>
  <c r="G44" i="7"/>
  <c r="G45" i="7"/>
  <c r="G46" i="7"/>
  <c r="G47" i="7"/>
  <c r="G48" i="7"/>
  <c r="G49" i="7"/>
  <c r="G50" i="7"/>
  <c r="G51" i="7"/>
  <c r="F5" i="7"/>
  <c r="F6" i="7"/>
  <c r="F7" i="7"/>
  <c r="F8" i="7"/>
  <c r="F9" i="7"/>
  <c r="F10" i="7"/>
  <c r="F11" i="7"/>
  <c r="F12" i="7"/>
  <c r="F13" i="7"/>
  <c r="F14" i="7"/>
  <c r="F15" i="7"/>
  <c r="F16" i="7"/>
  <c r="F17" i="7"/>
  <c r="F18" i="7"/>
  <c r="F19" i="7"/>
  <c r="F20" i="7"/>
  <c r="F21" i="7"/>
  <c r="F22" i="7"/>
  <c r="F23" i="7"/>
  <c r="F24" i="7"/>
  <c r="F25" i="7"/>
  <c r="F26" i="7"/>
  <c r="F27" i="7"/>
  <c r="F28" i="7"/>
  <c r="F29" i="7"/>
  <c r="F30" i="7"/>
  <c r="F31" i="7"/>
  <c r="F32" i="7"/>
  <c r="F33" i="7"/>
  <c r="F34" i="7"/>
  <c r="F35" i="7"/>
  <c r="F36" i="7"/>
  <c r="F37" i="7"/>
  <c r="F38" i="7"/>
  <c r="F39" i="7"/>
  <c r="F40" i="7"/>
  <c r="F41" i="7"/>
  <c r="F42" i="7"/>
  <c r="F43" i="7"/>
  <c r="F44" i="7"/>
  <c r="F45" i="7"/>
  <c r="F46" i="7"/>
  <c r="F47" i="7"/>
  <c r="F48" i="7"/>
  <c r="F49" i="7"/>
  <c r="F50" i="7"/>
  <c r="F51" i="7"/>
  <c r="K4" i="7" l="1"/>
  <c r="M4" i="7"/>
  <c r="E61" i="7"/>
  <c r="E58" i="7"/>
  <c r="F16" i="1" l="1"/>
  <c r="B16" i="1"/>
  <c r="K10" i="7" l="1"/>
  <c r="K11" i="7"/>
  <c r="K12" i="7"/>
  <c r="K13" i="7"/>
  <c r="K14" i="7"/>
  <c r="K15" i="7"/>
  <c r="K16" i="7"/>
  <c r="K17" i="7"/>
  <c r="K18" i="7"/>
  <c r="K19" i="7"/>
  <c r="K20" i="7"/>
  <c r="K21" i="7"/>
  <c r="K22" i="7"/>
  <c r="K23" i="7"/>
  <c r="K24" i="7"/>
  <c r="K25" i="7"/>
  <c r="K26" i="7"/>
  <c r="K27" i="7"/>
  <c r="K28" i="7"/>
  <c r="K29" i="7"/>
  <c r="K30" i="7"/>
  <c r="K31" i="7"/>
  <c r="K32" i="7"/>
  <c r="K33" i="7"/>
  <c r="K34" i="7"/>
  <c r="K35" i="7"/>
  <c r="K36" i="7"/>
  <c r="K37" i="7"/>
  <c r="K38" i="7"/>
  <c r="K39" i="7"/>
  <c r="K40" i="7"/>
  <c r="K41" i="7"/>
  <c r="K42" i="7"/>
  <c r="K43" i="7"/>
  <c r="K44" i="7"/>
  <c r="K45" i="7"/>
  <c r="K46" i="7"/>
  <c r="K47" i="7"/>
  <c r="K48" i="7"/>
  <c r="K49" i="7"/>
  <c r="K50" i="7"/>
  <c r="K51" i="7"/>
  <c r="M10" i="7" l="1"/>
  <c r="M11" i="7"/>
  <c r="M12" i="7"/>
  <c r="M13" i="7"/>
  <c r="M14" i="7"/>
  <c r="M15" i="7"/>
  <c r="M16" i="7"/>
  <c r="M17" i="7"/>
  <c r="M18" i="7"/>
  <c r="M19" i="7"/>
  <c r="M20" i="7"/>
  <c r="M21" i="7"/>
  <c r="M22" i="7"/>
  <c r="M23" i="7"/>
  <c r="M24" i="7"/>
  <c r="M25" i="7"/>
  <c r="M26" i="7"/>
  <c r="M27" i="7"/>
  <c r="M28" i="7"/>
  <c r="M29" i="7"/>
  <c r="M30" i="7"/>
  <c r="M31" i="7"/>
  <c r="M32" i="7"/>
  <c r="M33" i="7"/>
  <c r="M34" i="7"/>
  <c r="M35" i="7"/>
  <c r="M36" i="7"/>
  <c r="M37" i="7"/>
  <c r="M38" i="7"/>
  <c r="M39" i="7"/>
  <c r="M40" i="7"/>
  <c r="M41" i="7"/>
  <c r="M42" i="7"/>
  <c r="M43" i="7"/>
  <c r="M44" i="7"/>
  <c r="M45" i="7"/>
  <c r="M46" i="7"/>
  <c r="M47" i="7"/>
  <c r="M48" i="7"/>
  <c r="M49" i="7"/>
  <c r="M50" i="7"/>
  <c r="M51" i="7"/>
  <c r="J5" i="7" l="1"/>
  <c r="M5" i="7" s="1"/>
  <c r="J6" i="7"/>
  <c r="M6" i="7" s="1"/>
  <c r="J7" i="7"/>
  <c r="M7" i="7" s="1"/>
  <c r="J8" i="7"/>
  <c r="M8" i="7" s="1"/>
  <c r="J9" i="7"/>
  <c r="M9" i="7" s="1"/>
  <c r="J10" i="7"/>
  <c r="J11" i="7"/>
  <c r="J12" i="7"/>
  <c r="J13" i="7"/>
  <c r="J14" i="7"/>
  <c r="J15" i="7"/>
  <c r="J16" i="7"/>
  <c r="J17" i="7"/>
  <c r="J18" i="7"/>
  <c r="J19" i="7"/>
  <c r="J20" i="7"/>
  <c r="J21" i="7"/>
  <c r="J22" i="7"/>
  <c r="J23" i="7"/>
  <c r="J24" i="7"/>
  <c r="J25" i="7"/>
  <c r="J26" i="7"/>
  <c r="J27" i="7"/>
  <c r="J28" i="7"/>
  <c r="J29" i="7"/>
  <c r="J30" i="7"/>
  <c r="J31" i="7"/>
  <c r="J32" i="7"/>
  <c r="J33" i="7"/>
  <c r="J34" i="7"/>
  <c r="J35" i="7"/>
  <c r="J36" i="7"/>
  <c r="J37" i="7"/>
  <c r="J38" i="7"/>
  <c r="J39" i="7"/>
  <c r="J40" i="7"/>
  <c r="J41" i="7"/>
  <c r="J42" i="7"/>
  <c r="J43" i="7"/>
  <c r="J44" i="7"/>
  <c r="J45" i="7"/>
  <c r="J46" i="7"/>
  <c r="J47" i="7"/>
  <c r="J48" i="7"/>
  <c r="J49" i="7"/>
  <c r="J50" i="7"/>
  <c r="J51" i="7"/>
  <c r="K8" i="7"/>
  <c r="E5" i="7"/>
  <c r="E6" i="7"/>
  <c r="E7" i="7"/>
  <c r="E8" i="7"/>
  <c r="E9" i="7"/>
  <c r="E10" i="7"/>
  <c r="E11" i="7"/>
  <c r="E12" i="7"/>
  <c r="E13" i="7"/>
  <c r="E14" i="7"/>
  <c r="E15" i="7"/>
  <c r="E16" i="7"/>
  <c r="E17" i="7"/>
  <c r="E18" i="7"/>
  <c r="E19" i="7"/>
  <c r="E20" i="7"/>
  <c r="E21" i="7"/>
  <c r="E22" i="7"/>
  <c r="E23" i="7"/>
  <c r="E24" i="7"/>
  <c r="E25" i="7"/>
  <c r="E26" i="7"/>
  <c r="E27" i="7"/>
  <c r="E28" i="7"/>
  <c r="E29" i="7"/>
  <c r="E30" i="7"/>
  <c r="E31" i="7"/>
  <c r="E32" i="7"/>
  <c r="E33" i="7"/>
  <c r="E34" i="7"/>
  <c r="E35" i="7"/>
  <c r="E36" i="7"/>
  <c r="E37" i="7"/>
  <c r="E38" i="7"/>
  <c r="E39" i="7"/>
  <c r="E40" i="7"/>
  <c r="E41" i="7"/>
  <c r="E42" i="7"/>
  <c r="E43" i="7"/>
  <c r="E44" i="7"/>
  <c r="E45" i="7"/>
  <c r="E46" i="7"/>
  <c r="E47" i="7"/>
  <c r="E48" i="7"/>
  <c r="E49" i="7"/>
  <c r="E50" i="7"/>
  <c r="E51" i="7"/>
  <c r="D5" i="7"/>
  <c r="D6" i="7"/>
  <c r="D7" i="7"/>
  <c r="D8" i="7"/>
  <c r="D9" i="7"/>
  <c r="D10" i="7"/>
  <c r="D11" i="7"/>
  <c r="D12" i="7"/>
  <c r="D13" i="7"/>
  <c r="D14" i="7"/>
  <c r="D15" i="7"/>
  <c r="D16" i="7"/>
  <c r="D17" i="7"/>
  <c r="D18" i="7"/>
  <c r="D19" i="7"/>
  <c r="D20" i="7"/>
  <c r="D21" i="7"/>
  <c r="D22" i="7"/>
  <c r="D23" i="7"/>
  <c r="D24" i="7"/>
  <c r="D25" i="7"/>
  <c r="D26" i="7"/>
  <c r="D27" i="7"/>
  <c r="D28" i="7"/>
  <c r="D29" i="7"/>
  <c r="D30" i="7"/>
  <c r="D31" i="7"/>
  <c r="D32" i="7"/>
  <c r="D33" i="7"/>
  <c r="D34" i="7"/>
  <c r="D35" i="7"/>
  <c r="D36" i="7"/>
  <c r="D37" i="7"/>
  <c r="D38" i="7"/>
  <c r="D39" i="7"/>
  <c r="D40" i="7"/>
  <c r="D41" i="7"/>
  <c r="D42" i="7"/>
  <c r="D43" i="7"/>
  <c r="D44" i="7"/>
  <c r="D45" i="7"/>
  <c r="D46" i="7"/>
  <c r="D47" i="7"/>
  <c r="D48" i="7"/>
  <c r="D49" i="7"/>
  <c r="D50" i="7"/>
  <c r="D51" i="7"/>
  <c r="F26" i="1"/>
  <c r="K6" i="7" l="1"/>
  <c r="K7" i="7"/>
  <c r="K9" i="7"/>
  <c r="K5" i="7"/>
  <c r="F12" i="1"/>
  <c r="F11" i="1"/>
  <c r="F10" i="1"/>
  <c r="F9" i="1"/>
  <c r="F8" i="1"/>
  <c r="F7" i="1"/>
  <c r="C26" i="1" l="1"/>
  <c r="C8" i="1" l="1"/>
  <c r="C34" i="1" l="1"/>
  <c r="C16" i="4"/>
  <c r="C18" i="4"/>
  <c r="M18" i="4" s="1"/>
  <c r="C22" i="4"/>
  <c r="C26" i="4"/>
  <c r="M26" i="4" s="1"/>
  <c r="C30" i="4"/>
  <c r="C19" i="4"/>
  <c r="M19" i="4" s="1"/>
  <c r="C23" i="4"/>
  <c r="C27" i="4"/>
  <c r="C20" i="4"/>
  <c r="C24" i="4"/>
  <c r="C28" i="4"/>
  <c r="C17" i="4"/>
  <c r="C21" i="4"/>
  <c r="C25" i="4"/>
  <c r="M25" i="4" s="1"/>
  <c r="C29" i="4"/>
  <c r="F34" i="1"/>
  <c r="C7" i="4"/>
  <c r="C14" i="4"/>
  <c r="C13" i="4"/>
  <c r="C3" i="4"/>
  <c r="M3" i="4" s="1"/>
  <c r="C6" i="4"/>
  <c r="C11" i="4"/>
  <c r="M11" i="4" s="1"/>
  <c r="C15" i="4"/>
  <c r="C10" i="4"/>
  <c r="M10" i="4" s="1"/>
  <c r="C4" i="4"/>
  <c r="M4" i="4" s="1"/>
  <c r="C16" i="1" s="1"/>
  <c r="F25" i="1" s="1"/>
  <c r="C8" i="4"/>
  <c r="C12" i="4"/>
  <c r="C2" i="4"/>
  <c r="F6" i="1" s="1"/>
  <c r="C5" i="4"/>
  <c r="C9" i="4"/>
  <c r="C21" i="1"/>
  <c r="F20" i="1"/>
  <c r="C25" i="1" l="1"/>
  <c r="C33" i="1" s="1"/>
  <c r="F33" i="1"/>
  <c r="C22" i="1"/>
  <c r="C19" i="1"/>
  <c r="F21" i="1"/>
  <c r="F22" i="1" s="1"/>
  <c r="C20" i="1"/>
  <c r="F23" i="1" l="1"/>
  <c r="F31" i="1" s="1"/>
  <c r="C23" i="1"/>
  <c r="C31" i="1" s="1"/>
  <c r="M1" i="7" l="1"/>
  <c r="C44" i="1" s="1"/>
  <c r="K1" i="7"/>
  <c r="F30" i="1"/>
  <c r="C30" i="1"/>
  <c r="C10" i="1" l="1"/>
  <c r="C24" i="1" s="1"/>
  <c r="C27" i="1" s="1"/>
  <c r="F24" i="1" l="1"/>
  <c r="F27" i="1" s="1"/>
  <c r="F32" i="1"/>
  <c r="F35" i="1" s="1"/>
  <c r="C32" i="1"/>
  <c r="C35" i="1" s="1"/>
  <c r="C41" i="1" l="1"/>
  <c r="C42" i="1" s="1"/>
  <c r="F41" i="1" l="1"/>
  <c r="F42"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MHUGHES</author>
    <author>JBURROWS</author>
  </authors>
  <commentList>
    <comment ref="C6" authorId="0" shapeId="0" xr:uid="{00000000-0006-0000-0000-000001000000}">
      <text>
        <r>
          <rPr>
            <b/>
            <sz val="12"/>
            <color indexed="81"/>
            <rFont val="Arial"/>
            <family val="2"/>
            <scheme val="minor"/>
          </rPr>
          <t>Select SIPP product, investment provider and charging model</t>
        </r>
        <r>
          <rPr>
            <sz val="9"/>
            <color indexed="81"/>
            <rFont val="Arial"/>
            <family val="2"/>
            <scheme val="minor"/>
          </rPr>
          <t xml:space="preserve">
</t>
        </r>
      </text>
    </comment>
    <comment ref="C8" authorId="0" shapeId="0" xr:uid="{00000000-0006-0000-0000-000002000000}">
      <text>
        <r>
          <rPr>
            <b/>
            <sz val="12"/>
            <color indexed="81"/>
            <rFont val="Arial"/>
            <family val="2"/>
            <scheme val="minor"/>
          </rPr>
          <t>Amount of investment - taken from the asset values keyed into the holdings tab</t>
        </r>
        <r>
          <rPr>
            <sz val="9"/>
            <color indexed="81"/>
            <rFont val="Arial"/>
            <family val="2"/>
            <scheme val="minor"/>
          </rPr>
          <t xml:space="preserve">
</t>
        </r>
      </text>
    </comment>
    <comment ref="C12" authorId="0" shapeId="0" xr:uid="{00000000-0006-0000-0000-000003000000}">
      <text>
        <r>
          <rPr>
            <b/>
            <sz val="12"/>
            <color indexed="81"/>
            <rFont val="Arial"/>
            <family val="2"/>
            <scheme val="minor"/>
          </rPr>
          <t xml:space="preserve">Inflation rate affecting amount based charges in Y2
</t>
        </r>
      </text>
    </comment>
    <comment ref="C14" authorId="0" shapeId="0" xr:uid="{00000000-0006-0000-0000-000004000000}">
      <text>
        <r>
          <rPr>
            <b/>
            <sz val="12"/>
            <color indexed="81"/>
            <rFont val="Arial"/>
            <family val="2"/>
            <scheme val="minor"/>
          </rPr>
          <t xml:space="preserve">Growth rate affecting investment-value based charges </t>
        </r>
      </text>
    </comment>
    <comment ref="C16" authorId="0" shapeId="0" xr:uid="{00000000-0006-0000-0000-000005000000}">
      <text>
        <r>
          <rPr>
            <b/>
            <sz val="12"/>
            <color indexed="81"/>
            <rFont val="Arial"/>
            <family val="2"/>
            <scheme val="minor"/>
          </rPr>
          <t>External bond/platform % based charge,  based on initial investment value.
The Y2 charge will be increased by Inflation rate shown above.
**Note: for non-IFGL providers, you will need to key in this value</t>
        </r>
        <r>
          <rPr>
            <sz val="9"/>
            <color indexed="81"/>
            <rFont val="Arial"/>
            <family val="2"/>
            <scheme val="minor"/>
          </rPr>
          <t xml:space="preserve">
</t>
        </r>
      </text>
    </comment>
    <comment ref="F16" authorId="0" shapeId="0" xr:uid="{00000000-0006-0000-0000-000006000000}">
      <text>
        <r>
          <rPr>
            <b/>
            <sz val="12"/>
            <color indexed="81"/>
            <rFont val="Arial"/>
            <family val="2"/>
            <scheme val="minor"/>
          </rPr>
          <t>External bond/platform fixed annual charge.
The Y2 charge will be increased by Inflation rate shown above.
**Note: for non-IFGL providers, you will need to key in this value</t>
        </r>
      </text>
    </comment>
    <comment ref="C38" authorId="0" shapeId="0" xr:uid="{00000000-0006-0000-0000-000007000000}">
      <text>
        <r>
          <rPr>
            <b/>
            <sz val="12"/>
            <color indexed="81"/>
            <rFont val="Arial"/>
            <family val="2"/>
            <scheme val="minor"/>
          </rPr>
          <t xml:space="preserve">Add an additional Investment Adviser charge if required
</t>
        </r>
      </text>
    </comment>
    <comment ref="C44" authorId="1" shapeId="0" xr:uid="{00000000-0006-0000-0000-000008000000}">
      <text>
        <r>
          <rPr>
            <b/>
            <sz val="12"/>
            <color indexed="81"/>
            <rFont val="Arial"/>
            <family val="2"/>
            <scheme val="minor"/>
          </rPr>
          <t>The weighted risk is assigned to a level as follows:
0 to 1 = Lower
+1 to 2 = Lower to Medium
+2 to 3 = Medium
+3 to 4 = Medium to Higher
4+ = Higher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JBURROWS</author>
  </authors>
  <commentList>
    <comment ref="B3" authorId="0" shapeId="0" xr:uid="{00000000-0006-0000-0100-000001000000}">
      <text>
        <r>
          <rPr>
            <b/>
            <sz val="12"/>
            <color indexed="81"/>
            <rFont val="Arial"/>
            <family val="2"/>
            <scheme val="minor"/>
          </rPr>
          <t>If the ISIN cannot be found in the list, it has not been reviewed for approval by IFGL. 
To obtain an estimated fair value value, please type 'NEW ASSET' in this column and contact dealing@ifglpensions.com to request the asset to be formally reviewed for approval.</t>
        </r>
      </text>
    </comment>
  </commentList>
</comments>
</file>

<file path=xl/sharedStrings.xml><?xml version="1.0" encoding="utf-8"?>
<sst xmlns="http://schemas.openxmlformats.org/spreadsheetml/2006/main" count="68653" uniqueCount="17879">
  <si>
    <t>SIPP Fair Value Cap Calculator</t>
  </si>
  <si>
    <t>Please select the appropriate SIPP option, growth rate and input the investment adviser charge fields to complete the calculation</t>
  </si>
  <si>
    <t>This is not a guarantee of acceptability and IFGL Pensions reserve the right to reject any request</t>
  </si>
  <si>
    <t>Inputs</t>
  </si>
  <si>
    <t>SIPP Charges (£)</t>
  </si>
  <si>
    <t>SIPP option</t>
  </si>
  <si>
    <t>Premier - Ardan</t>
  </si>
  <si>
    <t>Establishment fee</t>
  </si>
  <si>
    <t>Cash deposit set up fee</t>
  </si>
  <si>
    <t>Total SIPP investment (£)</t>
  </si>
  <si>
    <t>Ongoing fee</t>
  </si>
  <si>
    <t>Fund % fee threshold</t>
  </si>
  <si>
    <t>Weighted investment fees (%)</t>
  </si>
  <si>
    <t>Y1 cap</t>
  </si>
  <si>
    <t>Inflation rate (%)</t>
  </si>
  <si>
    <t>Y2 cap</t>
  </si>
  <si>
    <t>Growth rate (%)</t>
  </si>
  <si>
    <t>External fixed charge  (£)</t>
  </si>
  <si>
    <t>Results (£)</t>
  </si>
  <si>
    <t>Y1</t>
  </si>
  <si>
    <t>Y2+</t>
  </si>
  <si>
    <t>SIPP set up fees</t>
  </si>
  <si>
    <t>-</t>
  </si>
  <si>
    <t xml:space="preserve">Ongoing SIPP fees </t>
  </si>
  <si>
    <t>Fund value subject to % fee</t>
  </si>
  <si>
    <t>Fund % fee</t>
  </si>
  <si>
    <t>Total IFGL SIPP fees</t>
  </si>
  <si>
    <t>Investment fees</t>
  </si>
  <si>
    <t>External % based charge</t>
  </si>
  <si>
    <t xml:space="preserve">External fixed charge </t>
  </si>
  <si>
    <t>Total fees</t>
  </si>
  <si>
    <t>Results (%)</t>
  </si>
  <si>
    <t>Fair value cap</t>
  </si>
  <si>
    <t>IFGL SIPP fees</t>
  </si>
  <si>
    <t>Remaining TER</t>
  </si>
  <si>
    <t>Investment Adviser Charge</t>
  </si>
  <si>
    <t>Net Overall TER</t>
  </si>
  <si>
    <t>Weighted Risk</t>
  </si>
  <si>
    <t>Assets &amp; Cash Values</t>
  </si>
  <si>
    <t xml:space="preserve">Total Weighted Asset Fee: </t>
  </si>
  <si>
    <t>Risk:</t>
  </si>
  <si>
    <t>Please enter the proposed holdings by selecting each ISIN and adding the value in GBP. This will populate the Total SIPP investment (£) value on the Fair Value Calculator tab.</t>
  </si>
  <si>
    <t>ISIN</t>
  </si>
  <si>
    <t>Value (£)</t>
  </si>
  <si>
    <t>Asset Name</t>
  </si>
  <si>
    <t>Investment Category</t>
  </si>
  <si>
    <t>Initial Fee</t>
  </si>
  <si>
    <t>TER</t>
  </si>
  <si>
    <t>AMC</t>
  </si>
  <si>
    <t>Asset Status</t>
  </si>
  <si>
    <t>Value Weight</t>
  </si>
  <si>
    <t>Weighted Fee</t>
  </si>
  <si>
    <t>Asset Risk</t>
  </si>
  <si>
    <t>ISIN/ASSET NAME FINDER</t>
  </si>
  <si>
    <t>SEARCH AN ASSET NAME OR ISIN - USE DROPDOWN SEARCH IN ORANGE BOXES BELOW</t>
  </si>
  <si>
    <t>ASSET NAME</t>
  </si>
  <si>
    <t>AU0000005209</t>
  </si>
  <si>
    <t>Atrum Coal Ltd</t>
  </si>
  <si>
    <t>Growth Rate</t>
  </si>
  <si>
    <t>ISIN_2</t>
  </si>
  <si>
    <t>Asset Type</t>
  </si>
  <si>
    <t xml:space="preserve">Asset Category </t>
  </si>
  <si>
    <t>Quoted?</t>
  </si>
  <si>
    <t>Asset Review Additional  Status Comments</t>
  </si>
  <si>
    <t>Asset CCY</t>
  </si>
  <si>
    <t>Exchange Country</t>
  </si>
  <si>
    <t>Issuer</t>
  </si>
  <si>
    <t>5 yr Volatility</t>
  </si>
  <si>
    <t>4 yr Volatility</t>
  </si>
  <si>
    <t>3 yr Volatility</t>
  </si>
  <si>
    <t>2 yr Volatility</t>
  </si>
  <si>
    <t>1 yr Volatility</t>
  </si>
  <si>
    <t>Volatility Date</t>
  </si>
  <si>
    <t>Exit Fee</t>
  </si>
  <si>
    <t>Website Link</t>
  </si>
  <si>
    <t>Asset SRRI</t>
  </si>
  <si>
    <t>SRRI Date</t>
  </si>
  <si>
    <t>Asset SRI</t>
  </si>
  <si>
    <t>SRI Date</t>
  </si>
  <si>
    <t>IAS Risk Level</t>
  </si>
  <si>
    <t>DIAS Asset Indicator</t>
  </si>
  <si>
    <t>Asset Risk Level</t>
  </si>
  <si>
    <t>077335J</t>
  </si>
  <si>
    <t>Global Medium Risk GBP 077335J</t>
  </si>
  <si>
    <t>SECURITY</t>
  </si>
  <si>
    <t>LGT WMUK</t>
  </si>
  <si>
    <t>Higher</t>
  </si>
  <si>
    <t>0P00016L3A</t>
  </si>
  <si>
    <t>Dimensional World Allocation 80/20 GBP Acc</t>
  </si>
  <si>
    <t>Units in regulated collective investment schemes</t>
  </si>
  <si>
    <t>FEE APPROVED</t>
  </si>
  <si>
    <t>GBP</t>
  </si>
  <si>
    <t>BMI-BMI MPS-Growth (MAA)</t>
  </si>
  <si>
    <t>BMI</t>
  </si>
  <si>
    <t>Optis Global Opportunities Series 1119 Class B</t>
  </si>
  <si>
    <t>AEDFXA54C003</t>
  </si>
  <si>
    <t>HCM Moderate Fund Open Ended IC PLC - Class A ACC USD</t>
  </si>
  <si>
    <t>Professional Investor Fund</t>
  </si>
  <si>
    <t>PIF</t>
  </si>
  <si>
    <t>The fund is AIF in the UK and therefore, only permitted to professional investors.</t>
  </si>
  <si>
    <t>AEDFXA54C011</t>
  </si>
  <si>
    <t>HCM Moderate Fund Open Ended IC PLC - Class A ACC GBP</t>
  </si>
  <si>
    <t>AEDFXA54C029</t>
  </si>
  <si>
    <t>HCM Moderate Fund Open Ended IC PLC - Class A INC USD</t>
  </si>
  <si>
    <t>AEDFXA54C037</t>
  </si>
  <si>
    <t>HCM Moderate Fund Open Ended IC PLC - Class A INC GBP</t>
  </si>
  <si>
    <t>AEDFXA55C000</t>
  </si>
  <si>
    <t>HCM Adventurous Fund Open Ended IC PLC - Class A ACC USD</t>
  </si>
  <si>
    <t>AEDFXA55C018</t>
  </si>
  <si>
    <t>HCM Adventurous Fund Open Ended IC PLC - Class A ACC GBP</t>
  </si>
  <si>
    <t>AEDFXA55C026</t>
  </si>
  <si>
    <t>HCM Adventurous Fund Open Ended IC PLC - Class A INC USD</t>
  </si>
  <si>
    <t>AEDFXA55C034</t>
  </si>
  <si>
    <t>HCM Adventurous Fund Open Ended IC PLC - Class A INC GBP</t>
  </si>
  <si>
    <t>AN8068571086</t>
  </si>
  <si>
    <t>SLB</t>
  </si>
  <si>
    <t>Securities admitted to trading on a regulated venue</t>
  </si>
  <si>
    <t>Quoted</t>
  </si>
  <si>
    <t>USD</t>
  </si>
  <si>
    <t>Curaçao</t>
  </si>
  <si>
    <t>#https://www.teletrader.com/schlumberger-dl-01/stocks/details/tts-461849#</t>
  </si>
  <si>
    <t>Gryphon Capital Income Trust</t>
  </si>
  <si>
    <t>AUD</t>
  </si>
  <si>
    <t>Australia</t>
  </si>
  <si>
    <t>Lower</t>
  </si>
  <si>
    <t>AU0000005886</t>
  </si>
  <si>
    <t>Vanguard Global Value Equity Active ETF (Mng)</t>
  </si>
  <si>
    <t>Medium To Higher</t>
  </si>
  <si>
    <t>AU000000AAA3</t>
  </si>
  <si>
    <t>BetaShares Aus High Interest Cash ETF</t>
  </si>
  <si>
    <t>#https://www.teletrader.com/betashares-australian-high-shnterest-cash-etf/funds/details/FU_103296#</t>
  </si>
  <si>
    <t>AU000000ATU1</t>
  </si>
  <si>
    <t>#https://www.zonebourse.com/ATRUM-COAL-NL-11085577/actualite-communiques/#</t>
  </si>
  <si>
    <t>AU000000BBN2</t>
  </si>
  <si>
    <t>Baby Bunting Group Ltd</t>
  </si>
  <si>
    <t>AU000000BCB5</t>
  </si>
  <si>
    <t>Bowen Coking Coal Limited</t>
  </si>
  <si>
    <t>AU000000BHP4</t>
  </si>
  <si>
    <t>BHP Group Ltd</t>
  </si>
  <si>
    <t>#https://www.teletrader.com/bhp-billiton-dl-50/stocks/details/tts-538384#</t>
  </si>
  <si>
    <t>AU000000BMN9</t>
  </si>
  <si>
    <t>Bannerman Energy Ltd</t>
  </si>
  <si>
    <t>AU000000BSX5</t>
  </si>
  <si>
    <t>Blackstone Minerals Ltd</t>
  </si>
  <si>
    <t>#https://www.teletrader.com/blackstone-mshnerals/stocks/details/tts-178163171#</t>
  </si>
  <si>
    <t>AU000000CHC0</t>
  </si>
  <si>
    <t>Charter Hall Group</t>
  </si>
  <si>
    <t>#https://www.teletrader.com/charter-hall-group-stapled-security-australia/stocks/details/tts-165905987#</t>
  </si>
  <si>
    <t>AU000000EMH5</t>
  </si>
  <si>
    <t>European Metals Holdings Ltd - Ord NPV DI (EMH) GBP</t>
  </si>
  <si>
    <t>GAP NEW</t>
  </si>
  <si>
    <t>AU000000IAF5</t>
  </si>
  <si>
    <t>iShares Core Composite Bond ETF</t>
  </si>
  <si>
    <t>Lower To Medium</t>
  </si>
  <si>
    <t>AU000000IEU6</t>
  </si>
  <si>
    <t>iShares Europe ETF AUD</t>
  </si>
  <si>
    <t>Medium</t>
  </si>
  <si>
    <t>AU000000IOO8</t>
  </si>
  <si>
    <t>iShares Global 100 ETF AUD</t>
  </si>
  <si>
    <t>AU000000IVV8</t>
  </si>
  <si>
    <t>iShares Core S&amp;P 500 ETF</t>
  </si>
  <si>
    <t>AU000000LCA6</t>
  </si>
  <si>
    <t>Litigation Capital Management Ltd Ord NPV</t>
  </si>
  <si>
    <t>NEW GAP</t>
  </si>
  <si>
    <t>AU000000LYC6</t>
  </si>
  <si>
    <t>Lynas Rare Earths Ltd</t>
  </si>
  <si>
    <t>#https://www.teletrader.com/lynas-corp-ltd/stocks/details/tts-1027506#</t>
  </si>
  <si>
    <t>AU000000MSB8</t>
  </si>
  <si>
    <t>Mesoblast Ltd</t>
  </si>
  <si>
    <t>#https://www.teletrader.com/mesoblast-ltd/stocks/details/tts-3815894#</t>
  </si>
  <si>
    <t>AU000000MVA4</t>
  </si>
  <si>
    <t>VanEck Australian Property ETF</t>
  </si>
  <si>
    <t>VanEck</t>
  </si>
  <si>
    <t>#https://www.teletrader.com/vaneck-australian-property-etf/funds/details/FU_107578#</t>
  </si>
  <si>
    <t>AU000000MVS6</t>
  </si>
  <si>
    <t>VanEck Small Coms Masters ETF</t>
  </si>
  <si>
    <t>#https://www.teletrader.com/vaneck-small-cap-dividend-payers-etf/funds/details/FU_107572#</t>
  </si>
  <si>
    <t>AU000000MVW8</t>
  </si>
  <si>
    <t>VanEck Australian Equal Wt ETF</t>
  </si>
  <si>
    <t>#https://www.vaneck.com.au/etf/equity/mvw/snapshot/#</t>
  </si>
  <si>
    <t>AU000000NDQ6</t>
  </si>
  <si>
    <t>BetaShares NASDAQ 100 ETF AUD</t>
  </si>
  <si>
    <t>AU000000NST8</t>
  </si>
  <si>
    <t>Northern Star Resources</t>
  </si>
  <si>
    <t>AU000000PGF7</t>
  </si>
  <si>
    <t>PM Global Opportunities Fund</t>
  </si>
  <si>
    <t>AU000000QRE5</t>
  </si>
  <si>
    <t>Betashares Australian Resources Sector ETF</t>
  </si>
  <si>
    <t>AU000000QUS9</t>
  </si>
  <si>
    <t>Betashares S&amp;P 500 Equal Weight ETF</t>
  </si>
  <si>
    <t>AU000000RED3</t>
  </si>
  <si>
    <t>Red 5 Limited NPV AUD</t>
  </si>
  <si>
    <t>AU000000RIO1</t>
  </si>
  <si>
    <t>Rio Tinto Ltd</t>
  </si>
  <si>
    <t>AU000000SLR6</t>
  </si>
  <si>
    <t>Silver Lake Resources Ltd AUD</t>
  </si>
  <si>
    <t>GAP</t>
  </si>
  <si>
    <t>AU000000VAP7</t>
  </si>
  <si>
    <t>Vanguard Australian Property Secs ETF</t>
  </si>
  <si>
    <t>Vanguard</t>
  </si>
  <si>
    <t>#http://www.morningstar.co.uk/uk/etf/snapshot/snapshot.aspx?id=0P0000Q5VG&amp;tab=2#</t>
  </si>
  <si>
    <t>AU000000VAS1</t>
  </si>
  <si>
    <t xml:space="preserve">Vanguard Australian Shares Index ETF </t>
  </si>
  <si>
    <t>AU000000VGS8</t>
  </si>
  <si>
    <t>Vanguard MSCI Intl ETF</t>
  </si>
  <si>
    <t>#https://www.trackinsight.com/es/fund/AU000000VGS8?period=1y&amp;indicators=cumul_perf,flow#</t>
  </si>
  <si>
    <t>AU000000VHY4</t>
  </si>
  <si>
    <t>Vanguard Australian Shares High Yld ETF</t>
  </si>
  <si>
    <t>AU000000VTS1</t>
  </si>
  <si>
    <t>Vanguard US Total Market Shares Index ETF AUD</t>
  </si>
  <si>
    <t>AU000000WGX6</t>
  </si>
  <si>
    <t>Westgold Resources Ltd</t>
  </si>
  <si>
    <t>AU000000YOJ5</t>
  </si>
  <si>
    <t>Yojee Ltd</t>
  </si>
  <si>
    <t>#https://www.teletrader.com/yojee-ltd/stocks/details/tts-152136263#</t>
  </si>
  <si>
    <t>AU0000010696</t>
  </si>
  <si>
    <t>1414 Degrees Ltd Ordinary Shares</t>
  </si>
  <si>
    <t>AU0000026171</t>
  </si>
  <si>
    <t>Vanguard MSCI International SC ETF</t>
  </si>
  <si>
    <t>#https://www.teletrader.com/vanguard-shnternational-small-companies-shndex-fund-etf/funds/details/FU_107508#</t>
  </si>
  <si>
    <t>AU0000031700</t>
  </si>
  <si>
    <t>Activex Ardea Real Outcome Bond ETF</t>
  </si>
  <si>
    <t>#https://www2.asx.com.au/markets/etp/xaro#</t>
  </si>
  <si>
    <t>AU0000041204</t>
  </si>
  <si>
    <t xml:space="preserve">VanEck Vectors MSCI World Ex Australia Quality Hedged ETF </t>
  </si>
  <si>
    <t>Weekly GAP</t>
  </si>
  <si>
    <t>AU0000041212</t>
  </si>
  <si>
    <t>VanEck Vectors FTSE Int Prop Hdg ETF</t>
  </si>
  <si>
    <t>AU00000A2000</t>
  </si>
  <si>
    <t>BetaShares Australia 200 ETF</t>
  </si>
  <si>
    <t>#https://www.teletrader.com/betashares-australia-200-etf/funds/details/FU_107109#</t>
  </si>
  <si>
    <t>AU00000ETHI8</t>
  </si>
  <si>
    <t>Betashares Global Sustainability Leaders ETF</t>
  </si>
  <si>
    <t>AU00000EX202</t>
  </si>
  <si>
    <t>Betashares Australian Ex20 Portfolio Diversified ETF AUD</t>
  </si>
  <si>
    <t>AU00000FLOT5</t>
  </si>
  <si>
    <t>VanEck Vectors Aus Floating Rate ETF</t>
  </si>
  <si>
    <t>AU00000GOLD7</t>
  </si>
  <si>
    <t>ETFS Physical Gold ETC</t>
  </si>
  <si>
    <t>AU00000HACK8</t>
  </si>
  <si>
    <t>Betashares Global Cybersecurity ETF AUD</t>
  </si>
  <si>
    <t>AU00000HJPN5</t>
  </si>
  <si>
    <t>Betasheres Japan ETF Hedged AUD</t>
  </si>
  <si>
    <t>AU00000ISEC1</t>
  </si>
  <si>
    <t>iShares Enhanced Cash ETF</t>
  </si>
  <si>
    <t>AU00000MOAT4</t>
  </si>
  <si>
    <t>VanEck Vectors Morningstar Wide Moat ETF AUD</t>
  </si>
  <si>
    <t>AU00000QPON6</t>
  </si>
  <si>
    <t>Betashares - Australian Bank Senior Floating Rate Bond ETF</t>
  </si>
  <si>
    <t>AU00000VACF9</t>
  </si>
  <si>
    <t>Vanguard Australian Corporate Fixed Index ETF</t>
  </si>
  <si>
    <t>AU00000VDBA6</t>
  </si>
  <si>
    <t>Vanguard Diversified Balanced Index ETF AUD</t>
  </si>
  <si>
    <t>AU00000VDHG0</t>
  </si>
  <si>
    <t>Vanguard Diversified High Growth Index ETF AUD</t>
  </si>
  <si>
    <t>AU00000VGAD5</t>
  </si>
  <si>
    <t>Vanguard MSCI Intl (Hdg) ETF</t>
  </si>
  <si>
    <t>AU00000ZYUS5</t>
  </si>
  <si>
    <t>Global X S&amp;P 500 Hi Yld Low Vol ETF</t>
  </si>
  <si>
    <t>#https://www.teletrader.com/etfs-s-p-500-high-yield-low-volatility-etf/funds/details/FU_106841#</t>
  </si>
  <si>
    <t>AU0000154833</t>
  </si>
  <si>
    <t>Endeavour Group Ltd Ordinary Shares</t>
  </si>
  <si>
    <t>AU0000163230</t>
  </si>
  <si>
    <t>VanEck Bentham Global Cap Secs Actv ETF</t>
  </si>
  <si>
    <t>#https://www.vaneck.com.au/funds/gcap/fact-sheet/#</t>
  </si>
  <si>
    <t>AU0000166613</t>
  </si>
  <si>
    <t>GREENWING RESOURCES LTD.</t>
  </si>
  <si>
    <t>https://www.teletrader.com/greenwshng-resources-ltd/stocks/details/tts-225189441</t>
  </si>
  <si>
    <t>AU0000178477</t>
  </si>
  <si>
    <t>Jade Gas Holdings Ltd</t>
  </si>
  <si>
    <t>#https://www.marketscreener.com/quote/stock/JADE-GAS-HOLDINGS-LIMITED-41282959/#</t>
  </si>
  <si>
    <t>AU0000205205</t>
  </si>
  <si>
    <t>Tritium DCFC Ltd</t>
  </si>
  <si>
    <t>AU0000224040</t>
  </si>
  <si>
    <t>Woodside Energy Group Ltd</t>
  </si>
  <si>
    <t>AU0000237554</t>
  </si>
  <si>
    <t>Atlantic Lithium Ltd (ALL.LN) - Ord Npv (DI) (GBP)</t>
  </si>
  <si>
    <t>AU0000254476</t>
  </si>
  <si>
    <t>LOCAFY LIMITED</t>
  </si>
  <si>
    <t xml:space="preserve">Exception permitted - only 1Y volitility date was available because the company had been trading on NASDAQ for 1 Year 11 months. As it's close to 2 years we haev permitted adn mapped to a risk indicator of 5 </t>
  </si>
  <si>
    <t>AU0000268849</t>
  </si>
  <si>
    <t>Betashares - Australian Cash Plus Fund (managed fund)</t>
  </si>
  <si>
    <t>Dummy 2 year volatility score used to product a overall 2 risk indicator (ETF launch Nov 2023 volatility data not yet available).</t>
  </si>
  <si>
    <t>AU0000301756</t>
  </si>
  <si>
    <t>Betashares - Global Cash Flow Kings ETF</t>
  </si>
  <si>
    <t>Dummy 2 year volatility score used to product a overall 5 risk indicator (ETF launch Nov 2023 volatility data not yet available).</t>
  </si>
  <si>
    <t>AU0000302846</t>
  </si>
  <si>
    <t>VanEck MSCI International Small Companies Quality (AUD Hedged) ETF</t>
  </si>
  <si>
    <t>AU0000319733</t>
  </si>
  <si>
    <t>Metals Acquisition Limited CDI AUD</t>
  </si>
  <si>
    <t>This is a depositary receipt. Only launched 20/02/2024 so no volatility. Underlying is MTAL:NYSE launched July 2021 and has 2Y Volatility.  (21.52 22/03/2024). 1 receipt = 1 share. Decision taken to accept this CDI and map to a 5. CC 22/03/2024</t>
  </si>
  <si>
    <t>AU0000325136</t>
  </si>
  <si>
    <t>Tritium DCFC Limited</t>
  </si>
  <si>
    <t>N/A - Other investments that one may call into question forming part of a retail investor's portfolio</t>
  </si>
  <si>
    <t>BLOCKED</t>
  </si>
  <si>
    <t>GAP - US OTC - Not traded on a regulated stock exchange</t>
  </si>
  <si>
    <t>AU0000355588</t>
  </si>
  <si>
    <t>Vault Minerals AUD</t>
  </si>
  <si>
    <t>AU000ETPMPM4</t>
  </si>
  <si>
    <t>Global X Physical Precious Metals Basket</t>
  </si>
  <si>
    <t>Exchange traded commodities</t>
  </si>
  <si>
    <t>#https://www.morningstar.dk/dk/etf/snapshot/snapshot.aspx?id=0P0000J2J5&amp;tab=2&amp;InvestmentType=FE#</t>
  </si>
  <si>
    <t>AU000PMGOLD8</t>
  </si>
  <si>
    <t>Perth Mint Gold</t>
  </si>
  <si>
    <t>Declined due to physical delivery of underlying asset - gold. Structured as ETP/Call Option</t>
  </si>
  <si>
    <t>AU60BNT00032</t>
  </si>
  <si>
    <t>Hyperion Australian Growth Companies</t>
  </si>
  <si>
    <t>BE0974293251</t>
  </si>
  <si>
    <t>Anheuser-Busch Inbev SA/NV</t>
  </si>
  <si>
    <t>BE6295393936</t>
  </si>
  <si>
    <t>AB InBev 2.25 % Euro Medium Term Notes 2017-24.05.29 Reg S  accrued interest</t>
  </si>
  <si>
    <t>GAP - Rated A3 / A- 16/05/2024</t>
  </si>
  <si>
    <t>BMG0360L1349</t>
  </si>
  <si>
    <t>Altamira Therapeutics Ltd (New Line)</t>
  </si>
  <si>
    <t>BMG0360L2099</t>
  </si>
  <si>
    <t>Altamira Therapeutics Ltd (post split)</t>
  </si>
  <si>
    <t>#https://www.teletrader.com/altamira-therapeutics-ltd/stocks/details/tts-224763573#</t>
  </si>
  <si>
    <t>BMG0670A1099</t>
  </si>
  <si>
    <t>AUTOSTORE HOLDINGS LTD</t>
  </si>
  <si>
    <t>NOK</t>
  </si>
  <si>
    <t>#https://www.teletrader.com/autostore-holdshngs-dl-01/stocks/details/tts-234471606#</t>
  </si>
  <si>
    <t>BMG1466R1732</t>
  </si>
  <si>
    <t>Borr Drilling Ltd</t>
  </si>
  <si>
    <t>United Kingdom</t>
  </si>
  <si>
    <t>BMG162581083</t>
  </si>
  <si>
    <t>Brookfield Renewable Pts - Partnership Units (BEP) USD</t>
  </si>
  <si>
    <t>#https://www.teletrader.com/brookfield-renewable-partners-lp/stocks/details/tts-60389531#</t>
  </si>
  <si>
    <t>BMG3728V1090</t>
  </si>
  <si>
    <t>Gan Ltd (GAN) Com USD0.01 (USD)</t>
  </si>
  <si>
    <t>BMG667211046</t>
  </si>
  <si>
    <t>Norwegian Cruise Line (NCLH) - Com USD0.001 (USD)</t>
  </si>
  <si>
    <t>#https://www.teletrader.com/norwegian-cruise-line-holdings-ltd-ordinary-shares/stocks/details/tts-55113909#</t>
  </si>
  <si>
    <t>BMG670131058</t>
  </si>
  <si>
    <t>OAKLEY CAPITAL INVESTMENTS LTD ORD GBP0.01 (DI)</t>
  </si>
  <si>
    <t>BMG6901M1010</t>
  </si>
  <si>
    <t>GIORDANO INTL LTD 0.05</t>
  </si>
  <si>
    <t>HKD</t>
  </si>
  <si>
    <t>#https://www.teletrader.com/giordano-intl-hd-05/stocks/details/tts-464697#</t>
  </si>
  <si>
    <t>BMG771011480</t>
  </si>
  <si>
    <t>RW ShoalCap H&amp;HP Fund A EUR</t>
  </si>
  <si>
    <t>NA - Unregulated collectives</t>
  </si>
  <si>
    <t>EUR</t>
  </si>
  <si>
    <t>BMG771011639</t>
  </si>
  <si>
    <t>RW ShoalCap H&amp;HP Fund A GBP</t>
  </si>
  <si>
    <t>BMG771011894</t>
  </si>
  <si>
    <t>RW ShoalCap H&amp;HP Fund A USD</t>
  </si>
  <si>
    <t>BMG772442031</t>
  </si>
  <si>
    <t>FMG RUSSIAN FED FIRST MERC F GBP Suspended</t>
  </si>
  <si>
    <t>SUSPENDED</t>
  </si>
  <si>
    <t>https://markets.ft.com/data/funds/tearsheet/risk?s=LU0073418229:USD #C:\Users\justin brooke\Desktop\PIF LINKS.xlsx#Sheet1!A168</t>
  </si>
  <si>
    <t>BMG9078F1234</t>
  </si>
  <si>
    <t>Triton International Ltd Preference Shares  - limit 26</t>
  </si>
  <si>
    <t>Pref Share traded on NYSE (TRTNpA)</t>
  </si>
  <si>
    <t>BMI - 5205646</t>
  </si>
  <si>
    <t>BMI-BMI MPS-Growth (MAA) GBP 5205646</t>
  </si>
  <si>
    <t>CA00036H1001</t>
  </si>
  <si>
    <t>AAPKI Ventures Inc CAD</t>
  </si>
  <si>
    <t>CAD</t>
  </si>
  <si>
    <t>CA00829Q1019</t>
  </si>
  <si>
    <t>Africa Oil Corp CAD</t>
  </si>
  <si>
    <t>GAP &amp; request from Pensions</t>
  </si>
  <si>
    <t>CA0084741085</t>
  </si>
  <si>
    <t>Agnico Eagle Mines Ltd</t>
  </si>
  <si>
    <t>CA05466C1095</t>
  </si>
  <si>
    <t>Aya Gold &amp; Silver Inc</t>
  </si>
  <si>
    <t>BCE Inc</t>
  </si>
  <si>
    <t>CA05560U1049</t>
  </si>
  <si>
    <t>BMO Covered Call Canadian Banks ETF CAD</t>
  </si>
  <si>
    <t>BMO</t>
  </si>
  <si>
    <t>#https://www.teletrader.com/bmo-covered-call-canadshan-banks-etf/stocks/details/tts-27527607#</t>
  </si>
  <si>
    <t>CA0556851016</t>
  </si>
  <si>
    <t>BMO Equal Weight Banks Index ETF CAD</t>
  </si>
  <si>
    <t>#https://www.teletrader.com/bmo-equal-weight-bks-shndex-etf-exchange-traded-fund/stocks/details/tts-115077362#</t>
  </si>
  <si>
    <t>CA05571J1066</t>
  </si>
  <si>
    <t>BMO LONG CORPORATE BOND INDEX ETF</t>
  </si>
  <si>
    <t>Canada</t>
  </si>
  <si>
    <t>https://www.teletrader.com/bmo-long-corporate-bond-shndex-etf/stocks/details/tts-21448338/name/asc</t>
  </si>
  <si>
    <t>CA05575W1032</t>
  </si>
  <si>
    <t>BMO MID-TERM US IG CORP BOND ETF</t>
  </si>
  <si>
    <t>#https://www.morningstar.fi/fi/etf/snapshot/snapshot.aspx?id=0P0000YETE&amp;tab=2&amp;InvestmentType=FE#</t>
  </si>
  <si>
    <t>CA05580X1042</t>
  </si>
  <si>
    <t>BMO EUROPE HIGH DI CAD UNIT ETF</t>
  </si>
  <si>
    <t>#https://www.teletrader.com/bmo-europe-hshgh-dshv-cc-cad-hedge-etf/stocks/details/tts-94220535/name/asc#</t>
  </si>
  <si>
    <t>CA05586H1038</t>
  </si>
  <si>
    <t>BMO COVERED CALL US BANKS ETF</t>
  </si>
  <si>
    <t>#https://www.teletrader.com/bmo-covered-call-us-banks-etf/stocks/details/tts-159596766#</t>
  </si>
  <si>
    <t>CA05590J1030</t>
  </si>
  <si>
    <t>BMO COVERED CALL TECHNOLOGY ETF</t>
  </si>
  <si>
    <t>#https://www.teletrader.com/bmo-covered-call-technology-etf/stocks/details/tts-211716514/name/asc#</t>
  </si>
  <si>
    <t>CA05590N1042</t>
  </si>
  <si>
    <t>BMO ASSET MGMT COVERED CALL UTILITIES ETF</t>
  </si>
  <si>
    <t>#https://www.teletrader.com/bmo-covered-call-utilities-etf/stocks/details/tts-33780711#</t>
  </si>
  <si>
    <t>CA05591D1050</t>
  </si>
  <si>
    <t>BMO CDN HIGH DIVID CAD UNIT</t>
  </si>
  <si>
    <t>#https://www.teletrader.com/bmo-cdn-high-div-covered-call-etf/stocks/details/tts-117646074#</t>
  </si>
  <si>
    <t>CA05600A2092</t>
  </si>
  <si>
    <t>BMO PREMIUM YIELD ETF</t>
  </si>
  <si>
    <t>#https://www.teletrader.com/bmo-premshum-ysheld-etf/stocks/details/tts-182469318/name/asc#</t>
  </si>
  <si>
    <t>CA0679011084</t>
  </si>
  <si>
    <t>Barrick Gold Corporation</t>
  </si>
  <si>
    <t>http://www.teletrader.com/barrick-gold-corporation/stocks/details/tts-4995196</t>
  </si>
  <si>
    <t>CA07317Q1054</t>
  </si>
  <si>
    <t>Baytex Energy Corporation CAD</t>
  </si>
  <si>
    <t>#https://www.teletrader.com/baytex-energy-corp/stocks/details/tts-26918322#</t>
  </si>
  <si>
    <t>CA0866313061</t>
  </si>
  <si>
    <t>BetaPro Natural Gas Inverse Leveraged Daily Bear ETF CAD</t>
  </si>
  <si>
    <t>#https://www.teletrader.com/betapro-nat-gas-shnverse-leveraged-daily-bear-etf/stocks/details/tts-59816132#</t>
  </si>
  <si>
    <t>CA08664K3038</t>
  </si>
  <si>
    <t>BETAPRO CRUDE OIL INVERSE LEVERAGED DAILY BEAR ETF</t>
  </si>
  <si>
    <t>CA09261Q1072</t>
  </si>
  <si>
    <t>Blackrock Silver Corp CAD</t>
  </si>
  <si>
    <t>CA11275Q1072</t>
  </si>
  <si>
    <t>BROOKFIELD INFR CO COM SUB VTG SHS CL A WI</t>
  </si>
  <si>
    <t>#https://www.teletrader.com/brookfsheld-shnfrastructure-corporatshon/stocks/details/tts-187828803#</t>
  </si>
  <si>
    <t>CA11777Q2099</t>
  </si>
  <si>
    <t>B2GOLD CORPÂ COM NPV CAD</t>
  </si>
  <si>
    <t>CA1271061022</t>
  </si>
  <si>
    <t>Cabral Gold Inc</t>
  </si>
  <si>
    <t>#https://www.teletrader.com/cabral-gold-shnc/stocks/details/tts-130064093#</t>
  </si>
  <si>
    <t>CA13321L1085</t>
  </si>
  <si>
    <t>CAMECO CORP COM NPV</t>
  </si>
  <si>
    <t>#https://www.teletrader.com/cameco-corp/stocks/details/tts-4994809#</t>
  </si>
  <si>
    <t>CA13515Q1037</t>
  </si>
  <si>
    <t>Canada Nickel Co</t>
  </si>
  <si>
    <t>#https://www.teletrader.com/canyon-copper-corp/stocks/details/tts-154249887#</t>
  </si>
  <si>
    <t>CA1358251074</t>
  </si>
  <si>
    <t>Canadian General Investments Limited</t>
  </si>
  <si>
    <t>Shares in Investment Trusts</t>
  </si>
  <si>
    <t>CA13643D8008</t>
  </si>
  <si>
    <t>CANADIAN OVERSEAS PETROLEUM LTD NPV</t>
  </si>
  <si>
    <t>CA13646K1084</t>
  </si>
  <si>
    <t>Canadian Pacific Kansas City Limited</t>
  </si>
  <si>
    <t>CA14046ZAC38</t>
  </si>
  <si>
    <t>CAPITAL POWER 4.284% YIELD 18SEP24</t>
  </si>
  <si>
    <t>Government and local authority bonds and fixed interest stock</t>
  </si>
  <si>
    <t>CA1482391069</t>
  </si>
  <si>
    <t>Cassiar Gold Corp CAD</t>
  </si>
  <si>
    <t>CA15135U1093</t>
  </si>
  <si>
    <t>Cenovus Energy Inc US</t>
  </si>
  <si>
    <t>#https://www.teletrader.com/cenovus-energy-shnc/stocks/details/tts-20375323#</t>
  </si>
  <si>
    <t>CA2052491057</t>
  </si>
  <si>
    <t>COMPUTER MODELLING GROUP LTD</t>
  </si>
  <si>
    <t>#https://www.teletrader.com/computer-modellshng-group-ltd/stocks/details/tts-4995525#</t>
  </si>
  <si>
    <t>CA21037X1006</t>
  </si>
  <si>
    <t xml:space="preserve">Constellation Software Incorporated </t>
  </si>
  <si>
    <t>CA21037X1345</t>
  </si>
  <si>
    <t>Constellation Software Inc Dividend Warrants 31/03/2040 CAD</t>
  </si>
  <si>
    <t>Warrant line, data used from main line above</t>
  </si>
  <si>
    <t>CA22576C1014</t>
  </si>
  <si>
    <t>Crescent Point Energy Corp</t>
  </si>
  <si>
    <t>CA2483561072</t>
  </si>
  <si>
    <t>Denison Mines CAD</t>
  </si>
  <si>
    <t>CA2546771072</t>
  </si>
  <si>
    <t>Discovery Silver Corp</t>
  </si>
  <si>
    <t>CA29250N1050</t>
  </si>
  <si>
    <t>ENBRIDGE INC COM NPV</t>
  </si>
  <si>
    <t>#https://www.teletrader.com/enbridge-inc/stocks/details/tts-4994766#</t>
  </si>
  <si>
    <t>CA29446Y5020</t>
  </si>
  <si>
    <t>Equinox Gold CAD</t>
  </si>
  <si>
    <t>CA3039011026</t>
  </si>
  <si>
    <t>Fairfax Finl Holdings Ltd</t>
  </si>
  <si>
    <t>CA3183231024</t>
  </si>
  <si>
    <t xml:space="preserve">Firm Capital Mortgage Investment Corporation </t>
  </si>
  <si>
    <t>CA32076V1031</t>
  </si>
  <si>
    <t>First Majestic Silver Corp CAD</t>
  </si>
  <si>
    <t>CA33827E1016</t>
  </si>
  <si>
    <t>Fitzroy Minerals Inc</t>
  </si>
  <si>
    <t>CA3499151080</t>
  </si>
  <si>
    <t>Fortuna Silver Mines Inc CAD</t>
  </si>
  <si>
    <t>CA3499421020</t>
  </si>
  <si>
    <t>Fortuna Mining Corp</t>
  </si>
  <si>
    <t>CA3565001086</t>
  </si>
  <si>
    <t>Freehold Royalties Ltd CAD</t>
  </si>
  <si>
    <t>CA37452L1085</t>
  </si>
  <si>
    <t>Giant Mining Corporation</t>
  </si>
  <si>
    <t>Review from DFM list but this has been blocked because of the small market capital of the equity being CAD 3.8M (GBP 2.1M)</t>
  </si>
  <si>
    <t>CA37991D1042</t>
  </si>
  <si>
    <t>Global X Marijuana Life Sciences Index ETF USD</t>
  </si>
  <si>
    <t>Invests into Marijuana</t>
  </si>
  <si>
    <t>CA38045Y1025</t>
  </si>
  <si>
    <t>GoGold Resources Inc CAD</t>
  </si>
  <si>
    <t>CA38149E1016</t>
  </si>
  <si>
    <t>Goldmining Inc CAD</t>
  </si>
  <si>
    <t>CA38171A2092</t>
  </si>
  <si>
    <t>Goliath Resources Limited</t>
  </si>
  <si>
    <t>#https://www.teletrader.com/golshath-resources-lshmshted/stocks/details/tts-25535756#</t>
  </si>
  <si>
    <t>CA39540E3023</t>
  </si>
  <si>
    <t>GREENPOWER MTR CO COM NPV(POST REV SPLIT)</t>
  </si>
  <si>
    <t>#https://www.teletrader.com/greenpower-motor-company/stocks/details/tts-201185706#</t>
  </si>
  <si>
    <t>CA41756M2004</t>
  </si>
  <si>
    <t>The Harvest Travel &amp; Leisure Index ETF</t>
  </si>
  <si>
    <t>Sam Clark updated information 12/11/24</t>
  </si>
  <si>
    <t>CA42981E4013</t>
  </si>
  <si>
    <t>HIGH TIDE INC</t>
  </si>
  <si>
    <t>#https://www.teletrader.com/hshgh-tshde-shnc/stocks/details/tts-206968941#</t>
  </si>
  <si>
    <t>CA44054J3091</t>
  </si>
  <si>
    <t>Horizons Marijuana Life Sciences Index ETF (Restricted)</t>
  </si>
  <si>
    <t>CA45232V1067</t>
  </si>
  <si>
    <t>Illumin Holdings Inc</t>
  </si>
  <si>
    <t>CA46436B1022</t>
  </si>
  <si>
    <t>iShares MSCI Min Vol EAFE Index ETF (CAD Hedged)</t>
  </si>
  <si>
    <t>#https://cbonds.es/etf/7647/#</t>
  </si>
  <si>
    <t>CA48978L1004</t>
  </si>
  <si>
    <t>Kenorland Minerals Ltd</t>
  </si>
  <si>
    <t>CA50012K1066</t>
  </si>
  <si>
    <t>Kodiak Copper Corp CAD</t>
  </si>
  <si>
    <t>#https://www.teletrader.com/kodshak-copper-corp/stocks/details/tts-189284277#</t>
  </si>
  <si>
    <t>CA5527041084</t>
  </si>
  <si>
    <t>MEG Energy Corporation CAD</t>
  </si>
  <si>
    <t>#https://www.teletrader.com/meg-energy-corp/stocks/details/tts-24181903#</t>
  </si>
  <si>
    <t>CA59151K1084</t>
  </si>
  <si>
    <t>Methanex Corp</t>
  </si>
  <si>
    <t>M&amp;G</t>
  </si>
  <si>
    <t>#https://www.teletrader.com/methanex-corp/stocks/details/tts-4995083#</t>
  </si>
  <si>
    <t>CA6037051043</t>
  </si>
  <si>
    <t>Mink Ventures Corporation</t>
  </si>
  <si>
    <t>Review from DFM list but this has been blocked because of the small market capital of the equity being CAD 1.7M (GBP 959K)</t>
  </si>
  <si>
    <t>CA61178L1013</t>
  </si>
  <si>
    <t>Montage Gold Corp CAD</t>
  </si>
  <si>
    <t>CA6674951059</t>
  </si>
  <si>
    <t>Northwest Healthcare Prop REIT - Units (NWH.UN) CAD</t>
  </si>
  <si>
    <t>Real estate investment trusts (REITs)</t>
  </si>
  <si>
    <t>#https://www.teletrader.com/northwest-healthcare-prop-reit/stocks/details/tts-22522503#</t>
  </si>
  <si>
    <t>CA67077M1086</t>
  </si>
  <si>
    <t>Nutrien Ltd CAD</t>
  </si>
  <si>
    <t>#https://www.teletrader.com/nutrshen-ltd/stocks/details/tts-132814674#</t>
  </si>
  <si>
    <t>CA6979001089</t>
  </si>
  <si>
    <t>PAN AMERICAN SILVER CORP CAD</t>
  </si>
  <si>
    <t>CA7063271034</t>
  </si>
  <si>
    <t>PEMBINA PIPELINE C COM NPV</t>
  </si>
  <si>
    <t>#https://www.teletrader.com/pembina-pipeline-corporation/stocks/details/tts-25316220#</t>
  </si>
  <si>
    <t>CA72203R1047</t>
  </si>
  <si>
    <t>PIMCO Monthly Income (CAN) ETF - CAD</t>
  </si>
  <si>
    <t>CA74624E1007</t>
  </si>
  <si>
    <t>PURE GOLD MNG INC COM NPV (DI)</t>
  </si>
  <si>
    <t>#https://www.teletrader.com/pure-gold-mshnshng-shnc/stocks/details/tts-73963480#</t>
  </si>
  <si>
    <t>CA74643G1028</t>
  </si>
  <si>
    <t>PUSHFOR INV. INC</t>
  </si>
  <si>
    <t>Pushfor Investments Inc</t>
  </si>
  <si>
    <t>https://www.investing.com/equities/pushfor-invest-opinion</t>
  </si>
  <si>
    <t>CA74643G2018</t>
  </si>
  <si>
    <t>PUSHFOR TECH INC</t>
  </si>
  <si>
    <t>#https://www.teletrader.com/pushfor-shnvestments/stocks/details/tts-169995207#</t>
  </si>
  <si>
    <t>CA78029U2056</t>
  </si>
  <si>
    <t>RHC Helium Limited</t>
  </si>
  <si>
    <t>DFM quarterly review list</t>
  </si>
  <si>
    <t>CA82509L1076</t>
  </si>
  <si>
    <t>Shopify Inc (SHOP) - Com Npv Sub Vtg Shs Cl A</t>
  </si>
  <si>
    <t>#https://www.teletrader.com/shopshfy-shnc/stocks/details/tts-111887512#</t>
  </si>
  <si>
    <t>CA82831T1093</t>
  </si>
  <si>
    <t>Silver Tiger Metals Inc CAD</t>
  </si>
  <si>
    <t>CA8283631015</t>
  </si>
  <si>
    <t>Silvercrest Metals CAD</t>
  </si>
  <si>
    <t>CA83307B1013</t>
  </si>
  <si>
    <t>SNDL Inc</t>
  </si>
  <si>
    <t>Cannabis stock</t>
  </si>
  <si>
    <t>CA85207H1047</t>
  </si>
  <si>
    <t>Sprott Physical Gold Trust USD</t>
  </si>
  <si>
    <t>Sprott Physical Gold</t>
  </si>
  <si>
    <t>#https://www.teletrader.com/sprott-physical-gold-trust-usd/stocks/details/tts-119114925#</t>
  </si>
  <si>
    <t>CA85207K1075</t>
  </si>
  <si>
    <t>Sprott Physical Silver Trust</t>
  </si>
  <si>
    <t>CA85208R1010</t>
  </si>
  <si>
    <t>SPROTT PHYSICAL GOLD AND SILVER TR TRUST UNIT (CAD)</t>
  </si>
  <si>
    <t>Shares in investment trusts</t>
  </si>
  <si>
    <t>CA85210A1049</t>
  </si>
  <si>
    <t>Sprott Physical UR Trust Unit - (U.UN) CAD</t>
  </si>
  <si>
    <t>#https://www.teletrader.com/sprott-physshcal-uranshum-trust/stocks/details/tts-224193640#</t>
  </si>
  <si>
    <t>CA86101P1018</t>
  </si>
  <si>
    <t>STLLR Gold Inc CAD</t>
  </si>
  <si>
    <t>CA87971M1032</t>
  </si>
  <si>
    <t>TELUS Corporation (US Line)</t>
  </si>
  <si>
    <t>CA87971M9969</t>
  </si>
  <si>
    <t>TELLUS CORP</t>
  </si>
  <si>
    <t>GAP NEW - This is the control line used for non-canadian customers. volatility details used are for the normal trading line</t>
  </si>
  <si>
    <t>CA87971MAX17</t>
  </si>
  <si>
    <t>TELUS CORP 3.75% 17.01.25</t>
  </si>
  <si>
    <t>CA88709B1040</t>
  </si>
  <si>
    <t>Timbercreek Financial Corporation</t>
  </si>
  <si>
    <t>CA89788C1041</t>
  </si>
  <si>
    <t>TRULIEVE CANNABIS CORP - COM NPV</t>
  </si>
  <si>
    <t>CA91702V1013</t>
  </si>
  <si>
    <t>Uranium Royalty Corp CAD</t>
  </si>
  <si>
    <t>CA92340V1076</t>
  </si>
  <si>
    <t>Veren Inc CAD</t>
  </si>
  <si>
    <t>CA92859G2027</t>
  </si>
  <si>
    <t>Vizsla Silver CAD</t>
  </si>
  <si>
    <t>CA92859G6085</t>
  </si>
  <si>
    <t xml:space="preserve">Vizsla Silver Corp </t>
  </si>
  <si>
    <t>CA92859L1022</t>
  </si>
  <si>
    <t>Vizsla Royalties Corp</t>
  </si>
  <si>
    <t>GAP NEW. The company is unlisted as a spin off from Vizsla Silver Corp and it not trading on a stock exchange. This has been blocked for new investments but will be permitted for existing holdings. Company has now listed on TSX under ISIN code CA92859L2012</t>
  </si>
  <si>
    <t>CA92859L1287</t>
  </si>
  <si>
    <t>Vizsla Royalties CAD</t>
  </si>
  <si>
    <t>GAP NEW - Warrant expires 26/12/24 - Physical Settlement of VROY equity, which is already on the list. We will allow the existing IP to hold but no further investments will be allowed.</t>
  </si>
  <si>
    <t>CA92859L2012</t>
  </si>
  <si>
    <t>GAP NEW - replaced ISIN CA92859L1022 - commenced trading on TSX on 26/08/2024. Status Blocked because there is no valatility scores yet.</t>
  </si>
  <si>
    <t>https://www.vizslaroyalties.com/</t>
  </si>
  <si>
    <t>CA9628791027</t>
  </si>
  <si>
    <t>WHEATON PRECIOUS METALS CORP USD</t>
  </si>
  <si>
    <t>CASH - ARS</t>
  </si>
  <si>
    <t>Cash Account (ARS)</t>
  </si>
  <si>
    <t>CASH</t>
  </si>
  <si>
    <t>Cash</t>
  </si>
  <si>
    <t>ARS</t>
  </si>
  <si>
    <t>CASH - AUD</t>
  </si>
  <si>
    <t>Cash Account (AUD)</t>
  </si>
  <si>
    <t>CASH - CAD</t>
  </si>
  <si>
    <t>Cash Account (CAD)</t>
  </si>
  <si>
    <t>CASH - CHF</t>
  </si>
  <si>
    <t>Cash Account (CHF)</t>
  </si>
  <si>
    <t>CHF</t>
  </si>
  <si>
    <t>CASH - DKK</t>
  </si>
  <si>
    <t>Cash Account (DKK)</t>
  </si>
  <si>
    <t>DKK</t>
  </si>
  <si>
    <t>CASH - EUR</t>
  </si>
  <si>
    <t>Cash Account (EUR)</t>
  </si>
  <si>
    <t>CASH - GBP</t>
  </si>
  <si>
    <t>Cash Account (GBP)</t>
  </si>
  <si>
    <t>CASH - HKD</t>
  </si>
  <si>
    <t>Cash Account (HKD)</t>
  </si>
  <si>
    <t>CASH - JPY</t>
  </si>
  <si>
    <t>Cash Account (JPY)</t>
  </si>
  <si>
    <t>JPY</t>
  </si>
  <si>
    <t>CASH - NOK</t>
  </si>
  <si>
    <t>Cash Account (NOK)</t>
  </si>
  <si>
    <t>CASH - NZD</t>
  </si>
  <si>
    <t>Cash Account (NZD)</t>
  </si>
  <si>
    <t>NZD</t>
  </si>
  <si>
    <t>CASH - SEK</t>
  </si>
  <si>
    <t>Cash Account (SEK)</t>
  </si>
  <si>
    <t>SEK</t>
  </si>
  <si>
    <t>CASH - SGD</t>
  </si>
  <si>
    <t>Cash Account (SGD)</t>
  </si>
  <si>
    <t>SGD</t>
  </si>
  <si>
    <t>CASH - USD</t>
  </si>
  <si>
    <t>Cash Account (USD)</t>
  </si>
  <si>
    <t>CASH - ZAR</t>
  </si>
  <si>
    <t>Cash Account (ZAR)</t>
  </si>
  <si>
    <t>ZAR</t>
  </si>
  <si>
    <t>CH0008899764</t>
  </si>
  <si>
    <t>iShares SMI ETF (CH)</t>
  </si>
  <si>
    <t>Unquoted</t>
  </si>
  <si>
    <t>Switzerland</t>
  </si>
  <si>
    <t>#https://www.morningstar.co.uk/uk/etf/snapshot/snapshot.aspx?id=0P00000C5S&amp;tab=2&amp;InvestmentType=FE#</t>
  </si>
  <si>
    <t>CH0010645932</t>
  </si>
  <si>
    <t>Givaudan SA</t>
  </si>
  <si>
    <t>CH0011075394</t>
  </si>
  <si>
    <t>Zurich Insurance Group AG</t>
  </si>
  <si>
    <t>CH0011795959</t>
  </si>
  <si>
    <t>Dormakaba Holding AG</t>
  </si>
  <si>
    <t>CH0012005267</t>
  </si>
  <si>
    <t>Novartis AG Registered Shares</t>
  </si>
  <si>
    <t>http://www.teletrader.com/novartis-n/stocks/details/tts-442143</t>
  </si>
  <si>
    <t>CH0012032048</t>
  </si>
  <si>
    <t>Roche Holding AG</t>
  </si>
  <si>
    <t>#https://www.teletrader.com/roche-gs/stocks/details/tts-442208#</t>
  </si>
  <si>
    <t>CH0012032113</t>
  </si>
  <si>
    <t>#https://www.teletrader.com/roche-sh/stocks/details/tts-676086#</t>
  </si>
  <si>
    <t>CH0012214059</t>
  </si>
  <si>
    <t>Holcim Ltd</t>
  </si>
  <si>
    <t>CH0012221716</t>
  </si>
  <si>
    <t>ABB Ltd-Reg</t>
  </si>
  <si>
    <t>CH0012255144</t>
  </si>
  <si>
    <t>Swatch Group AG/The-Reg</t>
  </si>
  <si>
    <t>CH0024608827</t>
  </si>
  <si>
    <t>Partners Group Hlg Ag CHF0.01 (Regd)</t>
  </si>
  <si>
    <t>CH0024638196</t>
  </si>
  <si>
    <t>Schindler Holding AG Non Voting</t>
  </si>
  <si>
    <t>#https://www.teletrader.com/schshndler-ps/stocks/details/tts-32510444#</t>
  </si>
  <si>
    <t>CH0030170408</t>
  </si>
  <si>
    <t>Geberit AG-Reg</t>
  </si>
  <si>
    <t>CH0038863350</t>
  </si>
  <si>
    <t>Nestle SA</t>
  </si>
  <si>
    <t>#https://www.teletrader.com/nestle-n/stocks/details/tts-442119#</t>
  </si>
  <si>
    <t>CH0044328745</t>
  </si>
  <si>
    <t>The Chubb Corporation</t>
  </si>
  <si>
    <t>CH0102484968</t>
  </si>
  <si>
    <t>Julius Baer Gruppe AG</t>
  </si>
  <si>
    <t>#https://www.teletrader.com/julshus-baer-n/stocks/details/tts-442222#</t>
  </si>
  <si>
    <t>CH0102993182</t>
  </si>
  <si>
    <t>TE Connectivity Ltd</t>
  </si>
  <si>
    <t>CH0103447766</t>
  </si>
  <si>
    <t>SWISS &amp; GBL AM JULIUS BAER PHYSICAL GOLD A INC</t>
  </si>
  <si>
    <t>Swisscanto</t>
  </si>
  <si>
    <t>http://www.teletrader.com/gam-physical-gold-gbp-a/stocks/details/tts-19399912/name/asc</t>
  </si>
  <si>
    <t>CH0104136236</t>
  </si>
  <si>
    <t>iShares Gold (CH) A</t>
  </si>
  <si>
    <t>Ishares</t>
  </si>
  <si>
    <t>#http://www.morningstar.co.uk/uk/etf/snapshot/snapshot.aspx?id=0P0000LZQD&amp;tab=2&amp;InvestmentType=FE#</t>
  </si>
  <si>
    <t>CH0104136319</t>
  </si>
  <si>
    <t>iShares Gold EUR Hedged (CH) A</t>
  </si>
  <si>
    <t>#https://www.teletrader.com/ishares-gold-eur-hedged-ch-a/funds/details/FU_100040912#</t>
  </si>
  <si>
    <t>CH0104493298</t>
  </si>
  <si>
    <t>ZKB Gold ETF AA GBP</t>
  </si>
  <si>
    <t>Zuercher Kantonalbank</t>
  </si>
  <si>
    <t>http://www.teletrader.com/zkb-gold-etf-aa-gbp/funds/details/FU_100308</t>
  </si>
  <si>
    <t>CH0104850497</t>
  </si>
  <si>
    <t>Pictet (CH) Precious Metals Fund - Physical Gold-P (USD)</t>
  </si>
  <si>
    <t>EXIT FEE</t>
  </si>
  <si>
    <t>1% exit fee</t>
  </si>
  <si>
    <t>CH0104850968</t>
  </si>
  <si>
    <t>Pictet (CH) Precious Metals Fund - Physical Gold-P (EUR)</t>
  </si>
  <si>
    <t>1% exit fee payable and not a clean share class</t>
  </si>
  <si>
    <t>CH0106027193</t>
  </si>
  <si>
    <t>UBS ETF (CH) Gold A dis</t>
  </si>
  <si>
    <t>UBS</t>
  </si>
  <si>
    <t>http://www.teletrader.com/ubs-etf-ch-gold-usd-a-dis/funds/details/FU_100302</t>
  </si>
  <si>
    <t>CH0126881561</t>
  </si>
  <si>
    <t>Swiss Re AG</t>
  </si>
  <si>
    <t>CH0237935637</t>
  </si>
  <si>
    <t>iShares Swiss Dividend ETF (CH)</t>
  </si>
  <si>
    <t>#http://www.morningstar.co.uk/uk/etf/snapshot/snapshot.aspx?id=0P00012R7A&amp;tab=2#</t>
  </si>
  <si>
    <t>CH0244767585</t>
  </si>
  <si>
    <t>UBS Group AG</t>
  </si>
  <si>
    <t>CH0290876512</t>
  </si>
  <si>
    <t>City of Lugano 0.625% 01/09/2025 CHF</t>
  </si>
  <si>
    <t>Bond not rated</t>
  </si>
  <si>
    <t>CH0320712596</t>
  </si>
  <si>
    <t>Raiffeisen Schweiz 0.3% 22/04/2025 CHF</t>
  </si>
  <si>
    <t>CH0334081137</t>
  </si>
  <si>
    <t>CRISPR Therapeutics AG</t>
  </si>
  <si>
    <t>#https://www.teletrader.com/crispr-therapeutics-ag/stocks/details/tts-111386661#</t>
  </si>
  <si>
    <t>CH0418792922</t>
  </si>
  <si>
    <t>SIKA</t>
  </si>
  <si>
    <t>CH0432492467</t>
  </si>
  <si>
    <t>Alcon Inc</t>
  </si>
  <si>
    <t>#https://www.teletrader.com/alcon-n/stocks/details/tts-162432158#</t>
  </si>
  <si>
    <t>CH0434678378</t>
  </si>
  <si>
    <t>Canton of Lucerne 0% 15/10/2025 CHF</t>
  </si>
  <si>
    <t>CH1114873776</t>
  </si>
  <si>
    <t>21Shares Solana Staking ETP</t>
  </si>
  <si>
    <t>Crypto related asset. Not an acceptable asset for IFGL group</t>
  </si>
  <si>
    <t>CH1216478797</t>
  </si>
  <si>
    <t>DSM - Firmenich AG</t>
  </si>
  <si>
    <t>CH1243598427</t>
  </si>
  <si>
    <t>SANDOZ GROUP AG CHF0.05</t>
  </si>
  <si>
    <t>CNE1000001Z5</t>
  </si>
  <si>
    <t>Bank Of China Ltd Class H</t>
  </si>
  <si>
    <t>China</t>
  </si>
  <si>
    <t>http://www.teletrader.com/bank-of-china-ltd-h-yc-1/stocks/details/tts-57676940</t>
  </si>
  <si>
    <t>CNE100000296</t>
  </si>
  <si>
    <t>BYD CO 'H'CNY1</t>
  </si>
  <si>
    <t>https://www.teletrader.com/byd-co-ltd-h-yc-1/stocks/details/tts-23428800</t>
  </si>
  <si>
    <t>CNE1000002Q2</t>
  </si>
  <si>
    <t>China Petroleum &amp; Chemical Corp Class H</t>
  </si>
  <si>
    <t>#https://www.teletrader.com/china-petro-chem-h-yc1/stocks/details/tts-11635653#</t>
  </si>
  <si>
    <t>CNE1000003G1</t>
  </si>
  <si>
    <t>Industrial And Commercial Bank Of China Ltd Class H</t>
  </si>
  <si>
    <t>#https://www.teletrader.com/ind-comm-bk-china-h-yc-1/stocks/details/tts-11635657#</t>
  </si>
  <si>
    <t>CNE1000003Y4</t>
  </si>
  <si>
    <t>Qingling Motors Co Ltd Class H</t>
  </si>
  <si>
    <t>#https://www.teletrader.com/qingling-motors-co-h-yc1/stocks/details/tts-87917802#</t>
  </si>
  <si>
    <t>CNE100000437</t>
  </si>
  <si>
    <t>Shanghai Electric Group Co Ltd Class H</t>
  </si>
  <si>
    <t>#https://www.teletrader.com/shanghai-elect-grp-h-yc-1/stocks/details/tts-87917477#</t>
  </si>
  <si>
    <t>CNE100000502</t>
  </si>
  <si>
    <t>Zijin Mining Group Company Ltd</t>
  </si>
  <si>
    <t>DE0001134922</t>
  </si>
  <si>
    <t>Germany (Federal Republic Of) 6.250% 01/04/2024 EUR REGS SNR National Gover</t>
  </si>
  <si>
    <t>Germany</t>
  </si>
  <si>
    <t>DE0002635299</t>
  </si>
  <si>
    <t>iShares STOXX Europe Select Dividend 30 UCITS ETF (DE)</t>
  </si>
  <si>
    <t>https://www.justetf.com/en/etf-profile.html?isin=DE0002635299</t>
  </si>
  <si>
    <t>DE0002635307</t>
  </si>
  <si>
    <t>iShares STOXX Europe 600 UCITS ETF</t>
  </si>
  <si>
    <t>DE0005552004</t>
  </si>
  <si>
    <t>Deutsche Post AG</t>
  </si>
  <si>
    <t>DE0005557508</t>
  </si>
  <si>
    <t>Deutsche Telekom AG-Reg</t>
  </si>
  <si>
    <t>DE0005664809</t>
  </si>
  <si>
    <t>EvoTec SE NPV</t>
  </si>
  <si>
    <t>Ordinary Shares</t>
  </si>
  <si>
    <t>DE0005933923</t>
  </si>
  <si>
    <t>iShares MDAX® ETF (DE)</t>
  </si>
  <si>
    <t>#https://www.morningstar.co.uk/uk/etf/snapshot/snapshot.aspx?id=0P00000IZC&amp;tab=5&amp;InvestmentType=FE#</t>
  </si>
  <si>
    <t>DE0005933931</t>
  </si>
  <si>
    <t>iShares Core DAX® ETF (DE) Acc</t>
  </si>
  <si>
    <t>Blackrock</t>
  </si>
  <si>
    <t>http://www.teletrader.com/blackrock-am-de-ishares-core-dax-ucits-etf/stocks/details/tts-1808842</t>
  </si>
  <si>
    <t>DE0005933972</t>
  </si>
  <si>
    <t>iShares TecDAX® ETF (DE)</t>
  </si>
  <si>
    <t>#https://www.morningstar.co.uk/uk/etf/snapshot/snapshot.aspx?id=0P0000M6RO&amp;tab=2&amp;InvestmentType=FE#</t>
  </si>
  <si>
    <t>DE0005933998</t>
  </si>
  <si>
    <t>iShares STOXX Europe Mid 200 (DE)</t>
  </si>
  <si>
    <t>#https://www.teletrader.com/ishares-stoxx-eu-mid-200deucits-etf/funds/details/FU_593399#</t>
  </si>
  <si>
    <t>DE0006231004</t>
  </si>
  <si>
    <t>Infineon Technologies AG</t>
  </si>
  <si>
    <t>#https://www.teletrader.com/infineon-tech-ag-na-o-n/stocks/details/tts-459029#</t>
  </si>
  <si>
    <t>DE0007037129</t>
  </si>
  <si>
    <t>RWE AG (NEU) NPV 'A'</t>
  </si>
  <si>
    <t>http://www.teletrader.com/rwe-ag-st-o-n/stocks/details/tts-459128</t>
  </si>
  <si>
    <t>DE0007100000</t>
  </si>
  <si>
    <t>DAIMLER AG ORD NPV(REGD)</t>
  </si>
  <si>
    <t>https://www.teletrader.com/daimler-ag-na-o-n/stocks/details/tts-459135</t>
  </si>
  <si>
    <t>DE0007164600</t>
  </si>
  <si>
    <t>SAP SE</t>
  </si>
  <si>
    <t>#https://www.teletrader.com/sap-se-o-n/stocks/details/tts-459138#</t>
  </si>
  <si>
    <t>DE0007236101</t>
  </si>
  <si>
    <t>Siemens AG</t>
  </si>
  <si>
    <t>#https://www.teletrader.com/siemens-ag-na/stocks/details/tts-459153#</t>
  </si>
  <si>
    <t>DE0007472060</t>
  </si>
  <si>
    <t>Wirecard AG</t>
  </si>
  <si>
    <t>#https://www.teletrader.com/wirecard-ag/stocks/details/tts-459188#</t>
  </si>
  <si>
    <t>DE0007507501</t>
  </si>
  <si>
    <t>WashTec AG</t>
  </si>
  <si>
    <t>#https://www.teletrader.com/washtec-ag-o-n/stocks/details/tts-459203#</t>
  </si>
  <si>
    <t>DE0007664005</t>
  </si>
  <si>
    <t>Volkswagen AG</t>
  </si>
  <si>
    <t>http://www.teletrader.com/volkswagen-ag-st-o-n/stocks/details/tts-459212</t>
  </si>
  <si>
    <t>DE0007664039</t>
  </si>
  <si>
    <t>DE0008404005</t>
  </si>
  <si>
    <t>Allianz SE</t>
  </si>
  <si>
    <t>http://www.teletrader.com/allianz-se-na-o-n/stocks/details/tts-459237</t>
  </si>
  <si>
    <t>DE000A0F5UJ7</t>
  </si>
  <si>
    <t>iShares STOXX Europe 600 Banks (DE)</t>
  </si>
  <si>
    <t>#https://www.teletrader.com/ishares-stoxx-europe-600-banks-de-ishares-stoxx-europe-600-banks-ucits-de/stocks/details/tts-133767924#</t>
  </si>
  <si>
    <t>DE000A0H08G5</t>
  </si>
  <si>
    <t>iShares STOXX Europe 600 Fin Ser (DE)</t>
  </si>
  <si>
    <t>#https://www.teletrader.com/ishares-stoxx-eur-600-fi-serv-u-e-de/funds/details/FU_100010905#</t>
  </si>
  <si>
    <t>DE000A0H08Q4</t>
  </si>
  <si>
    <t>iShares STOXX Europe 600 Technology UCITS ETF</t>
  </si>
  <si>
    <t>DE000A0KEYM4</t>
  </si>
  <si>
    <t>LBBW Global Warming R EUR</t>
  </si>
  <si>
    <t>Unable to review the fund as there are no English documents available.</t>
  </si>
  <si>
    <t>DE000A0Q4R36</t>
  </si>
  <si>
    <t>iShares STOXX Europe 600 HealthCare (DE)</t>
  </si>
  <si>
    <t>#http://www.morningstar.co.uk/uk/etf/snapshot/snapshot.aspx?id=0P00000IYQ&amp;tab=2&amp;InvestmentType=FE#</t>
  </si>
  <si>
    <t>DE000A1DAHH0</t>
  </si>
  <si>
    <t>Brenntag SE</t>
  </si>
  <si>
    <t>#https://www.teletrader.com/brenntag-se-na-o-n/stocks/details/tts-22540518#</t>
  </si>
  <si>
    <t>DE000A1EWWW0</t>
  </si>
  <si>
    <t>adidas AG</t>
  </si>
  <si>
    <t>#https://www.teletrader.com/adidas-ag-na-o-n/stocks/details/tts-458757#</t>
  </si>
  <si>
    <t>DE000A1UDWN5</t>
  </si>
  <si>
    <t>Siemens Financieringsmaatschap 2.875% 03/10/2028 EUR REGS UNSUB CORP</t>
  </si>
  <si>
    <t>Netherlands</t>
  </si>
  <si>
    <t>DE000BASF111</t>
  </si>
  <si>
    <t>Basf SE</t>
  </si>
  <si>
    <t>https://www.teletrader.com/basf-se-na-o-n/stocks/details/tts-458812#https://www.teletrader.com/basf-se-na-o-n/stocks/details/tts-458812#</t>
  </si>
  <si>
    <t>DE000BAY0017</t>
  </si>
  <si>
    <t>Bayer AG</t>
  </si>
  <si>
    <t>#https://www.teletrader.com/bayer-ag-na-o-n/stocks/details/tts-458935#</t>
  </si>
  <si>
    <t>DE000HD0Z6S3</t>
  </si>
  <si>
    <t>Unicredit AG Diversified markets Memory Income Autocall GBP</t>
  </si>
  <si>
    <t>Structured notes</t>
  </si>
  <si>
    <t>ASN</t>
  </si>
  <si>
    <t>DE000HD0Z6T1</t>
  </si>
  <si>
    <t>Unicredit AG Diversified markets Memory Income Autocall USD</t>
  </si>
  <si>
    <t>DE000HV8BM76</t>
  </si>
  <si>
    <t>UniCredit Bank AG 07/20/2027 GBP CORP</t>
  </si>
  <si>
    <t>Structured Notes</t>
  </si>
  <si>
    <t>Unicredit Bank AG</t>
  </si>
  <si>
    <t>DE000HV8CB60</t>
  </si>
  <si>
    <t>UniCredit Bank AG 08/06/2027 GBP CORP</t>
  </si>
  <si>
    <t>DE000HV8CWZ5</t>
  </si>
  <si>
    <t>UniCredit Bank AG 09/07/2027 GBP CORP</t>
  </si>
  <si>
    <t>DE000PAH0038</t>
  </si>
  <si>
    <t>Porsche Automobil Holdings - Non Vtg Prf NPV</t>
  </si>
  <si>
    <t>DE000SHL1006</t>
  </si>
  <si>
    <t>SIEMENS HEALTHINEE</t>
  </si>
  <si>
    <t>United States</t>
  </si>
  <si>
    <t>https://www.teletrader.com/sshemens-health-ag-na-o-n/stocks/details/tts-137155236</t>
  </si>
  <si>
    <t>DE000TUAG505</t>
  </si>
  <si>
    <t>TUI AG</t>
  </si>
  <si>
    <t>DE000ZAL1111</t>
  </si>
  <si>
    <t>Zalando SE NPV</t>
  </si>
  <si>
    <t>DK0060257814</t>
  </si>
  <si>
    <t>Zealand Pharma AS</t>
  </si>
  <si>
    <t>DK0060534915</t>
  </si>
  <si>
    <t>Novo Nordisk A/S Class B</t>
  </si>
  <si>
    <t>Denmark</t>
  </si>
  <si>
    <t>#https://www.teletrader.com/novo-nordisk-b-a-s/stocks/details/tts-5292230#</t>
  </si>
  <si>
    <t>DK0061539921</t>
  </si>
  <si>
    <t>Vestas Wind Systems A/S</t>
  </si>
  <si>
    <t>#https://www.teletrader.com/vestas-wind-systems-a-s/stocks/details/tts-5292627#</t>
  </si>
  <si>
    <t>DK0062498333</t>
  </si>
  <si>
    <t>Novo Nordisk A/A-B</t>
  </si>
  <si>
    <t>EDR7642126EU</t>
  </si>
  <si>
    <t>SD00320 Meteor UK 4Y Fixed Annual Income Deposit Plan 21/12/2026 GBP PM10016055</t>
  </si>
  <si>
    <t>Deposits</t>
  </si>
  <si>
    <t>ES0105066007</t>
  </si>
  <si>
    <t>Cellnex Telecom SA</t>
  </si>
  <si>
    <t>Spain</t>
  </si>
  <si>
    <t>#https://www.teletrader.com/cellnex-telecom-s-a/stocks/details/tts-87418479#</t>
  </si>
  <si>
    <t>ES0109067019</t>
  </si>
  <si>
    <t>Amadeus IT Group SA</t>
  </si>
  <si>
    <t>http://www.teletrader.com/amadeus-it-group-s-a/stocks/details/tts-23111425</t>
  </si>
  <si>
    <t>ES0127797019</t>
  </si>
  <si>
    <t>EDP Renovaveis SA</t>
  </si>
  <si>
    <t>#https://www.teletrader.com/edp-renovaveshs-eo-5/stocks/details/tts-14323474#</t>
  </si>
  <si>
    <t>ES0144580Y14</t>
  </si>
  <si>
    <t>Iberdrola SA</t>
  </si>
  <si>
    <t>ES0148396007</t>
  </si>
  <si>
    <t>Industria de Diseno Testil S.A. (Inditex) EUR</t>
  </si>
  <si>
    <t>ES0177542018</t>
  </si>
  <si>
    <t>International Consolidated Airlines Group SA</t>
  </si>
  <si>
    <t>#https://www.teletrader.com/international-consolidated-airlines-group-s-a/stocks/details/tts-27241807#</t>
  </si>
  <si>
    <t>ES0178430E18</t>
  </si>
  <si>
    <t>Telefonica SA</t>
  </si>
  <si>
    <t>ES0627797915</t>
  </si>
  <si>
    <t>EDP RENOVAVEIS RIGHTS 2024 FOR SHARES</t>
  </si>
  <si>
    <t>GAP NEW - Rights - Main line ES0127797019</t>
  </si>
  <si>
    <t>FI0009013403</t>
  </si>
  <si>
    <t>KONE Oyj Class B</t>
  </si>
  <si>
    <t>Finland</t>
  </si>
  <si>
    <t>#http://www.teletrader.com/kone-corporation/stocks/details/tts-5292142#</t>
  </si>
  <si>
    <t>FI4000297767</t>
  </si>
  <si>
    <t>Nordea Bank Abp</t>
  </si>
  <si>
    <t>#https://www.teletrader.com/nordea-bank-abp/stocks/details/tts-150573155#</t>
  </si>
  <si>
    <t>Fidelity Funds China</t>
  </si>
  <si>
    <t>Fidelity Funds Grtr China Fund</t>
  </si>
  <si>
    <t>FK0114538241</t>
  </si>
  <si>
    <t>Argos Resources Ltd Ord GBP0.02 (DI)</t>
  </si>
  <si>
    <t>GAP - LIQ / US OTC - Not traded on a regulated stock exchange. trading in the Company's ordinary shares on AIM was suspended on 3 July 2023 ("Suspension"). (Comments updated Sept 2024 CC).</t>
  </si>
  <si>
    <t>FR0000044448</t>
  </si>
  <si>
    <t>NEXANS SA EUR</t>
  </si>
  <si>
    <t>FR0000051732</t>
  </si>
  <si>
    <t>ATOS SE (ATO)</t>
  </si>
  <si>
    <t>FR0000052292</t>
  </si>
  <si>
    <t>Hermes</t>
  </si>
  <si>
    <t>FR0000120073</t>
  </si>
  <si>
    <t>Air Liquide SA</t>
  </si>
  <si>
    <t>France</t>
  </si>
  <si>
    <t>#https://www.teletrader.com/air-liquide/stocks/details/tts-766#</t>
  </si>
  <si>
    <t>FR0000120271</t>
  </si>
  <si>
    <t>TotalEnergies SE</t>
  </si>
  <si>
    <t>FR0000120321</t>
  </si>
  <si>
    <t>LOreal SA EUR</t>
  </si>
  <si>
    <t>FR0000120578</t>
  </si>
  <si>
    <t>Sanofi SA</t>
  </si>
  <si>
    <t>#https://www.teletrader.com/sanofi/stocks/details/tts-1798#</t>
  </si>
  <si>
    <t>FR0000120628</t>
  </si>
  <si>
    <t>Axa SA</t>
  </si>
  <si>
    <t>FR0000120644</t>
  </si>
  <si>
    <t>Danone SA</t>
  </si>
  <si>
    <t>FR0000120693</t>
  </si>
  <si>
    <t>Pernod Ricard SA</t>
  </si>
  <si>
    <t>#https://www.teletrader.com/pernod-ricard/stocks/details/tts-739#</t>
  </si>
  <si>
    <t>FR0000121014</t>
  </si>
  <si>
    <t>LVMH Moet Hennessy Louis Vuitton SE</t>
  </si>
  <si>
    <t>#https://www.teletrader.com/lvmh/stocks/details/tts-633#</t>
  </si>
  <si>
    <t>FR0000121485</t>
  </si>
  <si>
    <t>KERING EUR4</t>
  </si>
  <si>
    <t>FR0000121667</t>
  </si>
  <si>
    <t xml:space="preserve">Essilorluxottica </t>
  </si>
  <si>
    <t>FR0000121972</t>
  </si>
  <si>
    <t>Schneider Electric SE</t>
  </si>
  <si>
    <t>#http://www.teletrader.com/schneider-electric/stocks/details/tts-713#</t>
  </si>
  <si>
    <t>FR0000125338</t>
  </si>
  <si>
    <t>Capgemini SE</t>
  </si>
  <si>
    <t>#https://www.teletrader.com/capgemini/stocks/details/tts-693#</t>
  </si>
  <si>
    <t>FR0000131104</t>
  </si>
  <si>
    <t>BNP PARIBAS ACT.A BANK SHARES</t>
  </si>
  <si>
    <t>http://www.teletrader.com/bnp-paribas-act-a/stocks/details/tts-612</t>
  </si>
  <si>
    <t>FR0004016699</t>
  </si>
  <si>
    <t>Ste Marseillaise du Tunnel Prado Carenage SA</t>
  </si>
  <si>
    <t>#https://www.teletrader.com/ste-marseillaise-du-tunnel-prado-carenage-sa/stocks/details/tts-1855427#</t>
  </si>
  <si>
    <t>FR0010220475</t>
  </si>
  <si>
    <t>Alstom SA</t>
  </si>
  <si>
    <t>#https://www.teletrader.com/alstom-sa/stocks/details/tts-3134434#</t>
  </si>
  <si>
    <t>FR0010361683</t>
  </si>
  <si>
    <t xml:space="preserve">Amundi MSCI India II UCITS ETF EUR Acc </t>
  </si>
  <si>
    <t>FR0010435297</t>
  </si>
  <si>
    <t>Lyxor MSCI Emerging Markets ETF Acc USD</t>
  </si>
  <si>
    <t>Lyxor</t>
  </si>
  <si>
    <t>#https://www.justetf.com/en/etf-profile.html?isin=FR0010435297#overview</t>
  </si>
  <si>
    <t>FR0010466938</t>
  </si>
  <si>
    <t>France (Republic Of) 4.250% 10/25/2023 EUR REGS SNR National Government</t>
  </si>
  <si>
    <t>FR0010468983</t>
  </si>
  <si>
    <t>Lyxor EuroStoxx50 Dly 2x Lvrgd ETF Acc</t>
  </si>
  <si>
    <t>FR0010524777</t>
  </si>
  <si>
    <t>Lyxor MSCI New Enrg ESG Fltr DR ETF Dist</t>
  </si>
  <si>
    <t>#https://www.justetf.com/en/etf-profile.html?isin=FR0010524777#overview</t>
  </si>
  <si>
    <t>FR0010717090</t>
  </si>
  <si>
    <t>Amundi ETF MSCI EMU High Dividend</t>
  </si>
  <si>
    <t>Amundi</t>
  </si>
  <si>
    <t>#http://www.morningstar.co.uk/uk/etf/snapshot/snapshot.aspx?id=0P0000NIER&amp;tab=2&amp;InvestmentType=FE#</t>
  </si>
  <si>
    <t>FR0011119171</t>
  </si>
  <si>
    <t>Amundi Russell 1000 Growth UCITS ETF Acc</t>
  </si>
  <si>
    <t>FR0011176627</t>
  </si>
  <si>
    <t>Amundi Euro Liquidity Short Term SRI P (C) EUR</t>
  </si>
  <si>
    <t>Units in regulated collective investment schemes / Money Market fund</t>
  </si>
  <si>
    <t>FR0011550177</t>
  </si>
  <si>
    <t>BNPP Easy S&amp;P 500 ETF USD C</t>
  </si>
  <si>
    <t>BNP</t>
  </si>
  <si>
    <t>#https://www.morningstar.co.uk/uk/etf/snapshot/snapshot.aspx?id=0P0000ZLES&amp;tab=2&amp;InvestmentType=FE#</t>
  </si>
  <si>
    <t>FR0012399806</t>
  </si>
  <si>
    <t xml:space="preserve">Lyxor Euro Stoxx 50 (DR) UCITS ETF </t>
  </si>
  <si>
    <t>FR0013227113</t>
  </si>
  <si>
    <t>Soitec SA Share From reverse split</t>
  </si>
  <si>
    <t>#https://www.teletrader.com/soitec-sa/stocks/details/tts-306054#</t>
  </si>
  <si>
    <t>FR0013416716</t>
  </si>
  <si>
    <t>Amundi Physical Gold ETC C</t>
  </si>
  <si>
    <t>#https://www.justetf.com/en/etf-profile.html?isin=FR0013416716#volatility</t>
  </si>
  <si>
    <t>FR0014002H76</t>
  </si>
  <si>
    <t>Lyxor FTSE MIB (DR) ETF Acc</t>
  </si>
  <si>
    <t>FR0014008VX5</t>
  </si>
  <si>
    <t>Euroapi SA</t>
  </si>
  <si>
    <t>#https://www.teletrader.com/euroapsh-euroapsh-sa/stocks/details/tts-247259662#</t>
  </si>
  <si>
    <t>GB0000064393</t>
  </si>
  <si>
    <t>Santander UK PlcÂ -Â 10.375% Non-Cum Stlg Prf Shs ?1</t>
  </si>
  <si>
    <t>GB0000066554</t>
  </si>
  <si>
    <t>Aberforth Smaller Companies Ord</t>
  </si>
  <si>
    <t>Aberdeen</t>
  </si>
  <si>
    <t>#https://www.teletrader.com/aberforth-smaller-companies-trust-plc-ord-1p/stocks/details/tts-407635#</t>
  </si>
  <si>
    <t>GB0000163088</t>
  </si>
  <si>
    <t>Speedy Hire PLC</t>
  </si>
  <si>
    <t>GB0000197722</t>
  </si>
  <si>
    <t>European Opportunities Trust</t>
  </si>
  <si>
    <t>Jupiter</t>
  </si>
  <si>
    <t>http://www.teletrader.com/jupiter-european-opportunities-trust-plc-ord-1p/stocks/details/tts-438328</t>
  </si>
  <si>
    <t>GB0000385517</t>
  </si>
  <si>
    <t>Biotech Growth Ord</t>
  </si>
  <si>
    <t>#https://www.trustnet.com/factsheets/t/akr0/the-biotech-growth-trust-plc#</t>
  </si>
  <si>
    <t>GB0000438233</t>
  </si>
  <si>
    <t>HSBC FTSE All Share Index Retail Acc</t>
  </si>
  <si>
    <t>GB0000456144</t>
  </si>
  <si>
    <t>Antofagasta PLC</t>
  </si>
  <si>
    <t>#https://www.teletrader.com/antofagasta-plc-ord-5p/stocks/details/tts-658400#</t>
  </si>
  <si>
    <t>GB0000485838</t>
  </si>
  <si>
    <t>Baillie Gifford Japan Ord</t>
  </si>
  <si>
    <t>Baillie Gifford</t>
  </si>
  <si>
    <t>http://www.teletrader.com/baillie-gifford-japan-trust-plc-ord-5p/stocks/details/tts-408577</t>
  </si>
  <si>
    <t>GB0000494905</t>
  </si>
  <si>
    <t>BlackRock European Dynamic A Inc</t>
  </si>
  <si>
    <t>#https://www.morningstar.co.uk/uk/funds/snapshot/snapshot.aspx?id=F0GBR04K89&amp;tab=12#</t>
  </si>
  <si>
    <t>GB0000510205</t>
  </si>
  <si>
    <t>Bristol &amp; West PlcÂ -Â 8.125% Non-Cum Non Red Prf ?1</t>
  </si>
  <si>
    <t>GAP - The Shares were de-listed on 27/12/2023. Company has entered voluntary liquidation.  www.linkgroup.eu/bristolandwest</t>
  </si>
  <si>
    <t>GB0000536739</t>
  </si>
  <si>
    <t>Ashtead Group PLC</t>
  </si>
  <si>
    <t>#https://www.teletrader.com/ashtead-group-plc-ord-10p/stocks/details/tts-404682#</t>
  </si>
  <si>
    <t>GB0000600931</t>
  </si>
  <si>
    <t>Braemar PLC</t>
  </si>
  <si>
    <t>#https://www.teletrader.com/braemar-shipping-services-plc-ord-10p/stocks/details/tts-404611#</t>
  </si>
  <si>
    <t>GB0000811801</t>
  </si>
  <si>
    <t>Barratt Developments Plc</t>
  </si>
  <si>
    <t>GB0000904986</t>
  </si>
  <si>
    <t>BELLWAY GBP0.125</t>
  </si>
  <si>
    <t>GB0000961622</t>
  </si>
  <si>
    <t>Balfour Beatty Plc - Ord Shares 50p</t>
  </si>
  <si>
    <t>GB0001094027</t>
  </si>
  <si>
    <t>Brooks Macdonald Intl Inv High Income</t>
  </si>
  <si>
    <t>Jersey</t>
  </si>
  <si>
    <t>#https://markets.ft.com/data/funds/tearsheet/risk?s=GB00B189LV35:GBP#</t>
  </si>
  <si>
    <t>GB0001320778</t>
  </si>
  <si>
    <t>JPMorgan Asia Growth &amp; Income Ord</t>
  </si>
  <si>
    <t>JP Morgan</t>
  </si>
  <si>
    <t>#https://www.trustnet.com/factsheets/t/je88/jp-morgan-asian-it-plc#</t>
  </si>
  <si>
    <t>GB0001367019</t>
  </si>
  <si>
    <t>British Land Co PLC</t>
  </si>
  <si>
    <t>#https://www.teletrader.com/british-land-company-plc-ord-25p/stocks/details/tts-402512#</t>
  </si>
  <si>
    <t>GB0001444701</t>
  </si>
  <si>
    <t>CT Global Select Retail Acc</t>
  </si>
  <si>
    <t>Threadneedle</t>
  </si>
  <si>
    <t>#https://www.morningstar.co.uk/uk/funds/snapshot/snapshot.aspx?id=F0GBR04VED&amp;tab=2#</t>
  </si>
  <si>
    <t>GB0001530129</t>
  </si>
  <si>
    <t>CT American Smaller Coms(US) 1 Acc GBP</t>
  </si>
  <si>
    <t>http://www.morningstar.co.uk/uk/funds/snapshot/snapshot.aspx?id=F0GBR04RRX&amp;tab=2</t>
  </si>
  <si>
    <t>GB0001531424</t>
  </si>
  <si>
    <t>CT Eurpean Smaller Coms Rtl Acc GBP</t>
  </si>
  <si>
    <t>#https://markets.ft.com/data/funds/tearsheet/risk?s=GB0001531424:GBP#</t>
  </si>
  <si>
    <t>GB0001639920</t>
  </si>
  <si>
    <t>CALEDONIA INVESTMENTS ORD GBP0.05</t>
  </si>
  <si>
    <t>GAP - Investment Trust</t>
  </si>
  <si>
    <t>GB0001738615</t>
  </si>
  <si>
    <t>Capital Gearing Ord</t>
  </si>
  <si>
    <t>http://www.teletrader.com/capital-gearing-trust-plc-ord-25p/stocks/details/tts-404745</t>
  </si>
  <si>
    <t>GB0001740025</t>
  </si>
  <si>
    <t>JPMorgan Japanese Ord</t>
  </si>
  <si>
    <t>http://www.teletrader.com/jpmorgan-japanese-investment-trust-plc-ord-25p/stocks/details/tts-1146546</t>
  </si>
  <si>
    <t>GB0001826634</t>
  </si>
  <si>
    <t>DIPLOMA PLC ORD GBP0.05</t>
  </si>
  <si>
    <t>GB0001859296</t>
  </si>
  <si>
    <t>Vistry Group PLC</t>
  </si>
  <si>
    <t>#https://www.teletrader.com/vistry-group-plc-ord-50p/stocks/details/tts-181367865#</t>
  </si>
  <si>
    <t>GB0001918076</t>
  </si>
  <si>
    <t>NATIONWIDE BUILDING SOCIETY (LSE) FR PIBS GBP1000</t>
  </si>
  <si>
    <t>Credit rating used as no volatility scores</t>
  </si>
  <si>
    <t>GB0001955532</t>
  </si>
  <si>
    <t>L&amp;G Global Health &amp; Pharma Index R Acc</t>
  </si>
  <si>
    <t>L&amp;G</t>
  </si>
  <si>
    <t>#https://www.morningstar.co.uk/uk/funds/snapshot/snapshot.aspx?id=F0GBR04C2F#</t>
  </si>
  <si>
    <t>GB0001955755</t>
  </si>
  <si>
    <t>L&amp;G Global Technology Index R Acc</t>
  </si>
  <si>
    <t>http://www.morningstar.co.uk/uk/funds/snapshot/snapshot.aspx?id=F0GBR04C2J&amp;tab=2</t>
  </si>
  <si>
    <t>GB0001990497</t>
  </si>
  <si>
    <t>City of London Ord</t>
  </si>
  <si>
    <t>http://www.teletrader.com/city-of-london-investment-trust-plc-ord-25p/stocks/details/tts-405756</t>
  </si>
  <si>
    <t>GB0002258472</t>
  </si>
  <si>
    <t xml:space="preserve">Manchester &amp; London I T Ord GBP0.25 Shares </t>
  </si>
  <si>
    <t>GB0002318888</t>
  </si>
  <si>
    <t>Cranswick PLC</t>
  </si>
  <si>
    <t>#https://www.teletrader.com/cranswick-plc-ord-10p/stocks/details/tts-404684#</t>
  </si>
  <si>
    <t>GB0002374006</t>
  </si>
  <si>
    <t>Diageo PLC</t>
  </si>
  <si>
    <t>#https://www.teletrader.com/diageo-plc-ord-28-101-108p/stocks/details/tts-402504#</t>
  </si>
  <si>
    <t>GB0002404191</t>
  </si>
  <si>
    <t>United Kingdom of Great Britai 6.000% 12/07/2028 GBP REGS SNR National Gove</t>
  </si>
  <si>
    <t>GB0002583267</t>
  </si>
  <si>
    <t>Artemis UK Select R Acc</t>
  </si>
  <si>
    <t>#https://www.morningstar.co.uk/uk/funds/snapshot/snapshot.aspx?id=F0GBR04SCW#</t>
  </si>
  <si>
    <t>GB0002583598</t>
  </si>
  <si>
    <t>Artemis UK Smaller Companies R Acc</t>
  </si>
  <si>
    <t>Artemis</t>
  </si>
  <si>
    <t>https://markets.ft.com/data/funds/tearsheet/risk?s=GB0002583598:GBX</t>
  </si>
  <si>
    <t>GB0002634946</t>
  </si>
  <si>
    <t>BAE Systems PLC</t>
  </si>
  <si>
    <t>#https://www.teletrader.com/bae-systems-plc-ord-2-5p/stocks/details/tts-402614#</t>
  </si>
  <si>
    <t>GB0002777745</t>
  </si>
  <si>
    <t>CT Sterling Bond Retail Grs Acc</t>
  </si>
  <si>
    <t>#https://www.morningstar.co.uk/uk/funds/snapshot/snapshot.aspx?id=F0GBR052WF&amp;tab=2#</t>
  </si>
  <si>
    <t>GB0002875804</t>
  </si>
  <si>
    <t>British American Tobacco PLC</t>
  </si>
  <si>
    <t>#https://www.teletrader.com/british-american-tobacco-plc-ord-25p/stocks/details/tts-408504#</t>
  </si>
  <si>
    <t>GB0002899846</t>
  </si>
  <si>
    <t>Schroder Managed Balanced Instl Acc</t>
  </si>
  <si>
    <t>Schroder</t>
  </si>
  <si>
    <t>#https://www.morningstar.co.uk/uk/funds/snapshot/snapshot.aspx?id=F0GBR050AQ&amp;tab=2#</t>
  </si>
  <si>
    <t>GB0003035382</t>
  </si>
  <si>
    <t>Ecclesiastical Insurance Office PlcÂ -Â 8.625% Non Cum Irrd Prf ?1</t>
  </si>
  <si>
    <t>GB0003052338</t>
  </si>
  <si>
    <t>Edinburgh Investment Trust Plc</t>
  </si>
  <si>
    <t>Weekly GAP list</t>
  </si>
  <si>
    <t>GB0003081246</t>
  </si>
  <si>
    <t>Eleco Plc</t>
  </si>
  <si>
    <t>GB0003292009</t>
  </si>
  <si>
    <t>ICG Enterprise Trust Plc Ord GBP0.10</t>
  </si>
  <si>
    <t>GB0003308607</t>
  </si>
  <si>
    <t>Spectris Ord GBP0.05</t>
  </si>
  <si>
    <t>GB0003322319</t>
  </si>
  <si>
    <t>Fidelity Asian Values PLC Ord Shares</t>
  </si>
  <si>
    <t>GB0003385308</t>
  </si>
  <si>
    <t>WORLDWIDE HLTHCARE ORD GBP0.25</t>
  </si>
  <si>
    <t>http://www.teletrader.com/worldwide-healthcare-trust-plc-ord-25p/stocks/details/tts-24137877</t>
  </si>
  <si>
    <t>GB0003406096</t>
  </si>
  <si>
    <t>Dunedin Income Growth Investment Trust</t>
  </si>
  <si>
    <t>GB0003422184</t>
  </si>
  <si>
    <t>JPMorgan Claverhouse Ord</t>
  </si>
  <si>
    <t>#https://www.teletrader.com/jpmorgan-claverhouse-investment-trust-plc-ord-25p/stocks/details/tts-833720#</t>
  </si>
  <si>
    <t>GB0003435012</t>
  </si>
  <si>
    <t>JPMorgan China Growth &amp; Income Ord</t>
  </si>
  <si>
    <t>#https://www.fidelity.co.uk/factsheets/JPMORGAN-CHINESE-I.T.PLC/GB0003435012-GBP/?id=GB0003435012GBP&amp;idType=isin&amp;marketCode=&amp;idCurrencyid=&amp;idCurrencyId=#</t>
  </si>
  <si>
    <t>GB0003450359</t>
  </si>
  <si>
    <t>JPMorgan Indian Ord</t>
  </si>
  <si>
    <t>http://www.teletrader.com/jpmorgan-indian-investment-trust-plc-ord-25p/stocks/details/tts-404863</t>
  </si>
  <si>
    <t>GB0003509212</t>
  </si>
  <si>
    <t>AXA Framlington American Gr R Acc GBP</t>
  </si>
  <si>
    <t>AXA</t>
  </si>
  <si>
    <t>#https://www.morningstar.co.uk/uk/funds/snapshot/snapshot.aspx?id=F0GBR04DFK#</t>
  </si>
  <si>
    <t>GB0003656021</t>
  </si>
  <si>
    <t>Baillie Gifford China Growth Trust Ord</t>
  </si>
  <si>
    <t>#https://www.teletrader.com/witan-pacific-investment-trust-plc-ord-25p/stocks/details/tts-2873889#</t>
  </si>
  <si>
    <t>GB0003692737</t>
  </si>
  <si>
    <t>General Accident PlcÂ -Â 8.875% Cum Irrd Prf ?1</t>
  </si>
  <si>
    <t>GB0003718474</t>
  </si>
  <si>
    <t>Games Workshop Group PLC ORD 5P/</t>
  </si>
  <si>
    <t>GB0003865176</t>
  </si>
  <si>
    <t>Fidelity American A Acc GBP</t>
  </si>
  <si>
    <t>Fidelity</t>
  </si>
  <si>
    <t>#https://markets.ft.com/data/funds/tearsheet/risk?s=GB0003865176:GBX#</t>
  </si>
  <si>
    <t>GB0003875324</t>
  </si>
  <si>
    <t>Fidelity Index UK A-Acc</t>
  </si>
  <si>
    <t>units in regulated collective investment schemes</t>
  </si>
  <si>
    <t>#https://www.morningstar.co.uk/uk/funds/snapshot/snapshot.aspx?id=F0GBR04S1J&amp;tab=14&amp;DocumentId=e147e9f308326bfcb753f136c21f5382&amp;Format=PDF#</t>
  </si>
  <si>
    <t>GB0003880183</t>
  </si>
  <si>
    <t>Schroder Global Healthcare A Acc</t>
  </si>
  <si>
    <t>#http://www.morningstar.co.uk/uk/funds/snapshot/snapshot.aspx?id=F0GBR04S1D&amp;tab=14&amp;DocumentId=8db364bc7bc59c2291e28e47452da49c&amp;Format=PDF#</t>
  </si>
  <si>
    <t>GB0003880290</t>
  </si>
  <si>
    <t>Schroder Global Healthcare A Inc</t>
  </si>
  <si>
    <t>#https://www.morningstar.co.uk/uk/funds/snapshot/snapshot.aspx?id=F0GBR04S1E&amp;tab=2#</t>
  </si>
  <si>
    <t>GB0003895496</t>
  </si>
  <si>
    <t>Premier Corporate Bond Monthly I Inc</t>
  </si>
  <si>
    <t>GB0004016704</t>
  </si>
  <si>
    <t>Surgical Innovations Group PLC</t>
  </si>
  <si>
    <t>#http://www.teletrader.com/surgical-innovations-group-plc-ord-1p/stocks/details/tts-403780#</t>
  </si>
  <si>
    <t>GB0004052071</t>
  </si>
  <si>
    <t>Halma PLC</t>
  </si>
  <si>
    <t>#https://www.teletrader.com/halma-plc-ord-10p/stocks/details/tts-434518#</t>
  </si>
  <si>
    <t>GB0004082847</t>
  </si>
  <si>
    <t>Standard Chartered PLC</t>
  </si>
  <si>
    <t>#https://www.teletrader.com/standard-chartered-plc-ord-usd0-50/stocks/details/tts-437293#</t>
  </si>
  <si>
    <t>GB0004161021</t>
  </si>
  <si>
    <t>Hays Plc - Ord Shares 1p</t>
  </si>
  <si>
    <t>GB0004220025</t>
  </si>
  <si>
    <t>Polar Capital Technology Ord</t>
  </si>
  <si>
    <t>Polar Capital</t>
  </si>
  <si>
    <t>#https://tools.morningstar.co.uk/uk/cefreport/default.aspx?SecurityToken=E0GBR00VIE]2]0]FCGBR$$ALL#</t>
  </si>
  <si>
    <t>GB0004228648</t>
  </si>
  <si>
    <t>Herald Ord</t>
  </si>
  <si>
    <t>#https://www.teletrader.com/herald-investment-trust-plc-ord-25p/stocks/details/tts-404926#</t>
  </si>
  <si>
    <t>GB0004339296</t>
  </si>
  <si>
    <t>Celtic PlcÂ -Â 6% Convertible Cum Preference Shares 60p</t>
  </si>
  <si>
    <t>GB0004460803</t>
  </si>
  <si>
    <t>Aviva Investors UK Listed Equity Income Class 2 (Inc)</t>
  </si>
  <si>
    <t>OLD GAP</t>
  </si>
  <si>
    <t>GB0004535307</t>
  </si>
  <si>
    <t>Invesco Asia Trust PLC ORD</t>
  </si>
  <si>
    <t>https://www.teletrader.com/shnvesco-asia-trust-plc-ord-10p/stocks/details/tts-404938</t>
  </si>
  <si>
    <t>GB0004536594</t>
  </si>
  <si>
    <t>Advanced Medical Solutions Group PLC</t>
  </si>
  <si>
    <t>#https://www.teletrader.com/advanced-medical-solutions-group-plc-ord-5p/stocks/details/tts-405828#</t>
  </si>
  <si>
    <t>GB0004544929</t>
  </si>
  <si>
    <t>Imperial Brands PLC</t>
  </si>
  <si>
    <t>#https://www.teletrader.com/imperial-brands-plc-ord-10p/stocks/details/tts-100787536#</t>
  </si>
  <si>
    <t>GB0004559349</t>
  </si>
  <si>
    <t>International Biotechnology</t>
  </si>
  <si>
    <t>GB0004657408</t>
  </si>
  <si>
    <t>Mitie Group PLC GBP</t>
  </si>
  <si>
    <t>GB0004740477</t>
  </si>
  <si>
    <t xml:space="preserve">Blackbird Plc </t>
  </si>
  <si>
    <t>GB0004743828</t>
  </si>
  <si>
    <t>SVS Church House Inv Grade Fixed Interest FundÂ -Â Retail Class Inc</t>
  </si>
  <si>
    <t>GB0004757497</t>
  </si>
  <si>
    <t>Morgan Stanley UK Sterling Corp Bd I Acc</t>
  </si>
  <si>
    <t>GB0004893086</t>
  </si>
  <si>
    <t>United Kingdom of Great Britai 4.250% 06/07/2032 GBP REGS SNR National Gove</t>
  </si>
  <si>
    <t>GB0004905260</t>
  </si>
  <si>
    <t>Impax Asset Management Ord 1p</t>
  </si>
  <si>
    <t>GB0004911540</t>
  </si>
  <si>
    <t>Jupiter European Special Sits L Acc</t>
  </si>
  <si>
    <t>#http://www.morningstar.co.uk/uk/funds/snapshot/snapshot.aspx?id=F0GBR04C41&amp;tab=2#</t>
  </si>
  <si>
    <t>GB0004911870</t>
  </si>
  <si>
    <t>Jupiter UK Smaller Companies Eq L Acc</t>
  </si>
  <si>
    <t>#http://www.morningstar.co.uk/uk/funds/snapshot/snapshot.aspx?id=F0GBR04C4O&amp;tab=2#</t>
  </si>
  <si>
    <t>GB0004915632</t>
  </si>
  <si>
    <t>Kier Group Plc - Ord Shares 1p</t>
  </si>
  <si>
    <t>GB0005030373</t>
  </si>
  <si>
    <t>Janus Henderson UK Responsible Inc I Inc</t>
  </si>
  <si>
    <t>http://www.morningstar.co.uk/uk/funds/snapshot/snapshot.aspx?id=F0GBR04RYG&amp;tab=2</t>
  </si>
  <si>
    <t>GB0005228837</t>
  </si>
  <si>
    <t>FPIL European</t>
  </si>
  <si>
    <t>http://www.trustnetoffshore.com/Factsheets/Factsheet.aspx?univ=DD&amp;fundCode=RYEU&amp;pagetype=ratios</t>
  </si>
  <si>
    <t>GB0005405286</t>
  </si>
  <si>
    <t>HSBC Holdings PLC</t>
  </si>
  <si>
    <t>HSBC</t>
  </si>
  <si>
    <t>#https://www.teletrader.com/hsbc-holdings-plc-ord-0-50-uk-reg/stocks/details/tts-402611#</t>
  </si>
  <si>
    <t>GB0005555221</t>
  </si>
  <si>
    <t>Majedie Investments Plc - Ord Shares 10p</t>
  </si>
  <si>
    <t>GB0005603997</t>
  </si>
  <si>
    <t>Legal &amp; General Group PLC</t>
  </si>
  <si>
    <t>#https://www.teletrader.com/legal-general-group-plc-ord-2-1-2p/stocks/details/tts-437849#</t>
  </si>
  <si>
    <t>GB0005630420</t>
  </si>
  <si>
    <t>Mears Group</t>
  </si>
  <si>
    <t>GB0005662787</t>
  </si>
  <si>
    <t>Marlborough UK Multi-Cap Growth Fund A Inc</t>
  </si>
  <si>
    <t>Marlborough</t>
  </si>
  <si>
    <t>GB0005679476</t>
  </si>
  <si>
    <t>J74 Ninety One GS Global Strategic Eq</t>
  </si>
  <si>
    <t>Isle of Man</t>
  </si>
  <si>
    <t>Investec</t>
  </si>
  <si>
    <t>#https://markets.ft.com/data/funds/tearsheet/risk?s=GB0005679476:USD#</t>
  </si>
  <si>
    <t>GB0005769541</t>
  </si>
  <si>
    <t>BlackRock Corporate Bond A Acc</t>
  </si>
  <si>
    <t>#http://www.morningstar.co.uk/uk/funds/snapshot/snapshot.aspx?id=F0GBR04RTU&amp;tab=2#</t>
  </si>
  <si>
    <t>GB0005772479</t>
  </si>
  <si>
    <t>Baillie Gifford Global Inc Growth B Acc</t>
  </si>
  <si>
    <t>#http://www.morningstar.co.uk/uk/funds/snapshot/snapshot.aspx?id=F0GBR0506L&amp;tab=12#</t>
  </si>
  <si>
    <t>GB0005774855</t>
  </si>
  <si>
    <t>BlackRock World Mining Trust Ord</t>
  </si>
  <si>
    <t>GB0005800072</t>
  </si>
  <si>
    <t>Merchants Trust Ord</t>
  </si>
  <si>
    <t>http://www.teletrader.com/merchants-trust-plc-ord-25p/stocks/details/tts-404024</t>
  </si>
  <si>
    <t>GB0005804728</t>
  </si>
  <si>
    <t>BlackRock Continental Euro A Acc</t>
  </si>
  <si>
    <t>#https://www.morningstar.co.uk/uk/funds/snapshot/snapshot.aspx?id=F0GBR04RTP&amp;tab=2#</t>
  </si>
  <si>
    <t>GB0005805022</t>
  </si>
  <si>
    <t>BlackRock UK Special Situations A Acc</t>
  </si>
  <si>
    <t>#https://markets.ft.com/data/funds/tearsheet/risk?s=GB0005805022:GBX#</t>
  </si>
  <si>
    <t>GB0005811301</t>
  </si>
  <si>
    <t>BlackRock UK Smaller Companies A Inc</t>
  </si>
  <si>
    <t>GB0005811855</t>
  </si>
  <si>
    <t>BlackRock US Opportunities A Acc</t>
  </si>
  <si>
    <t>#https://www.morningstar.co.uk/uk/funds/snapshot/snapshot.aspx?id=F0GBR04S26&amp;tab=2#</t>
  </si>
  <si>
    <t>GB0005849350</t>
  </si>
  <si>
    <t>BlackRock Cash A Inc</t>
  </si>
  <si>
    <t>CASH LIKE (uq)</t>
  </si>
  <si>
    <t>#http://www.morningstar.co.uk/uk/funds/snapshot/snapshot.aspx?id=F0GBR04RU2&amp;tab=2#</t>
  </si>
  <si>
    <t>GB0005852396</t>
  </si>
  <si>
    <t>BlackRock Gold and General A Acc</t>
  </si>
  <si>
    <t>http://www.morningstar.co.uk/uk/funds/snapshot/snapshot.aspx?id=F0GBR04RTS&amp;tab=2</t>
  </si>
  <si>
    <t>GB0005857908</t>
  </si>
  <si>
    <t>Baillie Gifford UK Equity Alpha B Inc</t>
  </si>
  <si>
    <t>#http://www.morningstar.co.uk/uk/funds/snapshot/snapshot.aspx?id=F0GBR04RMX&amp;tab=2#</t>
  </si>
  <si>
    <t>GB0005858195</t>
  </si>
  <si>
    <t>Baillie Gifford UK Equity Alpha B Acc</t>
  </si>
  <si>
    <t>#http://www.morningstar.co.uk/uk/funds/snapshot/snapshot.aspx?id=F0GBR04RMZ&amp;tab=2#</t>
  </si>
  <si>
    <t>GB0005860837</t>
  </si>
  <si>
    <t>BlackRock Emerging Markets A Inc</t>
  </si>
  <si>
    <t>http://www.morningstar.co.uk/uk/funds/snapshot/snapshot.aspx?id=F0GBR04RU3&amp;tab=2</t>
  </si>
  <si>
    <t>GB0005860944</t>
  </si>
  <si>
    <t>BlackRock Emerging Markets A Acc</t>
  </si>
  <si>
    <t>GB0005885628</t>
  </si>
  <si>
    <t>P02 Vanguard US 500 Stock Index</t>
  </si>
  <si>
    <t>#https://markets.ft.com/data/funds/tearsheet/risk?s=GB0005885628:USD#</t>
  </si>
  <si>
    <t>GB0005940316</t>
  </si>
  <si>
    <t>Baillie Gifford International B Inc</t>
  </si>
  <si>
    <t>GB0005941272</t>
  </si>
  <si>
    <t>Baillie Gifford International B Acc</t>
  </si>
  <si>
    <t>#https://markets.ft.com/data/funds/tearsheet/risk?s=GB0005941272:GBX#</t>
  </si>
  <si>
    <t>GB0005947741</t>
  </si>
  <si>
    <t>Baillie Gifford Strategic Bond B Inc</t>
  </si>
  <si>
    <t>#https://www.morningstar.co.uk/uk/funds/snapshot/snapshot.aspx?id=F0GBR04RNN&amp;tab=2#</t>
  </si>
  <si>
    <t>GB0005947857</t>
  </si>
  <si>
    <t>Baillie Gifford Strategic Bond Class B (Acc)</t>
  </si>
  <si>
    <t>GB0006007891</t>
  </si>
  <si>
    <t>Baillie Gifford Managed A Acc</t>
  </si>
  <si>
    <t>#https://www.morningstar.co.uk/uk/funds/snapshot/snapshot.aspx?id=F0GBR04RNI&amp;tab=5#</t>
  </si>
  <si>
    <t>GB0006007909</t>
  </si>
  <si>
    <t>Baillie Gifford Managed B Inc</t>
  </si>
  <si>
    <t>#http://www.morningstar.co.uk/uk/funds/snapshot/snapshot.aspx?id=F0GBR04RNJ&amp;tab=2#</t>
  </si>
  <si>
    <t>GB0006010168</t>
  </si>
  <si>
    <t>Baillie Gifford Managed B Acc</t>
  </si>
  <si>
    <t>#https://www.morningstar.co.uk/uk/funds/snapshot/snapshot.aspx?id=F0GBR04RNH&amp;tab=2#</t>
  </si>
  <si>
    <t>GB0006011133</t>
  </si>
  <si>
    <t>Baillie Gifford Japanese B Acc</t>
  </si>
  <si>
    <t>#http://www.morningstar.co.uk/uk/funds/snapshot/snapshot.aspx?id=F0GBR04RMP&amp;tab=2#</t>
  </si>
  <si>
    <t>GB0006014582</t>
  </si>
  <si>
    <t>Baillie Gifford Japan Small Co B Inc</t>
  </si>
  <si>
    <t>#http://www.morningstar.co.uk/uk/funds/snapshot/snapshot.aspx?id=F0GBR04RMU&amp;tab=12#</t>
  </si>
  <si>
    <t>GB0006020647</t>
  </si>
  <si>
    <t>Baillie Gifford Emerging Mkts Gr B Acc</t>
  </si>
  <si>
    <t>#http://www.morningstar.co.uk/uk/funds/snapshot/snapshot.aspx?id=F0GBR04RNE&amp;tab=2#</t>
  </si>
  <si>
    <t>GB0006027295</t>
  </si>
  <si>
    <t>Morgan Advanced Materials Plc Ord GBP0.25</t>
  </si>
  <si>
    <t>GB0006039597</t>
  </si>
  <si>
    <t>Abrdn Equity Income Trust Plc Ord GBP0.25</t>
  </si>
  <si>
    <t>GB0006048770</t>
  </si>
  <si>
    <t>abrdn New India Investment Trust Ord</t>
  </si>
  <si>
    <t>#https://www.teletrader.com/aberdeen-new-india-investment-trust-plc-ord-25p/stocks/details/tts-116134182#</t>
  </si>
  <si>
    <t>GB0006058258</t>
  </si>
  <si>
    <t>Baillie Gifford European B Acc</t>
  </si>
  <si>
    <t>#http://www.morningstar.co.uk/uk/funds/snapshot/snapshot.aspx?id=F0GBR04RN4&amp;tab=2#</t>
  </si>
  <si>
    <t>GB0006059116</t>
  </si>
  <si>
    <t>Baillie Gifford Global Discovery A Acc</t>
  </si>
  <si>
    <t>#http://www.morningstar.co.uk/uk/funds/snapshot/snapshot.aspx?id=F0GBR04RNC&amp;tab=2#</t>
  </si>
  <si>
    <t>GB0006059223</t>
  </si>
  <si>
    <t>Baillie Gifford Global Discovery B Inc</t>
  </si>
  <si>
    <t>#https://www.morningstar.co.uk/uk/funds/snapshot/snapshot.aspx?id=F0GBR04RNG#</t>
  </si>
  <si>
    <t>GB0006059330</t>
  </si>
  <si>
    <t>Baillie Gifford Global Discovery B Acc</t>
  </si>
  <si>
    <t>#https://www.morningstar.co.uk/uk/funds/snapshot/snapshot.aspx?id=F0GBR0506N&amp;tab=2#</t>
  </si>
  <si>
    <t>GB0006061856</t>
  </si>
  <si>
    <t>Baillie Gifford American B Inc</t>
  </si>
  <si>
    <t>#https://markets.ft.com/data/funds/tearsheet/risk?s=GB0006061856:GBX#</t>
  </si>
  <si>
    <t>GB0006061963</t>
  </si>
  <si>
    <t>Baillie Gifford American B Acc</t>
  </si>
  <si>
    <t>#https://www.morningstar.co.uk/uk/funds/snapshot/snapshot.aspx?id=F0GBR0506U&amp;tab=2#</t>
  </si>
  <si>
    <t>GB0006063233</t>
  </si>
  <si>
    <t>Baillie Gifford Pacific B Acc</t>
  </si>
  <si>
    <t>#https://www.morningstar.co.uk/uk/funds/snapshot/snapshot.aspx?id=F0GBR04RN1#</t>
  </si>
  <si>
    <t>GB0006063340</t>
  </si>
  <si>
    <t>Baillie Gifford Pacific B Inc</t>
  </si>
  <si>
    <t>#https://www.morningstar.co.uk/uk/funds/snapshot/snapshot.aspx?id=F0GBR04RN0&amp;tab=2#</t>
  </si>
  <si>
    <t>GB0006108418</t>
  </si>
  <si>
    <t>Schroder UK Mid Cap Fund Plc Ord GBP0.25</t>
  </si>
  <si>
    <t>GB0006111123</t>
  </si>
  <si>
    <t>Murray Income Trust Ord GBP0.25</t>
  </si>
  <si>
    <t>GB0006215205</t>
  </si>
  <si>
    <t>Mobico Group PLC</t>
  </si>
  <si>
    <t>#https://www.teletrader.com/national-express-group-plc-ord-5p/stocks/details/tts-402940#</t>
  </si>
  <si>
    <t>GB0006227051</t>
  </si>
  <si>
    <t>National Westminster Bank PlcÂ -Â 9% Non-Cum Stlg Prf Series A" ?1"</t>
  </si>
  <si>
    <t>GB0006361371</t>
  </si>
  <si>
    <t>Newcastle Building Society 12.625% GBP 29/09/2049</t>
  </si>
  <si>
    <t>Weekly GAP - Blocked as bond is not rated</t>
  </si>
  <si>
    <t>GB0006439003</t>
  </si>
  <si>
    <t>North Atlantic Small Cos Investm Tr Ord GBP0.05</t>
  </si>
  <si>
    <t>GB0006523608</t>
  </si>
  <si>
    <t>NWF Group ord 25p</t>
  </si>
  <si>
    <t>GB0006546898</t>
  </si>
  <si>
    <t>NORTHERN ELECTRIC PLC 8.061P(NET)CUM IRRD PRF 1P</t>
  </si>
  <si>
    <t>GB0006598998</t>
  </si>
  <si>
    <t>AXA Framlington Global Technology R Acc</t>
  </si>
  <si>
    <t>#http://www.morningstar.co.uk/uk/funds/snapshot/snapshot.aspx?id=F0GBR04DGH&amp;tab=2#</t>
  </si>
  <si>
    <t>GB0006600844</t>
  </si>
  <si>
    <t>Artemis SmartGARP European Eq R Acc GBP</t>
  </si>
  <si>
    <t>#https://markets.ft.com/data/funds/tearsheet/risk?s=GB0006600844:GBX#</t>
  </si>
  <si>
    <t>GB0006664683</t>
  </si>
  <si>
    <t>Jupiter European L Inc</t>
  </si>
  <si>
    <t>http://www.morningstar.co.uk/uk/funds/snapshot/snapshot.aspx?id=F0GBR04C3Z&amp;tab=2</t>
  </si>
  <si>
    <t>GB0006667470</t>
  </si>
  <si>
    <t>Pacific Horizon Ord</t>
  </si>
  <si>
    <t>Pacific Asset Management</t>
  </si>
  <si>
    <t>#https://www.teletrader.com/pacific-horizon-shnvestment-trust-plc-ord-10p/stocks/details/tts-405287#</t>
  </si>
  <si>
    <t>GB0006674385</t>
  </si>
  <si>
    <t>Pacific Assets Ord</t>
  </si>
  <si>
    <t>#https://www.teletrader.com/pacific-assets-trust-plc-ord-12-5p/stocks/details/tts-405102#</t>
  </si>
  <si>
    <t>GB0006731235</t>
  </si>
  <si>
    <t>Associated British Foods PLC</t>
  </si>
  <si>
    <t>#https://www.teletrader.com/associated-british-foods-plc-ord-5-15-22p/stocks/details/tts-402711#</t>
  </si>
  <si>
    <t>GB0006778574</t>
  </si>
  <si>
    <t>BNY Mellon Mlt-Asst Balanced GBP Inc</t>
  </si>
  <si>
    <t>GB0006779655</t>
  </si>
  <si>
    <t>BNY Mellon International Bond GBP Inc</t>
  </si>
  <si>
    <t>Newton</t>
  </si>
  <si>
    <t>http://www.morningstar.co.uk/uk/funds/snapshot/snapshot.aspx?id=F0GBR04S4L&amp;tab=2</t>
  </si>
  <si>
    <t>GB0006780323</t>
  </si>
  <si>
    <t>BNY Mellon Real Return GBP Inc</t>
  </si>
  <si>
    <t>BNY Mellon Global Funds PLC</t>
  </si>
  <si>
    <t>#https://www.morningstar.co.uk/uk/funds/snapshot/snapshot.aspx?id=F0GBR04RQA#</t>
  </si>
  <si>
    <t>GB0006825383</t>
  </si>
  <si>
    <t>Persimmon PLC</t>
  </si>
  <si>
    <t>#https://www.teletrader.com/persimmon-plc-ord-10p/stocks/details/tts-402799#</t>
  </si>
  <si>
    <t>GB0006838097</t>
  </si>
  <si>
    <t>Artemis High Income R Inc</t>
  </si>
  <si>
    <t>#https://www.morningstar.co.uk/uk/funds/snapshot/snapshot.aspx?id=F0GBR04C7V&amp;tab=2#</t>
  </si>
  <si>
    <t>GB0006870611</t>
  </si>
  <si>
    <t>GB Group Plc</t>
  </si>
  <si>
    <t>GB0006928617</t>
  </si>
  <si>
    <t>Unite Group Ord GBP0.25</t>
  </si>
  <si>
    <t>GB0006957293</t>
  </si>
  <si>
    <t>Portmeirion Group Plc</t>
  </si>
  <si>
    <t>GB0007099541</t>
  </si>
  <si>
    <t>Prudential PLC</t>
  </si>
  <si>
    <t>GB0007188757</t>
  </si>
  <si>
    <t>Rio Tinto PLC Registered Shares</t>
  </si>
  <si>
    <t>#http://www.teletrader.com/rio-tinto-plc-ord-10p/stocks/details/tts-402485#</t>
  </si>
  <si>
    <t>GB0007220360</t>
  </si>
  <si>
    <t>Schroder UK Dynamic Smaller Companies Z (Acc)</t>
  </si>
  <si>
    <t>GB0007323586</t>
  </si>
  <si>
    <t>Renishaw PLC</t>
  </si>
  <si>
    <t>#http://www.teletrader.com/renishaw-plc-ord-20p/stocks/details/tts-404136#</t>
  </si>
  <si>
    <t>GB0007366395</t>
  </si>
  <si>
    <t>RIT Capital Partners Ord</t>
  </si>
  <si>
    <t>#https://www.teletrader.com/rit-capital-partners-plc-ord-1/stocks/details/tts-403217#</t>
  </si>
  <si>
    <t>GB0007447625</t>
  </si>
  <si>
    <t>Janus Henderson UK Smaller Companies Fund Class I Acc</t>
  </si>
  <si>
    <t>No Exit fees charged</t>
  </si>
  <si>
    <t>GB0007450884</t>
  </si>
  <si>
    <t>Aegon Ethical Equity GBP B Acc</t>
  </si>
  <si>
    <t>Kames Capital</t>
  </si>
  <si>
    <t>#https://www.morningstar.co.uk/uk/funds/snapshot/snapshot.aspx?id=F0GBR04SDJ&amp;tab=2#</t>
  </si>
  <si>
    <t>GB0007460032</t>
  </si>
  <si>
    <t>Janus Henderson Index-Linked Bond A Inc</t>
  </si>
  <si>
    <t>Henderson</t>
  </si>
  <si>
    <t>#http://www.morningstar.co.uk/uk/funds/snapshot/snapshot.aspx?id=F0GBR04SBJ&amp;tab=2#</t>
  </si>
  <si>
    <t>GB0007466617</t>
  </si>
  <si>
    <t>Janus Henderson Index-Linked Bond I Inc</t>
  </si>
  <si>
    <t>#https://www.morningstar.co.uk/uk/funds/snapshot/snapshot.aspx?id=F0GBR04SBN#</t>
  </si>
  <si>
    <t>GB0007476426</t>
  </si>
  <si>
    <t>Janus Henderson European Smr Coms I Acc</t>
  </si>
  <si>
    <t>Janus Henderson</t>
  </si>
  <si>
    <t>#https://markets.ft.com/data/funds/tearsheet/risk?s=GB0007476426:GBX#</t>
  </si>
  <si>
    <t>GB0007495293</t>
  </si>
  <si>
    <t>Janus Henderson Strategic Bond A Inc</t>
  </si>
  <si>
    <t>#https://markets.ft.com/data/funds/tearsheet/risk?s=GB0007495293:GBX#</t>
  </si>
  <si>
    <t>GB0007502080</t>
  </si>
  <si>
    <t>Janus Henderson Strategic Bond I Inc</t>
  </si>
  <si>
    <t>#http://www.morningstar.co.uk/uk/funds/snapshot/snapshot.aspx?id=F0GBR04SAF&amp;tab=2#</t>
  </si>
  <si>
    <t>GB0007533820</t>
  </si>
  <si>
    <t>Janus Henderson Strategic Bond I Acc</t>
  </si>
  <si>
    <t>#https://www.morningstar.co.uk/uk/funds/snapshot/snapshot.aspx?id=F0GBR04SAH&amp;tab=2#</t>
  </si>
  <si>
    <t>GB0007580755</t>
  </si>
  <si>
    <t>UTM IM GBP Deposit (PPB)</t>
  </si>
  <si>
    <t>Deposit fund held with Utmost IOM. The asset only has a risk rating and no OCF or TER available</t>
  </si>
  <si>
    <t>Quilter</t>
  </si>
  <si>
    <t>#https://www.trustnet.com/factsheets/o/a3h9/old-mutual-managed-r-acc-gbp#</t>
  </si>
  <si>
    <t>GB0007588485</t>
  </si>
  <si>
    <t>J11 CT UK Index Tracker (GBP)</t>
  </si>
  <si>
    <t>FP 8AM</t>
  </si>
  <si>
    <t>#https://markets.ft.com/data/funds/tearsheet/risk?s=GB0007588485:GBP#</t>
  </si>
  <si>
    <t>GB0007650640</t>
  </si>
  <si>
    <t>Schroder Tokyo A Acc GBP</t>
  </si>
  <si>
    <t>Units in Regulated Collective Schemes</t>
  </si>
  <si>
    <t>GB0007661084</t>
  </si>
  <si>
    <t>Schroder QEP Global Core Equity I Inc GBP</t>
  </si>
  <si>
    <t>GB0007661191</t>
  </si>
  <si>
    <t>Schroder QEP Global Core Eq I Acc</t>
  </si>
  <si>
    <t>#http://www.morningstar.co.uk/uk/funds/snapshot/snapshot.aspx?id=F0GBR050GT&amp;tab=2#</t>
  </si>
  <si>
    <t>GB0007668071</t>
  </si>
  <si>
    <t>Close Brothers Group PLC</t>
  </si>
  <si>
    <t>GB0007669376</t>
  </si>
  <si>
    <t>St James Place Plc</t>
  </si>
  <si>
    <t>GB0007680183</t>
  </si>
  <si>
    <t>Janus Henderson AsiaPac Cptl Gr A Acc</t>
  </si>
  <si>
    <t>#http://www.morningstar.co.uk/uk/funds/snapshot/snapshot.aspx?id=F0GBR04DCO&amp;tab=2#</t>
  </si>
  <si>
    <t>GB0007698847</t>
  </si>
  <si>
    <t>Janus Henderson Glb Tech Leaders A Acc</t>
  </si>
  <si>
    <t>#http://www.morningstar.co.uk/uk/funds/snapshot/snapshot.aspx?id=F0GBR04DD4&amp;tab=2#</t>
  </si>
  <si>
    <t>GB0007716078</t>
  </si>
  <si>
    <t>Janus Henderson Glb Tech Leaders I Acc</t>
  </si>
  <si>
    <t>http://www.morningstar.co.uk/uk/funds/snapshot/snapshot.aspx?id=F0GBR04S9K&amp;tab=2</t>
  </si>
  <si>
    <t>GB0007810152</t>
  </si>
  <si>
    <t>Schroder US Smaller Companies Acc</t>
  </si>
  <si>
    <t>#https://www.morningstar.co.uk/uk/funds/snapshot/snapshot.aspx?id=F0GBR04RWX&amp;tab=2#</t>
  </si>
  <si>
    <t>GB0007816068</t>
  </si>
  <si>
    <t>Finsbury Growth &amp; Income Ord</t>
  </si>
  <si>
    <t>http://www.teletrader.com/finsbury-growth-income-trust-plc-ord-25p/stocks/details/tts-405367</t>
  </si>
  <si>
    <t>GB0007873697</t>
  </si>
  <si>
    <t>Scottish American Ord</t>
  </si>
  <si>
    <t>#https://www.teletrader.com/scottish-american-investment-co-plc-ord-25p/stocks/details/tts-173921815#</t>
  </si>
  <si>
    <t>GB0007908733</t>
  </si>
  <si>
    <t>SSE PLC</t>
  </si>
  <si>
    <t>http://www.teletrader.com/sse-plc-ord-50p/stocks/details/tts-402595</t>
  </si>
  <si>
    <t>GB0007918872</t>
  </si>
  <si>
    <t>Schroder Asia Pacific Fund Plc</t>
  </si>
  <si>
    <t>GB0007958233</t>
  </si>
  <si>
    <t>Senior GBP0.10</t>
  </si>
  <si>
    <t>GB0007980591</t>
  </si>
  <si>
    <t>BP PLC</t>
  </si>
  <si>
    <t>#https://www.teletrader.com/bp-plc-0-25/stocks/details/tts-402518#</t>
  </si>
  <si>
    <t>GB0008085614</t>
  </si>
  <si>
    <t>Morgan Sindall Group PLC</t>
  </si>
  <si>
    <t>https://www.teletrader.com/morgan-sindall-group-plc-ord-5p/stocks/details/tts-405421</t>
  </si>
  <si>
    <t>GB0008220112</t>
  </si>
  <si>
    <t>Smith (DS) PLC</t>
  </si>
  <si>
    <t>#https://www.teletrader.com/smith-ds-plc-ord-10p/stocks/details/tts-408509#</t>
  </si>
  <si>
    <t>GB0008309063</t>
  </si>
  <si>
    <t>AXA Global Sust Distribution Z Acc</t>
  </si>
  <si>
    <t>GB0008371014</t>
  </si>
  <si>
    <t>CT High Yield Bond Rtl Inc GBP</t>
  </si>
  <si>
    <t>http://www.morningstar.co.uk/uk/funds/snapshot/snapshot.aspx?id=F0GBR04RSC&amp;tab=2</t>
  </si>
  <si>
    <t>GB0008399700</t>
  </si>
  <si>
    <t>Standard Chartered PlcÂ -Â 8.25% Non-Cum Irrd Prf ?1</t>
  </si>
  <si>
    <t>GB0008631391</t>
  </si>
  <si>
    <t>RSA Insurance Group PlcÂ -Â 7.375% Cum Irrd Prf ?1</t>
  </si>
  <si>
    <t>GB0008706128</t>
  </si>
  <si>
    <t>Lloyds Banking Group PLC</t>
  </si>
  <si>
    <t>#https://www.teletrader.com/lloyds-banking-group-plc-ord-10p/stocks/details/tts-402505#</t>
  </si>
  <si>
    <t>GB0008782301</t>
  </si>
  <si>
    <t>Taylor Wimpey PLC</t>
  </si>
  <si>
    <t>http://www.teletrader.com/taylor-wimpey-plc-ord-1p/stocks/details/tts-10977342</t>
  </si>
  <si>
    <t>GB0008854563</t>
  </si>
  <si>
    <t>Tertiary Minerals PLC</t>
  </si>
  <si>
    <t>https://www.teletrader.com/tertiary-minerals-plc-ord-0-01p/stocks/details/tts-408018</t>
  </si>
  <si>
    <t>GB0008910555</t>
  </si>
  <si>
    <t>BlackRock Throgmorton Trust Ord</t>
  </si>
  <si>
    <t>#https://www.teletrader.com/blackrock-throgmorton-trust-plc-ord-5p/stocks/details/tts-405488#</t>
  </si>
  <si>
    <t>GB0009064097</t>
  </si>
  <si>
    <t>TR Property Ord</t>
  </si>
  <si>
    <t>#https://www.teletrader.com/tr-property-shnvestment-trust-plc-ord-25p/stocks/details/tts-404143#</t>
  </si>
  <si>
    <t>GB0009065060</t>
  </si>
  <si>
    <t>Henderson Smaller Companies Investment Trust</t>
  </si>
  <si>
    <t>https://www.teletrader.com/henderson-smaller-companies-shnvestment-trust-plc-ord-25p/stocks/details/tts-405614</t>
  </si>
  <si>
    <t>GB0009223206</t>
  </si>
  <si>
    <t>Smith &amp; Nephew PLC</t>
  </si>
  <si>
    <t>http://www.teletrader.com/smith-nephew-plc-ord-usd0-20/stocks/details/tts-402517</t>
  </si>
  <si>
    <t>GB0009243824</t>
  </si>
  <si>
    <t>L&amp;G MSCI Wld Sclly Rspnb Invmt SRI R Acc</t>
  </si>
  <si>
    <t>GB0009292243</t>
  </si>
  <si>
    <t>Victrex PLC</t>
  </si>
  <si>
    <t>GB0009303230</t>
  </si>
  <si>
    <t>United States Dollar - Cleared Funds</t>
  </si>
  <si>
    <t>GB0009379370</t>
  </si>
  <si>
    <t>Schroder Sterling Corporate Bond Fund Z Acc</t>
  </si>
  <si>
    <t>GB0009449710</t>
  </si>
  <si>
    <t>EdenTree Responsible &amp; Sust Mgd Inc B</t>
  </si>
  <si>
    <t>EdenTree</t>
  </si>
  <si>
    <t>#http://www.morningstar.co.uk/uk/funds/snapshot/snapshot.aspx?id=F0GBR0555V&amp;tab=2#</t>
  </si>
  <si>
    <t>GB0009505586</t>
  </si>
  <si>
    <t>Schroder High Yield Opportunities Inc</t>
  </si>
  <si>
    <t>#http://www.morningstar.co.uk/uk/funds/snapshot/snapshot.aspx?id=F0GBR04D3X&amp;tab=2#</t>
  </si>
  <si>
    <t>GB0009505693</t>
  </si>
  <si>
    <t>Schroder High Yield Opportunities Acc</t>
  </si>
  <si>
    <t>#http://www.morningstar.co.uk/uk/funds/snapshot/snapshot.aspx?id=F0GBR04S1C&amp;tab=2#</t>
  </si>
  <si>
    <t>GB0009619924</t>
  </si>
  <si>
    <t>IQE PLC</t>
  </si>
  <si>
    <t>http://www.teletrader.com/iqe-plc-ord-1p/stocks/details/tts-405366</t>
  </si>
  <si>
    <t>GB0009633180</t>
  </si>
  <si>
    <t>Dechra Pharmaceuticals PLC</t>
  </si>
  <si>
    <t>GB0009697037</t>
  </si>
  <si>
    <t>Babcock International Group PLC</t>
  </si>
  <si>
    <t>#https://www.teletrader.com/babcock-international-group-plc-ord-60p/stocks/details/tts-405517#</t>
  </si>
  <si>
    <t>GB0009895292</t>
  </si>
  <si>
    <t>AstraZeneca PLC</t>
  </si>
  <si>
    <t>#https://www.teletrader.com/astrazeneca-plc-ord-shs-0-25/stocks/details/tts-402514#</t>
  </si>
  <si>
    <t>GB0030026057</t>
  </si>
  <si>
    <t>Next 15 Group PlcÂ -Â Ord Shares 2.5p</t>
  </si>
  <si>
    <t>GB0030028764</t>
  </si>
  <si>
    <t>Liontrust Sust Fut UK Gr 2 Net Acc</t>
  </si>
  <si>
    <t>Liontrust</t>
  </si>
  <si>
    <t>#http://www.morningstar.co.uk/uk/funds/snapshot/snapshot.aspx?id=F0GBR053N0&amp;tab=2#</t>
  </si>
  <si>
    <t>GB0030029390</t>
  </si>
  <si>
    <t>Liontrust Sustainable Future European Growth 2 Net Acc GBP</t>
  </si>
  <si>
    <t>GB0030029622</t>
  </si>
  <si>
    <t>Liontrust Sust Fut Managed Gr 2 Net Acc</t>
  </si>
  <si>
    <t>#http://www.morningstar.co.uk/uk/funds/snapshot/snapshot.aspx?id=F0GBR06I60&amp;tab=14&amp;DocumentId=e6faefb078f29962dab9b97e83e14f92&amp;Format=PDF#</t>
  </si>
  <si>
    <t>GB0030030067</t>
  </si>
  <si>
    <t>Liontrust Sust Fut Glbl Gr 2 Net Acc</t>
  </si>
  <si>
    <t>#https://markets.ft.com/data/funds/tearsheet/risk?s=GB0030030067:GBX#</t>
  </si>
  <si>
    <t>GB0030030398</t>
  </si>
  <si>
    <t>Liontrust Sust Fut Mgd 2 Net Inc</t>
  </si>
  <si>
    <t>#https://www.morningstar.co.uk/uk/funds/snapshot/snapshot.aspx?id=F0GBR053MZ&amp;tab=2#</t>
  </si>
  <si>
    <t>GB0030183890</t>
  </si>
  <si>
    <t>Stewart Inv APAC and Jpn Sstby A GBP Acc</t>
  </si>
  <si>
    <t>Stewart Investors</t>
  </si>
  <si>
    <t>#http://www.morningstar.co.uk/uk/funds/snapshot/snapshot.aspx?id=F0GBR04FG7&amp;tab=2#</t>
  </si>
  <si>
    <t>GB0030312788</t>
  </si>
  <si>
    <t>Oxford Metrics PlcÂ -Â Ord Shares 0.25p</t>
  </si>
  <si>
    <t>GB0030442098</t>
  </si>
  <si>
    <t>Aviva Investors Global Eq Inc 2 GBP Acc</t>
  </si>
  <si>
    <t>GB0030474687</t>
  </si>
  <si>
    <t>Patria Private Equity Ord GBP0.002</t>
  </si>
  <si>
    <t>GB0030492044</t>
  </si>
  <si>
    <t>Baillie Gifford Developed Asia Pac B Acc</t>
  </si>
  <si>
    <t>#https://www.morningstar.co.uk/uk/funds/snapshot/snapshot.aspx?id=F0GBR04HVJ&amp;tab=2#</t>
  </si>
  <si>
    <t>GB0030517261</t>
  </si>
  <si>
    <t>Monks Ord</t>
  </si>
  <si>
    <t>GB0030617699</t>
  </si>
  <si>
    <t>Janus Henderson European Mid &amp; Large Cap I Acc GBP</t>
  </si>
  <si>
    <t>GB0030738271</t>
  </si>
  <si>
    <t>F&amp;C Private Equity Trust</t>
  </si>
  <si>
    <t>F&amp;C</t>
  </si>
  <si>
    <t>https://www.teletrader.com/ct-private-equity-trust-plc-ord-1p/stocks/details/tts-252944212</t>
  </si>
  <si>
    <t>GB0030816481</t>
  </si>
  <si>
    <t>Baillie Gifford Investment Grd Bd B Inc</t>
  </si>
  <si>
    <t>#https://www.morningstar.co.uk/uk/funds/snapshot/snapshot.aspx?id=F0GBR04J0V&amp;tab=2#</t>
  </si>
  <si>
    <t>GB0030816606</t>
  </si>
  <si>
    <t>Baillie Gifford High Yield Bond A Inc</t>
  </si>
  <si>
    <t>#http://www.morningstar.co.uk/uk/funds/snapshot/snapshot.aspx?id=F0GBR04J0T&amp;tab=2#</t>
  </si>
  <si>
    <t>GB0030833650</t>
  </si>
  <si>
    <t>CT Responsible Global Equity 1 Acc GBP</t>
  </si>
  <si>
    <t>GB0030833981</t>
  </si>
  <si>
    <t>CT Responsible UK Equity 1 Acc</t>
  </si>
  <si>
    <t>#https://www.morningstar.co.uk/uk/funds/snapshot/snapshot.aspx?id=F0GBR04DHW&amp;tab=2#</t>
  </si>
  <si>
    <t>GB0030880693</t>
  </si>
  <si>
    <t>United Kingdom of Great Britai 5.000% 03/07/2025 GBP SNR National Governmen</t>
  </si>
  <si>
    <t>#https://www.teletrader.com/united-kingdom-5-treasury-stk-25/bonds/details/tts-408607#</t>
  </si>
  <si>
    <t>GB0030881774</t>
  </si>
  <si>
    <t>JPM Emerging Markets C Net Acc</t>
  </si>
  <si>
    <t>http://www.morningstar.co.uk/uk/funds/snapshot/snapshot.aspx?id=F0GBR05AVL&amp;tab=2</t>
  </si>
  <si>
    <t>GB0030913577</t>
  </si>
  <si>
    <t>BT Group PLC</t>
  </si>
  <si>
    <t>GB0030926843</t>
  </si>
  <si>
    <t>M&amp;G American Dividend A Acc GBP</t>
  </si>
  <si>
    <t>GB0030927254</t>
  </si>
  <si>
    <t>ASOS Plc Ord GBP0.035</t>
  </si>
  <si>
    <t>GB0030939556</t>
  </si>
  <si>
    <t>M&amp;G Asian GBP A Acc</t>
  </si>
  <si>
    <t>GB0030957137</t>
  </si>
  <si>
    <t>Rathbone Ethical Bond R Acc</t>
  </si>
  <si>
    <t>Rathbone</t>
  </si>
  <si>
    <t>#https://www.morningstar.co.uk/uk/funds/snapshot/snapshot.aspx?id=F0GBR04IQ6&amp;tab=2#</t>
  </si>
  <si>
    <t>GB0031007254</t>
  </si>
  <si>
    <t>AXA Framlington Biotech R Acc</t>
  </si>
  <si>
    <t>#https://markets.ft.com/data/funds/tearsheet/risk?s=GB0031007254:GBX#</t>
  </si>
  <si>
    <t>GB0031030819</t>
  </si>
  <si>
    <t>ALLIANCE PHARMA PLC (LSE) ORD 1P</t>
  </si>
  <si>
    <t>GB0031074817</t>
  </si>
  <si>
    <t>Ninety One Global Income Opports A Acc</t>
  </si>
  <si>
    <t>#https://www.morningstar.co.uk/uk/funds/snapshot/snapshot.aspx?id=F0GBR04RO6&amp;tab=2#</t>
  </si>
  <si>
    <t>GB0031075558</t>
  </si>
  <si>
    <t>Ninety One UK Smaller Companies A £ Acc</t>
  </si>
  <si>
    <t>#https://www.morningstar.co.uk/uk/funds/snapshot/snapshot.aspx?id=F0GBR04ROA&amp;tab=2#</t>
  </si>
  <si>
    <t>GB0031093247</t>
  </si>
  <si>
    <t>Schroder Sterling Corporate Bond A Inc</t>
  </si>
  <si>
    <t>#https://markets.ft.com/data/funds/tearsheet/summary?s=GB0031093247:GBX#</t>
  </si>
  <si>
    <t>GB0031108433</t>
  </si>
  <si>
    <t>M&amp;G Gilt &amp; Fixed Interest Income A Acc</t>
  </si>
  <si>
    <t>GB0031110397</t>
  </si>
  <si>
    <t>M&amp;G Short Dated Corp Bd GBP A Inc</t>
  </si>
  <si>
    <t>#https://www.morningstar.co.uk/uk/funds/snapshot/snapshot.aspx?id=F0GBR04S8Q&amp;tab=2#</t>
  </si>
  <si>
    <t>GB0031215220</t>
  </si>
  <si>
    <t>Carnival PLC</t>
  </si>
  <si>
    <t>#https://www.teletrader.com/carnival-plc-ord-usd-1-66/stocks/details/tts-719195#</t>
  </si>
  <si>
    <t>GB0031232498</t>
  </si>
  <si>
    <t>Impax Environmental Markets Ord</t>
  </si>
  <si>
    <t>#https://www.teletrader.com/impax-environmental-markets-plc-ord-10p/stocks/details/tts-405851#</t>
  </si>
  <si>
    <t>GB0031274896</t>
  </si>
  <si>
    <t>MARKS &amp; SPENCER GROUP ORD GBP0.01</t>
  </si>
  <si>
    <t>GB0031285785</t>
  </si>
  <si>
    <t>M&amp;G Corporate Bond GBP A Acc</t>
  </si>
  <si>
    <t>#http://www.morningstar.co.uk/uk/funds/snapshot/snapshot.aspx?id=F0GBR04NDK&amp;tab=2#</t>
  </si>
  <si>
    <t>GB0031348658</t>
  </si>
  <si>
    <t>Barclays PLC</t>
  </si>
  <si>
    <t>http://www.teletrader.com/barclays-plc-ord-25p/stocks/details/tts-402646</t>
  </si>
  <si>
    <t>GB0031383390</t>
  </si>
  <si>
    <t>Allianz Gilt Yield I Inc</t>
  </si>
  <si>
    <t>Allianz Global Investors Lux</t>
  </si>
  <si>
    <t>#https://www.morningstar.co.uk/uk/funds/snapshot/snapshot.aspx?id=F0GBR06I9B&amp;tab=2#</t>
  </si>
  <si>
    <t>GB0031425563</t>
  </si>
  <si>
    <t>Aegon High Yield Bond Fund GBP B Acc</t>
  </si>
  <si>
    <t>GB0031429219</t>
  </si>
  <si>
    <t>Law Debenture Corporation Ord</t>
  </si>
  <si>
    <t>#https://www.teletrader.com/law-debenture-corporation-plc-ord-5p/stocks/details/tts-405357#</t>
  </si>
  <si>
    <t>GB0031609786</t>
  </si>
  <si>
    <t>Scottish Widows Global Growth A Acc</t>
  </si>
  <si>
    <t>GB0031616815</t>
  </si>
  <si>
    <t>M&amp;G Global Macro Bond GBP A Acc</t>
  </si>
  <si>
    <t>#https://www.morningstar.co.uk/uk/funds/snapshot/snapshot.aspx?id=F0GBR04S8P&amp;tab=2#</t>
  </si>
  <si>
    <t>GB0031638363</t>
  </si>
  <si>
    <t>INTERTEK GROUP ORD GBP0.01</t>
  </si>
  <si>
    <t>GB0031743007</t>
  </si>
  <si>
    <t>Burberry Group PLC</t>
  </si>
  <si>
    <t>http://www.teletrader.com/burberry-group-plc-ord-0-05p/stocks/details/tts-402878</t>
  </si>
  <si>
    <t>GB0031833402</t>
  </si>
  <si>
    <t>Janus Henderson Global Responsible Managed A Acc GBP</t>
  </si>
  <si>
    <t>GB0031845141</t>
  </si>
  <si>
    <t>Jupiter Merlin Balanced Portfolio L Acc</t>
  </si>
  <si>
    <t>#http://www.morningstar.co.uk/uk/funds/snapshot/snapshot.aspx?id=F0GBR061QO&amp;tab=2#</t>
  </si>
  <si>
    <t>GB0031904583</t>
  </si>
  <si>
    <t>Scottish Widows U/T Mgrs Japan Growth Fund Class A Acc</t>
  </si>
  <si>
    <t>GB0031977944</t>
  </si>
  <si>
    <t>Lindsell Train Ord</t>
  </si>
  <si>
    <t>GB0032036807</t>
  </si>
  <si>
    <t>ECO ANIMAL HEALTH GROUP PLC (LSE) ORD 5P</t>
  </si>
  <si>
    <t>GB0032089863</t>
  </si>
  <si>
    <t>Next PLC</t>
  </si>
  <si>
    <t>http://www.teletrader.com/next-plc-ord-10p/stocks/details/tts-402821</t>
  </si>
  <si>
    <t>GB0032310129</t>
  </si>
  <si>
    <t>Liontrust US Opportunities A Acc GBP</t>
  </si>
  <si>
    <t>Neptune Investment Management</t>
  </si>
  <si>
    <t>#https://markets.ft.com/data/funds/tearsheet/risk?s=GB0032310129:GBP#</t>
  </si>
  <si>
    <t>GB0032452392</t>
  </si>
  <si>
    <t>United Kingdom of Great Britai 4.250% 03/07/2036 GBP REGS SNR National Gove</t>
  </si>
  <si>
    <t>http://www.teletrader.com/united-kingdom-4-1-4-treasury-stk-36/bonds/details/tts-639306</t>
  </si>
  <si>
    <t>GB0032473653</t>
  </si>
  <si>
    <t>Janus Henderson European Selected Opportunities I Acc GBP</t>
  </si>
  <si>
    <t>GB0032482498</t>
  </si>
  <si>
    <t>Morgan Stanley UK Global Brands I GBP</t>
  </si>
  <si>
    <t>Morgan Stanley</t>
  </si>
  <si>
    <t>#http://www.morningstar.co.uk/uk/funds/snapshot/snapshot.aspx?id=F0GBR04N5T&amp;tab=2#</t>
  </si>
  <si>
    <t>GB0033028225</t>
  </si>
  <si>
    <t>Invesco Asian UK Acc</t>
  </si>
  <si>
    <t>Invesco</t>
  </si>
  <si>
    <t>#http://www.morningstar.co.uk/uk/funds/snapshot/snapshot.aspx?id=F0GBR04RWZ&amp;tab=2#</t>
  </si>
  <si>
    <t>GB0033028449</t>
  </si>
  <si>
    <t>Invesco Pacific UK Acc</t>
  </si>
  <si>
    <t>#https://www.morningstar.co.uk/uk/funds/snapshot/snapshot.aspx?id=F0GBR04RX2&amp;tab=2#</t>
  </si>
  <si>
    <t>GB0033028555</t>
  </si>
  <si>
    <t>Invesco High Yield Fund (UK) (Acc)</t>
  </si>
  <si>
    <t>GB0033029181</t>
  </si>
  <si>
    <t>Invesco Global Focus (UK) Acc GBP</t>
  </si>
  <si>
    <t>GB0033029413</t>
  </si>
  <si>
    <t>INVESCO MANAGED INVESTMENT SERIES INVESCO MONEY UK NO TRAIL ACC</t>
  </si>
  <si>
    <t>GB0033030296</t>
  </si>
  <si>
    <t>Invesco Global Smaller Coms (UK) Acc GBP</t>
  </si>
  <si>
    <t>GB0033030528</t>
  </si>
  <si>
    <t>Invesco UK Smaller Coms Eq UK Acc</t>
  </si>
  <si>
    <t>#https://www.morningstar.co.uk/uk/funds/snapshot/snapshot.aspx?id=F0GBR04DEY&amp;tab=2#</t>
  </si>
  <si>
    <t>GB0033031153</t>
  </si>
  <si>
    <t>Invesco UK Opports (UK) (Acc)</t>
  </si>
  <si>
    <t>#http://www.morningstar.co.uk/uk/funds/snapshot/snapshot.aspx?id=F0GBR04DEW&amp;tab=2#</t>
  </si>
  <si>
    <t>GB0033031484</t>
  </si>
  <si>
    <t>Invesco UK Eq High Inc UK Acc</t>
  </si>
  <si>
    <t>#http://www.morningstar.co.uk/uk/funds/snapshot/snapshot.aspx?id=F0GBR04RX5&amp;tab=2#</t>
  </si>
  <si>
    <t>GB0033032565</t>
  </si>
  <si>
    <t>INVESCO UK 2 INVESTMENT SERIES INVESCO UK ENH INDEX UK NO TRIAL ACC</t>
  </si>
  <si>
    <t>New GAP</t>
  </si>
  <si>
    <t>GB0033050690</t>
  </si>
  <si>
    <t>Invesco Corporate Bond UK Inc</t>
  </si>
  <si>
    <t>http://www.morningstar.co.uk/uk/funds/snapshot/snapshot.aspx?id=F0GBR04DE9&amp;tab=2</t>
  </si>
  <si>
    <t>GB0033054015</t>
  </si>
  <si>
    <t>Invesco UK Eq High Inc UK Inc</t>
  </si>
  <si>
    <t>#https://www.morningstar.co.uk/uk/funds/snapshot/snapshot.aspx?id=F0GBR04DEI&amp;tab=2#</t>
  </si>
  <si>
    <t>GB0033144634</t>
  </si>
  <si>
    <t>Fidelity Lng Dtd Stlg Corp Bd W Acc</t>
  </si>
  <si>
    <t>#http://www.morningstar.co.uk/uk/funds/snapshot/snapshot.aspx?id=F0GBR06JYG&amp;tab=12#</t>
  </si>
  <si>
    <t>GB0033145045</t>
  </si>
  <si>
    <t>CT Responsible Global Equity 2 Acc</t>
  </si>
  <si>
    <t>#http://www.morningstar.co.uk/uk/funds/snapshot/snapshot.aspx?id=F0GBR053MB&amp;tab=14&amp;DocumentId=4de8287aea1542a5ae3bcf0621b319c5&amp;Format=PDF#</t>
  </si>
  <si>
    <t>GB0033228197</t>
  </si>
  <si>
    <t>abrdn Emerging Markets Equity A Acc</t>
  </si>
  <si>
    <t>#http://www.morningstar.co.uk/uk/funds/snapshot/snapshot.aspx?id=F0GBR04G73&amp;tab=2#</t>
  </si>
  <si>
    <t>GB0033396481</t>
  </si>
  <si>
    <t>CT Responsible UK Equity 2 Acc</t>
  </si>
  <si>
    <t>#http://www.morningstar.co.uk/uk/funds/snapshot/snapshot.aspx?id=F0GBR053M8&amp;tab=2#</t>
  </si>
  <si>
    <t>GB0033547604</t>
  </si>
  <si>
    <t>CT UK Mid 250 Rtl Acc GBP</t>
  </si>
  <si>
    <t>#https://www.morningstar.co.uk/uk/funds/snapshot/snapshot.aspx?id=F0GBR04HKP&amp;tab=2#</t>
  </si>
  <si>
    <t>GB0033711010</t>
  </si>
  <si>
    <t>IMMUPHARMA ORD GBP0.01</t>
  </si>
  <si>
    <t>GB0033771766</t>
  </si>
  <si>
    <t>Dimensional UK Value Fund GBP Accumulation</t>
  </si>
  <si>
    <t>GB0033771980</t>
  </si>
  <si>
    <t>Dimensional UK Small Companies Fund GBP Accumulation</t>
  </si>
  <si>
    <t>GB0033772285</t>
  </si>
  <si>
    <t>Dimensional International Value Fund GBP Accumulation</t>
  </si>
  <si>
    <t>GB0033772624</t>
  </si>
  <si>
    <t>Dimensional EM Core Equity Acc</t>
  </si>
  <si>
    <t>Dimensional Emerging</t>
  </si>
  <si>
    <t>#https://www.morningstar.co.uk/uk/funds/snapshot/snapshot.aspx?id=F0GBR04VJ6&amp;tab=2#</t>
  </si>
  <si>
    <t>GB0033772848</t>
  </si>
  <si>
    <t>Dimensional Global Short Dated Bd Acc</t>
  </si>
  <si>
    <t>#https://www.morningstar.co.uk/uk/funds/snapshot/snapshot.aspx?id=F0GBR04VM8#</t>
  </si>
  <si>
    <t>GB0033873919</t>
  </si>
  <si>
    <t>First Sentier StewartInvGlblEmLdrAGBPAcc</t>
  </si>
  <si>
    <t>#http://www.morningstar.co.uk/uk/funds/snapshot/snapshot.aspx?id=F0GBR04H81&amp;tab=2#</t>
  </si>
  <si>
    <t>GB0033874214</t>
  </si>
  <si>
    <t>Stewart Inv APAC Ldrs Sstby A GBP Acc</t>
  </si>
  <si>
    <t>#https://markets.ft.com/data/funds/tearsheet/summary?s=GB0033874214:GBP#</t>
  </si>
  <si>
    <t>GB0033874321</t>
  </si>
  <si>
    <t>FSSA Greater China Growth B GBP Acc</t>
  </si>
  <si>
    <t>First State Investments</t>
  </si>
  <si>
    <t>#https://www.morningstar.co.uk/uk/funds/snapshot/snapshot.aspx?id=F0GBR04ERH&amp;tab=2#</t>
  </si>
  <si>
    <t>GB0033874768</t>
  </si>
  <si>
    <t>Stewart Inv APAC Ldrs Sstby B GBP Acc</t>
  </si>
  <si>
    <t>http://www.morningstar.co.uk/uk/funds/snapshot/snapshot.aspx?id=F0GBR04H80&amp;tab=2</t>
  </si>
  <si>
    <t>GB0033875286</t>
  </si>
  <si>
    <t>abrdn Property Income Trust Ord</t>
  </si>
  <si>
    <t>Guernsey</t>
  </si>
  <si>
    <t>Standard Life</t>
  </si>
  <si>
    <t>#https://www.fidelity.co.uk/factsheet-data/factsheet/GB0033875286-abrdn-property-income-trust-limited/risk-and-rating#</t>
  </si>
  <si>
    <t>GB0033959296</t>
  </si>
  <si>
    <t>7IM Balanced C Inc</t>
  </si>
  <si>
    <t>GB0033986497</t>
  </si>
  <si>
    <t>ITV PLC</t>
  </si>
  <si>
    <t>#https://www.teletrader.com/itv-plc-ord-10p/stocks/details/tts-447024#</t>
  </si>
  <si>
    <t>GB0093032380</t>
  </si>
  <si>
    <t>Capital Account - Cash USD</t>
  </si>
  <si>
    <t>GB0093127396</t>
  </si>
  <si>
    <t>U.K. Pound Sterling - Cleared Funds</t>
  </si>
  <si>
    <t>GB0093167202</t>
  </si>
  <si>
    <t xml:space="preserve">Capital Account - Cash Euro Deposit </t>
  </si>
  <si>
    <t>GB009SRK4Y24</t>
  </si>
  <si>
    <t>NATIONAL GRID PROVISONAL RIGHTS</t>
  </si>
  <si>
    <t>GAP NEW - Rights - Main line GB00BDR05C01</t>
  </si>
  <si>
    <t>GB00B00FHZ82</t>
  </si>
  <si>
    <t>Gold Bullion Securities</t>
  </si>
  <si>
    <t>Wisdom Tree</t>
  </si>
  <si>
    <t>#https://www.morningstar.co.uk/uk/etf/snapshot/snapshot.aspx?id=0P00006Q0O&amp;tab=2&amp;InvestmentType=FE#</t>
  </si>
  <si>
    <t>GB00B00NY175</t>
  </si>
  <si>
    <t>4.% Treasury Stock 2038</t>
  </si>
  <si>
    <t>GB00B010Y517</t>
  </si>
  <si>
    <t>Premier Miton Defensive Mlt-Asst A Acc</t>
  </si>
  <si>
    <t>#https://markets.ft.com/data/funds/tearsheet/risk?s=GB00B010Y517:GBX#</t>
  </si>
  <si>
    <t>GB00B0117C28</t>
  </si>
  <si>
    <t>MAN GLG INCOME FUND PROFESSIONAL C ACC</t>
  </si>
  <si>
    <t>GB00B0117D35</t>
  </si>
  <si>
    <t>Man GLG UK Income Fund D Inc</t>
  </si>
  <si>
    <t>GB00B0119487</t>
  </si>
  <si>
    <t>GLG Esprit Continental Europe Fund C Acc</t>
  </si>
  <si>
    <t>GB00B0119B50</t>
  </si>
  <si>
    <t xml:space="preserve">GLG Japan CoreAlpha Fund Professional Acc </t>
  </si>
  <si>
    <t>GB00B012BV22</t>
  </si>
  <si>
    <t>Marshalls PLC GBP</t>
  </si>
  <si>
    <t>GB00B012TP20</t>
  </si>
  <si>
    <t>Halfords Group PLC ORD 1P</t>
  </si>
  <si>
    <t>https://www.teletrader.com/halfords-group-plc-ord-1p/stocks/details/tts-1808301</t>
  </si>
  <si>
    <t>GB00B013SN63</t>
  </si>
  <si>
    <t>Aferian Plc Ord GBP0.01</t>
  </si>
  <si>
    <t>GB00B018CS46</t>
  </si>
  <si>
    <t>Ruffer Investment Company Ord</t>
  </si>
  <si>
    <t>Ruffer</t>
  </si>
  <si>
    <t>#https://www.teletrader.com/ruffer-investment-company-ltd-red-ptg-pref-shs-0-01p/stocks/details/tts-1853409#</t>
  </si>
  <si>
    <t>GB00B018K352</t>
  </si>
  <si>
    <t>Aegon Ethical Corporate Bond GBP B Acc</t>
  </si>
  <si>
    <t>#http://www.morningstar.co.uk/uk/funds/snapshot/snapshot.aspx?id=F0GBR06I6A&amp;tab=14&amp;DocumentId=9d2f73f1577f876ec36d8846487e771f&amp;Format=PDF#</t>
  </si>
  <si>
    <t>GB00B019KQ13</t>
  </si>
  <si>
    <t>Schroder Global Sust Val Eq I Cap</t>
  </si>
  <si>
    <t>#https://markets.ft.com/data/funds/tearsheet/risk?s=GB00B019KQ13:GBP#</t>
  </si>
  <si>
    <t>GB00B019KW72</t>
  </si>
  <si>
    <t>J Sainsbury Plc - Ord Shares 28 4/7p</t>
  </si>
  <si>
    <t>GB00B01BNW49</t>
  </si>
  <si>
    <t>Trojan Income O Inc</t>
  </si>
  <si>
    <t>GB00B01BP176</t>
  </si>
  <si>
    <t>Trojan Income O Acc</t>
  </si>
  <si>
    <t>Troy</t>
  </si>
  <si>
    <t>#https://www.morningstar.co.uk/uk/funds/snapshot/snapshot.aspx?id=F0GBR06OGU&amp;tab=2#</t>
  </si>
  <si>
    <t>GB00B01BP952</t>
  </si>
  <si>
    <t>Trojan O Acc</t>
  </si>
  <si>
    <t>#http://www.morningstar.co.uk/uk/funds/snapshot/snapshot.aspx?id=F0GBR06OGU&amp;tab=2#</t>
  </si>
  <si>
    <t>GB00B021F836</t>
  </si>
  <si>
    <t>Naked Wines PLC</t>
  </si>
  <si>
    <t>#https://www.teletrader.com/naked-wines-plc-ord-7-5p/stocks/details/tts-101774772#</t>
  </si>
  <si>
    <t>GB00B02J6398</t>
  </si>
  <si>
    <t>ADMIRAL GROUP ORD GBP0.001</t>
  </si>
  <si>
    <t>GB00B02W2291</t>
  </si>
  <si>
    <t>Janus Henderson Multi-Asset Absolute Return A Acc GBP</t>
  </si>
  <si>
    <t>GB00B02Y6B22</t>
  </si>
  <si>
    <t>AXA Sterling Index Linked Bond Z Gross</t>
  </si>
  <si>
    <t>#https://www.morningstar.co.uk/uk/funds/snapshot/snapshot.aspx?id=F0GBR06OMM&amp;tab=5#</t>
  </si>
  <si>
    <t>GB00B0305S97</t>
  </si>
  <si>
    <t>Begbies Traynor Group Ord GBP0.05</t>
  </si>
  <si>
    <t>GB00B031C923</t>
  </si>
  <si>
    <t>Premier Miton Cautious Multi Asset A Acc</t>
  </si>
  <si>
    <t>GB00B033F229</t>
  </si>
  <si>
    <t>Centrica PLC</t>
  </si>
  <si>
    <t>#https://www.teletrader.com/centrica-plc-ord-6-14-81p/stocks/details/tts-402510#</t>
  </si>
  <si>
    <t>GB00B0381Z20</t>
  </si>
  <si>
    <t>Synairgen PLC</t>
  </si>
  <si>
    <t>#https://www.teletrader.com/synairgen-plc/stocks/details/tts-70027568#</t>
  </si>
  <si>
    <t>GB00B03J9Y05</t>
  </si>
  <si>
    <t>LF Ruffer Total Return I Inc</t>
  </si>
  <si>
    <t>#https://markets.ft.com/data/funds/tearsheet/risk?s=GB00B03J9Y05:GBX#</t>
  </si>
  <si>
    <t>GB00B03JB001</t>
  </si>
  <si>
    <t>LF Ruffer Total Return I Acc</t>
  </si>
  <si>
    <t>#http://www.morningstar.co.uk/uk/funds/snapshot/snapshot.aspx?id=F0GBR06FLO&amp;tab=2#</t>
  </si>
  <si>
    <t>GB00B054QF32</t>
  </si>
  <si>
    <t>SVS Brooks Macdonald Blprnt Bal A Acc</t>
  </si>
  <si>
    <t>Brooks MacDonald</t>
  </si>
  <si>
    <t>#http://www.morningstar.co.uk/uk/funds/snapshot/snapshot.aspx?id=F0GBR06OV3&amp;tab=2#</t>
  </si>
  <si>
    <t>GB00B054QG49</t>
  </si>
  <si>
    <t>SVS Brooks Macdonald Blprnt Bal B Acc</t>
  </si>
  <si>
    <t>#http://www.morningstar.co.uk/uk/funds/snapshot/snapshot.aspx?id=F0000000P3&amp;tab=2#</t>
  </si>
  <si>
    <t>GB00B05KY352</t>
  </si>
  <si>
    <t>Trojan I Acc</t>
  </si>
  <si>
    <t>#https://www.morningstar.co.uk/uk/funds/snapshot/snapshot.aspx?id=F0GBR06OFJ&amp;tab=2#</t>
  </si>
  <si>
    <t>GB00B06HZN29</t>
  </si>
  <si>
    <t>Baillie Gifford Em Mkts Lead Coms B Acc</t>
  </si>
  <si>
    <t>#https://www.morningstar.co.uk/uk/funds/snapshot/snapshot.aspx?id=F0GBR06OCJ&amp;tab=2#</t>
  </si>
  <si>
    <t>GB00B06QFB75</t>
  </si>
  <si>
    <t>IG Group Holdings PLC</t>
  </si>
  <si>
    <t>http://www.teletrader.com/ig-group-holdings-plc-ord-0-005p/stocks/details/tts-2755326</t>
  </si>
  <si>
    <t>GB00B06T9362</t>
  </si>
  <si>
    <t>Allianz Strategic Bond C Inc</t>
  </si>
  <si>
    <t>#https://markets.ft.com/data/funds/tearsheet/risk?s=GB00B06T9362:GBX#</t>
  </si>
  <si>
    <t>GB00B0744B38</t>
  </si>
  <si>
    <t>BUNZL ORD GBP0.32142857</t>
  </si>
  <si>
    <t>GB00B082RF11</t>
  </si>
  <si>
    <t>Rentokil Initial PLC</t>
  </si>
  <si>
    <t>GB00B08HD364</t>
  </si>
  <si>
    <t>iShares UK Gilts All Stks Idx (UK) L Acc</t>
  </si>
  <si>
    <t>#https://www.morningstar.co.uk/uk/funds/snapshot/snapshot.aspx?id=F0GBR06K60&amp;tab=5#</t>
  </si>
  <si>
    <t>GB00B08HD588</t>
  </si>
  <si>
    <t>iShares North American Equity Index (UK) L Acc GBP</t>
  </si>
  <si>
    <t>GB00B09G3N23</t>
  </si>
  <si>
    <t>STS GLOBAL INCOME &amp; GROWTH TST PLC - RED ORD GBP0.01</t>
  </si>
  <si>
    <t>GB00B0C4RP31</t>
  </si>
  <si>
    <t>Aegon Ethical Corporate Bond GBP B Inc</t>
  </si>
  <si>
    <t>#https://markets.ft.com/data/funds/tearsheet/risk?s=GB00B0C4RP31:GBP#</t>
  </si>
  <si>
    <t>GB00B0CNGM05</t>
  </si>
  <si>
    <t>L&amp;G UK Index I Inc</t>
  </si>
  <si>
    <t>Legal &amp; General</t>
  </si>
  <si>
    <t>#http://www.morningstar.co.uk/uk/funds/snapshot/snapshot.aspx?id=F0GBR06HX0&amp;tab=2#</t>
  </si>
  <si>
    <t>GB00B0CNGN12</t>
  </si>
  <si>
    <t>L&amp;G UK Index I Acc</t>
  </si>
  <si>
    <t>#https://markets.ft.com/data/funds/tearsheet/risk?s=GB00B0CNGN12:GBX#</t>
  </si>
  <si>
    <t>GB00B0CNGR59</t>
  </si>
  <si>
    <t>L&amp;G European Index Trust I Class Accumulation GBP</t>
  </si>
  <si>
    <t>GB00B0CNGS66</t>
  </si>
  <si>
    <t>Legal &amp; General US Index Trust I Inc</t>
  </si>
  <si>
    <t>GB00B0CNGT73</t>
  </si>
  <si>
    <t>L&amp;G US INDEX TRUST I ACC</t>
  </si>
  <si>
    <t>GB00B0CNGW03</t>
  </si>
  <si>
    <t>L&amp;G Japan Index Trust I Class Accumulation GBP</t>
  </si>
  <si>
    <t>GB00B0CNGY27</t>
  </si>
  <si>
    <t>L&amp;G Pacific Index I Acc</t>
  </si>
  <si>
    <t>GB00B0CNH163</t>
  </si>
  <si>
    <t>L&amp;G Global Technology Index Trust Institutional Acc</t>
  </si>
  <si>
    <t>GB00B0CNH270</t>
  </si>
  <si>
    <t>L&amp;G Global Health &amp; Pharmaceutical Index Institutional Inc</t>
  </si>
  <si>
    <t>GB00B0CNH387</t>
  </si>
  <si>
    <t>L&amp;G Global Health &amp; Pharma Index I Acc</t>
  </si>
  <si>
    <t>#https://www.morningstar.co.uk/uk/funds/snapshot/snapshot.aspx?id=F0GBR06IK3&amp;tab=12#</t>
  </si>
  <si>
    <t>GB00B0CNHB64</t>
  </si>
  <si>
    <t>L&amp;G Cash Trust I Acc</t>
  </si>
  <si>
    <t>#http://www.morningstar.co.uk/uk/funds/snapshot/snapshot.aspx?id=F0000008VY&amp;tab=2#</t>
  </si>
  <si>
    <t>GB00B0CNHC71</t>
  </si>
  <si>
    <t>L&amp;G Active Sterling Corporate Bond Fund I Class  Income GBP</t>
  </si>
  <si>
    <t>GB00B0CRWN59</t>
  </si>
  <si>
    <t>Schroder Oriental Income Fund Limited GBP</t>
  </si>
  <si>
    <t>GB00B0HW5366</t>
  </si>
  <si>
    <t>Real Estate Credit Investments Ord</t>
  </si>
  <si>
    <t>GB00B0HWJ904</t>
  </si>
  <si>
    <t>Schroder Income Maximiser A Inc</t>
  </si>
  <si>
    <t>http://www.morningstar.co.uk/uk/funds/snapshot/snapshot.aspx?id=F0GBR0698J&amp;tab=2</t>
  </si>
  <si>
    <t>GB00B0HZTZ55</t>
  </si>
  <si>
    <t>Jupiter Japan Income L Acc</t>
  </si>
  <si>
    <t>#https://markets.ft.com/data/funds/tearsheet/risk?s=GB00B0HZTZ55:GBP#</t>
  </si>
  <si>
    <t>GB00B0JZPC21</t>
  </si>
  <si>
    <t>Quilter Investors Ethical Eq A (GBP) Acc</t>
  </si>
  <si>
    <t>Old Mutual</t>
  </si>
  <si>
    <t>#https://www.morningstar.co.uk/uk/funds/snapshot/snapshot.aspx?id=F0GBR069VS&amp;tab=5#</t>
  </si>
  <si>
    <t>GB00B0L9C092</t>
  </si>
  <si>
    <t>Driver Group Plc - Ord Shares 0.4p</t>
  </si>
  <si>
    <t>GB00B0LCW083</t>
  </si>
  <si>
    <t>Hikma Pharmaceuticals Ord GBP0.10</t>
  </si>
  <si>
    <t>GB00B0LLB641</t>
  </si>
  <si>
    <t>JOHCM UK Opportunities A GBP Acc</t>
  </si>
  <si>
    <t>JO Hambro Capital Management</t>
  </si>
  <si>
    <t>#https://www.morningstar.co.uk/uk/funds/snapshot/snapshot.aspx?id=F0GBR064N7&amp;tab=2#</t>
  </si>
  <si>
    <t>GB00B0MY6T00</t>
  </si>
  <si>
    <t>BNY Mellon Global Income GBP Inc</t>
  </si>
  <si>
    <t>#http://www.morningstar.co.uk/uk/funds/snapshot/snapshot.aspx?id=F0GBR069TG&amp;tab=2#</t>
  </si>
  <si>
    <t>GB00B0N6YF70</t>
  </si>
  <si>
    <t>Liontrust Special Situations R Inc</t>
  </si>
  <si>
    <t>#https://markets.ft.com/data/funds/tearsheet/risk?s=GB00B0N6YF70:GBX#</t>
  </si>
  <si>
    <t>GB00B0N8MF98</t>
  </si>
  <si>
    <t>BlackRock Energy and Resources Inc</t>
  </si>
  <si>
    <t>http://www.teletrader.com/blackrock-commodities-income-investment-trust-plc-ord-1p/stocks/details/tts-13990521</t>
  </si>
  <si>
    <t>GB00B0N8QD54</t>
  </si>
  <si>
    <t>Britvic Ord GBP0.2</t>
  </si>
  <si>
    <t>GB00B0P6J834</t>
  </si>
  <si>
    <t>abrdn Asian Income Fund Ord</t>
  </si>
  <si>
    <t>http://www.teletrader.com/aberdeen-asian-income-fund-ltd-ord-npv/stocks/details/tts-3669473</t>
  </si>
  <si>
    <t>GB00B0SWJX34</t>
  </si>
  <si>
    <t>London Stock Exchange Group PLC</t>
  </si>
  <si>
    <t>#https://www.teletrader.com/london-stock-exchange-group-plc-ord-shs-6-79-86p/stocks/details/tts-212044874#</t>
  </si>
  <si>
    <t>GB00B0T9VB55</t>
  </si>
  <si>
    <t>AXA Sterling Index Linked Bond R Gross</t>
  </si>
  <si>
    <t>#https://www.morningstar.co.uk/uk/funds/snapshot/snapshot.aspx?id=F0000023KX&amp;tab=2#</t>
  </si>
  <si>
    <t>GB00B0TY6V50</t>
  </si>
  <si>
    <t>STEWART INVESTORS ASIA PACIFIC SUSTANABILITY FUND CLASS B (ACCUMULATION)</t>
  </si>
  <si>
    <t>https://markets.ft.com/data/funds/tearsheet/risk?s=GB00B0TY6V50:GBP</t>
  </si>
  <si>
    <t>GB00B0WMWD03</t>
  </si>
  <si>
    <t>QinetiQ Group Plc</t>
  </si>
  <si>
    <t>Old Gap</t>
  </si>
  <si>
    <t>GB00B0XLRJ79</t>
  </si>
  <si>
    <t>B.P. Marsh &amp; Partners PLC</t>
  </si>
  <si>
    <t>#https://www.teletrader.com/b-p-marsh-partners-plc-ord-10p/stocks/details/tts-3857770#</t>
  </si>
  <si>
    <t>GB00B0XWN143</t>
  </si>
  <si>
    <t>abrdn American Equity A Acc</t>
  </si>
  <si>
    <t>#https://www.morningstar.co.uk/uk/funds/snapshot/snapshot.aspx?id=F0GBR04S5T&amp;tab=2#</t>
  </si>
  <si>
    <t>GB00B0XWN580</t>
  </si>
  <si>
    <t>abrdn European Smaller Companies I Acc</t>
  </si>
  <si>
    <t>#https://www.morningstar.co.uk/uk/funds/snapshot/snapshot.aspx?id=F00000P8DK&amp;tab=2#</t>
  </si>
  <si>
    <t>GB00B0XWN705</t>
  </si>
  <si>
    <t>abrdn UK Income Equity A Acc</t>
  </si>
  <si>
    <t>#https://markets.ft.com/data/funds/tearsheet/risk?s=GB00B0XWN705:GBP#</t>
  </si>
  <si>
    <t>GB00B0XWNF82</t>
  </si>
  <si>
    <t>abrdn Asia Pacific Equity A Acc</t>
  </si>
  <si>
    <t>#https://markets.ft.com/data/funds/tearsheet/risk?s=GB00B0XWNF82:GBX#</t>
  </si>
  <si>
    <t>GB00B0XWNN66</t>
  </si>
  <si>
    <t>abrdn UK Real Estate Share I Acc</t>
  </si>
  <si>
    <t>SC updated asset status 3/12/24</t>
  </si>
  <si>
    <t>#https://www.morningstar.co.uk/uk/funds/snapshot/snapshot.aspx?id=F00000P8DQ&amp;tab=2#</t>
  </si>
  <si>
    <t>GB00B0XWNT29</t>
  </si>
  <si>
    <t>abrdn UK Mid-Cap Equity I Acc</t>
  </si>
  <si>
    <t>#https://www.fidelity.co.uk/factsheets/Aberdeen-UK-Mid-Cap-Equity-Fund-I-Acc/GB00B0XWNT29-GBP/?id=GB00B0XWNT29GBP&amp;idType=isin&amp;marketCode=&amp;idCurrencyId=#</t>
  </si>
  <si>
    <t>GB00B0YD2B94</t>
  </si>
  <si>
    <t>Cohort Plc (CHRT)</t>
  </si>
  <si>
    <t>GB00B104RS51</t>
  </si>
  <si>
    <t>City of London Investment Group PLC</t>
  </si>
  <si>
    <t>#https://www.teletrader.com/city-of-london-investment-group-plc-ord-1p/stocks/details/tts-4131290#</t>
  </si>
  <si>
    <t>GB00B10RZP78</t>
  </si>
  <si>
    <t>Unilever PLC</t>
  </si>
  <si>
    <t>#https://www.teletrader.com/unilever-plc-ord-3-1-9p/stocks/details/tts-437835#</t>
  </si>
  <si>
    <t>GB00B10SJD63</t>
  </si>
  <si>
    <t>CT Global Emerging Market Eq Rtl Acc GBP</t>
  </si>
  <si>
    <t>#http://www.morningstar.co.uk/uk/funds/snapshot/snapshot.aspx?id=F0GBR06SVS&amp;tab=2#</t>
  </si>
  <si>
    <t>GB00B11DP106</t>
  </si>
  <si>
    <t>Schroder Strategic Credit L Acc</t>
  </si>
  <si>
    <t>#https://www.morningstar.co.uk/uk/funds/snapshot/snapshot.aspx?id=F0GBR06P6K#</t>
  </si>
  <si>
    <t>GB00B11FD453</t>
  </si>
  <si>
    <t>THE MISSION GROUP PLC (LSE) ORD GBP0.10</t>
  </si>
  <si>
    <t>GB00B11V7W98</t>
  </si>
  <si>
    <t>Alliance Trust Ord GBP0.025</t>
  </si>
  <si>
    <t>GB00B12B5S05</t>
  </si>
  <si>
    <t>Ninety One Global Gold A Acc £</t>
  </si>
  <si>
    <t>#https://markets.ft.com/data/funds/tearsheet/risk?s=GB00B12B5S05:GBX#</t>
  </si>
  <si>
    <t>GB00B12WJY78</t>
  </si>
  <si>
    <t>CT UK Equity Alpha Inc Rtl Inc</t>
  </si>
  <si>
    <t>#https://www.morningstar.co.uk/uk/funds/snapshot/snapshot.aspx?id=F0GBR06SVT&amp;tab=2#</t>
  </si>
  <si>
    <t>GB00B131GB92</t>
  </si>
  <si>
    <t>abrdn UK Sustainable &amp;RspnbInvEqAAcc</t>
  </si>
  <si>
    <t>#http://www.morningstar.co.uk/uk/funds/snapshot/snapshot.aspx?id=F0GBR06XPG&amp;tab=2#</t>
  </si>
  <si>
    <t>GB00B131GH54</t>
  </si>
  <si>
    <t>abrdn UK responsible Equity Dis I Inc GBP</t>
  </si>
  <si>
    <t>GB00B132NW22</t>
  </si>
  <si>
    <t>Ashmore Group PLC</t>
  </si>
  <si>
    <t>http://www.teletrader.com/ashmore-group-plc-ord-0-01p/stocks/details/tts-5014647</t>
  </si>
  <si>
    <t>GB00B15KXV33</t>
  </si>
  <si>
    <t>WisdomTree WTI Crude Oil ETC</t>
  </si>
  <si>
    <t>http://www.teletrader.com/etfs-commodity-securities-limited-etfs-wti-crude-oil/stocks/details/tts-4959615/name/asc</t>
  </si>
  <si>
    <t>GB00B15KXX56</t>
  </si>
  <si>
    <t>ETFS Gold</t>
  </si>
  <si>
    <t>https://www.teletrader.com/etfs-commodity-securities-limited-etfs-gold/stocks/details/tts-4959613</t>
  </si>
  <si>
    <t>GB00B15KY211</t>
  </si>
  <si>
    <t>WisdomTree Nickel ETC</t>
  </si>
  <si>
    <t>ETC (Debt security)</t>
  </si>
  <si>
    <t>GB00B15KY328</t>
  </si>
  <si>
    <t>WisdomTree Silver ETC</t>
  </si>
  <si>
    <t>#https://www.morningstar.co.uk/uk/etf/snapshot/snapshot.aspx?id=0P00006SKD&amp;tab=2&amp;InvestmentType=FE#</t>
  </si>
  <si>
    <t>GB00B15KY989</t>
  </si>
  <si>
    <t>ETFS All Commodities ETC GBP</t>
  </si>
  <si>
    <t>GB00B15KYF40</t>
  </si>
  <si>
    <t>WisdomTree Precious Metals ETC</t>
  </si>
  <si>
    <t>http://www.teletrader.com/etfs-com-securitie-etfs-precious-metals/stocks/details/tts-11323569</t>
  </si>
  <si>
    <t>GB00B15PV034</t>
  </si>
  <si>
    <t>MIDDLEFIELD CANADIAN INC PCC - RED PTG PRF SHS GBP NPV</t>
  </si>
  <si>
    <t>GB00B15XDH89</t>
  </si>
  <si>
    <t>Greatland Gold PLC</t>
  </si>
  <si>
    <t>#https://www.teletrader.com/greatland-gold-plc-ord-0-1p/stocks/details/tts-4582137#</t>
  </si>
  <si>
    <t>GB00B16NNR78</t>
  </si>
  <si>
    <t>Treasury 4 1/4% Gilt 2027 - 4.25% SNR BDS 07/12/2027 GBP1000 'REGS'</t>
  </si>
  <si>
    <t>GB00B17BBQ50</t>
  </si>
  <si>
    <t>Investec Ord GBP0.0002</t>
  </si>
  <si>
    <t>GB00B188SR50</t>
  </si>
  <si>
    <t>International Public Partnerships Ord</t>
  </si>
  <si>
    <t>http://www.teletrader.com/international-public-partnerships-ld-ord-0-01p/stocks/details/tts-18882784</t>
  </si>
  <si>
    <t>GB00B18B9V52</t>
  </si>
  <si>
    <t>LF Lindsell Train UK Equity Inc</t>
  </si>
  <si>
    <t>Capita Financial</t>
  </si>
  <si>
    <t>#https://www.morningstar.co.uk/uk/funds/snapshot/snapshot.aspx?id=F000000C3F&amp;tab=2#</t>
  </si>
  <si>
    <t>GB00B18B9X76</t>
  </si>
  <si>
    <t>LF Lindsell Train UK Equity Acc</t>
  </si>
  <si>
    <t>Lindsell</t>
  </si>
  <si>
    <t>#http://www.morningstar.co.uk/uk/funds/snapshot/snapshot.aspx?id=F000003W5M&amp;tab=2#</t>
  </si>
  <si>
    <t>GB00B19NLV48</t>
  </si>
  <si>
    <t>Experian PLC</t>
  </si>
  <si>
    <t>#https://www.teletrader.com/experian-plc-ord-usd0-10/stocks/details/tts-4997918#</t>
  </si>
  <si>
    <t>GB00B19Z2J52</t>
  </si>
  <si>
    <t>UK COMMERCIAL PROPERTY REIT LTD ORD GBP0.25</t>
  </si>
  <si>
    <t>GB00B1BW3K23</t>
  </si>
  <si>
    <t>abrdn Diversified Growth and Income Fund A Acc GBP</t>
  </si>
  <si>
    <t>GB00B1BXCS68</t>
  </si>
  <si>
    <t>Fidelity Global Property Acc</t>
  </si>
  <si>
    <t>#http://www.morningstar.co.uk/uk/funds/snapshot/snapshot.aspx?id=FOGBR05K3N&amp;tab=2#</t>
  </si>
  <si>
    <t>GB00B1C42332</t>
  </si>
  <si>
    <t>abrdn Sterling Money Market I Acc</t>
  </si>
  <si>
    <t>#http://www.morningstar.co.uk/uk/funds/snapshot/snapshot.aspx?id=F000002MPQ&amp;tab=2#</t>
  </si>
  <si>
    <t>GB00B1C42449</t>
  </si>
  <si>
    <t>abrdn Sterling Money Market I Inc</t>
  </si>
  <si>
    <t>GB00B1F76L55</t>
  </si>
  <si>
    <t>First Sentier Glbl Prpty Secs A GBP Acc</t>
  </si>
  <si>
    <t>#https://www.morningstar.co.uk/uk/funds/snapshot/snapshot.aspx?id=F0000000KB&amp;tab=2#</t>
  </si>
  <si>
    <t>GB00B1F76N79</t>
  </si>
  <si>
    <t>First Sentier Glbl Prpty Secs B GBP Acc</t>
  </si>
  <si>
    <t>#https://www.morningstar.co.uk/uk/funds/snapshot/snapshot.aspx?id=F0000009AN&amp;tab=2#</t>
  </si>
  <si>
    <t>GB00B1F76P93</t>
  </si>
  <si>
    <t>FIRST SENTIER INVESTORS ICVC - FIRST SENTIER GBL PROP SECS B GBP DIS</t>
  </si>
  <si>
    <t>GB00B1FD6467</t>
  </si>
  <si>
    <t>MI Chelverton UK Equity Income B Inc</t>
  </si>
  <si>
    <t>http://www.morningstar.co.uk/uk/funds/snapshot/snapshot.aspx?id=F000000EO1&amp;tab=2</t>
  </si>
  <si>
    <t>GB00B1FH8J72</t>
  </si>
  <si>
    <t>Severn Trent PLC</t>
  </si>
  <si>
    <t>http://www.teletrader.com/severn-trent-plc-ord-97-17-19p/stocks/details/tts-402841</t>
  </si>
  <si>
    <t>GB00B1FL3C76</t>
  </si>
  <si>
    <t>Invesco Perpetual UK Smaller Companies Investment Trust plc Ordinary Shares</t>
  </si>
  <si>
    <t>GB00B1FRQV53</t>
  </si>
  <si>
    <t>Allianz Total Return Asian Equity C Inc</t>
  </si>
  <si>
    <t>#https://www.morningstar.co.uk/uk/funds/snapshot/snapshot.aspx?id=F0000022BC&amp;tab=2#</t>
  </si>
  <si>
    <t>GB00B1FXTF86</t>
  </si>
  <si>
    <t>Stewart Inv Indian Sbctnt Sustnby A GBP</t>
  </si>
  <si>
    <t>GB00B1FXTG93</t>
  </si>
  <si>
    <t>Stewart Inv Indian Sbctnt Sustnby B GBP</t>
  </si>
  <si>
    <t>#https://www.morningstar.co.uk/uk/funds/snapshot/snapshot.aspx?id=F00000OV6A&amp;tab=2#</t>
  </si>
  <si>
    <t>GB00B1GCLT25</t>
  </si>
  <si>
    <t>Polar Capital Holdings PLC</t>
  </si>
  <si>
    <t>#https://www.teletrader.com/polar-capital-holdings-plc-ord-2-5p/stocks/details/tts-6144182#</t>
  </si>
  <si>
    <t>GB00B1H05155</t>
  </si>
  <si>
    <t>M&amp;G Optimal Income GBP A Acc</t>
  </si>
  <si>
    <t>#http://www.morningstar.co.uk/uk/funds/snapshot/snapshot.aspx?id=F0000000VW&amp;tab=2#</t>
  </si>
  <si>
    <t>GB00B1H05601</t>
  </si>
  <si>
    <t>M&amp;G Optimal Income Fund I Inc</t>
  </si>
  <si>
    <t>GB00B1H05718</t>
  </si>
  <si>
    <t>M&amp;G Optimal Income GBP I Acc</t>
  </si>
  <si>
    <t>GB00B1JQDM80</t>
  </si>
  <si>
    <t>Marston's Ord GBP0.07375</t>
  </si>
  <si>
    <t>GB00B1KJJ408</t>
  </si>
  <si>
    <t>Whitbread PLC</t>
  </si>
  <si>
    <t>#https://www.teletrader.com/whitbread-plc-ord-76-122-153p/stocks/details/tts-446382#</t>
  </si>
  <si>
    <t>GB00B1L6DV51</t>
  </si>
  <si>
    <t>Liontrust India C Acc GBP</t>
  </si>
  <si>
    <t>http://www.morningstar.co.uk/uk/funds/snapshot/snapshot.aspx?id=F00000027K&amp;tab=2</t>
  </si>
  <si>
    <t>GB00B1N4H933</t>
  </si>
  <si>
    <t>F AND C UK HIGH INCOME UNITS COMP 3 A ORD 1 B ORD</t>
  </si>
  <si>
    <t>#https://www.teletrader.com/fc-uk-high-income-trust-plc-units-compr-3-shs-0-1p1-b-shr-0-1p/stocks/details/tts-117310898#</t>
  </si>
  <si>
    <t>GB00B1N7Z094</t>
  </si>
  <si>
    <t>Safestore Holdings Plc Ord GBP0.01</t>
  </si>
  <si>
    <t>GB00B1N9DY51</t>
  </si>
  <si>
    <t>Aegon High Yield Bond B Inc</t>
  </si>
  <si>
    <t>GB00B1P6ZR11</t>
  </si>
  <si>
    <t>N Brown Group Plc - Ord Shares 11.05263157p</t>
  </si>
  <si>
    <t>GB00B1SS5C98</t>
  </si>
  <si>
    <t>P84 Schroder Global Cities (GBP)</t>
  </si>
  <si>
    <t>#http://www.trustnetoffshore.com/Factsheets/Factsheet.aspx?univ=DD&amp;fundCode=V9F69&amp;pagetype=ratios#</t>
  </si>
  <si>
    <t>GB00B1TWMW95</t>
  </si>
  <si>
    <t>L&amp;G Strategic Bond I Acc</t>
  </si>
  <si>
    <t>#https://www.morningstar.co.uk/uk/funds/snapshot/snapshot.aspx?id=F000000EPL&amp;tab=2#</t>
  </si>
  <si>
    <t>GB00B1VPTY75</t>
  </si>
  <si>
    <t>Schroder Global Real Estate Securities Fund Z Acc</t>
  </si>
  <si>
    <t>GB00B1VWPJ53</t>
  </si>
  <si>
    <t>United Kingdom of Great Britai 4.500% 12/07/2042 GBP REGS SNR National Gove</t>
  </si>
  <si>
    <t>GB00B1W0GF10</t>
  </si>
  <si>
    <t>Baillie Gifford High Yield Bond B Acc</t>
  </si>
  <si>
    <t>GB00B1W7HY84</t>
  </si>
  <si>
    <t>Invesco Corporate Bond UK (No Trail) Acc</t>
  </si>
  <si>
    <t>http://www.morningstar.co.uk/uk/funds/snapshot/snapshot.aspx?id=F0000023NK&amp;tab=2</t>
  </si>
  <si>
    <t>GB00B1W7J204</t>
  </si>
  <si>
    <t>Invesco Monthly Inc Plus UK (NoTrail)Acc</t>
  </si>
  <si>
    <t>http://www.morningstar.co.uk/uk/funds/snapshot/snapshot.aspx?id=F0000023NL&amp;tab=2</t>
  </si>
  <si>
    <t>GB00B1WY2338</t>
  </si>
  <si>
    <t>Smiths Group Plc Ord GBP0.375</t>
  </si>
  <si>
    <t>GB00B1XFGM25</t>
  </si>
  <si>
    <t>Ninety One Global Gold I Acc £</t>
  </si>
  <si>
    <t>#https://www.morningstar.co.uk/uk/funds/snapshot/snapshot.aspx?id=F000000IMM&amp;tab=2#</t>
  </si>
  <si>
    <t>GB00B1XFJ342</t>
  </si>
  <si>
    <t>Ninety One American I Acc Net GBP</t>
  </si>
  <si>
    <t>GB00B1XFJ672</t>
  </si>
  <si>
    <t>Ninety One Global Strategic Eq I Acc £</t>
  </si>
  <si>
    <t>#http://www.morningstar.co.uk/uk/funds/snapshot/snapshot.aspx?id=F000000IM9&amp;tab=2#</t>
  </si>
  <si>
    <t>GB00B1XG7999</t>
  </si>
  <si>
    <t>Jupiter UK Mid Cap L Acc GBP</t>
  </si>
  <si>
    <t>WEEKLY GAP</t>
  </si>
  <si>
    <t>GB00B1XG7H70</t>
  </si>
  <si>
    <t>Jupiter Merian Global Equity L Acc GBP</t>
  </si>
  <si>
    <t>GB00B1XG7P54</t>
  </si>
  <si>
    <t>Jupiter Merian North Amer Eq L GBP Acc</t>
  </si>
  <si>
    <t>#https://www.morningstar.co.uk/uk/funds/snapshot/snapshot.aspx?id=F0GBR04DTC&amp;tab=5#</t>
  </si>
  <si>
    <t>GB00B1XG8C90</t>
  </si>
  <si>
    <t>Jupiter Merian Asia Pacific P Acc GBP</t>
  </si>
  <si>
    <t>GB00B1XG8G39</t>
  </si>
  <si>
    <t>Jupiter Global Macro Bond I GBP Acc</t>
  </si>
  <si>
    <t>Merian</t>
  </si>
  <si>
    <t>GB00B1XG8J69</t>
  </si>
  <si>
    <t>Jupiter Global Macro Bond I Inc GBP</t>
  </si>
  <si>
    <t>GB00B1XG8T67</t>
  </si>
  <si>
    <t>Jupiter Investment Grade Bond R Inc GBP</t>
  </si>
  <si>
    <t>#https://www.morningstar.co.uk/uk/funds/snapshot/snapshot.aspx?id=F00000O7XH&amp;tab=2#</t>
  </si>
  <si>
    <t>GB00B1XG9045</t>
  </si>
  <si>
    <t>Merian UK Equity Income I GBP Acc</t>
  </si>
  <si>
    <t>#https://www.morningstar.co.uk/uk/funds/snapshot/snapshot.aspx?id=F00000O7XO&amp;tab=2#</t>
  </si>
  <si>
    <t>GB00B1XG9821</t>
  </si>
  <si>
    <t>Jupiter Merian Global Equity I Acc GBP</t>
  </si>
  <si>
    <t>GB00B1XG9G04</t>
  </si>
  <si>
    <t>Jupiter Merian North American Equity I Acc GBP</t>
  </si>
  <si>
    <t>GB00B1XZS820</t>
  </si>
  <si>
    <t>Anglo American PLC</t>
  </si>
  <si>
    <t>#https://www.teletrader.com/anglo-american-plc-ord-usd0-54945/stocks/details/tts-402679#</t>
  </si>
  <si>
    <t>GB00B1YBRL59</t>
  </si>
  <si>
    <t>M&amp;G Corporate Bond GBP I Acc</t>
  </si>
  <si>
    <t>http://www.morningstar.co.uk/uk/funds/snapshot/snapshot.aspx?id=F000000JU7&amp;tab=2</t>
  </si>
  <si>
    <t>GB00B1YPC344</t>
  </si>
  <si>
    <t>Fuller Smith &amp; Turner A Ord GBP0.40</t>
  </si>
  <si>
    <t>GB00B1YW4409</t>
  </si>
  <si>
    <t>3i Group Ord</t>
  </si>
  <si>
    <t>#https://www.teletrader.com/3i-group-plc-ord-73-19-22p/stocks/details/tts-402981#</t>
  </si>
  <si>
    <t>GB00B1YWMF73</t>
  </si>
  <si>
    <t>JPM Asia Growth B Net Acc</t>
  </si>
  <si>
    <t>#https://www.morningstar.co.uk/uk/funds/snapshot/snapshot.aspx?id=F00000244P&amp;tab=2#</t>
  </si>
  <si>
    <t>GB00B1YX4S73</t>
  </si>
  <si>
    <t>JPM Emerging Markets B Net Acc</t>
  </si>
  <si>
    <t>#https://markets.ft.com/data/funds/tearsheet/risk?s=GB00B1YX4S73:GBX#</t>
  </si>
  <si>
    <t>GB00B1YXDT10</t>
  </si>
  <si>
    <t>JPM Natural Resources B Net Acc</t>
  </si>
  <si>
    <t>#https://markets.ft.com/data/funds/tearsheet/risk?s=GB00B1YXDT10:GBX#</t>
  </si>
  <si>
    <t>GB00B1Z68387</t>
  </si>
  <si>
    <t>M&amp;G Global Convertibles I Acc</t>
  </si>
  <si>
    <t>GB00B235GR40</t>
  </si>
  <si>
    <t>JPM Asia Growth C Net Acc</t>
  </si>
  <si>
    <t>#https://www.morningstar.co.uk/uk/funds/snapshot/snapshot.aspx?id=F00000OS9H&amp;tab=2#</t>
  </si>
  <si>
    <t>GB00B235H044</t>
  </si>
  <si>
    <t>JPM Asia Growth C Net Inc GBP</t>
  </si>
  <si>
    <t>GB00B235J206</t>
  </si>
  <si>
    <t>JPM Global Equity Income C Net Acc</t>
  </si>
  <si>
    <t>#https://www.morningstar.co.uk/uk/funds/snapshot/snapshot.aspx?id=F00000OV0T&amp;tab=2#</t>
  </si>
  <si>
    <t>GB00B235QY15</t>
  </si>
  <si>
    <t>JPM Global High Yield Bond C GBP - Gross Accumulation</t>
  </si>
  <si>
    <t>GB00B235RG08</t>
  </si>
  <si>
    <t>JPM Japan C Net Acc</t>
  </si>
  <si>
    <t>#http://www.morningstar.co.uk/uk/funds/snapshot/snapshot.aspx?id=F000000J8B&amp;tab=2#</t>
  </si>
  <si>
    <t>GB00B23SF324</t>
  </si>
  <si>
    <t>CT Asia Pacific Equity 2 Acc</t>
  </si>
  <si>
    <t>#http://www.morningstar.co.uk/uk/funds/snapshot/snapshot.aspx?id=F0GBR053M6&amp;tab=2#</t>
  </si>
  <si>
    <t>GB00B2425G68</t>
  </si>
  <si>
    <t>Craneware Plc - Ord Shares 1p</t>
  </si>
  <si>
    <t>GB00B24CGK77</t>
  </si>
  <si>
    <t>Reckitt Benckiser Group PLC</t>
  </si>
  <si>
    <t>#https://www.teletrader.com/reckitt-benckiser-group-plc-ord-10p/stocks/details/tts-402991#</t>
  </si>
  <si>
    <t>GB00B24F1G74</t>
  </si>
  <si>
    <t>Lazard Emerging Markets Fund A Acc GBP</t>
  </si>
  <si>
    <t>Old GAP</t>
  </si>
  <si>
    <t>GB00B24FF097</t>
  </si>
  <si>
    <t>United Kingdom of Great Britai 4.750% 12/07/2030 GBP SNR National Governmen</t>
  </si>
  <si>
    <t>#https://www.teletrader.com/united-kingdom-4-3-4-treasury-gilt-30/bonds/details/tts-11581078#</t>
  </si>
  <si>
    <t>GB00B24HJL45</t>
  </si>
  <si>
    <t>First Sentier Global Listed Infrastructure B Acc GBP</t>
  </si>
  <si>
    <t>GB00B284G093</t>
  </si>
  <si>
    <t>Schroder Asian Alpha Plus A Acc</t>
  </si>
  <si>
    <t>#http://www.morningstar.co.uk/uk/funds/snapshot/snapshot.aspx?id=F000000NSA&amp;tab=14&amp;DocumentId=9749e0b74a3c673b65e386f177601e79&amp;Format=PDF#</t>
  </si>
  <si>
    <t>GB00B28HSF71</t>
  </si>
  <si>
    <t>Tracsis Plc ord 0.4p</t>
  </si>
  <si>
    <t>GB00B28S0093</t>
  </si>
  <si>
    <t>abrdn Global Absolute Ret Strat R Acc</t>
  </si>
  <si>
    <t>#https://www.morningstar.co.uk/uk/funds/snapshot/snapshot.aspx?id=F000001VFQ&amp;tab=5#</t>
  </si>
  <si>
    <t>GB00B29H4253</t>
  </si>
  <si>
    <t>TYMAN PLC</t>
  </si>
  <si>
    <t>https://www.teletrader.com/tyman-plc-ord-5p/stocks/details/tts-55668289</t>
  </si>
  <si>
    <t>GB00B29MXF68</t>
  </si>
  <si>
    <t>Liontrust Global Smaller Companies C Acc GBP</t>
  </si>
  <si>
    <t>GB00B2B0DG97</t>
  </si>
  <si>
    <t>RELX PLC</t>
  </si>
  <si>
    <t>#https://www.teletrader.com/relx-plc-ord-14-51-116p/stocks/details/tts-402688#</t>
  </si>
  <si>
    <t>GB00B2NBDK41</t>
  </si>
  <si>
    <t>CT Sterling Short Term MM Rtl Inc £</t>
  </si>
  <si>
    <t>GB00B2NDK989</t>
  </si>
  <si>
    <t>YOUNG &amp; CO'S BREWERY PLC (LSE) NON VTG ORD GBP0.125</t>
  </si>
  <si>
    <t>GB00B2NG4R39</t>
  </si>
  <si>
    <t>TB Amati UK Listed Smaller Coms B Acc</t>
  </si>
  <si>
    <t>#https://www.morningstar.co.uk/uk/funds/snapshot/snapshot.aspx?id=F00000212D&amp;tab=2#</t>
  </si>
  <si>
    <t>GB00B2NHJ040</t>
  </si>
  <si>
    <t>Jupiter India L Acc GBP</t>
  </si>
  <si>
    <t>GB00B2PF8D20</t>
  </si>
  <si>
    <t>EdenTree Responsible &amp; Sust Stlg B</t>
  </si>
  <si>
    <t>#https://www.morningstar.co.uk/uk/funds/snapshot/snapshot.aspx?id=F000001L02&amp;tab=2#</t>
  </si>
  <si>
    <t>GB00B2PLJD73</t>
  </si>
  <si>
    <t>Artemis SmartGARP European Equity I Acc GBP</t>
  </si>
  <si>
    <t>GB00B2PLJG05</t>
  </si>
  <si>
    <t>Artemis UK Select I Acc</t>
  </si>
  <si>
    <t>#https://markets.ft.com/data/funds/tearsheet/risk?s=GB00B2PLJG05:GBP#</t>
  </si>
  <si>
    <t>GB00B2PLJH12</t>
  </si>
  <si>
    <t>Artemis Income I Acc</t>
  </si>
  <si>
    <t>#http://www.morningstar.co.uk/uk/funds/snapshot/snapshot.aspx?id=F000003U77&amp;tab=2#</t>
  </si>
  <si>
    <t>GB00B2PLJJ36</t>
  </si>
  <si>
    <t>Artemis Income I Inc</t>
  </si>
  <si>
    <t>GB00B2PLJL57</t>
  </si>
  <si>
    <t>Artemis UK Smaller Companies INS A</t>
  </si>
  <si>
    <t>Weekly Gap</t>
  </si>
  <si>
    <t>GB00B2PLJM64</t>
  </si>
  <si>
    <t>Artemis SmartGARP UK Equity I Acc GBP</t>
  </si>
  <si>
    <t>GB00B2PLJN71</t>
  </si>
  <si>
    <t>Artemis High Income I Inc</t>
  </si>
  <si>
    <t>#http://www.morningstar.co.uk/uk/funds/snapshot/snapshot.aspx?id=F000003U76&amp;tab=2#</t>
  </si>
  <si>
    <t>GB00B2PLJQ03</t>
  </si>
  <si>
    <t>Artemis UK Special Situations I Acc</t>
  </si>
  <si>
    <t>#https://markets.ft.com/data/funds/tearsheet/risk?s=GB00B2PLJQ03:GBX#</t>
  </si>
  <si>
    <t>GB00B2PLJR10</t>
  </si>
  <si>
    <t>Artemis Strategic Bond I Quarterly Acc</t>
  </si>
  <si>
    <t>#https://www.morningstar.co.uk/uk/funds/snapshot/snapshot.aspx?id=F000003U7A&amp;tab=5#</t>
  </si>
  <si>
    <t>GB00B2PLJS27</t>
  </si>
  <si>
    <t>Artemis Strategic Bond I Monthly Inc</t>
  </si>
  <si>
    <t>#https://www.morningstar.co.uk/uk/funds/snapshot/snapshot.aspx?id=F000003U79&amp;tab=12#</t>
  </si>
  <si>
    <t>GB00B2Q5DR06</t>
  </si>
  <si>
    <t>JPM US Select C Net Acc</t>
  </si>
  <si>
    <t>#https://www.morningstar.co.uk/uk/funds/snapshot/snapshot.aspx?id=F000002PGI&amp;tab=2#</t>
  </si>
  <si>
    <t>GB00B2Q6HT33</t>
  </si>
  <si>
    <t>L&amp;G International Index R Acc</t>
  </si>
  <si>
    <t>#https://markets.ft.com/data/funds/tearsheet/risk?s=GB00B2Q6HT33:GBX#</t>
  </si>
  <si>
    <t>GB00B2Q6HW61</t>
  </si>
  <si>
    <t>L&amp;G International Index I Acc</t>
  </si>
  <si>
    <t>#https://markets.ft.com/data/funds/tearsheet/risk?s=GB00B2Q6HW61:GBX#</t>
  </si>
  <si>
    <t>GB00B2Q6HX78</t>
  </si>
  <si>
    <t>Legal &amp; General International Index Trust I Inc</t>
  </si>
  <si>
    <t>GB00B2R5TF91</t>
  </si>
  <si>
    <t>Federated Hermes Short-Term Sterling Prime Fund Class 3 Shares Inc GBP</t>
  </si>
  <si>
    <t>GB00B2RBCS16</t>
  </si>
  <si>
    <t>Jupiter Strategic Bond L Acc</t>
  </si>
  <si>
    <t>http://www.morningstar.co.uk/uk/funds/snapshot/snapshot.aspx?id=F000001W86&amp;tab=2</t>
  </si>
  <si>
    <t>GB00B39J2M42</t>
  </si>
  <si>
    <t>United Utilities Group PLC Class A</t>
  </si>
  <si>
    <t>#https://www.teletrader.com/united-utilities-group-plc-ord-5p/stocks/details/tts-402758#</t>
  </si>
  <si>
    <t>GB00B39R2L79</t>
  </si>
  <si>
    <t>M&amp;G Global Dividend GBP A Acc</t>
  </si>
  <si>
    <t>GB00B39R2Q25</t>
  </si>
  <si>
    <t>M&amp;G Global Dividend Fund I Acc</t>
  </si>
  <si>
    <t>GB00B39RMM81</t>
  </si>
  <si>
    <t>Baillie Gifford China B Acc</t>
  </si>
  <si>
    <t>#http://www.morningstar.co.uk/uk/funds/snapshot/snapshot.aspx?id=F000002NAB&amp;tab=2#</t>
  </si>
  <si>
    <t>GB00B39RMQ20</t>
  </si>
  <si>
    <t>Baillie Gifford Emerging Mkts Bd B Inc</t>
  </si>
  <si>
    <t>#https://www.morningstar.co.uk/uk/funds/snapshot/snapshot.aspx?id=F000002021&amp;tab=2#</t>
  </si>
  <si>
    <t>GB00B3B4JF96</t>
  </si>
  <si>
    <t>Janus Henderson US Growth I Acc GBP</t>
  </si>
  <si>
    <t>GB00B3B9VD63</t>
  </si>
  <si>
    <t>Barings Global Agriculture I GBP</t>
  </si>
  <si>
    <t>Baring</t>
  </si>
  <si>
    <t>#https://www.morningstar.co.uk/uk/funds/snapshot/snapshot.aspx?id=F000002IRC&amp;tab=5#</t>
  </si>
  <si>
    <t>GB00B3F47512</t>
  </si>
  <si>
    <t>Man GLG Japan Core Alpha</t>
  </si>
  <si>
    <t>GB00B3FFXX47</t>
  </si>
  <si>
    <t>M&amp;G Global Emerging Markets Fund I A</t>
  </si>
  <si>
    <t>GB00B3FJQ482</t>
  </si>
  <si>
    <t>JPM US Equity Income C Net Acc</t>
  </si>
  <si>
    <t>#https://www.morningstar.co.uk/uk/funds/snapshot/snapshot.aspx?id=F000002O23&amp;tab=5#</t>
  </si>
  <si>
    <t>GB00B3FJQ599</t>
  </si>
  <si>
    <t>JPM US Equity Income C Net Inc</t>
  </si>
  <si>
    <t>http://www.morningstar.co.uk/uk/funds/snapshot/snapshot.aspx?id=F000002IZA&amp;tab=2</t>
  </si>
  <si>
    <t>GB00B3FJQD79</t>
  </si>
  <si>
    <t>JPM UK Equity Growth C Net Acc GBP</t>
  </si>
  <si>
    <t>GB00B3K73F73</t>
  </si>
  <si>
    <t>Baillie Gifford China B Inc</t>
  </si>
  <si>
    <t>#https://markets.ft.com/data/funds/tearsheet/risk?s=GB00B3K73F73:GBX#</t>
  </si>
  <si>
    <t>GB00B3KJDS62</t>
  </si>
  <si>
    <t>UK Treasury 4.25% 07/09/2039 GBP</t>
  </si>
  <si>
    <t>GB00B3KSB238</t>
  </si>
  <si>
    <t>Lloyds Banking Group PLC Pref Share</t>
  </si>
  <si>
    <t>#https://www.teletrader.com/lloyds-banking-group-plc-9-75-non-cum-irredeemable-pref-shs/bonds/details/tts-73257783#</t>
  </si>
  <si>
    <t>GB00B3M9JJ78</t>
  </si>
  <si>
    <t>Royal London UK Equity Income M</t>
  </si>
  <si>
    <t>Royal London</t>
  </si>
  <si>
    <t>#https://markets.ft.com/data/funds/tearsheet/risk?s=GB00B3M9JJ78:GBX#</t>
  </si>
  <si>
    <t>GB00B3MBS747</t>
  </si>
  <si>
    <t>Ocado Group PLC</t>
  </si>
  <si>
    <t>#https://www.teletrader.com/ocado-group-plc-ord-2p/stocks/details/tts-24137878#</t>
  </si>
  <si>
    <t>GB00B3P2RZ52</t>
  </si>
  <si>
    <t>Royal London Short Term Money Mkt Y Inc</t>
  </si>
  <si>
    <t>#https://www.morningstar.co.uk/uk/funds/snapshot/snapshot.aspx?id=F00000H6KZ#</t>
  </si>
  <si>
    <t>GB00B3PHCS86</t>
  </si>
  <si>
    <t xml:space="preserve">Henderson International Income Ord GBP0.01 </t>
  </si>
  <si>
    <t>GB00B3Q6QH18</t>
  </si>
  <si>
    <t>IFSL Marlborough Far East Growth P Inc</t>
  </si>
  <si>
    <t>#https://www.morningstar.co.uk/uk/funds/snapshot/snapshot.aspx?id=F00000PBEN#</t>
  </si>
  <si>
    <t>GB00B3Q9WG18</t>
  </si>
  <si>
    <t>Rathbone Income I Acc GBP</t>
  </si>
  <si>
    <t>GB00B3QF3G69</t>
  </si>
  <si>
    <t>VT De Lisle America Fund B GBP</t>
  </si>
  <si>
    <t>GB00B3RDH349</t>
  </si>
  <si>
    <t>Fidelity Sustainable Glbl Eq W-Acc</t>
  </si>
  <si>
    <t>#https://markets.ft.com/data/funds/tearsheet/risk?s=GB00B3RDH349:GBX#</t>
  </si>
  <si>
    <t>GB00B3RJBC99</t>
  </si>
  <si>
    <t>JPM Unconstrained Bond Fund C - Gross Acc</t>
  </si>
  <si>
    <t>GB00B3RJBY10</t>
  </si>
  <si>
    <t>JPMORGAN FUND ICVC JPM UNCONSTRAINED BOND I GBP GROSS ACC</t>
  </si>
  <si>
    <t>GB00B3RPTP62</t>
  </si>
  <si>
    <t>Liontrust Monthly Income Bond Fund PG Acc</t>
  </si>
  <si>
    <t>GB00B3RS8K36</t>
  </si>
  <si>
    <t>Invesco Global Smaller Coms UK (NoTr)Acc</t>
  </si>
  <si>
    <t>#https://www.morningstar.co.uk/uk/funds/snapshot/snapshot.aspx?id=F000005F11&amp;tab=2#</t>
  </si>
  <si>
    <t>GB00B3RSCB23</t>
  </si>
  <si>
    <t>Invesco UK Smaller Coms Eq UK (NoTr) Acc</t>
  </si>
  <si>
    <t>#http://www.morningstar.co.uk/uk/funds/snapshot/snapshot.aspx?id=F000005F1I&amp;tab=14&amp;DocumentId=c322194fb24bf777365a28f17cde46f6&amp;Format=PDF#</t>
  </si>
  <si>
    <t>GB00B3RW7649</t>
  </si>
  <si>
    <t>Invesco High Yield UK (No Trail) Acc</t>
  </si>
  <si>
    <t>#https://www.morningstar.co.uk/uk/funds/snapshot/snapshot.aspx?id=F000005F0V&amp;tab=2#</t>
  </si>
  <si>
    <t>GB00B3SW2T17</t>
  </si>
  <si>
    <t>Fidelity UK Smaller Companies A Acc</t>
  </si>
  <si>
    <t>GB00B3SXM832</t>
  </si>
  <si>
    <t>BlackRock Frontiers Ord</t>
  </si>
  <si>
    <t>GB00B3SYV567</t>
  </si>
  <si>
    <t>AXA Framlington UK Mid Cap Z GBP Inc</t>
  </si>
  <si>
    <t>#http://www.morningstar.co.uk/uk/funds/snapshot/snapshot.aspx?id=F00000MKL9&amp;tab=2#</t>
  </si>
  <si>
    <t>GB00B3TYHH97</t>
  </si>
  <si>
    <t>Vanguard LifeStrategy 60% Equity A Acc</t>
  </si>
  <si>
    <t>#https://www.morningstar.co.uk/uk/funds/snapshot/snapshot.aspx?id=F00000MLUO&amp;tab=2#</t>
  </si>
  <si>
    <t>GB00B3V1C060</t>
  </si>
  <si>
    <t>BlackRock UK Special Situations D Acc</t>
  </si>
  <si>
    <t>#https://www.morningstar.co.uk/uk/funds/snapshot/snapshot.aspx?id=F00000HHAW#</t>
  </si>
  <si>
    <t>GB00B3V5V897</t>
  </si>
  <si>
    <t xml:space="preserve">MI TwentyFour Monument Bond I Acc </t>
  </si>
  <si>
    <t>GB00B3VDD431</t>
  </si>
  <si>
    <t>Artemis Strategic Assets Fund I Acc</t>
  </si>
  <si>
    <t>GB00B3VVG600</t>
  </si>
  <si>
    <t>Schroder Recovery Z Acc</t>
  </si>
  <si>
    <t>#http://www.morningstar.co.uk/uk/funds/snapshot/snapshot.aspx?id=F00000MQQS&amp;tab=2#</t>
  </si>
  <si>
    <t>GB00B3W7G901</t>
  </si>
  <si>
    <t>Liontrust Monthly Income Bond P Gross Inc GBP</t>
  </si>
  <si>
    <t>GB00B3X7QG63</t>
  </si>
  <si>
    <t>Vanguard FTSE U.K. All Share Index Unit Trust Acc GBP</t>
  </si>
  <si>
    <t>#http://www.morningstar.co.uk/uk/funds/snapshot/snapshot.aspx?id=F00000LWVH&amp;tab=2#</t>
  </si>
  <si>
    <t>GB00B3XPLG55</t>
  </si>
  <si>
    <t>TB Saracen Global Income and Growth BDis</t>
  </si>
  <si>
    <t>Sarasin</t>
  </si>
  <si>
    <t>#http://www.morningstar.co.uk/uk/funds/snapshot/snapshot.aspx?id=F00000MR19&amp;tab=14&amp;DocumentId=2cd6529f08e57fb84bcec2450bcaa823&amp;Format=PDF#</t>
  </si>
  <si>
    <t>GB00B3Y7MQ71</t>
  </si>
  <si>
    <t>BlackRock Continental Eurp Inc D Inc</t>
  </si>
  <si>
    <t>#http://www.morningstar.co.uk/uk/funds/snapshot/snapshot.aspx?id=F00000MEQ9&amp;tab=2#</t>
  </si>
  <si>
    <t>GB00B3YDJ200</t>
  </si>
  <si>
    <t>Kennox Strategic Value Fund Class Inst Inc</t>
  </si>
  <si>
    <t>DFM Qtly review</t>
  </si>
  <si>
    <t>GB00B3Z9PT62</t>
  </si>
  <si>
    <t>Fidelity Sust MoneyBuilder Inc W-INC-GBP</t>
  </si>
  <si>
    <t>#https://www.morningstar.co.uk/uk/funds/snapshot/snapshot.aspx?id=F0000045O7&amp;tab=2#</t>
  </si>
  <si>
    <t>GB00B3ZHN960</t>
  </si>
  <si>
    <t>Vanguard LifeStrategy 40% Equity A Acc</t>
  </si>
  <si>
    <t>http://www.morningstar.co.uk/uk/funds/snapshot/snapshot.aspx?id=F00000MLUM&amp;tab=2</t>
  </si>
  <si>
    <t>GB00B3ZLCR97</t>
  </si>
  <si>
    <t>BlackRock Natural Resources Growth &amp; Income A Acc</t>
  </si>
  <si>
    <t>GB00B3ZLQW29</t>
  </si>
  <si>
    <t>Aegon Strategic Bond GBP B Acc</t>
  </si>
  <si>
    <t>Aegon</t>
  </si>
  <si>
    <t>#https://www.morningstar.co.uk/uk/funds/snapshot/snapshot.aspx?id=F00000OQZT&amp;tab=2#</t>
  </si>
  <si>
    <t>GB00B40TGH32</t>
  </si>
  <si>
    <t>Jupiter Responsible Income I Acc GBP</t>
  </si>
  <si>
    <t>GB00B410CR74</t>
  </si>
  <si>
    <t>BlackRock UK Equity Fund D Acc</t>
  </si>
  <si>
    <t>GB00B41F6L43</t>
  </si>
  <si>
    <t>Vanguard LifeStrategy 40% Equity A Inc</t>
  </si>
  <si>
    <t>#https://markets.ft.com/data/funds/tearsheet/risk?s=GB00B41F6L43:GBP#</t>
  </si>
  <si>
    <t>GB00B41NHD71</t>
  </si>
  <si>
    <t>Premier Miton UK Multi Cap Inc B Acc Ins</t>
  </si>
  <si>
    <t>#https://www.morningstar.co.uk/uk/funds/snapshot/snapshot.aspx?id=F00000N2KV&amp;tab=2#</t>
  </si>
  <si>
    <t>GB00B41XG308</t>
  </si>
  <si>
    <t>Vanguard LifeStrategy 100% Equity A Acc</t>
  </si>
  <si>
    <t>#http://www.morningstar.co.uk/uk/funds/snapshot/snapshot.aspx?id=F00000MLUS&amp;tab=2#</t>
  </si>
  <si>
    <t>GB00B41YBW71</t>
  </si>
  <si>
    <t>Fundsmith Equity I Acc GBP</t>
  </si>
  <si>
    <t>Fundsmith LLP</t>
  </si>
  <si>
    <t>#https://markets.ft.com/data/funds/tearsheet/risk?s=GB00B41YBW71:GBP#</t>
  </si>
  <si>
    <t>GB00B4351D99</t>
  </si>
  <si>
    <t>Jupiter Merlin Balanced Port I Acc</t>
  </si>
  <si>
    <t>#http://www.morningstar.co.uk/uk/funds/snapshot/snapshot.aspx?id=F00000MWKA&amp;tab=2#</t>
  </si>
  <si>
    <t>GB00B44CT796</t>
  </si>
  <si>
    <t>JPM Global Macro Opportunities C Net Inc</t>
  </si>
  <si>
    <t>#http://www.morningstar.co.uk/uk/funds/snapshot/snapshot.aspx?id=F00000PII8&amp;tab=2#</t>
  </si>
  <si>
    <t>GB00B44DQC62</t>
  </si>
  <si>
    <t>Vanguard U.K. Long Duration Gilt Index Fund GBP Inc</t>
  </si>
  <si>
    <t>GB00B44JC482</t>
  </si>
  <si>
    <t>M&amp;G UK Inflation Lnkd Corp Bd GBP I Inc</t>
  </si>
  <si>
    <t>#http://www.morningstar.co.uk/uk/funds/snapshot/snapshot.aspx?id=F00000JQ2V&amp;tab=2#</t>
  </si>
  <si>
    <t>GB00B44LQR57</t>
  </si>
  <si>
    <t>Cloudbreak Discovery Plc Ord 0.001 GBP</t>
  </si>
  <si>
    <t>GB00B45C9X44</t>
  </si>
  <si>
    <t>Chemring Group Plc</t>
  </si>
  <si>
    <t>GB00B45K0579</t>
  </si>
  <si>
    <t>Morgan Stanley UK Global Brands I Inc</t>
  </si>
  <si>
    <t>GB00B45Q9038</t>
  </si>
  <si>
    <t>Vanguard UK Infl-Lnkd Gilt Idx £ Acc</t>
  </si>
  <si>
    <t>#https://www.morningstar.co.uk/uk/funds/snapshot/snapshot.aspx?id=F00000M0M8&amp;tab=2#</t>
  </si>
  <si>
    <t>GB00B4620290</t>
  </si>
  <si>
    <t>Vanguard LifeStrategy 20% Eq A Grs Inc</t>
  </si>
  <si>
    <t>http://www.morningstar.co.uk/uk/funds/snapshot/snapshot.aspx?id=F00000MLUL&amp;tab=2</t>
  </si>
  <si>
    <t>GB00B469J896</t>
  </si>
  <si>
    <t>Fidelity Strategic Bond Fund W Income Shares</t>
  </si>
  <si>
    <t>GB00B469P257</t>
  </si>
  <si>
    <t>Fidelity Extra Income W Inc</t>
  </si>
  <si>
    <t>#https://www.morningstar.co.uk/uk/funds/snapshot/snapshot.aspx?id=F00000458J&amp;tab=2#</t>
  </si>
  <si>
    <t>GB00B4K6P774</t>
  </si>
  <si>
    <t>Royal London Diversified ABS Fund Z Acc</t>
  </si>
  <si>
    <t>#https://www.morningstar.co.uk/uk/funds/snapshot/snapshot.aspx?id=F00000OWRV&amp;tab=2#</t>
  </si>
  <si>
    <t>GB00B4KBDL25</t>
  </si>
  <si>
    <t>L&amp;G Global Emerging Markets Index I Acc</t>
  </si>
  <si>
    <t>#https://www.morningstar.co.uk/uk/funds/snapshot/snapshot.aspx?id=F00000J50T&amp;tab=2#</t>
  </si>
  <si>
    <t>GB00B4KHN986</t>
  </si>
  <si>
    <t>abrdn Global Smaller Companies R Acc</t>
  </si>
  <si>
    <t>#http://www.morningstar.co.uk/uk/funds/snapshot/snapshot.aspx?id=F00000NMQA&amp;tab=2#</t>
  </si>
  <si>
    <t>GB00B4KL9F89</t>
  </si>
  <si>
    <t>Jupiter UK Special Situations I Acc</t>
  </si>
  <si>
    <t>#http://www.morningstar.co.uk/uk/funds/snapshot/snapshot.aspx?id=F000002YCC&amp;tab=2#</t>
  </si>
  <si>
    <t>GB00B4KLC262</t>
  </si>
  <si>
    <t>JUPITER UT JUPITER ECOLOGY I GBP ACC</t>
  </si>
  <si>
    <t>http://www.morningstar.co.uk/uk/funds/snapshot/snapshot.aspx?id=F000002YCE&amp;tab=2</t>
  </si>
  <si>
    <t>GB00B4KWNF91</t>
  </si>
  <si>
    <t>Vanguard LifeStrategy 80% Equity A Inc</t>
  </si>
  <si>
    <t>http://www.morningstar.co.uk/uk/funds/snapshot/snapshot.aspx?id=F00000MLUR&amp;tab=2</t>
  </si>
  <si>
    <t>GB00B4LPDJ14</t>
  </si>
  <si>
    <t>Fundsmith Equity R Acc</t>
  </si>
  <si>
    <t>#https://www.morningstar.co.uk/uk/funds/snapshot/snapshot.aspx?id=F00000LK2N&amp;tab=2#</t>
  </si>
  <si>
    <t>GB00B4M01C47</t>
  </si>
  <si>
    <t>L&amp;G Sterling Corporate Bond Index I Acc</t>
  </si>
  <si>
    <t>#https://www.morningstar.co.uk/uk/funds/snapshot/snapshot.aspx?id=F00000OJ8R&amp;tab=2#</t>
  </si>
  <si>
    <t>GB00B4M24M14</t>
  </si>
  <si>
    <t>Premier Miton UK Multi Cap Income B Inc Instl GBP</t>
  </si>
  <si>
    <t>GB00B4M89245</t>
  </si>
  <si>
    <t>VANGUARD INVESTMENTS FUNDS ICVC VANGUARD UK LONG DUR GILT INDEX GBP ACC</t>
  </si>
  <si>
    <t>GB00B4M93C53</t>
  </si>
  <si>
    <t>Fundsmith Equity T Inc</t>
  </si>
  <si>
    <t>#http://www.morningstar.co.uk/uk/funds/snapshot/snapshot.aspx?id=F00000LK2O&amp;tab=2#</t>
  </si>
  <si>
    <t>GB00B4MQK815</t>
  </si>
  <si>
    <t>M&amp;G Strategic Corporate Bond GBP R Acc</t>
  </si>
  <si>
    <t>#http://www.morningstar.co.uk/uk/funds/snapshot/snapshot.aspx?id=F00000OO8J&amp;tab=2#</t>
  </si>
  <si>
    <t>GB00B4MR8G82</t>
  </si>
  <si>
    <t>Fundsmith Equity I Inc</t>
  </si>
  <si>
    <t>#http://www.morningstar.co.uk/uk/funds/snapshot/snapshot.aspx?id=F00000LK2P&amp;tab=2#</t>
  </si>
  <si>
    <t>GB00B4N20M25</t>
  </si>
  <si>
    <t>JPM Multi-Asset Income C Net Acc</t>
  </si>
  <si>
    <t>#http://www.morningstar.co.uk/uk/funds/snapshot/snapshot.aspx?id=F00000O7W5&amp;tab=2#</t>
  </si>
  <si>
    <t>GB00B4N2L746</t>
  </si>
  <si>
    <t>Jupiter Merlin Income I Acc</t>
  </si>
  <si>
    <t>GB00B4NVSH01</t>
  </si>
  <si>
    <t>Jupiter European I Inc GBP</t>
  </si>
  <si>
    <t>GB00B4NXY349</t>
  </si>
  <si>
    <t>Vanguard LifeStrategy 20% Eq A Grs Acc</t>
  </si>
  <si>
    <t>#http://www.morningstar.co.uk/uk/funds/snapshot/snapshot.aspx?id=F00000MLUK&amp;tab=2#</t>
  </si>
  <si>
    <t>GB00B4PQW151</t>
  </si>
  <si>
    <t>Vanguard LifeStrategy 80% Equity A Acc</t>
  </si>
  <si>
    <t>#http://www.morningstar.co.uk/uk/funds/snapshot/snapshot.aspx?id=F00000MLUQ&amp;tab=2#</t>
  </si>
  <si>
    <t>GB00B4PYBJ03</t>
  </si>
  <si>
    <t>Blackrock Consensus 100 Fund Class A Acc GBP</t>
  </si>
  <si>
    <t>GB00B4Q5X527</t>
  </si>
  <si>
    <t>Fundsmith Equity T Acc</t>
  </si>
  <si>
    <t>#https://markets.ft.com/data/funds/tearsheet/risk?s=GB00B4Q5X527:GBP#</t>
  </si>
  <si>
    <t>GB00B4QBRK32</t>
  </si>
  <si>
    <t>Fundsmith Equity R Inc</t>
  </si>
  <si>
    <t>#https://markets.ft.com/data/funds/tearsheet/risk?s=GB00B4QBRK32:GBP#</t>
  </si>
  <si>
    <t>GB00B4QC3311</t>
  </si>
  <si>
    <t>BlackRock Corporate Bond D Acc</t>
  </si>
  <si>
    <t>#http://www.morningstar.co.uk/uk/funds/snapshot/snapshot.aspx?id=F00000MJPL&amp;tab=2#</t>
  </si>
  <si>
    <t>GB00B4QHRP64</t>
  </si>
  <si>
    <t>M&amp;G Episode Income GBP I Acc</t>
  </si>
  <si>
    <t>#https://www.morningstar.co.uk/uk/funds/snapshot/snapshot.aspx?id=F00000OO75&amp;tab=2#</t>
  </si>
  <si>
    <t>GB00B4QY6B60</t>
  </si>
  <si>
    <t>L&amp;G Global Emerging Markets Index I Fund</t>
  </si>
  <si>
    <t>GB00B4R2F348</t>
  </si>
  <si>
    <t>Vanguard LifeStrategy 60% Equity A Inc</t>
  </si>
  <si>
    <t>http://www.morningstar.co.uk/uk/funds/snapshot/snapshot.aspx?id=F00000MLUP&amp;tab=2</t>
  </si>
  <si>
    <t>GB00B4SZR818</t>
  </si>
  <si>
    <t>Schroder Tokyo Fund Z Acc</t>
  </si>
  <si>
    <t>GB00B4T5JV79</t>
  </si>
  <si>
    <t>BlackRock Corporate Bond D Inc</t>
  </si>
  <si>
    <t>#https://www.morningstar.co.uk/uk/funds/snapshot/snapshot.aspx?id=F00000MJPK&amp;tab=12#</t>
  </si>
  <si>
    <t>GB00B4T6SD53</t>
  </si>
  <si>
    <t>Jupiter Strategic Bond I Acc</t>
  </si>
  <si>
    <t>#https://www.morningstar.co.uk/uk/funds/snapshot/snapshot.aspx?id=F00000MWKK&amp;tab=2#</t>
  </si>
  <si>
    <t>GB00B4TDQD29</t>
  </si>
  <si>
    <t>FP Apollo Multi Asset Cau F GBP</t>
  </si>
  <si>
    <t>#http://www.morningstar.co.uk/uk/funds/snapshot/snapshot.aspx?id=F000005HD7&amp;tab=2#</t>
  </si>
  <si>
    <t>GB00B4TZHH95</t>
  </si>
  <si>
    <t>Jupiter India I Acc</t>
  </si>
  <si>
    <t>#http://www.morningstar.co.uk/uk/funds/snapshot/snapshot.aspx?id=F00000MWK9&amp;tab=2#</t>
  </si>
  <si>
    <t>GB00B4V7NX18</t>
  </si>
  <si>
    <t>BlackRock Cash Fund D Acc</t>
  </si>
  <si>
    <t>GB00B4V7X088</t>
  </si>
  <si>
    <t>Invesco Tactical Bond UK Inc</t>
  </si>
  <si>
    <t>#https://markets.ft.com/data/funds/tearsheet/risk?s=GB00B4V7X088:GBX#</t>
  </si>
  <si>
    <t>GB00B4VY9893</t>
  </si>
  <si>
    <t>BlackRock Continental Euro D Acc</t>
  </si>
  <si>
    <t>#https://www.morningstar.co.uk/uk/funds/snapshot/snapshot.aspx?id=F00000MJPO&amp;tab=2#</t>
  </si>
  <si>
    <t>GB00B4W1ZT22</t>
  </si>
  <si>
    <t>Royal London Sterling Credit Z Inc</t>
  </si>
  <si>
    <t>#http://www.morningstar.co.uk/uk/funds/snapshot/snapshot.aspx?id=F000002500&amp;tab=2#</t>
  </si>
  <si>
    <t>GB00B4W52V57</t>
  </si>
  <si>
    <t>AXA Framlington Global Technology Z Acc</t>
  </si>
  <si>
    <t>#https://www.morningstar.co.uk/uk/funds/snapshot/snapshot.aspx?id=F00000P7MI&amp;tab=2#</t>
  </si>
  <si>
    <t>GB00B4W58959</t>
  </si>
  <si>
    <t>UBS UK Equity Income C Acc Net</t>
  </si>
  <si>
    <t>GB00B4WFW713</t>
  </si>
  <si>
    <t>LONDONMETRIC PROPERTY PLC (LSE) ORD GBP0.10</t>
  </si>
  <si>
    <t>Real Estate Investment Trusts (REITs)</t>
  </si>
  <si>
    <t>GB00B4WKYF80</t>
  </si>
  <si>
    <t>JPM Global Macro Opportunities C Net Acc</t>
  </si>
  <si>
    <t>#http://www.morningstar.co.uk/uk/funds/snapshot/snapshot.aspx?id=F00000PIIA&amp;tab=2#</t>
  </si>
  <si>
    <t>GB00B4WLF922</t>
  </si>
  <si>
    <t>Jupiter Monthly Alternative Income I Acc</t>
  </si>
  <si>
    <t>GB00B4WV2P70</t>
  </si>
  <si>
    <t>M&amp;G Global Themes I Acc GBP</t>
  </si>
  <si>
    <t>GB00B4XCQT18</t>
  </si>
  <si>
    <t>MI TwentyFour AM Monument Bond I Inc Grs</t>
  </si>
  <si>
    <t>Twentyfour</t>
  </si>
  <si>
    <t>#https://www.morningstar.co.uk/uk/funds/snapshot/snapshot.aspx?id=F00000MBV5&amp;tab=2#</t>
  </si>
  <si>
    <t>GB00B4Y62W78</t>
  </si>
  <si>
    <t>BlackRock European Absolute Alpha D Acc</t>
  </si>
  <si>
    <t>#https://www.morningstar.co.uk/uk/funds/snapshot/snapshot.aspx?id=F000002O6U&amp;tab=2#</t>
  </si>
  <si>
    <t>GB00B4YZN328</t>
  </si>
  <si>
    <t>Coats Group Plc - Ord Shares 5p</t>
  </si>
  <si>
    <t>GB00B4ZM1M76</t>
  </si>
  <si>
    <t>Liontrust European Dynamic I Inc</t>
  </si>
  <si>
    <t>#https://www.morningstar.co.uk/uk/funds/snapshot/snapshot.aspx?id=F00000JWHD&amp;tab=12#</t>
  </si>
  <si>
    <t>GB00B4ZMIM76</t>
  </si>
  <si>
    <t>Liontrust European Dyn. Inc</t>
  </si>
  <si>
    <t>GB00B5143284</t>
  </si>
  <si>
    <t>Schroder High Yield Opportunities Z Inc</t>
  </si>
  <si>
    <t>#http://www.morningstar.co.uk/uk/funds/snapshot/snapshot.aspx?id=F000005OVE&amp;tab=14&amp;DocumentId=25bbaa924da198e89f7bb4cddad34976&amp;Format=PDF#</t>
  </si>
  <si>
    <t>GB00B51C0J80</t>
  </si>
  <si>
    <t>abrdn MyFolio Market IV Fund Institutional Acc GBP</t>
  </si>
  <si>
    <t>GB00B5310487</t>
  </si>
  <si>
    <t>Schroder QEP Global Core Eq A Acc</t>
  </si>
  <si>
    <t>#http://www.morningstar.co.uk/uk/funds/snapshot/snapshot.aspx?id=F00000LWTN&amp;tab=2#</t>
  </si>
  <si>
    <t>GB00B537R786</t>
  </si>
  <si>
    <t>HSBC Global Strategy Balanced Portfolio X Ret</t>
  </si>
  <si>
    <t>GB00B53P2009</t>
  </si>
  <si>
    <t>Jupiter Fund Management PLC</t>
  </si>
  <si>
    <t>GB00B53R4H74</t>
  </si>
  <si>
    <t>ROYAL LONDON BOND FUNDS ICVC - ROYAL LONDON GBL INDEX LINKED Z GBP DIS</t>
  </si>
  <si>
    <t>GB00B543NZ55</t>
  </si>
  <si>
    <t>Rathbone Multi-Asset Total Return R Inc</t>
  </si>
  <si>
    <t>#http://www.morningstar.co.uk/uk/funds/snapshot/snapshot.aspx?id=F000005MKL&amp;tab=14&amp;DocumentId=352e77928c2f22fa83c3a71cc5f5b5be&amp;Format=PDF#</t>
  </si>
  <si>
    <t>GB00B544HM32</t>
  </si>
  <si>
    <t>Jupiter Strategic Bond I Inc</t>
  </si>
  <si>
    <t>#http://www.morningstar.co.uk/uk/funds/snapshot/snapshot.aspx?id=F00000MWKN&amp;tab=2#</t>
  </si>
  <si>
    <t>GB00B545NX97</t>
  </si>
  <si>
    <t>Vanguard LifeStrategy 100% Equity A Inc</t>
  </si>
  <si>
    <t>#https://markets.ft.com/data/funds/tearsheet/risk?s=GB00B545NX97:GBP#</t>
  </si>
  <si>
    <t>GB00B54CCT91</t>
  </si>
  <si>
    <t>AXA Framlington Managed Income R Grs Inc</t>
  </si>
  <si>
    <t>#http://www.morningstar.co.uk/uk/funds/snapshot/snapshot.aspx?id=F00000PF25&amp;tab=2#</t>
  </si>
  <si>
    <t>GB00B54J0L85</t>
  </si>
  <si>
    <t>Janus Henderson European Focus I Acc GBP</t>
  </si>
  <si>
    <t>GB00B55NGS86</t>
  </si>
  <si>
    <t>LF Brook Absolute Return Sterling I Acc</t>
  </si>
  <si>
    <t>#http://www.morningstar.co.uk/uk/funds/snapshot/snapshot.aspx?id=F000002SI8&amp;tab=2#</t>
  </si>
  <si>
    <t>GB00B568S201</t>
  </si>
  <si>
    <t>Artemis Global Select I Acc</t>
  </si>
  <si>
    <t>#https://www.morningstar.co.uk/uk/funds/snapshot/snapshot.aspx?id=F00000O7HS&amp;tab=2#</t>
  </si>
  <si>
    <t>GB00B56BDS09</t>
  </si>
  <si>
    <t>Liontrust UK Growth I Inc</t>
  </si>
  <si>
    <t>#https://www.morningstar.co.uk/uk/funds/snapshot/snapshot.aspx?id=F00000JWHA&amp;tab=2#</t>
  </si>
  <si>
    <t>GB00B56FW078</t>
  </si>
  <si>
    <t>TB Guinness Global Energy I Acc</t>
  </si>
  <si>
    <t>Guinness</t>
  </si>
  <si>
    <t>#https://www.morningstar.co.uk/uk/funds/snapshot/snapshot.aspx?id=F00000MBRU&amp;tab=14&amp;DocumentId=29d5281d82ab33e4b4a582cea656a74d&amp;Format=PDF#</t>
  </si>
  <si>
    <t>GB00B56V4L08</t>
  </si>
  <si>
    <t>M&amp;G Japan GBP R Acc</t>
  </si>
  <si>
    <t>GB00B57H4F11</t>
  </si>
  <si>
    <t>Liontrust Special Situations I Inc</t>
  </si>
  <si>
    <t>#https://www.fidelity.co.uk/factsheets/Liontrust-Special-Situations-Fund-I-Inc/GB00B57H4F11-GBP/?id=GB00B57H4F11&amp;idType=isin&amp;marketCode=&amp;idCurrencyId=#</t>
  </si>
  <si>
    <t>GB00B57S0V20</t>
  </si>
  <si>
    <t>Stewart Inv APAC Ldrs Sstby B GBP Inc</t>
  </si>
  <si>
    <t>http://www.morningstar.co.uk/uk/funds/snapshot/snapshot.aspx?id=F000005O3Z&amp;tab=2</t>
  </si>
  <si>
    <t>GB00B57TMD12</t>
  </si>
  <si>
    <t>Liontrust UK Smaller Companies I Inc GBP</t>
  </si>
  <si>
    <t>GB00B57TXN82</t>
  </si>
  <si>
    <t>MI TwentyFour AM Dynamic Bond I Inc</t>
  </si>
  <si>
    <t>#http://www.morningstar.co.uk/uk/funds/snapshot/snapshot.aspx?id=F00000MBV4&amp;tab=12#</t>
  </si>
  <si>
    <t>GB00B585DT13</t>
  </si>
  <si>
    <t>abrdn MyFolio Market III R Acc</t>
  </si>
  <si>
    <t>#http://www.morningstar.co.uk/uk/funds/snapshot/snapshot.aspx?id=F00000JYZ1&amp;tab=2#</t>
  </si>
  <si>
    <t>GB00B58BQH88</t>
  </si>
  <si>
    <t>LF Ruffer Total Return C Inc</t>
  </si>
  <si>
    <t>#http://www.morningstar.co.uk/uk/funds/snapshot/snapshot.aspx?id=F00000P0RH&amp;tab=2#</t>
  </si>
  <si>
    <t>GB00B58D9P37</t>
  </si>
  <si>
    <t>Jupiter Global Financial Innovt I Acc</t>
  </si>
  <si>
    <t>#http://www.morningstar.co.uk/uk/funds/snapshot/snapshot.aspx?id=F00000MWK8&amp;tab=2#</t>
  </si>
  <si>
    <t>GB00B58L4H43</t>
  </si>
  <si>
    <t>JPM UK Equity Core E Net Inc</t>
  </si>
  <si>
    <t>#http://www.morningstar.co.uk/uk/funds/snapshot/snapshot.aspx?id=F00000LYF7&amp;tab=2#</t>
  </si>
  <si>
    <t>GB00B58YKH53</t>
  </si>
  <si>
    <t>iShares ESG Ovrs Corp Bd Idx (UK) D Acc</t>
  </si>
  <si>
    <t>#https://markets.ft.com/data/funds/tearsheet/risk?s=GB00B58YKH53:GBP#</t>
  </si>
  <si>
    <t>GB00B59G4H82</t>
  </si>
  <si>
    <t>Vanguard FTSE UK Eq Inc Idx £ Acc</t>
  </si>
  <si>
    <t>#https://markets.ft.com/data/funds/tearsheet/risk?s=GB00B59G4H82:GBP#</t>
  </si>
  <si>
    <t>GB00B59G4Q73</t>
  </si>
  <si>
    <t>Vanguard FTSE Dev Wld ex-UK Eq Idx £ Acc</t>
  </si>
  <si>
    <t>#https://www.morningstar.co.uk/uk/funds/snapshot/snapshot.aspx?id=F000003YD3&amp;tab=2#</t>
  </si>
  <si>
    <t>GB00B59VLT43</t>
  </si>
  <si>
    <t>AXA US Short Duration Hi Yld Z Gross Acc</t>
  </si>
  <si>
    <t>GB00B5B71H80</t>
  </si>
  <si>
    <t>Vanguard FTSE Dev €pe ex-UK Eq Idx £ Acc</t>
  </si>
  <si>
    <t>#http://www.morningstar.co.uk/uk/funds/snapshot/snapshot.aspx?id=F000003YD5&amp;tab=2#</t>
  </si>
  <si>
    <t>GB00B5B71Q71</t>
  </si>
  <si>
    <t>Vanguard U.S. Eq Idx £ Acc</t>
  </si>
  <si>
    <t>#https://markets.ft.com/data/funds/tearsheet/risk?s=GB00B5B71Q71:GBP#</t>
  </si>
  <si>
    <t>GB00B5B74F71</t>
  </si>
  <si>
    <t>Vanguard FTSE Dev Wld ex-UK Eq Idx £ Inc</t>
  </si>
  <si>
    <t>#http://www.morningstar.co.uk/uk/funds/snapshot/snapshot.aspx?id=F000003YD4&amp;tab=2#</t>
  </si>
  <si>
    <t>GB00B5B74S01</t>
  </si>
  <si>
    <t>Vanguard US Equity Index Inc</t>
  </si>
  <si>
    <t>GB00B5BFJG71</t>
  </si>
  <si>
    <t>iShares Envir&amp;Lw Carb Tilt REIdx(UK)DAcc</t>
  </si>
  <si>
    <t>#https://markets.ft.com/data/funds/tearsheet/risk?s=GB00B5BFJG71:GBP#</t>
  </si>
  <si>
    <t>GB00B5BG4980</t>
  </si>
  <si>
    <t>Schroder Asian Alpha Plus Z Acc</t>
  </si>
  <si>
    <t>#https://www.morningstar.co.uk/uk/funds/snapshot/snapshot.aspx?id=F00000MEXI&amp;tab=2#</t>
  </si>
  <si>
    <t>GB00B5BJ7M17</t>
  </si>
  <si>
    <t xml:space="preserve">Schroder Asian Income Z Accumulation </t>
  </si>
  <si>
    <t>GB00B5KKCS68</t>
  </si>
  <si>
    <t>Janus Henderson Absolute Return A Acc</t>
  </si>
  <si>
    <t>#https://www.morningstar.co.uk/uk/funds/snapshot/snapshot.aspx?id=F000002SI0&amp;tab=2#</t>
  </si>
  <si>
    <t>GB00B5KKCX12</t>
  </si>
  <si>
    <t>Janus Henderson Absolute Return I Acc</t>
  </si>
  <si>
    <t>#https://www.morningstar.co.uk/uk/funds/snapshot/snapshot.aspx?id=F000002SI1&amp;tab=2#</t>
  </si>
  <si>
    <t>GB00B5LXGG05</t>
  </si>
  <si>
    <t>AXA Framlington American Growth Fund Institutional Acc</t>
  </si>
  <si>
    <t>GB00B5M5KY18</t>
  </si>
  <si>
    <t>JPM Emerging Markets Income C Net Acc</t>
  </si>
  <si>
    <t>#http://www.morningstar.co.uk/uk/funds/snapshot/snapshot.aspx?id=F00000LJ1S&amp;tab=12#</t>
  </si>
  <si>
    <t>GB00B5MJ5601</t>
  </si>
  <si>
    <t>FTF Martin Currie UK Rising Div W Acc</t>
  </si>
  <si>
    <t>#https://www.morningstar.co.uk/uk/funds/snapshot/snapshot.aspx?id=F00000OBQP&amp;tab=2#</t>
  </si>
  <si>
    <t>GB00B5N0P849</t>
  </si>
  <si>
    <t>JOHN WOOD GROUP PLC ORD GBP0.0428571</t>
  </si>
  <si>
    <t>GB00B5N1BC33</t>
  </si>
  <si>
    <t>JPM Emerging Markets Income C Net Inc</t>
  </si>
  <si>
    <t>GB00B5NBZ430</t>
  </si>
  <si>
    <t>AXA Framlington Managed Income R Grs Acc</t>
  </si>
  <si>
    <t>http://www.morningstar.co.uk/uk/funds/snapshot/snapshot.aspx?id=F00000PF24&amp;tab=2</t>
  </si>
  <si>
    <t>GB00B5NH9K57</t>
  </si>
  <si>
    <t>Premier Miton Multi Asset</t>
  </si>
  <si>
    <t>GB00B5NR1S72</t>
  </si>
  <si>
    <t>RESTORE GBP GBP0.05</t>
  </si>
  <si>
    <t>GB00B5NX4423</t>
  </si>
  <si>
    <t>Schroder Asian Discovery A Acc</t>
  </si>
  <si>
    <t>#https://www.morningstar.co.uk/uk/funds/snapshot/snapshot.aspx?id=F00000NRF0&amp;tab=2#</t>
  </si>
  <si>
    <t>GB00B5SDTW07</t>
  </si>
  <si>
    <t>JPM Europe Smaller Companies C Acc</t>
  </si>
  <si>
    <t>#http://www.morningstar.co.uk/uk/funds/snapshot/snapshot.aspx?id=F00000OYE2&amp;tab=2#</t>
  </si>
  <si>
    <t>GB00B5STJW84</t>
  </si>
  <si>
    <t>Jupiter European I Acc</t>
  </si>
  <si>
    <t>#https://www.morningstar.co.uk/uk/funds/snapshot/snapshot.aspx?id=F00000MWJV&amp;tab=2#</t>
  </si>
  <si>
    <t>GB00B5T0SW38</t>
  </si>
  <si>
    <t>AXA US Short Duration Hi Yld ZI Grs Inc</t>
  </si>
  <si>
    <t>#http://www.morningstar.co.uk/uk/funds/snapshot/snapshot.aspx?id=F00000HLA3&amp;tab=2#</t>
  </si>
  <si>
    <t>GB00B5T81S44</t>
  </si>
  <si>
    <t>SVS Brooks Macdonald Blprnt Cau Gr A Acc</t>
  </si>
  <si>
    <t>IFSL</t>
  </si>
  <si>
    <t>#https://www.morningstar.co.uk/uk/funds/snapshot/snapshot.aspx?id=F00000MNLU&amp;tab=2#</t>
  </si>
  <si>
    <t>GB00B5T8BY03</t>
  </si>
  <si>
    <t>BlackRock Corporate Bond 1-10 Year Fund X Acc</t>
  </si>
  <si>
    <t>GB00B5TX5Q59</t>
  </si>
  <si>
    <t>AXA US Short Duration Hi Yld Z Gross Inc</t>
  </si>
  <si>
    <t>#https://markets.ft.com/data/funds/tearsheet/risk?s=GB00B5TX5Q59:GBX#</t>
  </si>
  <si>
    <t>GB00B5VNH238</t>
  </si>
  <si>
    <t>PFS 24 Dynaminc Bond I Acc Growth</t>
  </si>
  <si>
    <t>GB00B5VRGY09</t>
  </si>
  <si>
    <t>iShares US Equity Index (UK) D Acc</t>
  </si>
  <si>
    <t>#https://www.morningstar.co.uk/uk/funds/snapshot/snapshot.aspx?id=F00000OJMA&amp;tab=2#</t>
  </si>
  <si>
    <t>GB00B5VRV677</t>
  </si>
  <si>
    <t>MI TwentyFour AM Dynamic Bond I Acc</t>
  </si>
  <si>
    <t>http://www.morningstar.co.uk/uk/funds/snapshot/snapshot.aspx?id=F00000MBUZ&amp;tab=2</t>
  </si>
  <si>
    <t>GB00B5W2QB11</t>
  </si>
  <si>
    <t>BlackRock European Dynamic D Acc</t>
  </si>
  <si>
    <t>#https://markets.ft.com/data/funds/tearsheet/risk?s=GB00B5W2QB11:GBX#</t>
  </si>
  <si>
    <t>GB00B5W8NJ69</t>
  </si>
  <si>
    <t>SVS Brooks Macdonald Blprnt Cau Gr B Acc</t>
  </si>
  <si>
    <t>#https://www.morningstar.co.uk/uk/funds/snapshot/snapshot.aspx?id=F00000MNLV&amp;tab=2#</t>
  </si>
  <si>
    <t>GB00B5WM6Y48</t>
  </si>
  <si>
    <t>AXA US Short Duration Hi Yld ZI Grs Acc</t>
  </si>
  <si>
    <t>#https://markets.ft.com/data/funds/tearsheet/risk?s=GB00B5WM6Y48:GBX#</t>
  </si>
  <si>
    <t>GB00B5YKQK23</t>
  </si>
  <si>
    <t>BlackRock UK D Acc</t>
  </si>
  <si>
    <t>#https://www.morningstar.co.uk/uk/funds/snapshot/snapshot.aspx?id=F00000J007&amp;tab=2#</t>
  </si>
  <si>
    <t>GB00B5ZN1N88</t>
  </si>
  <si>
    <t>Segro PLC</t>
  </si>
  <si>
    <t>#https://www.teletrader.com/segro-plc-ord-10p/stocks/details/tts-10189349#</t>
  </si>
  <si>
    <t>GB00B5ZNJ896</t>
  </si>
  <si>
    <t>BlackRock Gold and General D Acc</t>
  </si>
  <si>
    <t>#http://www.morningstar.co.uk/uk/funds/snapshot/snapshot.aspx?id=F000003WHT&amp;tab=2#</t>
  </si>
  <si>
    <t>GB00B5ZNJ904</t>
  </si>
  <si>
    <t>BlackRock Gold and General D Inc</t>
  </si>
  <si>
    <t xml:space="preserve"> Subject to a 2% exit fee for excessive trading imposed by fund manager</t>
  </si>
  <si>
    <t>GB00B5ZNQ990</t>
  </si>
  <si>
    <t>BlackRock UK Absolute Alpha D</t>
  </si>
  <si>
    <t>#https://www.morningstar.co.uk/uk/funds/snapshot/snapshot.aspx?id=F000003WJ7&amp;tab=2#</t>
  </si>
  <si>
    <t>GB00B5ZX1M70</t>
  </si>
  <si>
    <t>Artemis Global Income I Acc</t>
  </si>
  <si>
    <t>#https://www.fidelity.co.uk/factsheets/Artemis-Global-Income-Fund-Class-I-Acc/GB00B5ZX1M70-GBP/?id=GB00B5ZX1M70GBP&amp;idType=isin&amp;marketCode=&amp;idCurrencyId=#</t>
  </si>
  <si>
    <t>GB00B5ZZY915</t>
  </si>
  <si>
    <t>JPMorgan Global Emerging Markets Income Tst Plc - Ord Shares 1p</t>
  </si>
  <si>
    <t>GB00B60BWY28</t>
  </si>
  <si>
    <t>Hummingbird Resources Plc Ord GBP0.01</t>
  </si>
  <si>
    <t>GB00B614J053</t>
  </si>
  <si>
    <t>ES River and Mercantile UK Recovery B Inc GBP</t>
  </si>
  <si>
    <t>GB00B61DJ021</t>
  </si>
  <si>
    <t>Baillie Gifford Global Alpha Gr B Acc</t>
  </si>
  <si>
    <t>#http://www.morningstar.co.uk/uk/funds/snapshot/snapshot.aspx?id=F00000H2TJ&amp;tab=2#</t>
  </si>
  <si>
    <t>GB00B61MR835</t>
  </si>
  <si>
    <t>SVS Brooks Macdonald Def Cptl A Acc</t>
  </si>
  <si>
    <t>#http://www.morningstar.co.uk/uk/funds/snapshot/snapshot.aspx?id=F00000GZX6&amp;tab=2#</t>
  </si>
  <si>
    <t>GB00B62G9D36</t>
  </si>
  <si>
    <t>SHAFTESBURY CAPITAL PLC ORD GBP0.25</t>
  </si>
  <si>
    <t>GB00B62HCL52</t>
  </si>
  <si>
    <t>SVS Brooks Macdonald Def Cpt lC Acc</t>
  </si>
  <si>
    <t>#https://www.morningstar.co.uk/uk/funds/snapshot/snapshot.aspx?id=F00000GZX8&amp;tab=5#</t>
  </si>
  <si>
    <t>GB00B62WNX98</t>
  </si>
  <si>
    <t>SVS Brooks Macdonald Def Cptl B Acc</t>
  </si>
  <si>
    <t>#http://www.morningstar.co.uk/uk/funds/snapshot/snapshot.aspx?id=F00000GZX7&amp;tab=2#</t>
  </si>
  <si>
    <t>GB00B62Z3C74</t>
  </si>
  <si>
    <t>FIDELITY CHINA SPECIAL SITUATIONS</t>
  </si>
  <si>
    <t>https://www.teletrader.com/fidelity-china-special-situations-plc-ord-1p/stocks/details/tts-22832080</t>
  </si>
  <si>
    <t>GB00B632C647</t>
  </si>
  <si>
    <t>abrdn UK All Share Tracker A Acc</t>
  </si>
  <si>
    <t>#http://www.morningstar.co.uk/uk/funds/snapshot/snapshot.aspx?id=F00000J5DM&amp;tab=2#</t>
  </si>
  <si>
    <t>GB00B63H8491</t>
  </si>
  <si>
    <t>Rolls-Royce Holdings PLC</t>
  </si>
  <si>
    <t>GB00B63M5F42</t>
  </si>
  <si>
    <t>Royal London UK Government Bond Fund Z Inc</t>
  </si>
  <si>
    <t>GB00B63QSB39</t>
  </si>
  <si>
    <t>Greggs PLC</t>
  </si>
  <si>
    <t>#https://www.teletrader.com/greggs-plc-ord-2p/stocks/details/tts-433241#</t>
  </si>
  <si>
    <t>GB00B64NSP76</t>
  </si>
  <si>
    <t>COSTAIN GROUP - ORD GBP0.01</t>
  </si>
  <si>
    <t>GB00B64TS998</t>
  </si>
  <si>
    <t>Stewart Investors Global Emerging Markets Sustainability Fund B</t>
  </si>
  <si>
    <t>GB00B6677B69</t>
  </si>
  <si>
    <t>M&amp;G UK Select Fund GBP I Acc</t>
  </si>
  <si>
    <t>GB00B669WX96</t>
  </si>
  <si>
    <t>Rolls-Royce Holdings PLC Pref Share</t>
  </si>
  <si>
    <t>#http://www.teletrader.com/rolls-royce-hldgs-spon-adr-each-rep-1-ord-shs/stocks/details/tts-628794#</t>
  </si>
  <si>
    <t>GB00B67G5X01</t>
  </si>
  <si>
    <t>WORKSPACE GROUP ORD GBP1</t>
  </si>
  <si>
    <t>GB00B67MDN40</t>
  </si>
  <si>
    <t>Royal London UK Equity Fund Class M Acc GBP</t>
  </si>
  <si>
    <t>GB00B6832P16</t>
  </si>
  <si>
    <t>Polar Capital Glb Healthcare Ord</t>
  </si>
  <si>
    <t>#https://www.teletrader.com/polar-capital-global-healthcare-trust-plc-ord-25p/stocks/details/tts-23799260#</t>
  </si>
  <si>
    <t>GB00B6865B79</t>
  </si>
  <si>
    <t>BlackRock Natural Resources D Acc</t>
  </si>
  <si>
    <t>#https://www.morningstar.co.uk/uk/funds/snapshot/snapshot.aspx?id=F00000MEQH&amp;tab=5#</t>
  </si>
  <si>
    <t>GB00B68FL050</t>
  </si>
  <si>
    <t>Xtrackers Physical Gold GBP Hedged ETC</t>
  </si>
  <si>
    <t>Deutsche Bank</t>
  </si>
  <si>
    <t>#https://www.teletrader.com/db-etc-plc-xtrackers-physical-gold-gbp-hedged-etc/stocks/details/tts-28895146#</t>
  </si>
  <si>
    <t>GB00B68SFJ13</t>
  </si>
  <si>
    <t>Janus Henderson Global Equity I Acc</t>
  </si>
  <si>
    <t>#http://www.morningstar.co.uk/uk/funds/snapshot/snapshot.aspx?id=F00000ONHV&amp;tab=2#</t>
  </si>
  <si>
    <t>GB00B6919195</t>
  </si>
  <si>
    <t>Premier Miton UK Multi Cap Inc A Inc Ret</t>
  </si>
  <si>
    <t>LF Partners</t>
  </si>
  <si>
    <t>#http://www.morningstar.co.uk/uk/funds/snapshot/snapshot.aspx?id=F00000N2KS&amp;tab=14&amp;DocumentId=e0a93af7863c67cb3a4f3255ab67763c&amp;Format=PDF#</t>
  </si>
  <si>
    <t>GB00B6QGLF53</t>
  </si>
  <si>
    <t>Jupiter Merlin Growth I Acc</t>
  </si>
  <si>
    <t>#http://www.morningstar.co.uk/uk/funds/snapshot/snapshot.aspx?id=F00000MWKC&amp;tab=2#</t>
  </si>
  <si>
    <t>GB00B6QQ9X96</t>
  </si>
  <si>
    <t>iShares Japan Equity Index (UK) D Acc GBP</t>
  </si>
  <si>
    <t>GB00B6SQYF47</t>
  </si>
  <si>
    <t>M&amp;G Asian I Acc</t>
  </si>
  <si>
    <t>GB00B6TK3R06</t>
  </si>
  <si>
    <t>Artemis Monthly Distribution I Inc</t>
  </si>
  <si>
    <t>#https://markets.ft.com/data/funds/tearsheet/summary?s=GB00B6TK3R06:GBX#</t>
  </si>
  <si>
    <t>GB00B6VR4B04</t>
  </si>
  <si>
    <t>Legal &amp; General Multi-Index 3 Fund I Inc GBP</t>
  </si>
  <si>
    <t>GB00B6VTTK07</t>
  </si>
  <si>
    <t>MID WYND INTERN INVEST TR ORD GBP0.05</t>
  </si>
  <si>
    <t>GB00B6WFCR53</t>
  </si>
  <si>
    <t>Artemis European Select Fund I Acc GBP</t>
  </si>
  <si>
    <t>GB00B6WZJX05</t>
  </si>
  <si>
    <t>Axa Framlington Health Z Acc</t>
  </si>
  <si>
    <t>GB00B6X9BB33</t>
  </si>
  <si>
    <t>JPM UK Dynamic C Net Acc</t>
  </si>
  <si>
    <t>GB00B6XC0829</t>
  </si>
  <si>
    <t>L&amp;G Global Health &amp; Pharma Index F Acc</t>
  </si>
  <si>
    <t>#https://markets.ft.com/data/funds/tearsheet/risk?s=GB00B6XC0829:GBX#</t>
  </si>
  <si>
    <t>GB00B6XW5B09</t>
  </si>
  <si>
    <t>Quilter Investors Cirilium Cnsrv RGBPAcc</t>
  </si>
  <si>
    <t>#http://www.morningstar.co.uk/uk/funds/snapshot/snapshot.aspx?id=F00000O4T4&amp;tab=2#</t>
  </si>
  <si>
    <t>GB00B6XZKY75</t>
  </si>
  <si>
    <t>AG Barr PLC</t>
  </si>
  <si>
    <t>#https://www.teletrader.com/barr-a-g-plc-ord-4-1-6p/stocks/details/tts-404663#</t>
  </si>
  <si>
    <t>GB00B6XZQT43</t>
  </si>
  <si>
    <t>Royal London Corporate Bond M Inc</t>
  </si>
  <si>
    <t>#http://www.morningstar.co.uk/uk/funds/snapshot/snapshot.aspx?id=F00000OTEC&amp;tab=2#</t>
  </si>
  <si>
    <t>GB00B6Y2LD34</t>
  </si>
  <si>
    <t>FP WHEB Sustainability Fund Class B Acc GBP</t>
  </si>
  <si>
    <t>GB00B6Y7NF43</t>
  </si>
  <si>
    <t>Fidelity Asia W Acc</t>
  </si>
  <si>
    <t>#https://www.morningstar.co.uk/uk/funds/snapshot/snapshot.aspx?id=F00000OPY6&amp;tab=2#</t>
  </si>
  <si>
    <t>GB00B6YTYJ18</t>
  </si>
  <si>
    <t>Blackrock Continental European Fund D Inc</t>
  </si>
  <si>
    <t>2% excessive trading fee</t>
  </si>
  <si>
    <t>GB00B6ZDFJ91</t>
  </si>
  <si>
    <t>IFSL Marlborough Global Bond Fund P Acc</t>
  </si>
  <si>
    <t>GB00B6ZS1L87</t>
  </si>
  <si>
    <t>Rathbone Strategic Bond Instl Inc</t>
  </si>
  <si>
    <t>#https://www.fidelity.co.uk/factsheets/Rathbone-Strategic-Bond-Inst-Inc/GB00B6ZS1L87-GBP/?id=GB00B6ZS1L87&amp;idType=isin&amp;marketCode=&amp;idCurrencyId=#</t>
  </si>
  <si>
    <t>GB00B703ZS07</t>
  </si>
  <si>
    <t>AXA Framlington UK Select Opps ZI Inc</t>
  </si>
  <si>
    <t>#https://markets.ft.com/data/funds/tearsheet/risk?s=GB00B703ZS07:GBX#</t>
  </si>
  <si>
    <t>GB00B715WG26</t>
  </si>
  <si>
    <t>Ground Rents Income Fund Plc - Ord Shares 50p</t>
  </si>
  <si>
    <t>GB00B71DPP64</t>
  </si>
  <si>
    <t>Janus Henderson Global Sust Eq I Acc</t>
  </si>
  <si>
    <t>#http://www.morningstar.co.uk/uk/funds/snapshot/snapshot.aspx?id=F00000OLKA&amp;tab=12#</t>
  </si>
  <si>
    <t>GB00B72V3J91</t>
  </si>
  <si>
    <t>L&amp;G Sterling Corporate Bond Index I Inc</t>
  </si>
  <si>
    <t>#http://www.morningstar.co.uk/uk/funds/snapshot/snapshot.aspx?id=F00000OJ8Q&amp;tab=14&amp;DocumentId=1fa5dad17036a21b7f83100a3d8732af&amp;Format=PDF#</t>
  </si>
  <si>
    <t>GB00B743QK57</t>
  </si>
  <si>
    <t>Jupiter Corporate Bond Fund I Inc</t>
  </si>
  <si>
    <t>https://morningstar.co.uk/uk/funds/snapshot/snapshot.aspx?id=F00000OSWF</t>
  </si>
  <si>
    <t>GB00B7458508</t>
  </si>
  <si>
    <t>Schroder Sterling Corporate Bond Z Inc</t>
  </si>
  <si>
    <t>#https://www.morningstar.co.uk/uk/funds/snapshot/snapshot.aspx?id=F00000O62C&amp;tab=2#</t>
  </si>
  <si>
    <t>GB00B74CQP79</t>
  </si>
  <si>
    <t>M&amp;G Japan Fund Class I Acc</t>
  </si>
  <si>
    <t>GB00B7565G26</t>
  </si>
  <si>
    <t>M&amp;G North American Dividend Fund I Acc GBP</t>
  </si>
  <si>
    <t>GB00B75F9Z67</t>
  </si>
  <si>
    <t>Artemis Monthly Distribution I Acc</t>
  </si>
  <si>
    <t>#https://www.morningstar.co.uk/uk/funds/snapshot/snapshot.aspx?id=F00000O81C&amp;tab=2#</t>
  </si>
  <si>
    <t>GB00B76V5P50</t>
  </si>
  <si>
    <t>Schroder European Sm Cos Z Inc</t>
  </si>
  <si>
    <t>#http://www.morningstar.co.uk/uk/funds/snapshot/snapshot.aspx?id=F00000NBK7&amp;tab=2#</t>
  </si>
  <si>
    <t>GB00B76V7N76</t>
  </si>
  <si>
    <t>Schroder Global Equity Income Fund Z Inc</t>
  </si>
  <si>
    <t>GB00B76V7Q08</t>
  </si>
  <si>
    <t>Schroder Global Healthcare Z Acc</t>
  </si>
  <si>
    <t>#https://www.fidelity.co.uk/factsheets/Schroder-Global-Healthcare-Z-Acc/GB00B76V7Q08-GBP/?id=GB00B76V7Q08GBP&amp;idType=isin&amp;marketCode=&amp;idCurrencyId=#</t>
  </si>
  <si>
    <t>GB00B76V7R15</t>
  </si>
  <si>
    <t>Schroder Global Healthcare Z Inc</t>
  </si>
  <si>
    <t>GB00B76WP695</t>
  </si>
  <si>
    <t>HSBC Global Strategy Balanced C Acc</t>
  </si>
  <si>
    <t>#https://www.morningstar.co.uk/uk/funds/snapshot/snapshot.aspx?id=F00000OOBL&amp;tab=2#</t>
  </si>
  <si>
    <t>GB00B772RM82</t>
  </si>
  <si>
    <t>Royal London Global Index Linked M Inc</t>
  </si>
  <si>
    <t>#http://www.morningstar.co.uk/uk/funds/snapshot/snapshot.aspx?id=F00000OTEF&amp;tab=2#</t>
  </si>
  <si>
    <t>GB00B7778087</t>
  </si>
  <si>
    <t>Fidelity Global Dividend W Inc</t>
  </si>
  <si>
    <t>#https://www.morningstar.co.uk/uk/funds/snapshot/snapshot.aspx?id=F00000OPXA&amp;tab=2#</t>
  </si>
  <si>
    <t>GB00B777SP34</t>
  </si>
  <si>
    <t>STANDARD LIFE INVS GBL SMLR COS GBP</t>
  </si>
  <si>
    <t>https://www.morningstar.co.uk/uk/funds/snapshot/snapshot.aspx?id=F00000NMQ9&amp;tab=2</t>
  </si>
  <si>
    <t>GB00B77DQT14</t>
  </si>
  <si>
    <t>Rathbone Ethical Bond I Acc</t>
  </si>
  <si>
    <t>#http://www.morningstar.co.uk/uk/funds/snapshot/snapshot.aspx?id=F00000NQ9V&amp;tab=12#</t>
  </si>
  <si>
    <t>GB00B77DTQ97</t>
  </si>
  <si>
    <t>Sarasin Food &amp; Agriculture Opps P Acc</t>
  </si>
  <si>
    <t>http://www.morningstar.co.uk/uk/funds/snapshot/snapshot.aspx?id=F00000OUY5&amp;tab=2</t>
  </si>
  <si>
    <t>GB00B784NS11</t>
  </si>
  <si>
    <t>AXA Framlington Biotech GBP Z Acc</t>
  </si>
  <si>
    <t>http://www.morningstar.co.uk/uk/funds/snapshot/snapshot.aspx?id=F00000P77J&amp;tab=2</t>
  </si>
  <si>
    <t>GB00B78PH601</t>
  </si>
  <si>
    <t>M&amp;G Global Macro Bond GBP I Inc</t>
  </si>
  <si>
    <t>#http://www.morningstar.co.uk/uk/funds/snapshot/snapshot.aspx?id=F00000NDQR&amp;tab=2#</t>
  </si>
  <si>
    <t>GB00B79LTQ12</t>
  </si>
  <si>
    <t>Royal London Sustainable Div C Acc</t>
  </si>
  <si>
    <t>http://www.morningstar.co.uk/uk/funds/snapshot/snapshot.aspx?id=F00000PGEL&amp;tab=2</t>
  </si>
  <si>
    <t>GB00B79NKW03</t>
  </si>
  <si>
    <t>VT Argonaut Absolute Return I GBP Acc</t>
  </si>
  <si>
    <t>#https://markets.ft.com/data/funds/tearsheet/risk?s=GB00B79NKW03:GBP#</t>
  </si>
  <si>
    <t>GB00B7BX6S68</t>
  </si>
  <si>
    <t>Janus Henderson Fxd Intr MthInc Acc</t>
  </si>
  <si>
    <t>#https://www.morningstar.co.uk/uk/funds/snapshot/snapshot.aspx?id=F00000NZRH&amp;tab=2#</t>
  </si>
  <si>
    <t>GB00B7BXT545</t>
  </si>
  <si>
    <t>FTF Martin Currie UK Mid Cap W Acc</t>
  </si>
  <si>
    <t>Franklin</t>
  </si>
  <si>
    <t>#http://www.morningstar.co.uk/uk/funds/snapshot/snapshot.aspx?id=F00000OBQX&amp;tab=2#</t>
  </si>
  <si>
    <t>GB00B7C44X99</t>
  </si>
  <si>
    <t>iShares UK Equity Index (UK) D Acc</t>
  </si>
  <si>
    <t>#http://www.morningstar.co.uk/uk/funds/snapshot/snapshot.aspx?id=F00000OJS3&amp;tab=2#</t>
  </si>
  <si>
    <t>GB00B7DRD638</t>
  </si>
  <si>
    <t>FTF Martin Currie UK Equity Income W Acc</t>
  </si>
  <si>
    <t>#https://www.morningstar.co.uk/uk/funds/snapshot/snapshot.aspx?id=F00000OBQT#</t>
  </si>
  <si>
    <t>GB00B7FC0762</t>
  </si>
  <si>
    <t>NMC Health PLC</t>
  </si>
  <si>
    <t xml:space="preserve">Company was placed into administration in April 2020 and delisted from stock exchange Feb 2020. </t>
  </si>
  <si>
    <t>#https://www.teletrader.com/nmc-health-plc/stocks/details/tts-130137015#</t>
  </si>
  <si>
    <t>GB00B7FD4C20</t>
  </si>
  <si>
    <t>AXA Framlington UK Select Opps ZI Acc</t>
  </si>
  <si>
    <t>http://www.morningstar.co.uk/uk/funds/snapshot/snapshot.aspx?id=F00000P77X&amp;tab=2</t>
  </si>
  <si>
    <t>GB00B7FGLY29</t>
  </si>
  <si>
    <t>M&amp;G Japan Smaller Companies I Acc</t>
  </si>
  <si>
    <t>GB00B7FKHX53</t>
  </si>
  <si>
    <t>BlackRock Balanced Growth Portfolio Fund Class D Inc GBP</t>
  </si>
  <si>
    <t>GB00B7FPS593</t>
  </si>
  <si>
    <t>Schroder Strategic Bond Z Acc</t>
  </si>
  <si>
    <t>#https://www.morningstar.co.uk/uk/funds/snapshot/snapshot.aspx?id=F00000O06H&amp;tab=2#</t>
  </si>
  <si>
    <t>GB00B7FPW579</t>
  </si>
  <si>
    <t>VT MOMENTUM INVESTMENT FUNDS II - VT MOMENTUM DIVERSIFIED GROWTH B ACC</t>
  </si>
  <si>
    <t>GB00B7FQHJ97</t>
  </si>
  <si>
    <t>Fidelity Global Dividend A ACC</t>
  </si>
  <si>
    <t>#http://www.morningstar.co.uk/uk/funds/snapshot/snapshot.aspx?id=F00000NN1P&amp;tab=14&amp;DocumentId=05369ba59ab6054fa3903baf61bf2602&amp;Format=PDF#</t>
  </si>
  <si>
    <t>GB00B7FQJT36</t>
  </si>
  <si>
    <t>Rathbone Ethical Bond I Inc</t>
  </si>
  <si>
    <t>#http://www.morningstar.co.uk/uk/funds/snapshot/snapshot.aspx?id=F00000NQ9W&amp;tab=12#</t>
  </si>
  <si>
    <t>GB00B7FQLN12</t>
  </si>
  <si>
    <t>Rathbone Global Opportunities I Acc</t>
  </si>
  <si>
    <t>#https://www.morningstar.co.uk/uk/funds/snapshot/snapshot.aspx?id=F00000NQ9X&amp;tab=5#</t>
  </si>
  <si>
    <t>GB00B7FT1K78</t>
  </si>
  <si>
    <t>VT Argonaut European Absolute Return Fund R A</t>
  </si>
  <si>
    <t>GB00B7GJPN73</t>
  </si>
  <si>
    <t>Fidelity Global Dividend W Acc</t>
  </si>
  <si>
    <t>#https://markets.ft.com/data/funds/tearsheet/risk?s=GB00B7GJPN73:GBX#</t>
  </si>
  <si>
    <t>GB00B7GNKY53</t>
  </si>
  <si>
    <t>M&amp;G Emerging Markets Bond GBP I Acc</t>
  </si>
  <si>
    <t>#https://markets.ft.com/data/funds/tearsheet/risk?s=GB00B7GNKY53:GBP#</t>
  </si>
  <si>
    <t>GB00B7GSYN71</t>
  </si>
  <si>
    <t>Janus Henderson Fxd Intr MthInc I Inc</t>
  </si>
  <si>
    <t>#https://doc.morningstar.com/document/bcd4a35f5a9157ccaf9ac063f3892a2c.msdoc/?clientid=ajbell&amp;key=805803a4ca9fc338#</t>
  </si>
  <si>
    <t>GB00B7H1PG56</t>
  </si>
  <si>
    <t>AXA Framlington Managed Income Z Grs Acc</t>
  </si>
  <si>
    <t>#http://www.morningstar.co.uk/uk/funds/snapshot/snapshot.aspx?id=F00000P789&amp;tab=14&amp;DocumentId=a98c73f7952790e7efb5caa27bd8b8cf&amp;Format=PDF#</t>
  </si>
  <si>
    <t>GB00B7J4YT87</t>
  </si>
  <si>
    <t>M&amp;G INVESTMENT MAN STRATEGIC CORP BOND I ACC GBP</t>
  </si>
  <si>
    <t>https://www.morningstar.co.uk/uk/funds/snapshot/snapshot.aspx?id=F00000OO8H</t>
  </si>
  <si>
    <t>GB00B7J5ND87</t>
  </si>
  <si>
    <t>MI TwentyFour AM Focus Bond A Inc Gross GBP</t>
  </si>
  <si>
    <t>GB00B7J60R40</t>
  </si>
  <si>
    <t>iShares Corporate Bond Index (UK) D Inc</t>
  </si>
  <si>
    <t>GB00B7J76C49</t>
  </si>
  <si>
    <t>M&amp;G Global Government Bond GBP R Acc</t>
  </si>
  <si>
    <t>#https://markets.ft.com/data/funds/tearsheet/risk?s=GB00B7J76C49:GBX#</t>
  </si>
  <si>
    <t>GB00B7K9LQ88</t>
  </si>
  <si>
    <t>Liontrust US Opportunities C Acc GBP</t>
  </si>
  <si>
    <t>#https://www.morningstar.co.uk/uk/funds/snapshot/snapshot.aspx?id=F00000OWFN&amp;tab=5#</t>
  </si>
  <si>
    <t>GB00B7KCG406</t>
  </si>
  <si>
    <t>FTF Franklin US Opportunities W Acc</t>
  </si>
  <si>
    <t>#https://www.morningstar.co.uk/uk/funds/snapshot/snapshot.aspx?id=F00000OBRC&amp;tab=14&amp;DocumentId=b48a94319f67acdbebdfd769cc9c3043&amp;Format=PDF#</t>
  </si>
  <si>
    <t>GB00B7KR2P84</t>
  </si>
  <si>
    <t>easyJet PLC</t>
  </si>
  <si>
    <t>http://www.teletrader.com/easyjet-plc-ord-27-2-7p/stocks/details/tts-402949</t>
  </si>
  <si>
    <t>GB00B7KVX245</t>
  </si>
  <si>
    <t>abrdn Global Smaller Coms P1 Acc</t>
  </si>
  <si>
    <t>#https://www.morningstar.co.uk/uk/funds/snapshot/snapshot.aspx?id=F00000OPTP&amp;tab=2#</t>
  </si>
  <si>
    <t>GB00B7L34154</t>
  </si>
  <si>
    <t>UBS Global Emerging Markets Equity C Acc</t>
  </si>
  <si>
    <t>#http://www.morningstar.co.uk/uk/funds/snapshot/snapshot.aspx?id=F00000OIGT&amp;tab=2#</t>
  </si>
  <si>
    <t>GB00B7LB0P54</t>
  </si>
  <si>
    <t>BNY Mellon Investment Funds - Newton Multi-Asset Balanced Fund Institutional W Income</t>
  </si>
  <si>
    <t>https://www.morningstar.co.uk/uk/funds/snapshot/snapshot.aspx?id=F00000OTUD</t>
  </si>
  <si>
    <t>GB00B7LDL923</t>
  </si>
  <si>
    <t>Schroder US Smaller CO Z Acc</t>
  </si>
  <si>
    <t>GB00B7LDLC53</t>
  </si>
  <si>
    <t>Schroder US Smaller Comp Z Inc</t>
  </si>
  <si>
    <t>#http://www.morningstar.co.uk/uk/funds/snapshot/snapshot.aspx?id=F00000NRHS&amp;tab=12#</t>
  </si>
  <si>
    <t>GB00B7M90R07</t>
  </si>
  <si>
    <t>BNY Mellon UK Income Inst W Acc GBP</t>
  </si>
  <si>
    <t>GB00B7MC0R90</t>
  </si>
  <si>
    <t>VT Argonaut Absolute Return A GBP Acc</t>
  </si>
  <si>
    <t>#http://www.morningstar.co.uk/uk/funds/snapshot/snapshot.aspx?id=F00000O8H1&amp;tab=2#</t>
  </si>
  <si>
    <t>GB00B7MKLS14</t>
  </si>
  <si>
    <t>FTF Martin Currie UK Equity Income W Inc</t>
  </si>
  <si>
    <t>GB00B7MZ0J00</t>
  </si>
  <si>
    <t>FTF Templeton Global Emerging Mkts W Acc</t>
  </si>
  <si>
    <t>Templeton</t>
  </si>
  <si>
    <t>#http://www.morningstar.co.uk/uk/funds/snapshot/snapshot.aspx?id=F00000OBR5&amp;tab=2#</t>
  </si>
  <si>
    <t>GB00B7N03064</t>
  </si>
  <si>
    <t>JPM US Equity Income C Net Inc GBPH</t>
  </si>
  <si>
    <t>GB00B7NB1W76</t>
  </si>
  <si>
    <t>Barings Europe Select I GBP Inc</t>
  </si>
  <si>
    <t>#https://www.morningstar.co.uk/uk/funds/snapshot/snapshot.aspx?id=F00000OEPZ#</t>
  </si>
  <si>
    <t>GB00B7PHDP01</t>
  </si>
  <si>
    <t>HSBC Global Strategy Balanced Portfolio C Inc GBP</t>
  </si>
  <si>
    <t>GB00B7QK1Y37</t>
  </si>
  <si>
    <t>iShares North American Eq Idx (UK) D Acc</t>
  </si>
  <si>
    <t>#https://www.morningstar.co.uk/uk/funds/snapshot/snapshot.aspx?id=F00000OJRV&amp;tab=2#</t>
  </si>
  <si>
    <t>GB00B7S3QT06</t>
  </si>
  <si>
    <t>Liontrust UK Focus Fund X Acc</t>
  </si>
  <si>
    <t>GB00B7S9KM94</t>
  </si>
  <si>
    <t>BNY Mellon Global Income Inst W Acc</t>
  </si>
  <si>
    <t>http://www.morningstar.co.uk/uk/funds/snapshot/snapshot.aspx?id=F00000OTU0&amp;tab=2</t>
  </si>
  <si>
    <t>GB00B7T0G907</t>
  </si>
  <si>
    <t>Slater Growth P Acc</t>
  </si>
  <si>
    <t>#https://www.morningstar.co.uk/uk/funds/snapshot/snapshot.aspx?id=F00000PBF3#</t>
  </si>
  <si>
    <t>GB00B7T2FK07</t>
  </si>
  <si>
    <t>CT American Fund Z Net Acc</t>
  </si>
  <si>
    <t>GB00B7TW1V39</t>
  </si>
  <si>
    <t>Redcentric PLC</t>
  </si>
  <si>
    <t>#https://www.teletrader.com/redcentric-plc-ord-0-1p/stocks/details/tts-58657509#</t>
  </si>
  <si>
    <t>GB00B7V23Z99</t>
  </si>
  <si>
    <t>Royal London Sustainable Leaders C Acc</t>
  </si>
  <si>
    <t>#https://markets.ft.com/data/funds/tearsheet/risk?s=GB00B7V23Z99:GBX#</t>
  </si>
  <si>
    <t>GB00B7V68L26</t>
  </si>
  <si>
    <t>UBS US Equity C Acc</t>
  </si>
  <si>
    <t>GB00B7VHZX64</t>
  </si>
  <si>
    <t>UBS US Growth C Acc</t>
  </si>
  <si>
    <t>#https://www.morningstar.co.uk/uk/funds/snapshot/snapshot.aspx?id=F00000OIGY&amp;tab=2#</t>
  </si>
  <si>
    <t>GB00B7VNMB18</t>
  </si>
  <si>
    <t>Fidelity UK Smaller Companies W Acc</t>
  </si>
  <si>
    <t>#https://www.morningstar.co.uk/uk/funds/snapshot/snapshot.aspx?id=F00000OPY8&amp;tab=2#</t>
  </si>
  <si>
    <t>GB00B7VT0938</t>
  </si>
  <si>
    <t>iShares Mid Cap UK Equity Idx (UK) D Acc</t>
  </si>
  <si>
    <t>#https://www.morningstar.co.uk/uk/funds/snapshot/snapshot.aspx?id=F00000OJM7&amp;tab=2#</t>
  </si>
  <si>
    <t>GB00B7VWLQ60</t>
  </si>
  <si>
    <t>Quilter Inv Cirilium Bal Pasv R GBP Acc</t>
  </si>
  <si>
    <t>GB00B7W30613</t>
  </si>
  <si>
    <t>Stewart Inv Wldwd Sustnby B GBP Acc</t>
  </si>
  <si>
    <t>#https://www.morningstar.co.uk/uk/funds/snapshot/snapshot.aspx?id=F00000OTJO#</t>
  </si>
  <si>
    <t>GB00B7W36529</t>
  </si>
  <si>
    <t>BNY Mellon Real Return Inst W Inc</t>
  </si>
  <si>
    <t>#https://www.morningstar.co.uk/uk/funds/snapshot/snapshot.aspx?id=F00000OTTA&amp;tab=2#</t>
  </si>
  <si>
    <t>GB00B7W4GQ69</t>
  </si>
  <si>
    <t>iShares 100 UK Equity Index (UK) D Acc</t>
  </si>
  <si>
    <t>#http://www.morningstar.co.uk/uk/funds/snapshot/snapshot.aspx?id=F00000OJM4&amp;tab=2#</t>
  </si>
  <si>
    <t>GB00B7W6H253</t>
  </si>
  <si>
    <t>BlackRock Consensus 35 D Acc</t>
  </si>
  <si>
    <t>#https://www.morningstar.co.uk/uk/funds/snapshot/snapshot.aspx?id=F00000OMU6#</t>
  </si>
  <si>
    <t>GB00B7Y6JH20</t>
  </si>
  <si>
    <t>LV= Vanguard Sterling Short-Term Money Market Pn S2</t>
  </si>
  <si>
    <t>Pension Fund</t>
  </si>
  <si>
    <t>GB00B7YDFB99</t>
  </si>
  <si>
    <t>CT US Smaller Companies C Inc</t>
  </si>
  <si>
    <t>#https://www.morningstar.co.uk/uk/funds/snapshot/snapshot.aspx?id=F00000OLW0&amp;tab=14&amp;DocumentId=076a8ea665e947d6cb278df1c11e8ee6&amp;Format=PDF#</t>
  </si>
  <si>
    <t>GB00B7Z53659</t>
  </si>
  <si>
    <t>United Kingdom of Great Britai 2.250% 09/07/2023 GBP SNR National Governmen</t>
  </si>
  <si>
    <t>GB00B7ZPKY25</t>
  </si>
  <si>
    <t>Rathbone Multi-Asset Enhanced Gr S Acc</t>
  </si>
  <si>
    <t>#https://www.morningstar.co.uk/uk/funds/snapshot/snapshot.aspx?id=F00000OUXH#</t>
  </si>
  <si>
    <t>GB00B80KHR13</t>
  </si>
  <si>
    <t>COLUMBIA THREADNEEDLE (UK) ICVC III - CT GBL TOTAL RETURN BOND C GBP HGD DIS</t>
  </si>
  <si>
    <t>GB00B80L7V87</t>
  </si>
  <si>
    <t>LF Ruffer Total Return C Acc</t>
  </si>
  <si>
    <t>#http://www.morningstar.co.uk/uk/funds/snapshot/snapshot.aspx?id=F00000P0RI&amp;tab=2#</t>
  </si>
  <si>
    <t>GB00B80QD042</t>
  </si>
  <si>
    <t>HSBC FTSE 100 Index C Inc</t>
  </si>
  <si>
    <t>GB00B80QFR50</t>
  </si>
  <si>
    <t>HSBC FTSE 100 Index C Acc</t>
  </si>
  <si>
    <t>GB00B80QFX11</t>
  </si>
  <si>
    <t>HSBC FTSE All Share Index C Acc</t>
  </si>
  <si>
    <t>#https://markets.ft.com/data/funds/tearsheet/summary?s=GB00B80QFX11:GBX#</t>
  </si>
  <si>
    <t>GB00B80QG052</t>
  </si>
  <si>
    <t>HSBC FTSE 250 Index C Acc</t>
  </si>
  <si>
    <t>Old GAP list</t>
  </si>
  <si>
    <t>GB00B80QG276</t>
  </si>
  <si>
    <t>HSBC UK Gilt Index C Inc</t>
  </si>
  <si>
    <t>#https://www.morningstar.co.uk/uk/funds/snapshot/snapshot.aspx?id=F00000OOAX&amp;tab=2#</t>
  </si>
  <si>
    <t>GB00B80QG490</t>
  </si>
  <si>
    <t>HSBC American Index C Inc</t>
  </si>
  <si>
    <t>#http://www.morningstar.co.uk/uk/funds/snapshot/snapshot.aspx?id=F00000OOAZ&amp;tab=2#</t>
  </si>
  <si>
    <t>GB00B80QG615</t>
  </si>
  <si>
    <t>HSBC American Index C Acc</t>
  </si>
  <si>
    <t>#http://www.morningstar.co.uk/uk/funds/snapshot/snapshot.aspx?id=F00000OOB0&amp;tab=12#</t>
  </si>
  <si>
    <t>GB00B80QGD89</t>
  </si>
  <si>
    <t>HSBC European Index Fund C Inc</t>
  </si>
  <si>
    <t>GB00B80QGH28</t>
  </si>
  <si>
    <t>HSBC European Index Accumulation C</t>
  </si>
  <si>
    <t>#https://www.morningstar.co.uk/uk/funds/snapshot/snapshot.aspx?id=F00000OOB2&amp;tab=2#</t>
  </si>
  <si>
    <t>GB00B80QGM70</t>
  </si>
  <si>
    <t>HSBC Japan Index C Inc</t>
  </si>
  <si>
    <t>GB00B80QGN87</t>
  </si>
  <si>
    <t>HSBC Japan Index C Acc</t>
  </si>
  <si>
    <t>GB00B80QGR26</t>
  </si>
  <si>
    <t>HSBC Pacific Index Income C</t>
  </si>
  <si>
    <t>GB00B8113P38</t>
  </si>
  <si>
    <t>Janus Henderson MA Abs Rt</t>
  </si>
  <si>
    <t>GB00B8169Q14</t>
  </si>
  <si>
    <t>CT UK Equity Income Z Inc GBP</t>
  </si>
  <si>
    <t>#https://markets.ft.com/data/funds/tearsheet/risk?s=GB00B8169Q14:GBP#</t>
  </si>
  <si>
    <t>GB00B81C8395</t>
  </si>
  <si>
    <t>BNY Mellon Mlt-Asst Divers Ret Inst WAcc</t>
  </si>
  <si>
    <t>#https://www.morningstar.co.uk/uk/funds/snapshot/snapshot.aspx?id=F00000OTU6&amp;tab=2#</t>
  </si>
  <si>
    <t>GB00B826H339</t>
  </si>
  <si>
    <t>Royal London Sustainable Div D Acc</t>
  </si>
  <si>
    <t>#https://www.morningstar.co.uk/uk/funds/snapshot/snapshot.aspx?id=F00000WANE&amp;tab=2#</t>
  </si>
  <si>
    <t>GB00B8278F56</t>
  </si>
  <si>
    <t>Premier Miton US Opportunities B Acc</t>
  </si>
  <si>
    <t>Premier Miton</t>
  </si>
  <si>
    <t>#https://www.morningstar.co.uk/uk/funds/snapshot/snapshot.aspx?id=F00000P86D&amp;tab=2#</t>
  </si>
  <si>
    <t>GB00B82VD295</t>
  </si>
  <si>
    <t>abrdn Emerging Markets Income Equity  I Acc GBP</t>
  </si>
  <si>
    <t>GB00B82ZGC20</t>
  </si>
  <si>
    <t>Allianz UK Listed Equity Income C Inc GBP</t>
  </si>
  <si>
    <t>GB00B830MV78</t>
  </si>
  <si>
    <t>IFSL Marlborough Global Innovation P Acc</t>
  </si>
  <si>
    <t>#https://www.morningstar.co.uk/uk/funds/snapshot/snapshot.aspx?id=F00000PBFG&amp;tab=14&amp;DocumentId=13e5b271c283ec4a90029a5d1259bd00&amp;Format=PDF#</t>
  </si>
  <si>
    <t>GB00B8344798</t>
  </si>
  <si>
    <t>L&amp;G All Stocks Gilt Index I Acc</t>
  </si>
  <si>
    <t>#https://markets.ft.com/data/funds/tearsheet/risk?s=GB00B8344798:GBX#</t>
  </si>
  <si>
    <t>GB00B8358Z89</t>
  </si>
  <si>
    <t>CT American Smaller Coms(US) Z Acc GBP</t>
  </si>
  <si>
    <t>#http://www.morningstar.co.uk/uk/funds/snapshot/snapshot.aspx?id=F00000OU8O&amp;tab=2#</t>
  </si>
  <si>
    <t>GB00B8369M57</t>
  </si>
  <si>
    <t>Sarasin Responsible Global Equity P Acc</t>
  </si>
  <si>
    <t>#https://www.morningstar.co.uk/uk/funds/snapshot/snapshot.aspx?id=F00000OUYD&amp;tab=2#</t>
  </si>
  <si>
    <t>GB00B8387G12</t>
  </si>
  <si>
    <t>L&amp;G All Stocks Gilt Index Trust I Class Income GBP</t>
  </si>
  <si>
    <t>GB00B83HGR24</t>
  </si>
  <si>
    <t>iShares UK Gilts All Stks Idx (UK) D Acc</t>
  </si>
  <si>
    <t>http://www.morningstar.co.uk/uk/funds/snapshot/snapshot.aspx?id=F00000OJRW&amp;tab=2</t>
  </si>
  <si>
    <t>GB00B83LW328</t>
  </si>
  <si>
    <t>L&amp;G Global Equity Index I Acc</t>
  </si>
  <si>
    <t>GB00B83MH186</t>
  </si>
  <si>
    <t>iShares Continen Eurp Eq Idx (UK) D Acc</t>
  </si>
  <si>
    <t>http://www.morningstar.co.uk/uk/funds/snapshot/snapshot.aspx?id=F00000OJRP&amp;tab=2</t>
  </si>
  <si>
    <t>GB00B83RDY83</t>
  </si>
  <si>
    <t>Schroder High Yield Opportunities Fund Z Acc</t>
  </si>
  <si>
    <t>GB00B83RVT96</t>
  </si>
  <si>
    <t>iShares Index Linked Gilt Idx (UK) D Acc</t>
  </si>
  <si>
    <t>#https://www.morningstar.co.uk/uk/funds/snapshot/snapshot.aspx?id=F00000OJM1&amp;tab=5#</t>
  </si>
  <si>
    <t>GB00B8440Z89</t>
  </si>
  <si>
    <t>Blackrock European Dynamic D Inc GBP</t>
  </si>
  <si>
    <t>GB00B844WJ68</t>
  </si>
  <si>
    <t>Royal London Sustainable Div C Inc</t>
  </si>
  <si>
    <t>#https://www.morningstar.co.uk/uk/funds/snapshot/snapshot.aspx?id=F00000PGEK#</t>
  </si>
  <si>
    <t>GB00B8454P92</t>
  </si>
  <si>
    <t>BNY Mellon Mlt-Asst Growth Inst W Acc</t>
  </si>
  <si>
    <t>#http://www.morningstar.co.uk/uk/funds/snapshot/snapshot.aspx?id=F00000OTUI&amp;tab=2#</t>
  </si>
  <si>
    <t>GB00B845HL62</t>
  </si>
  <si>
    <t>JPM Europe Dynamic (ex-UK) C Net Acc</t>
  </si>
  <si>
    <t>#https://www.morningstar.co.uk/uk/funds/snapshot/snapshot.aspx?id=F00000OYYG&amp;tab=2#</t>
  </si>
  <si>
    <t>GB00B848DD97</t>
  </si>
  <si>
    <t>iShares Envir&amp;Lw Carb Tilt REIdx(UK)DInc</t>
  </si>
  <si>
    <t>#http://www.morningstar.co.uk/uk/funds/snapshot/snapshot.aspx?id=F00000OXGD&amp;tab=5#</t>
  </si>
  <si>
    <t>GB00B849DT80</t>
  </si>
  <si>
    <t>HSBC Global Strategy Dynamic C Acc</t>
  </si>
  <si>
    <t>#https://markets.ft.com/data/funds/tearsheet/risk?s=GB00B849DT80:GBP#</t>
  </si>
  <si>
    <t>GB00B849FB47</t>
  </si>
  <si>
    <t>iShares Pacific ex Jpn Eq Idx (UK) D Acc</t>
  </si>
  <si>
    <t>#http://www.morningstar.co.uk/uk/funds/snapshot/snapshot.aspx?id=F00000OJS1&amp;tab=2#</t>
  </si>
  <si>
    <t>GB00B84DSW83</t>
  </si>
  <si>
    <t>iShares Corporate Bond Index (UK) D Acc</t>
  </si>
  <si>
    <t>#https://www.blackrock.com/uk/individual/literature/fact-sheet/ishares-corporate-bond-index-fund-uk-class-d-accu-gbp-factsheet-gb00b84dsw83-gb-en-individual.pdf?switchLocale=y&amp;siteEntryPassthrough=true#</t>
  </si>
  <si>
    <t>GB00B84DT147</t>
  </si>
  <si>
    <t>BlackRock Corporate Bond 1-10 Year D Acc</t>
  </si>
  <si>
    <t>GB00B84DV184</t>
  </si>
  <si>
    <t>HSBC Global Strategy Cautious Portfolio C Acc</t>
  </si>
  <si>
    <t>GB00B84DY642</t>
  </si>
  <si>
    <t>iShares Emerging Mkts Eq Idx (UK) D Acc</t>
  </si>
  <si>
    <t>#https://markets.ft.com/data/funds/tearsheet/risk?s=GB00B84DY642:GBX#</t>
  </si>
  <si>
    <t>GB00B84L7Q94</t>
  </si>
  <si>
    <t>HSBC Global Property C Acc</t>
  </si>
  <si>
    <t>http://www.morningstar.co.uk/uk/funds/snapshot/snapshot.aspx?id=F00000OOBC&amp;tab=2</t>
  </si>
  <si>
    <t>GB00B84LQR33</t>
  </si>
  <si>
    <t>JPM UK Smaller Companies C Acc</t>
  </si>
  <si>
    <t>GB00B84LZT89</t>
  </si>
  <si>
    <t>ACUMEN Portfolio 4 X Acc</t>
  </si>
  <si>
    <t>#http://www.morningstar.co.uk/uk/funds/snapshot/snapshot.aspx?id=F00000OSTI&amp;tab=12#</t>
  </si>
  <si>
    <t>GB00B84Q8M70</t>
  </si>
  <si>
    <t>Fidelity Sustainable Asia Equity W Acc GBP</t>
  </si>
  <si>
    <t>GB00B84QXT94</t>
  </si>
  <si>
    <t>L&amp;G All Stocks Index Linked Gt Idx I Acc</t>
  </si>
  <si>
    <t>#https://markets.ft.com/data/funds/tearsheet/risk?s=GB00B84QXT94:GBX#</t>
  </si>
  <si>
    <t>GB00B8510Q93</t>
  </si>
  <si>
    <t>LF Ruffer Gold C Acc</t>
  </si>
  <si>
    <t>#https://www.morningstar.co.uk/uk/funds/snapshot/snapshot.aspx?id=F00000P0RJ&amp;tab=2#</t>
  </si>
  <si>
    <t>GB00B85K7211</t>
  </si>
  <si>
    <t>Liontrust Balanced C Acc GBP</t>
  </si>
  <si>
    <t>#https://www.morningstar.co.uk/uk/funds/snapshot/snapshot.aspx?id=F00000OWFP#</t>
  </si>
  <si>
    <t>GB00B86LX253</t>
  </si>
  <si>
    <t>BNY Mellon Mlt-Asst Balanced Inst W Acc</t>
  </si>
  <si>
    <t>GB00B86MM213</t>
  </si>
  <si>
    <t>BlackRock Consensus 70 Fund D Acc GBP</t>
  </si>
  <si>
    <t>GB00B86NX655</t>
  </si>
  <si>
    <t>Rathbone Multi-Asset Strategic Gr S Inc</t>
  </si>
  <si>
    <t>#https://www.morningstar.co.uk/uk/funds/snapshot/snapshot.aspx?id=F00000OUXD&amp;tab=5#</t>
  </si>
  <si>
    <t>GB00B86QF242</t>
  </si>
  <si>
    <t>Rathbone Multi-Asset Strategic Gr S Acc</t>
  </si>
  <si>
    <t>#http://www.morningstar.co.uk/uk/funds/snapshot/snapshot.aspx?id=F00000OUXE&amp;tab=2#</t>
  </si>
  <si>
    <t>GB00B86SVM24</t>
  </si>
  <si>
    <t>Rathbone Multi-Asset Total Return S Inc</t>
  </si>
  <si>
    <t>#https://www.morningstar.co.uk/uk/funds/snapshot/snapshot.aspx?id=F00000OUXF#</t>
  </si>
  <si>
    <t>GB00B87BSD02</t>
  </si>
  <si>
    <t>BNY Multi Asset Growth Inst</t>
  </si>
  <si>
    <t>GB00B87D9990</t>
  </si>
  <si>
    <t>CT Dollar Bond Z Grs Acc GBP</t>
  </si>
  <si>
    <t>#https://www.morningstar.co.uk/uk/funds/snapshot/snapshot.aspx?id=F00000QJG5&amp;tab=2#</t>
  </si>
  <si>
    <t>GB00B87FJ401</t>
  </si>
  <si>
    <t>Royal London Corporate Bond M Acc</t>
  </si>
  <si>
    <t>http://www.morningstar.co.uk/uk/funds/snapshot/snapshot.aspx?id=F00000PW29&amp;tab=2</t>
  </si>
  <si>
    <t>GB00B87GRQ11</t>
  </si>
  <si>
    <t>Liontrust Special Situations A Inc</t>
  </si>
  <si>
    <t>#https://www.morningstar.co.uk/uk/funds/snapshot/snapshot.aspx?id=F00000PA6V#</t>
  </si>
  <si>
    <t>GB00B882H241</t>
  </si>
  <si>
    <t>Royal London Sustainable World C Acc</t>
  </si>
  <si>
    <t>#http://www.morningstar.co.uk/uk/funds/snapshot/snapshot.aspx?id=F00000PGEN&amp;tab=2#</t>
  </si>
  <si>
    <t>GB00B888FR33</t>
  </si>
  <si>
    <t>CT UK Equity Income Fund Z Class Acc GBP</t>
  </si>
  <si>
    <t>GB00B88MP089</t>
  </si>
  <si>
    <t>JPM Natural Resources C Net Acc</t>
  </si>
  <si>
    <t>#http://www.morningstar.co.uk/uk/funds/snapshot/snapshot.aspx?id=F00000OYYH&amp;tab=2#</t>
  </si>
  <si>
    <t>GB00B88V3X40</t>
  </si>
  <si>
    <t>Fidelity Special Situations W Acc</t>
  </si>
  <si>
    <t>#http://www.morningstar.co.uk/uk/funds/snapshot/snapshot.aspx?id=F00000OPY7&amp;tab=2#</t>
  </si>
  <si>
    <t>GB00B88Y0217</t>
  </si>
  <si>
    <t>L&amp;G Multi-Index 4 I Acc</t>
  </si>
  <si>
    <t>#https://www.morningstar.co.uk/uk/funds/snapshot/snapshot.aspx?id=F00000PTMF&amp;tab=2#</t>
  </si>
  <si>
    <t>GB00B893BN59</t>
  </si>
  <si>
    <t>Fidelity Multi Asset Allctr Advtrs W Acc</t>
  </si>
  <si>
    <t>#https://www.morningstar.co.uk/uk/funds/snapshot/snapshot.aspx?id=F00000P6X4&amp;tab=2#</t>
  </si>
  <si>
    <t>GB00B89VCR08</t>
  </si>
  <si>
    <t>iShares UK Gilts All Stks Idx (UK) D Inc</t>
  </si>
  <si>
    <t>#https://www.morningstar.co.uk/uk/funds/snapshot/snapshot.aspx?id=F00000OXGC&amp;tab=2#</t>
  </si>
  <si>
    <t>GB00B8B02G41</t>
  </si>
  <si>
    <t>abrdn Emerging Markets Income Equity Fund P1 Acc GBP</t>
  </si>
  <si>
    <t>GB00B8B5QN46</t>
  </si>
  <si>
    <t>iShares Index Linked Gilt Idx (UK) L Acc</t>
  </si>
  <si>
    <t>#https://www.morningstar.co.uk/uk/funds/snapshot/snapshot.aspx?id=F00000P25M&amp;tab=2#</t>
  </si>
  <si>
    <t>GB00B8BC5H23</t>
  </si>
  <si>
    <t>CT European Select Z Acc GBP</t>
  </si>
  <si>
    <t>#http://www.morningstar.co.uk/uk/funds/snapshot/snapshot.aspx?id=F00000OU8T&amp;tab=2#</t>
  </si>
  <si>
    <t>GB00B8BJV423</t>
  </si>
  <si>
    <t>Premier Miton Diversified GrD Inc</t>
  </si>
  <si>
    <t>GB00B8BKRY79</t>
  </si>
  <si>
    <t>Quilter Inv Cirilium Cnsrv Pasv R GBPAcc</t>
  </si>
  <si>
    <t>#https://www.fundslibrary.co.uk/FundsLibrary.DataRetrieval/Documents.aspx/?type=point_of_sale&amp;id=7a7db1d2-fc1e-464a-abf3-4a8f5467fc4d&amp;user=fvl0phTtGPhzqCt4NPtcXVENM4Egy0hqzLmseqIM0mAerNzdVK5RX3PC89C9Zm%2bn&amp;r=1#</t>
  </si>
  <si>
    <t>GB00B8BQG486</t>
  </si>
  <si>
    <t>BNY Mellon Global Income Inst W Inc</t>
  </si>
  <si>
    <t>#http://www.morningstar.co.uk/uk/funds/snapshot/snapshot.aspx?id=F00000OTTZ&amp;tab=14&amp;DocumentId=3b648e7dfc79d4f4784e22149f1966b4&amp;Format=PDF#</t>
  </si>
  <si>
    <t>GB00B8BTWR23</t>
  </si>
  <si>
    <t>Liontrust UK Growth B Inc</t>
  </si>
  <si>
    <t>#http://www.morningstar.co.uk/uk/funds/snapshot/snapshot.aspx?id=F00000PA6T&amp;tab=2#</t>
  </si>
  <si>
    <t>GB00B8C0JY03</t>
  </si>
  <si>
    <t>Royal London Sustainable Leaders Trust DI</t>
  </si>
  <si>
    <t>GB00B8CHCY21</t>
  </si>
  <si>
    <t>Invesco Global Tgtd Rets UK Acc</t>
  </si>
  <si>
    <t>#http://www.morningstar.co.uk/uk/funds/snapshot/snapshot.aspx?id=F00000QBV9&amp;tab=2#</t>
  </si>
  <si>
    <t>GB00B8CQP956</t>
  </si>
  <si>
    <t>IFSL Marlborough Multi-Cap Growth P Inc</t>
  </si>
  <si>
    <t>GB00B8DB5B19</t>
  </si>
  <si>
    <t>JPM Global Equity Income C GBPH Net Acc</t>
  </si>
  <si>
    <t>#https://www.morningstar.co.uk/uk/funds/snapshot/snapshot.aspx?id=F00000OQRM&amp;tab=2#</t>
  </si>
  <si>
    <t>GB00B8F8YX59</t>
  </si>
  <si>
    <t>IFSL Marlborough UK Micro Cap Gr P Acc</t>
  </si>
  <si>
    <t>#http://www.morningstar.co.uk/uk/funds/snapshot/snapshot.aspx?id=F00000PBF1&amp;tab=2#</t>
  </si>
  <si>
    <t>GB00B8FCHK57</t>
  </si>
  <si>
    <t>JO Hambro UK Equity Income Fund Y Acc</t>
  </si>
  <si>
    <t>GB00B8FLYL21</t>
  </si>
  <si>
    <t>Investec Multi Asset Protector Fund 2 I Acc</t>
  </si>
  <si>
    <t>http://www.morningstar.co.uk/uk/funds/snapshot/snapshot.aspx?id=F00000OIYO&amp;tab=2</t>
  </si>
  <si>
    <t>GB00B8FV4F68</t>
  </si>
  <si>
    <t>Liontrust MA Passive Growth Z GBP Acc</t>
  </si>
  <si>
    <t>GB00B8G3MY63</t>
  </si>
  <si>
    <t>Fidelity Index US A Acc GBP</t>
  </si>
  <si>
    <t>GB00B8GG6326</t>
  </si>
  <si>
    <t>Royal London Sustainable World C Inc</t>
  </si>
  <si>
    <t>#http://www.morningstar.co.uk/uk/funds/snapshot/snapshot.aspx?id=F00000PGEM&amp;tab=2#</t>
  </si>
  <si>
    <t>GB00B8GGF462</t>
  </si>
  <si>
    <t>BNY Mellon Emerging Income Inst W Acc GBP</t>
  </si>
  <si>
    <t>GB00B8GHTZ84</t>
  </si>
  <si>
    <t>Royal London Sustainable World D Acc</t>
  </si>
  <si>
    <t>#https://markets.ft.com/data/funds/tearsheet/risk?s=GB00B8GHTZ84:GBX#</t>
  </si>
  <si>
    <t>GB00B8GJ8S05</t>
  </si>
  <si>
    <t>Royal London Sterling Credit Fund M GBP Acc</t>
  </si>
  <si>
    <t>GB00B8GJF672</t>
  </si>
  <si>
    <t>BNY Mellon Asian OpportunitiesInst W Acc</t>
  </si>
  <si>
    <t>#https://www.morningstar.co.uk/uk/funds/snapshot/snapshot.aspx?id=F00000OTTT&amp;tab=2#</t>
  </si>
  <si>
    <t>GB00B8GJGW07</t>
  </si>
  <si>
    <t>Janus Henderson Sterling Bond UT I Acc</t>
  </si>
  <si>
    <t>#http://www.morningstar.co.uk/uk/funds/snapshot/snapshot.aspx?id=F00000ONHZ&amp;tab=2#</t>
  </si>
  <si>
    <t>GB00B8GMZS88</t>
  </si>
  <si>
    <t>Blackrock US Opportunities D Acc</t>
  </si>
  <si>
    <t>GB00B8H50V47</t>
  </si>
  <si>
    <t>BNY Mellon Global Dynamic Bd Inst W Acc</t>
  </si>
  <si>
    <t>GB00B8H7D001</t>
  </si>
  <si>
    <t>Marlborough Global Bond Fund P Inc</t>
  </si>
  <si>
    <t>GB00B8H7XS88</t>
  </si>
  <si>
    <t>Royal London Sustainable Mgd Gr C Acc</t>
  </si>
  <si>
    <t>GB00B8H99P30</t>
  </si>
  <si>
    <t>JPM US Small Cap Growth C Acc</t>
  </si>
  <si>
    <t>#http://www.morningstar.co.uk/uk/funds/snapshot/snapshot.aspx?id=F00000OYE7&amp;tab=2#</t>
  </si>
  <si>
    <t>GB00B8HDQ548</t>
  </si>
  <si>
    <t>Premier Miton UK Money Market B Inc GBP</t>
  </si>
  <si>
    <t>GB00B8HJ5779</t>
  </si>
  <si>
    <t>BNY Multi Asset Div return</t>
  </si>
  <si>
    <t>GB00B8HPRW47</t>
  </si>
  <si>
    <t>IFDS WHEB Sustainability C Acc</t>
  </si>
  <si>
    <t>GB00B8HT7153</t>
  </si>
  <si>
    <t>Fidelity Global Special Sits W Acc</t>
  </si>
  <si>
    <t>#https://markets.ft.com/data/funds/tearsheet/risk?s=GB00B8HT7153:GBX#</t>
  </si>
  <si>
    <t>GB00B8HTH592</t>
  </si>
  <si>
    <t>Royal London Sustainable Leaders Trust Class C Inc</t>
  </si>
  <si>
    <t>GB00B8HWPP49</t>
  </si>
  <si>
    <t>Liontrust UK Smaller Companies I Acc</t>
  </si>
  <si>
    <t>#https://markets.ft.com/data/funds/tearsheet/risk?s=GB00B8HWPP49:GBX#</t>
  </si>
  <si>
    <t>GB00B8HY5051</t>
  </si>
  <si>
    <t>BNY Mellon Infl-Lnkd Corp Bd Inst W Acc</t>
  </si>
  <si>
    <t>#https://www.morningstar.co.uk/uk/funds/snapshot/snapshot.aspx?id=F00000PIUW&amp;tab=2#</t>
  </si>
  <si>
    <t>GB00B8JBXD38</t>
  </si>
  <si>
    <t>Rathbone Multi-Asset Total Return S Acc</t>
  </si>
  <si>
    <t>#https://www.morningstar.co.uk/uk/funds/snapshot/snapshot.aspx?id=F00000OUXG&amp;tab=2#</t>
  </si>
  <si>
    <t>GB00B8JWZP29</t>
  </si>
  <si>
    <t>Premier Miton UK Smaller Companies B Acc</t>
  </si>
  <si>
    <t>#http://www.morningstar.co.uk/uk/funds/snapshot/snapshot.aspx?id=F00000P869&amp;tab=2#</t>
  </si>
  <si>
    <t>GB00B8JXBQ82</t>
  </si>
  <si>
    <t>M&amp;G Short Dated Corporate Bond Fund Class I GBP</t>
  </si>
  <si>
    <t>GB00B8K34M44</t>
  </si>
  <si>
    <t>Royal London Sustainable Mgd Gr C Inc</t>
  </si>
  <si>
    <t>#https://www.morningstar.co.uk/uk/funds/snapshot/snapshot.aspx?id=F00000PGEO&amp;tab=5#</t>
  </si>
  <si>
    <t>GB00B8K6W529</t>
  </si>
  <si>
    <t>BNY Mellon Long Term Global Equity Fund W Acc GBP</t>
  </si>
  <si>
    <t>GB00B8K7QM04</t>
  </si>
  <si>
    <t>BNY Mellon Multi-Asset Balanced Fund B Income GBP</t>
  </si>
  <si>
    <t>GB00B8K8HH50</t>
  </si>
  <si>
    <t>Franklin UK Mid Cap W Inc GBP</t>
  </si>
  <si>
    <t>GB00B8K9JZ06</t>
  </si>
  <si>
    <t>BNY Mellon Multi-Asset Balanced B Acc</t>
  </si>
  <si>
    <t>GB00B8KPPJ41</t>
  </si>
  <si>
    <t>Quilter Inv Asia Pac ex Jpn Eq U2 GBPAcc</t>
  </si>
  <si>
    <t>Ashburton</t>
  </si>
  <si>
    <t>GB00B8KPW262</t>
  </si>
  <si>
    <t>BNY Mellon Asian Income Fund IWI</t>
  </si>
  <si>
    <t>GB00B8KRCM23</t>
  </si>
  <si>
    <t>L&amp;G Mixed Investment 0-35% I Acc</t>
  </si>
  <si>
    <t>#https://www.morningstar.co.uk/uk/funds/snapshot/snapshot.aspx?id=F00000OUTY&amp;tab=2#</t>
  </si>
  <si>
    <t>GB00B8L3WZ29</t>
  </si>
  <si>
    <t xml:space="preserve">TM Natixis Loomis Sayles U.S. Equity Leaders N Acc GBP </t>
  </si>
  <si>
    <t>GB00B8L7D393</t>
  </si>
  <si>
    <t>IFSL Marlborough High Yield Fixed Interest Fund P Inc GBP</t>
  </si>
  <si>
    <t>GB00B8N44J10</t>
  </si>
  <si>
    <t>Invesco European Equity Fund (UK) Z (Acc)</t>
  </si>
  <si>
    <t>GB00B8N44L32</t>
  </si>
  <si>
    <t>Invesco European Equity Income Z (Acc)</t>
  </si>
  <si>
    <t>GB00B8N44Q86</t>
  </si>
  <si>
    <t>Invesco Asian (UK) Z (Acc)</t>
  </si>
  <si>
    <t>GB00B8N44Z77</t>
  </si>
  <si>
    <t>Invesco Corporate Bond (UK) Z (Acc)</t>
  </si>
  <si>
    <t>GB00B8N45097</t>
  </si>
  <si>
    <t>Invesco Corporate Bond UK Z Inc</t>
  </si>
  <si>
    <t>#https://www.morningstar.co.uk/uk/funds/snapshot/snapshot.aspx?id=F00000P0TL#</t>
  </si>
  <si>
    <t>GB00B8N45980</t>
  </si>
  <si>
    <t>Invesco High Yield UK Z Acc</t>
  </si>
  <si>
    <t>#https://markets.ft.com/data/funds/tearsheet/risk?s=GB00B8N45980:GBX#</t>
  </si>
  <si>
    <t>GB00B8N45K99</t>
  </si>
  <si>
    <t>INVESCO GLOBAL FINANCIAL CAPITAL (UK) Z Acc</t>
  </si>
  <si>
    <t>GB00B8N45P45</t>
  </si>
  <si>
    <t>Invesco Monthly Inc Plus UK Z Acc</t>
  </si>
  <si>
    <t>#https://www.morningstar.co.uk/uk/funds/snapshot/snapshot.aspx?id=F00000P0UH&amp;tab=2#</t>
  </si>
  <si>
    <t>GB00B8N45Q51</t>
  </si>
  <si>
    <t>Invesco Monthly Inc Plus UK Z Inc</t>
  </si>
  <si>
    <t>#https://markets.ft.com/data/funds/tearsheet/risk?s=GB00B8N45Q51:GBX#</t>
  </si>
  <si>
    <t>GB00B8N45T82</t>
  </si>
  <si>
    <t>Invesco Tactical Bond (UK) Z Acc GBP</t>
  </si>
  <si>
    <t>GB00B8N46061</t>
  </si>
  <si>
    <t>Invesco Global Equity Inc UK Z Acc</t>
  </si>
  <si>
    <t>#https://markets.ft.com/data/funds/tearsheet/risk?s=GB00B8N46061:GBX#</t>
  </si>
  <si>
    <t>GB00B8N46731</t>
  </si>
  <si>
    <t>Invesco Global Emerging Markets Fund (UK) Class Z (Acc)</t>
  </si>
  <si>
    <t>GB00B8N46848</t>
  </si>
  <si>
    <t>Invesco Global Emerging Markets (UK) Z Inc GBP</t>
  </si>
  <si>
    <t>GB00B8N46D97</t>
  </si>
  <si>
    <t>Invesco Global Smaller Coms UK Z Acc</t>
  </si>
  <si>
    <t>#https://www.morningstar.co.uk/uk/funds/snapshot/snapshot.aspx?id=F00000P0VA&amp;tab=2#</t>
  </si>
  <si>
    <t>GB00B8N46L71</t>
  </si>
  <si>
    <t>INVESCO FM IP HIGH INCOME Z ACC</t>
  </si>
  <si>
    <t>https://markets.ft.com/data/funds/tearsheet/risk?s=GB00B8N46L71:GBX</t>
  </si>
  <si>
    <t>GB00B8N46S41</t>
  </si>
  <si>
    <t>Invesco UK Opportunities Z (Acc)</t>
  </si>
  <si>
    <t>GB00B8N46W86</t>
  </si>
  <si>
    <t>Invesco UK Equity Income (UK) Z Inc GBP</t>
  </si>
  <si>
    <t>GB00B8ND6Q99</t>
  </si>
  <si>
    <t>Stewart Investors Worldwide Sustainability Fund Class A Acc GBP</t>
  </si>
  <si>
    <t>GB00B8P58897</t>
  </si>
  <si>
    <t>IFSL Marlborough Bond Income P Inc</t>
  </si>
  <si>
    <t>#https://www.morningstar.co.uk/uk/funds/snapshot/snapshot.aspx?id=F00000PBEA&amp;tab=2#</t>
  </si>
  <si>
    <t>GB00B8QW1M42</t>
  </si>
  <si>
    <t>Premier Miton UK Value Opportunities B Acc Instl GBP</t>
  </si>
  <si>
    <t>GB00B8SC6K54</t>
  </si>
  <si>
    <t>Greencoat UK Wind</t>
  </si>
  <si>
    <t>#https://www.teletrader.com/greencoat-uk-wind-plc-ord-1p/stocks/details/tts-57613302#</t>
  </si>
  <si>
    <t>GB00B8VZ3F59</t>
  </si>
  <si>
    <t>L&amp;G Multi-Index 5 I Acc</t>
  </si>
  <si>
    <t>#https://www.morningstar.co.uk/uk/funds/snapshot/snapshot.aspx?id=F00000PTMK&amp;tab=2#</t>
  </si>
  <si>
    <t>GB00B8VZBR34</t>
  </si>
  <si>
    <t>L&amp;G Multi Index 4 I Inc</t>
  </si>
  <si>
    <t>GB00B8W5LX86</t>
  </si>
  <si>
    <t>Fidelity Asian Dividend W Acc</t>
  </si>
  <si>
    <t>#http://www.morningstar.co.uk/uk/funds/snapshot/snapshot.aspx?id=F00000Q0NK&amp;tab=2#</t>
  </si>
  <si>
    <t>GB00B8WR7L45</t>
  </si>
  <si>
    <t>Fidelity MltAsst Open Str A Acc</t>
  </si>
  <si>
    <t>#http://www.morningstar.co.uk/uk/funds/snapshot/snapshot.aspx?id=F00000OWMQ&amp;tab=14&amp;DocumentId=c911daa801e524ebc1245fca95f1f5f3&amp;Format=PDF#</t>
  </si>
  <si>
    <t>GB00B8XYYQ86</t>
  </si>
  <si>
    <t>Royal London Short Term Money Mkt Y Acc</t>
  </si>
  <si>
    <t>#https://www.morningstar.co.uk/uk/funds/snapshot/snapshot.aspx?id=F00000Q8T0&amp;tab=5#</t>
  </si>
  <si>
    <t>GB00B8Y4ZB91</t>
  </si>
  <si>
    <t>Royal London UK Equity Income Fund MA</t>
  </si>
  <si>
    <t>GB00B8Y83Y02</t>
  </si>
  <si>
    <t>Natixis Loomis Sayles US Eq Ldrs Q/A £</t>
  </si>
  <si>
    <t>Natixis</t>
  </si>
  <si>
    <t>#https://markets.ft.com/data/funds/tearsheet/risk?s=GB00B8Y83Y02:GBP#</t>
  </si>
  <si>
    <t>GB00B8Y8NJ51</t>
  </si>
  <si>
    <t>Quilter Inv Cirilium Mod Pasv R GBP Acc</t>
  </si>
  <si>
    <t>SC udpated details on asset list 11/9/24</t>
  </si>
  <si>
    <t>GB00B8YQD220</t>
  </si>
  <si>
    <t>Fidelity Mlt Asst Allctr Defesv W Acc</t>
  </si>
  <si>
    <t>#https://www.fidelity.co.uk/factsheets/Fidelity-Multi-Asset-Allocator-Defensive-Fund-Y-Accumulation/GB00B8YQD220-GBP/?id=GB00B8YQD220&amp;idType=isin&amp;marketCode=&amp;idCurrencyId=#</t>
  </si>
  <si>
    <t>GB00B906QV32</t>
  </si>
  <si>
    <t>IFSL Marlborough US Multi-Cap Inc P Inc</t>
  </si>
  <si>
    <t>GB00B907GH23</t>
  </si>
  <si>
    <t>IFSL Marlborough Special Sits P Acc</t>
  </si>
  <si>
    <t>#http://www.morningstar.co.uk/uk/funds/snapshot/snapshot.aspx?id=F00000PBEX&amp;tab=2#</t>
  </si>
  <si>
    <t>GB00B908BY75</t>
  </si>
  <si>
    <t>IFSL Marlborough Multi Cap Income P Inc</t>
  </si>
  <si>
    <t>#https://www.morningstar.co.uk/uk/funds/snapshot/snapshot.aspx?id=F00000PBFA&amp;tab=2#</t>
  </si>
  <si>
    <t>GB00B90KTC71</t>
  </si>
  <si>
    <t>Slater Recovery Fund P Acc GBP</t>
  </si>
  <si>
    <t>GB00B90VHJ34</t>
  </si>
  <si>
    <t>IFSL Marlborough European Spec Sits PInc</t>
  </si>
  <si>
    <t>#http://www.morningstar.co.uk/uk/funds/snapshot/snapshot.aspx?id=F00000PBEK&amp;tab=2#</t>
  </si>
  <si>
    <t>GB00B90XFF12</t>
  </si>
  <si>
    <t>Sound Energy PLC ORD GBP0.001</t>
  </si>
  <si>
    <t>GB00B9225P64</t>
  </si>
  <si>
    <t>Liontrust Global Dividend Fund</t>
  </si>
  <si>
    <t>GB00B9275X97</t>
  </si>
  <si>
    <t>hVIVO PLC</t>
  </si>
  <si>
    <t>#https://www.boerse-frankfurt.de/equity/hvivo-plc-ls-001#</t>
  </si>
  <si>
    <t>GB00B93TQ868</t>
  </si>
  <si>
    <t>CT Investments Dynamic Real Return Zna Acc</t>
  </si>
  <si>
    <t>GB00B9428D30</t>
  </si>
  <si>
    <t>ES River and Mercantile Global Recovery B Inc GBP</t>
  </si>
  <si>
    <t>GB00B94RFB51</t>
  </si>
  <si>
    <t>ARC TIME Freehold Inc Authrd Fdr INetAcc</t>
  </si>
  <si>
    <t>https://time-investments.com/our-products/income-funds/time-freehold/</t>
  </si>
  <si>
    <t>No exit fee, under 250000#http://No exit fee, under 250000#</t>
  </si>
  <si>
    <t>GB00B95FCK64</t>
  </si>
  <si>
    <t>JOHCM UK Equity Income Y GBP Inc</t>
  </si>
  <si>
    <t>#http://www.morningstar.co.uk/uk/funds/snapshot/snapshot.aspx?id=F00000QHKG&amp;tab=2#</t>
  </si>
  <si>
    <t>GB00B95HP811</t>
  </si>
  <si>
    <t>JOHCM UK Opportunities Y GBP Acc</t>
  </si>
  <si>
    <t>#https://markets.ft.com/data/funds/tearsheet/risk?s=GB00B95HP811:GBP#</t>
  </si>
  <si>
    <t>GB00B95J1785</t>
  </si>
  <si>
    <t>UBS Sterling Corporate Bd Idxd C Grs Acc</t>
  </si>
  <si>
    <t>#https://www.morningstar.co.uk/uk/funds/snapshot/snapshot.aspx?id=F00000PUIU&amp;tab=2#</t>
  </si>
  <si>
    <t>GB00B95KML23</t>
  </si>
  <si>
    <t>Legal &amp; General Multi-Index 6 Fund GBP</t>
  </si>
  <si>
    <t>GB00B95ND856</t>
  </si>
  <si>
    <t xml:space="preserve">Legal &amp; General Multi-Index 5 Fund I Inc </t>
  </si>
  <si>
    <t>GB00B9777B62</t>
  </si>
  <si>
    <t>Fidelity Allocator World W Acc</t>
  </si>
  <si>
    <t>#https://markets.ft.com/data/funds/tearsheet/risk?s=GB00B9777B62:GBP#</t>
  </si>
  <si>
    <t>GB00B9876293</t>
  </si>
  <si>
    <t>MI TwentyFour AM Asset Backed Income Fund A Income Gross GBP</t>
  </si>
  <si>
    <t>GB00B99BDY18</t>
  </si>
  <si>
    <t>BlackRock Gold and General Fund DI</t>
  </si>
  <si>
    <t>https://www.morningstar.co.uk/uk/funds/snapshot/snapshot.aspx?id=F00000PCOV&amp;tab=14&amp;DocumentId=dded7d27e7d3e287937f9a07bba658e4&amp;Format=PDF</t>
  </si>
  <si>
    <t>GB00B99P9349</t>
  </si>
  <si>
    <t>Fidelity Mlt Asst Allctr Strat W Acc</t>
  </si>
  <si>
    <t>#https://www.morningstar.co.uk/uk/funds/snapshot/snapshot.aspx?id=F00000PJ3E&amp;tab=14&amp;DocumentId=5808279b97cb35adceb7186439e5b592&amp;Format=PDF#</t>
  </si>
  <si>
    <t>GB00B9C3GS90</t>
  </si>
  <si>
    <t>Fidelity Multi Asset Allctr Growth W Acc</t>
  </si>
  <si>
    <t>#http://www.morningstar.co.uk/uk/funds/snapshot/snapshot.aspx?id=F00000PJ3H&amp;tab=14&amp;DocumentId=ed00932aab2a4787f0e0482d191a7602&amp;Format=PDF#</t>
  </si>
  <si>
    <t>GB00B9DN3X26</t>
  </si>
  <si>
    <t>Lazard Emerging Markets S Inc</t>
  </si>
  <si>
    <t>https://markets.ft.com/data/funds/tearsheet/risk?s=GB00B9DN3X26:GBX</t>
  </si>
  <si>
    <t>GB00B9LF0629</t>
  </si>
  <si>
    <t>Legal &amp; General Multi-Index 7 Fund I Class Dis</t>
  </si>
  <si>
    <t>GB00B9LF0M88</t>
  </si>
  <si>
    <t>L&amp;G Multi-Index 7 I Acc</t>
  </si>
  <si>
    <t>#http://www.morningstar.co.uk/uk/funds/snapshot/snapshot.aspx?id=F00000PTMU&amp;tab=14&amp;DocumentId=7d4d31dfea94222406344bce939fb965&amp;Format=PDF#</t>
  </si>
  <si>
    <t>GB00B9M3QP66</t>
  </si>
  <si>
    <t>Barings Eastern I GBP Acc</t>
  </si>
  <si>
    <t>#https://www.morningstar.co.uk/uk/funds/snapshot/snapshot.aspx?id=F00000QHNC&amp;tab=2#</t>
  </si>
  <si>
    <t>GB00B9SMK778</t>
  </si>
  <si>
    <t>Fidelity Emerg Mkts W Acc</t>
  </si>
  <si>
    <t>#https://markets.ft.com/data/funds/tearsheet/risk?s=GB00B9SMK778:GBX#</t>
  </si>
  <si>
    <t>GB00B9XQT119</t>
  </si>
  <si>
    <t xml:space="preserve">Polar Capital Global Financials Trust Plc - Ord Shares 5p </t>
  </si>
  <si>
    <t>GB00BBGBFM09</t>
  </si>
  <si>
    <t>Fidelity Sust MoneyBuilder Inc W-ACC-GBP</t>
  </si>
  <si>
    <t>#http://www.morningstar.co.uk/uk/funds/snapshot/snapshot.aspx?id=F00000Q0VC&amp;tab=2#</t>
  </si>
  <si>
    <t>GB00BBHXNM10</t>
  </si>
  <si>
    <t>L&amp;G Global Inflation Linked Bond Index Fund I Class Income GBP</t>
  </si>
  <si>
    <t>GB00BBHXNN27</t>
  </si>
  <si>
    <t>L&amp;G Global Inflation Linked Bond Index Fund I Class Accumulation GBP</t>
  </si>
  <si>
    <t>GB00BBQ38507</t>
  </si>
  <si>
    <t>Keywords Studios Plc - Ord Shares 1p</t>
  </si>
  <si>
    <t>GB00BBVHWS80</t>
  </si>
  <si>
    <t>JPM Emerging Markets C Net Inc</t>
  </si>
  <si>
    <t>#http://www.morningstar.co.uk/uk/funds/snapshot/snapshot.aspx?id=F00000QEAV&amp;tab=2#</t>
  </si>
  <si>
    <t>GB00BBX46183</t>
  </si>
  <si>
    <t>Abrdn UK Smaller Companies Inst S Acc GBP</t>
  </si>
  <si>
    <t>GB00BBX46415</t>
  </si>
  <si>
    <t>abrdn Global Inflation-Link Bd Inst SInc</t>
  </si>
  <si>
    <t>#http://www.morningstar.co.uk/uk/funds/snapshot/snapshot.aspx?id=F00000Q8RV#</t>
  </si>
  <si>
    <t>GB00BC9S3B08</t>
  </si>
  <si>
    <t>Fidelity MltAsst Open Str W Acc</t>
  </si>
  <si>
    <t>#https://markets.ft.com/data/funds/tearsheet/risk?s=GB00BC9S3B08:GBX#</t>
  </si>
  <si>
    <t>GB00BCZRNM23</t>
  </si>
  <si>
    <t>BlackRock European Dynamic FD Inc</t>
  </si>
  <si>
    <t>#https://markets.ft.com/data/funds/tearsheet/summary?s=GB00BCZRNM23:GBX#</t>
  </si>
  <si>
    <t>GB00BCZRNN30</t>
  </si>
  <si>
    <t>BlackRock European Dynamic FD Acc</t>
  </si>
  <si>
    <t>GB00BCZW5H67</t>
  </si>
  <si>
    <t>LIONTRUST MULTI ASSET INV ICVC II - LIONTRUST MA BLENDED GROWTH S GBP ACC</t>
  </si>
  <si>
    <t>GB00BD050C73</t>
  </si>
  <si>
    <t>Royal London Short Duration Gilts M Inc</t>
  </si>
  <si>
    <t>#http://www.morningstar.co.uk/uk/funds/snapshot/snapshot.aspx?id=F00000SJND&amp;tab=12#</t>
  </si>
  <si>
    <t>GB00BD050F05</t>
  </si>
  <si>
    <t>Royal London Short Duration Global Index Linked Fund M Inc</t>
  </si>
  <si>
    <t>GB00BD050G12</t>
  </si>
  <si>
    <t>Royal London Shrt Dur Glb Idx Lnkd Z Inc</t>
  </si>
  <si>
    <t>#https://www.morningstar.co.uk/uk/funds/snapshot/snapshot.aspx?id=F00000X1H3&amp;tab=2#</t>
  </si>
  <si>
    <t>GB00BD0B7C49</t>
  </si>
  <si>
    <t>TB Evenlode Income Fund B Acc GBP</t>
  </si>
  <si>
    <t>GB00BD0B7D55</t>
  </si>
  <si>
    <t>IFSL Evenlode Inv Income B Dis GBP</t>
  </si>
  <si>
    <t>GB00BD0B7G86</t>
  </si>
  <si>
    <t>TB Evenlode Income C Inc</t>
  </si>
  <si>
    <t>TB Evenlode</t>
  </si>
  <si>
    <t>GB00BD0FRG07</t>
  </si>
  <si>
    <t>Escher Marwick 5.5% 19/09/2036 GBP</t>
  </si>
  <si>
    <t>Notes are in default, Escher Marwick are unable to pay interest or principle on these notes. https://truvacorp.com/clients-notices/  Last noteholder notification is dated 05/04/2024 the issuer declared a shortfall, which will be borne by the noteholders and the issuer will now proceed to terminate the affected series.</t>
  </si>
  <si>
    <t>https://truvacorp.com/clients-notices/</t>
  </si>
  <si>
    <t>GB00BD1RHR68</t>
  </si>
  <si>
    <t>FIL INV SVCS UK FIDELITY CASH FUND Y GBP IN</t>
  </si>
  <si>
    <t>https://www.morningstar.co.uk/uk/funds/snapshot/snapshot.aspx?id=F00000XP0D&amp;tab=2</t>
  </si>
  <si>
    <t>GB00BD1RHT82</t>
  </si>
  <si>
    <t>Fidelity Cash W Acc</t>
  </si>
  <si>
    <t>#https://www.morningstar.co.uk/uk/funds/snapshot/snapshot.aspx?id=F00000XP0C#</t>
  </si>
  <si>
    <t>GB00BD34PV54</t>
  </si>
  <si>
    <t>LEGAL &amp; GENERAL(UNIT TRUST MGRS)LTD L&amp;G EMS GOVT BD LOC CUR IDX C ACC</t>
  </si>
  <si>
    <t>GB00BD3B8Z11</t>
  </si>
  <si>
    <t>Belluscura plc</t>
  </si>
  <si>
    <t>GB00BD3GTF36</t>
  </si>
  <si>
    <t>Artemis UK Select I Inc GBP</t>
  </si>
  <si>
    <t>GB00BD3H9L21</t>
  </si>
  <si>
    <t>Premier Miton Global Infras Inc B Acc</t>
  </si>
  <si>
    <t>#https://www.morningstar.co.uk/uk/funds/snapshot/snapshot.aspx?id=F00000YQ7F&amp;tab=2#</t>
  </si>
  <si>
    <t>GB00BD3RZ368</t>
  </si>
  <si>
    <t>Vanguard FTSE 100 Idx Unit Tr £ Acc</t>
  </si>
  <si>
    <t>#https://markets.ft.com/data/funds/tearsheet/risk?s=GB00BD3RZ368:GBP#</t>
  </si>
  <si>
    <t>GB00BD3RZ582</t>
  </si>
  <si>
    <t>Vanguard FTSE Glb All Cp Idx £ Acc</t>
  </si>
  <si>
    <t>#https://markets.ft.com/data/funds/tearsheet/risk?s=GB00BD3RZ582:GBP#</t>
  </si>
  <si>
    <t>GB00BD3V4641</t>
  </si>
  <si>
    <t>Ecofin Global Utilities &amp; Infra Ord</t>
  </si>
  <si>
    <t>#https://www.teletrader.com/ecofin-global-utilities-and-infrastructure-trust-plc-ord-1p/stocks/details/tts-110464564#</t>
  </si>
  <si>
    <t>GB00BD446774</t>
  </si>
  <si>
    <t>T.Rowe Price Global Focused Growth Equity Fund C Acc</t>
  </si>
  <si>
    <t>GB00BD446K01</t>
  </si>
  <si>
    <t>T. Rowe Price Global Technology Equity C GBP</t>
  </si>
  <si>
    <t>GB00BD446P55</t>
  </si>
  <si>
    <t>T Rowe US Smaller Companies Equity Fund C Acc GBP</t>
  </si>
  <si>
    <t>GB00BD45SH49</t>
  </si>
  <si>
    <t>INTEGRAFIN HOLDINGS PLC ORD GBP0.01</t>
  </si>
  <si>
    <t>GB00BD4F3X58</t>
  </si>
  <si>
    <t>Escher Marwick Plc 3.500% 05/30/2031 GBP SUB CORP</t>
  </si>
  <si>
    <t>Issuer has annouced via LSE they are unable to pay princple amount of the bond. Delisted March 2023. Can't locte any more info on this ISIN. (Comments updated 03/10/2024 CC)</t>
  </si>
  <si>
    <t>Escher Marwick</t>
  </si>
  <si>
    <t>#https://www.teletrader.com/escher-marwick-16-31-mtn/bonds/details/tts-108199027#</t>
  </si>
  <si>
    <t>GB00BD5CY988</t>
  </si>
  <si>
    <t>Liontrust UK Growth M Inc</t>
  </si>
  <si>
    <t>#https://markets.ft.com/data/funds/tearsheet/risk?s=GB00BD5CY988:GBP#</t>
  </si>
  <si>
    <t>GB00BD5D3D88</t>
  </si>
  <si>
    <t>TwentyFour Asset Backed Opportunities Fund</t>
  </si>
  <si>
    <t>GB00BD5DLK12</t>
  </si>
  <si>
    <t>Rathbone High Quality Bond S Inc</t>
  </si>
  <si>
    <t>#https://www.morningstar.co.uk/uk/funds/snapshot/snapshot.aspx?id=F0000118WK&amp;tab=2#</t>
  </si>
  <si>
    <t>GB00BD5FHX29</t>
  </si>
  <si>
    <t>T. Rowe Price US Lg Cap Gr Eq CAcc9GBP</t>
  </si>
  <si>
    <t>T. Rowe Price</t>
  </si>
  <si>
    <t>GB00BD5J0Y67</t>
  </si>
  <si>
    <t>Ninety One Diversified Income J Inc 2 £</t>
  </si>
  <si>
    <t>#https://www.morningstar.co.uk/uk/funds/snapshot/snapshot.aspx?id=F00000QJOY&amp;tab=2#</t>
  </si>
  <si>
    <t>GB00BD5Z0Z54</t>
  </si>
  <si>
    <t>Baillie Gifford L/T Glb Gr Invm B Acc</t>
  </si>
  <si>
    <t>#https://www.morningstar.co.uk/uk/funds/snapshot/snapshot.aspx?id=F00000YU3W&amp;tab=2#</t>
  </si>
  <si>
    <t>GB00BD6H5D36 </t>
  </si>
  <si>
    <t>AVI Japan Opportunity Trust Plc</t>
  </si>
  <si>
    <t>GB00BD6K4575</t>
  </si>
  <si>
    <t>Compass Group PLC</t>
  </si>
  <si>
    <t>#https://www.teletrader.com/compass-group-plc-ord-11-1-20p/stocks/details/tts-403004#</t>
  </si>
  <si>
    <t>GB00BD6PG670</t>
  </si>
  <si>
    <t>WS Blue Whale Growth Fund I Inc GBP</t>
  </si>
  <si>
    <t>GB00BD6PG787</t>
  </si>
  <si>
    <t>LF Blue Whale Growth R Sterling Acc</t>
  </si>
  <si>
    <t>Blue Whale</t>
  </si>
  <si>
    <t>#https://markets.ft.com/data/funds/tearsheet/risk?s=GB00BD6PG787:GBX#</t>
  </si>
  <si>
    <t>GB00BD6PG894</t>
  </si>
  <si>
    <t>LF Blue Whale Growth R Sterling Inc</t>
  </si>
  <si>
    <t>#https://markets.ft.com/data/funds/tearsheet/risk?s=GB00BD6PG894:GBP#</t>
  </si>
  <si>
    <t>GB00BD6R7Y87</t>
  </si>
  <si>
    <t>Close Select Fixed Inc X Inc</t>
  </si>
  <si>
    <t>GB00BD6RF223</t>
  </si>
  <si>
    <t>WATKIN JONES PLC ORD GBP0.01</t>
  </si>
  <si>
    <t>GB00BD7XPJ64</t>
  </si>
  <si>
    <t>NEWRIVER REIT PLC (LSE) ORD GBP0.01</t>
  </si>
  <si>
    <t>GB00BD7XZ185</t>
  </si>
  <si>
    <t>FIL INV SVCS UK FIDELITY EUROPEAN I GBP DIS</t>
  </si>
  <si>
    <t>GB00BD82KP33</t>
  </si>
  <si>
    <t>Trojan Global Income O Acc</t>
  </si>
  <si>
    <t>#https://markets.ft.com/data/funds/tearsheet/risk?s=GB00BD82KP33:GBP#</t>
  </si>
  <si>
    <t>GB00BD8RSN21</t>
  </si>
  <si>
    <t>Royal London GMAP Growth Fund M GBP Acc</t>
  </si>
  <si>
    <t>GB00BD9MNS66</t>
  </si>
  <si>
    <t>Baillie Gifford American W1 Acc</t>
  </si>
  <si>
    <t>GB00BD9PXH49</t>
  </si>
  <si>
    <t>abrdn European Logistics Income PLC</t>
  </si>
  <si>
    <t>#https://www.teletrader.com/aberdeen-standard-european-logistics-income-plc-ord-1p/stocks/details/tts-132198860#</t>
  </si>
  <si>
    <t>GB00BDCFP425</t>
  </si>
  <si>
    <t xml:space="preserve">Coro Energy Plc </t>
  </si>
  <si>
    <t>Weekly GAP - AIM listed, small market cap (700K), good trading volumes.</t>
  </si>
  <si>
    <t>GB00BDCG0G22</t>
  </si>
  <si>
    <t>Fidelity Short Dated Corporate Bond W Acc GBP</t>
  </si>
  <si>
    <t>GB00BDCHBW80</t>
  </si>
  <si>
    <t>United Kingdom of Great Britai 1.500% 07/22/2047 GBP REGS SNR National Gove</t>
  </si>
  <si>
    <t>UK(Govt of)</t>
  </si>
  <si>
    <t>GB00BDCJX280</t>
  </si>
  <si>
    <t>Audley Funding 12% GBP 2019-270222</t>
  </si>
  <si>
    <t>Not rated. Not pricing on Bloomberg. Matured 27/02/2022. Most recent news articles in link (comments updated 25/04/2024)</t>
  </si>
  <si>
    <t>Audley Funding PLC</t>
  </si>
  <si>
    <t>#https://investglobalmarketing.com/wp-content/uploads/2017/11/171102-72222-NQ-Minerals-Fact-Sheet-USDOLLAR-PAGE-1.pdf#
https://www.sharesmagazine.co.uk/news/market/LSE20231109124545_4965125/trustee-notice-to-noteholders
https://www.londonstockexchange.com/news-article/IRSH/audley-funding-plc-company-announcement/15616048</t>
  </si>
  <si>
    <t>GB00BDD0M018</t>
  </si>
  <si>
    <t>MI TwentyFour AM Core Corporate Bond A Inc Grs GBP</t>
  </si>
  <si>
    <t>GB00BDD22V86</t>
  </si>
  <si>
    <t>R214 FPIL CT Responsible Global Eq (GBP)</t>
  </si>
  <si>
    <t>GB00BDD27K27</t>
  </si>
  <si>
    <t>Schroder Asian Alpha Plus Fund L Inc GBP</t>
  </si>
  <si>
    <t>GB00BDD29849</t>
  </si>
  <si>
    <t>Schroder Asian Income Fund L Inc GBP</t>
  </si>
  <si>
    <t>GB00BDD2DQ09</t>
  </si>
  <si>
    <t>Schroder Global Cities Real Estt L £ Acc</t>
  </si>
  <si>
    <t>#https://www.morningstar.co.uk/uk/funds/snapshot/snapshot.aspx?id=F00000QLNN&amp;tab=2#</t>
  </si>
  <si>
    <t>GB00BDD2DR16</t>
  </si>
  <si>
    <t>Schroder Global Cities Real Estate L Inc GBP</t>
  </si>
  <si>
    <t>GB00BDD2F083</t>
  </si>
  <si>
    <t>Schroder Income Maximiser L Inc</t>
  </si>
  <si>
    <t>GB00BDD2F315</t>
  </si>
  <si>
    <t>Schroder Recovery L GBP Inc</t>
  </si>
  <si>
    <t>#http://www.morningstar.co.uk/uk/funds/snapshot/snapshot.aspx?id=F00000QLNG&amp;tab=2#</t>
  </si>
  <si>
    <t>GB00BDD4M929</t>
  </si>
  <si>
    <t>Allianz Index Link Gilt Fund E Inc GBP</t>
  </si>
  <si>
    <t>GB00BDD9NG10</t>
  </si>
  <si>
    <t>MI TwentyFour AM Monument Bond Fund L Acc GBP</t>
  </si>
  <si>
    <t>GB00BDD9NH27</t>
  </si>
  <si>
    <t>MI TwentyFour Monument Bond Fund I Net Acc GBP</t>
  </si>
  <si>
    <t>GB00BDFGHW41</t>
  </si>
  <si>
    <t>Baillie Gifford US Growth Ord</t>
  </si>
  <si>
    <t>#https://www.fidelity.co.uk/factsheets/BAILLIE-GIFFORD-US-GROWTH-TRUST-PLC/GB00BDFGHW41-GBP/?id=GB00BDFGHW41GBP&amp;idType=isin&amp;marketCode=&amp;idCurrencyid=&amp;idCurrencyId=#</t>
  </si>
  <si>
    <t>GB00BDFYHP14</t>
  </si>
  <si>
    <t>Liontrust UK Micro Cap I Acc</t>
  </si>
  <si>
    <t>#https://www.morningstar.co.uk/uk/funds/snapshot/snapshot.aspx?id=F00000WYA1&amp;tab=2#</t>
  </si>
  <si>
    <t>GB00BDFZQX53</t>
  </si>
  <si>
    <t>AXA Global Short Duration Bond Fund S GBP Acc</t>
  </si>
  <si>
    <t>GB00BDGKMY29</t>
  </si>
  <si>
    <t>BioPharma Credit Plc</t>
  </si>
  <si>
    <t>GB00BDH37892</t>
  </si>
  <si>
    <t>Escher Marwick Plc 8.500% 11/14/2021 GBP REGS MTN</t>
  </si>
  <si>
    <t>Defaulted, not pricing on BB. Issuer has annouced via LSE they are unable to pay princple amount of the bond. Notice to noteholders re:distributions 24/09/2024. https://truvacorp.com/clients-notices/ (comments updated 03/10/2024 CC). https://www.londonstockexchange.com/news-article/market-news/trustee-notice-to-noteholders/16681879</t>
  </si>
  <si>
    <t>#https://www.teletrader.com/escher-marwick-16-21-mtn/bonds/details/tts-119173942#</t>
  </si>
  <si>
    <t>GB00BDR05C01</t>
  </si>
  <si>
    <t>National Grid PLC</t>
  </si>
  <si>
    <t>#https://www.teletrader.com/national-grid-plc-ord-12-204-473p/stocks/details/tts-3119367#</t>
  </si>
  <si>
    <t>GB00BDR6V192</t>
  </si>
  <si>
    <t>RAMSDENS HOLDINGS PLC - ORD GBP0.01</t>
  </si>
  <si>
    <t>NEW GAP - AIM stock</t>
  </si>
  <si>
    <t>GB00BDRHNP05</t>
  </si>
  <si>
    <t>United Kingdom 1.25 % Treasury Gilt 2017-22.07.27</t>
  </si>
  <si>
    <t>GB00BDSFG982</t>
  </si>
  <si>
    <t>TechnipFMC PLC</t>
  </si>
  <si>
    <t>#https://www.teletrader.com/technipfmc-plc/stocks/details/tts-824730#</t>
  </si>
  <si>
    <t>GB00BDVZYZ77</t>
  </si>
  <si>
    <t>International Distributions Services PLC</t>
  </si>
  <si>
    <t>#https://www.teletrader.com/shnternational-distributions-services-plc-ord-1p/stocks/details/tts-261679687#</t>
  </si>
  <si>
    <t>GB00BDX8Y871</t>
  </si>
  <si>
    <t>SVS Brooks Macdonald Blprnt Strat GrAAcc</t>
  </si>
  <si>
    <t>#https://www.morningstar.co.uk/uk/funds/snapshot/snapshot.aspx?id=F00000QK4X#</t>
  </si>
  <si>
    <t>GB00BDX8Y988</t>
  </si>
  <si>
    <t>SVS Brooks Macdonald Blprnt Strat GrBAcc</t>
  </si>
  <si>
    <t>#http://www.morningstar.co.uk/uk/funds/snapshot/snapshot.aspx?id=F00000VR8T&amp;tab=2#</t>
  </si>
  <si>
    <t>GB00BDZRJ101</t>
  </si>
  <si>
    <t>JO Hambro UK Dynamic Fund Y ACC</t>
  </si>
  <si>
    <t>GB00BDZRYX75</t>
  </si>
  <si>
    <t>Oberon Investments Group plc</t>
  </si>
  <si>
    <t>GB00BDZV6W26</t>
  </si>
  <si>
    <t>RA INTERNATIONAL GROUP PLC (LSE) ORD GBP0.10</t>
  </si>
  <si>
    <t>GB00BDZVKB97</t>
  </si>
  <si>
    <t>Rathbone Greenbank Global Sstby S Acc</t>
  </si>
  <si>
    <t>#https://www.morningstar.co.uk/uk/funds/snapshot/snapshot.aspx?id=F000010QEU&amp;tab=2#</t>
  </si>
  <si>
    <t>GB00BDZWB751</t>
  </si>
  <si>
    <t>CakeBox Holdings Plc Ord</t>
  </si>
  <si>
    <t>GB00BDZYJT97</t>
  </si>
  <si>
    <t>COLUMBIA THREAD INV FDS (UK) ICVC CT UK EQUITY INCOME L GBP ACC</t>
  </si>
  <si>
    <t>GB00BDZYJV10</t>
  </si>
  <si>
    <t>CT UK Equity Income L Grs Inc GBP</t>
  </si>
  <si>
    <t>#https://www.charles-stanley-direct.co.uk/ViewFund?Sedol=BDZYJV1%20%20%20%20%20&amp;Name=Threadneedle_UK_Equity_Income_LI_GBP&amp;Isin=GB00BDZYJV10#</t>
  </si>
  <si>
    <t>GB00BF00R811</t>
  </si>
  <si>
    <t>M&amp;G INVESTMENT FUNDS (10) - M&amp;G GBL LISTED INFRSTR STERLING I DIS</t>
  </si>
  <si>
    <t>GB00BF00R928</t>
  </si>
  <si>
    <t>M&amp;G Global Listed Infrastructure Fund GBP IA</t>
  </si>
  <si>
    <t>GB00BF0GX360</t>
  </si>
  <si>
    <t>HSBC Japan Index Fund Inc S GBP</t>
  </si>
  <si>
    <t>GB00BF0GX691</t>
  </si>
  <si>
    <t>HSBC Pacific Index S Acc</t>
  </si>
  <si>
    <t>GB00BF0LDZ31</t>
  </si>
  <si>
    <t>CFP SDL UK Buffettology General Acc</t>
  </si>
  <si>
    <t>Canaccord Genuity Inv Funds</t>
  </si>
  <si>
    <t>#https://markets.ft.com/data/funds/tearsheet/risk?s=GB00BF0LDZ31:GBX#</t>
  </si>
  <si>
    <t>GB00BF0MWT35</t>
  </si>
  <si>
    <t>Stranger Hldgs 7.75% Notes 2022 GBP</t>
  </si>
  <si>
    <t>GB00BF0P7H59</t>
  </si>
  <si>
    <t>TRIPLE POINT SOCIAL HSG REIT PLC - ORD GBP0.01</t>
  </si>
  <si>
    <t>GB00BF0S8Y85</t>
  </si>
  <si>
    <t>T Rowe Price Global Focused Growth Equity C Acc 9 GBP</t>
  </si>
  <si>
    <t>GB00BF0TZG22</t>
  </si>
  <si>
    <t>L&amp;G Global Infrastructure Index I Acc</t>
  </si>
  <si>
    <t>#https://markets.ft.com/data/funds/tearsheet/risk?s=GB00BF0TZG22:GBX#</t>
  </si>
  <si>
    <t>GB00BF0V6P41</t>
  </si>
  <si>
    <t>Fundsmith Sustainable Equity I Acc</t>
  </si>
  <si>
    <t>#https://markets.ft.com/data/funds/tearsheet/risk?s=GB00BF0V6P41:GBP#</t>
  </si>
  <si>
    <t>GB00BF0V6Q57</t>
  </si>
  <si>
    <t>Fundsmith Sustainable Equity I Inc</t>
  </si>
  <si>
    <t>#https://markets.ft.com/data/funds/tearsheet/risk?s=GB00BF0V6Q57:GBP#</t>
  </si>
  <si>
    <t>GB00BF0VS922</t>
  </si>
  <si>
    <t>FP Foresight UK Infras Inc A GBP Acc</t>
  </si>
  <si>
    <t>#https://markets.ft.com/data/funds/tearsheet/risk?s=GB00BF0VS922:GBX#</t>
  </si>
  <si>
    <t>GB00BF154N96</t>
  </si>
  <si>
    <t>Jupiter Ecology L Acc</t>
  </si>
  <si>
    <t>#https://markets.ft.com/data/funds/tearsheet/risk?s=GB00BF154N96:GBX#</t>
  </si>
  <si>
    <t>GB00BF16C058</t>
  </si>
  <si>
    <t xml:space="preserve">Alpha Financial Markets Consulting Plc </t>
  </si>
  <si>
    <t>Equity trading on LSE. All trading has been stopped due to Cinven considering making an offer for the company</t>
  </si>
  <si>
    <t>GB00BF1KDS22</t>
  </si>
  <si>
    <t>Aviva Investors US Equity Inc II 5 £ Inc</t>
  </si>
  <si>
    <t>Aviva</t>
  </si>
  <si>
    <t>#https://www.morningstar.co.uk/uk/funds/snapshot/snapshot.aspx?id=F00000YZYR&amp;tab=2#</t>
  </si>
  <si>
    <t>GB00BF1QMV61</t>
  </si>
  <si>
    <t>TB Evenlode Global Income B GBP Acc</t>
  </si>
  <si>
    <t>#https://www.morningstar.co.uk/uk/funds/snapshot/snapshot.aspx?id=F00000ZP1Q&amp;tab=2#</t>
  </si>
  <si>
    <t>GB00BF1QNN52</t>
  </si>
  <si>
    <t>TB Evenlode Global Income F GBP Acc</t>
  </si>
  <si>
    <t>#https://www.morningstar.co.uk/uk/funds/snapshot/snapshot.aspx?id=F00000ZP24#</t>
  </si>
  <si>
    <t>GB00BF1QNR90</t>
  </si>
  <si>
    <t xml:space="preserve">TB Evenlode Global Income F Inc GBP </t>
  </si>
  <si>
    <t>GB00BF1TM596</t>
  </si>
  <si>
    <t>ALPHA GROUP INTERNATIONAL PLC (LSE) ORD GBP0.002</t>
  </si>
  <si>
    <t>GB00BF2H6F06</t>
  </si>
  <si>
    <t>Baring Fund Managers Ltd Europe Select Trust Cl I EUR Inc</t>
  </si>
  <si>
    <t>GB00BF2ZV048</t>
  </si>
  <si>
    <t>IFSL Marlborough Nano Cap Growth P Acc</t>
  </si>
  <si>
    <t>#https://markets.ft.com/data/funds/tearsheet/risk?s=GB00BF2ZV048:GBP#</t>
  </si>
  <si>
    <t>GB00BF345X11</t>
  </si>
  <si>
    <t>Supermarket Income REIT Ord</t>
  </si>
  <si>
    <t>#https://www.teletrader.com/supermarket-income-reit-plc-ord-gbp0-01/stocks/details/tts-125095913#</t>
  </si>
  <si>
    <t>GB00BF4JDH58</t>
  </si>
  <si>
    <t>Mercantile Ord</t>
  </si>
  <si>
    <t>#https://www.teletrader.com/mercantile-investment-trust-the-plc-ord-2-5p/stocks/details/tts-403312#</t>
  </si>
  <si>
    <t>GB00BF4NDC24</t>
  </si>
  <si>
    <t>L&amp;G All Stocks Gilt Index R Acc</t>
  </si>
  <si>
    <t>#https://www.morningstar.co.uk/uk/funds/snapshot/snapshot.aspx?id=F000010I40&amp;tab=2#</t>
  </si>
  <si>
    <t>GB00BF50VS41</t>
  </si>
  <si>
    <t>Ashoka India Equity Investment Ord</t>
  </si>
  <si>
    <t>GB00BF52QY14</t>
  </si>
  <si>
    <t>Mirriad Advertising Plc</t>
  </si>
  <si>
    <t>GB00BF5H9P87</t>
  </si>
  <si>
    <t>GREAT PORTLAND ESTATES ORD GBP0.15263157894</t>
  </si>
  <si>
    <t>GB00BF6NPG81</t>
  </si>
  <si>
    <t>AXA Sterling Crdt Shrt Dura Bd ZI Acc</t>
  </si>
  <si>
    <t>#https://www.morningstar.co.uk/uk/funds/snapshot/snapshot.aspx?id=F000011DP0&amp;tab=2#</t>
  </si>
  <si>
    <t>GB00BF6NPH98</t>
  </si>
  <si>
    <t>AXA Sterling Crdt Shrt Dura Bd ZI Inc</t>
  </si>
  <si>
    <t>SC updated information 19/11/24</t>
  </si>
  <si>
    <t>GB00BF77ZX64</t>
  </si>
  <si>
    <t>SCHRODER INVESTMENT SOL COMPANY - SISC SCHRODER BLENDED PORTFOLIO 7 F ACC</t>
  </si>
  <si>
    <t>GB00BF780121</t>
  </si>
  <si>
    <t>Schroder Global Cities Real Estate L Inc GBP Hgd</t>
  </si>
  <si>
    <t>GB00BF781D16</t>
  </si>
  <si>
    <t>Schroder Glbl Engy Transition Q1 GBP Inc</t>
  </si>
  <si>
    <t>#https://markets.ft.com/data/funds/tearsheet/risk?s=GB00BF781D16:GBP#</t>
  </si>
  <si>
    <t>GB00BF781R51</t>
  </si>
  <si>
    <t>Schroder Global Sustainable Gr Z GBP Acc</t>
  </si>
  <si>
    <t>GB00BF7L8P11</t>
  </si>
  <si>
    <t>JP Morgan UK Small Cap Growth &amp; Income plc</t>
  </si>
  <si>
    <t>GB00BF8F7115</t>
  </si>
  <si>
    <t>TM Fulcrum Income F GBP Inc</t>
  </si>
  <si>
    <t>GB00BF8Q6K64</t>
  </si>
  <si>
    <t>Abrdn Plc - Ord Shares 13 61/63p</t>
  </si>
  <si>
    <t>GB00BF93W972</t>
  </si>
  <si>
    <t>Royal London Global Equity Select M Acc GBP</t>
  </si>
  <si>
    <t>GB00BF99R011</t>
  </si>
  <si>
    <t>ST. JAMES'S PLACE ADVENTUROUS GROWTH H ACC</t>
  </si>
  <si>
    <t>SJPISG</t>
  </si>
  <si>
    <t>GB00BF99W284</t>
  </si>
  <si>
    <t>CT Universal MAP Growth C Acc</t>
  </si>
  <si>
    <t>GB00BFBFVX86</t>
  </si>
  <si>
    <t>iShares UK Equity Idx UK</t>
  </si>
  <si>
    <t>GB00BFBFYB71</t>
  </si>
  <si>
    <t>BlackRock MyMap 3 Fund D Acc</t>
  </si>
  <si>
    <t>GB00BFBFYJ57</t>
  </si>
  <si>
    <t>BlackRock MyMap 4 Fund D Acc GBP</t>
  </si>
  <si>
    <t>GB00BFBFYQ25</t>
  </si>
  <si>
    <t>MyMap 5 D GBP Acc</t>
  </si>
  <si>
    <t>#https://markets.ft.com/data/funds/tearsheet/risk?s=GB00BFBFYQ25:GBP#</t>
  </si>
  <si>
    <t>GB00BFBFYR32</t>
  </si>
  <si>
    <t>Blackrock MyMap 5 Fund D Inc GBP</t>
  </si>
  <si>
    <t>GB00BFBFZ140</t>
  </si>
  <si>
    <t>MyMap 6 D GBP Acc</t>
  </si>
  <si>
    <t>#https://markets.ft.com/data/funds/tearsheet/risk?s=GB00BFBFZ140:GBP#</t>
  </si>
  <si>
    <t>GB00BFF5BJ07</t>
  </si>
  <si>
    <t>Jupiter Japan Income ZH Inc</t>
  </si>
  <si>
    <t>#https://www.morningstar.co.uk/uk/funds/snapshot/snapshot.aspx?id=F0000107FY&amp;tab=2#</t>
  </si>
  <si>
    <t>GB00BFFK7H57</t>
  </si>
  <si>
    <t>Odyssean Investment Trust Ord</t>
  </si>
  <si>
    <t>#https://www.teletrader.com/odyssean-investment-trust-plc-ord-1p/stocks/details/tts-140549400#</t>
  </si>
  <si>
    <t>GB00BFFXRK73</t>
  </si>
  <si>
    <t>VT Tatton Blended Active A Acc</t>
  </si>
  <si>
    <t>#https://www.morningstar.co.uk/uk/funds/snapshot/snapshot.aspx?id=F0000101ND&amp;tab=14&amp;DocumentId=a313c5a7b1db36468f8cabea8dc06d1d&amp;Format=PDF#</t>
  </si>
  <si>
    <t>GB00BFH3NB82</t>
  </si>
  <si>
    <t>Man GLG Undervalued Assets Profl Inc D</t>
  </si>
  <si>
    <t>Man Investments</t>
  </si>
  <si>
    <t>http://www.morningstar.co.uk/uk/funds/snapshot/snapshot.aspx?id=F00000QU2Q&amp;tab=2</t>
  </si>
  <si>
    <t>GB00BFH3NC99</t>
  </si>
  <si>
    <t>Man GLG Undervalued Assets Fund Professional</t>
  </si>
  <si>
    <t>http://www.morningstar.co.uk/uk/funds/snapshot/snapshot.aspx?id=F00000QU2P&amp;tab=2</t>
  </si>
  <si>
    <t>GB00BFK3LR72</t>
  </si>
  <si>
    <t>BlackRock Emerging Markets Fund S GBP A</t>
  </si>
  <si>
    <t>GB00BFK3MD02</t>
  </si>
  <si>
    <t>BlackRock Emerging Markets Equity Index Fund</t>
  </si>
  <si>
    <t>GB00BFK3ML85</t>
  </si>
  <si>
    <t>BlackRock Global Uncons Eq Fd (UK) D GBP</t>
  </si>
  <si>
    <t>GB00BFK3MS54</t>
  </si>
  <si>
    <t>BlackRock UK Equity DI Inc</t>
  </si>
  <si>
    <t>GB00BFM4N494</t>
  </si>
  <si>
    <t>Baillie Gifford Responsible Global Equity Income Fund B Income GBP</t>
  </si>
  <si>
    <t>GB00BFN4H461</t>
  </si>
  <si>
    <t>VT GRAVIS FUNDS ICVC - VT GRAVIS CLEAN ENERGY INCOME C GBP DIS</t>
  </si>
  <si>
    <t>GB00BFN4H792</t>
  </si>
  <si>
    <t>VT Gravis Clean Energy Income C GBP Acc</t>
  </si>
  <si>
    <t>VT Gravis</t>
  </si>
  <si>
    <t>#https://www.morningstar.co.uk/uk/funds/snapshot/snapshot.aspx?id=F00000ZRV0&amp;tab=2#</t>
  </si>
  <si>
    <t>GB00BFNKSK77</t>
  </si>
  <si>
    <t>Janus Henderson UK Absolute Return G Acc</t>
  </si>
  <si>
    <t>GB00BFPC0501</t>
  </si>
  <si>
    <t>Fidelity MltAsst Income W Inc</t>
  </si>
  <si>
    <t>#http://www.morningstar.co.uk/uk/funds/snapshot/snapshot.aspx?id=F00000QJXC&amp;tab=2#</t>
  </si>
  <si>
    <t>GB00BFRT3504</t>
  </si>
  <si>
    <t>Fidelity European W Acc</t>
  </si>
  <si>
    <t>#https://markets.ft.com/data/funds/tearsheet/risk?s=GB00BFRT3504:GBX#</t>
  </si>
  <si>
    <t>GB00BFRT3942</t>
  </si>
  <si>
    <t>Fidelity UK Select W Acc</t>
  </si>
  <si>
    <t>#https://www.morningstar.co.uk/uk/funds/snapshot/snapshot.aspx?id=F00000QS9S&amp;tab=2#</t>
  </si>
  <si>
    <t>GB00BFWFPL34</t>
  </si>
  <si>
    <t>UK Treasury 1% GBP 22/04/2024</t>
  </si>
  <si>
    <t>GB00BFWK8F38</t>
  </si>
  <si>
    <t>Baillie Gifford American W1 Inc</t>
  </si>
  <si>
    <t>GB00BFWK8G45</t>
  </si>
  <si>
    <t>Baillie Gifford American W3 Inc</t>
  </si>
  <si>
    <t>GB00BFWK8H51</t>
  </si>
  <si>
    <t>Baillie Gifford Japanese W1 Inc</t>
  </si>
  <si>
    <t>#https://markets.ft.com/data/funds/tearsheet/risk?s=GB00BFWK8H51:GBP#</t>
  </si>
  <si>
    <t>GB00BFWK8L97</t>
  </si>
  <si>
    <t>Baillie Gifford Japanese Inc Gr W4 £ Inc</t>
  </si>
  <si>
    <t>#http://www.morningstar.co.uk/uk/funds/snapshot/snapshot.aspx?id=F000010U1F#</t>
  </si>
  <si>
    <t>GB00BFWYSS80</t>
  </si>
  <si>
    <t>Bonhill Group plc</t>
  </si>
  <si>
    <t>DFM quarterly review list. Unlisted equity (formally AIM listed). Went into liquidation 01/08/2023. Not pricing on Bloomberg. https://find-and-update.company-information.service.gov.uk/company/02607995</t>
  </si>
  <si>
    <t>https://www.thegazette.co.uk/notice/4416384/</t>
  </si>
  <si>
    <t>GB00BFX14R94</t>
  </si>
  <si>
    <t>Liontrust Strategic Bond B Gross Acc</t>
  </si>
  <si>
    <t>#https://www.fidelity.co.uk/factsheets/Liontrust-Strategic-Bond-B-Gross-Acc/GB00BFX14R94-GBP/?id=GB00BFX14R94GBP&amp;idType=isin&amp;marketCode=&amp;idCurrencyid=&amp;idCurrencyId=#</t>
  </si>
  <si>
    <t>GB00BFX3K770</t>
  </si>
  <si>
    <t>GRESHAM HOUSE ENERGY STORAGE FD PLC - ORD GBP0.01</t>
  </si>
  <si>
    <t>GB00BFXYH242</t>
  </si>
  <si>
    <t>Baillie Gifford Shin Nippon Ord</t>
  </si>
  <si>
    <t>#https://www.teletrader.com/baillie-gifford-shin-nippon-plc-ord-2p/stocks/details/tts-404722#</t>
  </si>
  <si>
    <t>GB00BFYDWM59</t>
  </si>
  <si>
    <t>Vanguard Sterling Short-Term Money Market Fund A Acc GBP</t>
  </si>
  <si>
    <t>GB00BFYF6298</t>
  </si>
  <si>
    <t>Knights Group Holdings PLC</t>
  </si>
  <si>
    <t>#https://www.teletrader.com/knights-group-holdings-plc-ord-0-2p/stocks/details/tts-145647269#</t>
  </si>
  <si>
    <t>GB00BFYN3R70</t>
  </si>
  <si>
    <t>Jupiter UK Alpha I GBP Acc</t>
  </si>
  <si>
    <t>#http://www.morningstar.co.uk/uk/funds/snapshot/snapshot.aspx?id=F000010FGD&amp;tab=14&amp;DocumentId=97b136dbbe9c27f1cb9e00be490db34f&amp;Format=PDF#</t>
  </si>
  <si>
    <t>GB00BFZ7R980</t>
  </si>
  <si>
    <t>MOBIUS INVESTMENT TRUST PLC - ORD GBP0.01</t>
  </si>
  <si>
    <t>GB00BFZ91W59</t>
  </si>
  <si>
    <t>Artemis Corporate Bond I Acc GBP</t>
  </si>
  <si>
    <t>GB00BFZ91X66</t>
  </si>
  <si>
    <t>Artemis Corporate Bond Fund F Acc GBP</t>
  </si>
  <si>
    <t>GB00BG03Y314</t>
  </si>
  <si>
    <t>M&amp;G Global Listed Infrastructure PP GBP Acc</t>
  </si>
  <si>
    <t>GB00BG03Y538</t>
  </si>
  <si>
    <t>M&amp;G Japan Fund Sterling PP Acc GBP</t>
  </si>
  <si>
    <t>GB00BG0CTX34</t>
  </si>
  <si>
    <t>ARTEMIS FD MNGRS UK SELECT G</t>
  </si>
  <si>
    <t>GB00BG0J2688</t>
  </si>
  <si>
    <t>Liontrust Special Situations I Acc</t>
  </si>
  <si>
    <t>#https://markets.ft.com/data/funds/tearsheet/risk?s=GB00BG0J2688:GBX#</t>
  </si>
  <si>
    <t>GB00BG0J2795</t>
  </si>
  <si>
    <t>Liontrust Special Situations M Inc</t>
  </si>
  <si>
    <t>#https://www.morningstar.co.uk/uk/funds/snapshot/snapshot.aspx?id=F000010O7P&amp;tab=14&amp;DocumentId=7c81e7eb21ad2aee9c6392ea50d28ceb&amp;Format=PDF#</t>
  </si>
  <si>
    <t>GB00BG0P0V73</t>
  </si>
  <si>
    <t>Gore Street Energy Storage Fund Ord</t>
  </si>
  <si>
    <t>GB00BG0QNV10</t>
  </si>
  <si>
    <t>L&amp;G All Stocks Gilt Index Trust C Class Income GBP</t>
  </si>
  <si>
    <t>GB00BG0QNW27</t>
  </si>
  <si>
    <t>LEGAL &amp; GENERAL(UNIT TRUST MGRS)LTD L&amp;G ALL STOCKS GILT INDEX TRUST C ACC</t>
  </si>
  <si>
    <t>GB00BG0QNY41</t>
  </si>
  <si>
    <t>L&amp;G All Stocks Index Linked Gilt Index Trust C GBP Acc</t>
  </si>
  <si>
    <t>GB00BG0QP042</t>
  </si>
  <si>
    <t>L&amp;G European Index Trust C Class Accumulation GBP</t>
  </si>
  <si>
    <t>GB00BG0QP265</t>
  </si>
  <si>
    <t>L&amp;G Global 100 Index Trust C Acc GBP</t>
  </si>
  <si>
    <t>GB00BG0QP604</t>
  </si>
  <si>
    <t>L&amp;G International Index Trust C Acc GBP</t>
  </si>
  <si>
    <t>GB00BG0QP828</t>
  </si>
  <si>
    <t>LEGAL &amp; GENERAL(UNIT TRUST MGRS)LTD LEGAL &amp; GENERAL JAPAN INDEX TRUST C ACC</t>
  </si>
  <si>
    <t>GB00BG0QPB53</t>
  </si>
  <si>
    <t>L&amp;G Pacific Index Trust C GBP Acc</t>
  </si>
  <si>
    <t>GB00BG0QPC60</t>
  </si>
  <si>
    <t>L&amp;G Sterling Corporate Bond Index Fund C GBP Inc</t>
  </si>
  <si>
    <t>GB00BG0QPD77</t>
  </si>
  <si>
    <t>L&amp;G Sterling Corp Bond Index Fund C Acc GBP</t>
  </si>
  <si>
    <t>GB00BG0QPG09</t>
  </si>
  <si>
    <t>Legal &amp; General UK 100 Index Trust C Acc GBP</t>
  </si>
  <si>
    <t>GB00BG0QPJ30</t>
  </si>
  <si>
    <t>L&amp;G UK Index Trust C Class Accumulation GBP</t>
  </si>
  <si>
    <t>GB00BG0QPL51</t>
  </si>
  <si>
    <t>L&amp;G US Index Trust Fund C Class Accumulation GBP</t>
  </si>
  <si>
    <t>GB00BG0QPP99</t>
  </si>
  <si>
    <t>L&amp;G Global Inflation Linked Bond Index Fund C Income GBP</t>
  </si>
  <si>
    <t>GB00BG0QPQ07</t>
  </si>
  <si>
    <t>LEGAL &amp; GENERAL(UNIT TRUST MGRS)LTD LEGAL &amp; GEN GBL INF LKD BD IDX C ACC</t>
  </si>
  <si>
    <t>GB00BG11K365</t>
  </si>
  <si>
    <t>Redrow Plc - Ord Share 10.5p</t>
  </si>
  <si>
    <t>GB00BG1THS43</t>
  </si>
  <si>
    <t>FINTEL PLC (LSE) ORD GBP0.01</t>
  </si>
  <si>
    <t>GB00BG1THX95</t>
  </si>
  <si>
    <t>AXA Framlington UK Mid Cap ZI GBP Inc</t>
  </si>
  <si>
    <t>#https://markets.ft.com/data/funds/tearsheet/risk?s=GB00BG1THX95:GBP#</t>
  </si>
  <si>
    <t>GB00BG21HL25</t>
  </si>
  <si>
    <t>ES River and Mercantile Global Recovery S Inc GBP</t>
  </si>
  <si>
    <t>GB00BG342B59</t>
  </si>
  <si>
    <t>TM Redwheel UK Equity Income S Acc</t>
  </si>
  <si>
    <t>TM Crux</t>
  </si>
  <si>
    <t>https://www.morningstar.co.uk/uk/funds/snapshot/snapshot.aspx?id=F000010TT4&amp;tab=2</t>
  </si>
  <si>
    <t>GB00BG342D73</t>
  </si>
  <si>
    <t>TM Redwheel UK Equity Income L Acc GBP</t>
  </si>
  <si>
    <t>GB00BG342F97</t>
  </si>
  <si>
    <t>TM RWC UK Equity Income Fund L Inc</t>
  </si>
  <si>
    <t>GB00BG382L74</t>
  </si>
  <si>
    <t>Tritax EuroBox Euro Ord</t>
  </si>
  <si>
    <t>#https://www.teletrader.com/tritax-eurobox-plc-ord-eur0-01-gbp/stocks/details/tts-146119898#</t>
  </si>
  <si>
    <t>GB00BG47Q556</t>
  </si>
  <si>
    <t>FP Octopus UK Multi Cap Income I GBP Acc</t>
  </si>
  <si>
    <t>#https://markets.ft.com/data/funds/tearsheet/summary?s=GB00BG47Q556:GBX#</t>
  </si>
  <si>
    <t>GB00BG49KP99</t>
  </si>
  <si>
    <t>Tritax Big Box Ord</t>
  </si>
  <si>
    <t>http://www.teletrader.com/tritax-big-box-reit-plc-ord-1p/stocks/details/tts-67573168</t>
  </si>
  <si>
    <t>GB00BG5Q5X24</t>
  </si>
  <si>
    <t>TM CRUX UK Special Situations I GBP Acc</t>
  </si>
  <si>
    <t>GB00BGB6GZ57</t>
  </si>
  <si>
    <t>Vanguard Stlg S/T Mny Mkts A GBP Inc</t>
  </si>
  <si>
    <t>#https://markets.ft.com/data/funds/tearsheet/risk?s=GB00BGB6GZ57:GBP#</t>
  </si>
  <si>
    <t>GB00BGGK0T49</t>
  </si>
  <si>
    <t>Baillie Gifford Japanese W6 Inc</t>
  </si>
  <si>
    <t>#https://www.morningstar.co.uk/uk/funds/snapshot/snapshot.aspx?id=F000011SJU&amp;tab=2#</t>
  </si>
  <si>
    <t>GB00BGHVZM47</t>
  </si>
  <si>
    <t>SDCL Energy Efficiency Income Ord</t>
  </si>
  <si>
    <t>GB00BGJWTR88</t>
  </si>
  <si>
    <t>Smithson Investment Trust Ord</t>
  </si>
  <si>
    <t>#https://www.teletrader.com/smithson-shnvestment-trust-plc-ord-1p/stocks/details/tts-151814873#</t>
  </si>
  <si>
    <t>GB00BGLP8L22</t>
  </si>
  <si>
    <t>IMI PLC</t>
  </si>
  <si>
    <t>#https://www.teletrader.com/imi-plc-ord-28-4-7p/stocks/details/tts-402774#</t>
  </si>
  <si>
    <t>GB00BGMHMT38</t>
  </si>
  <si>
    <t>FSSA All China Fund Class E Accumulation GBP</t>
  </si>
  <si>
    <t>GB00BGPFJM62</t>
  </si>
  <si>
    <t>WS Lightman European Fund I Acc</t>
  </si>
  <si>
    <t>GB00BGPFJN79</t>
  </si>
  <si>
    <t>WS Lightman European Fund R Acc GBP</t>
  </si>
  <si>
    <t>GB00BGV53F18</t>
  </si>
  <si>
    <t>BNY Mellon US Equity Income F Inc</t>
  </si>
  <si>
    <t>#https://markets.ft.com/data/funds/tearsheet/risk?s=GB00BGV53F18:GBX#</t>
  </si>
  <si>
    <t>GB00BGV53G25</t>
  </si>
  <si>
    <t>BNY MELLON FD MNGR MIF US EQUITY INCOME F GBP</t>
  </si>
  <si>
    <t>GB00BGV53H32</t>
  </si>
  <si>
    <t>BNY Mellon US Equity Income Inst W Acc GBP</t>
  </si>
  <si>
    <t>GB00BGV53J55</t>
  </si>
  <si>
    <t>BNY US Equity Income W</t>
  </si>
  <si>
    <t>GB00BGXQNP29</t>
  </si>
  <si>
    <t>Phoenix Group Holdings PLC</t>
  </si>
  <si>
    <t>#https://www.teletrader.com/phoenix-group-holdings-plc-ord-10p/stocks/details/tts-22104172#</t>
  </si>
  <si>
    <t>GB00BH36TH37</t>
  </si>
  <si>
    <t>VT Argonaut Absolute Return Fund I Acc USD</t>
  </si>
  <si>
    <t>GB00BH4HKS39</t>
  </si>
  <si>
    <t>Vodafone Group PLC</t>
  </si>
  <si>
    <t>#https://www.teletrader.com/vodafone-group-plc-ord-usd0-20-20-21/stocks/details/tts-402616#</t>
  </si>
  <si>
    <t>GB00BHBFH458</t>
  </si>
  <si>
    <t>United Kingdom of Great Britai 2.750% 09/07/2024 GBP REGS SNR National Gove</t>
  </si>
  <si>
    <t>#https://www.teletrader.com/united-kingdom-2-3-4-treasury-gilt-2024/bonds/details/tts-70872584#</t>
  </si>
  <si>
    <t>GB00BHBX8578</t>
  </si>
  <si>
    <t>Jupiter Monthly Income Bond U1 GBP (Inc)</t>
  </si>
  <si>
    <t>GB00BHBX8917</t>
  </si>
  <si>
    <t>Jupiter Merian North American Equity U2 Acc GBP</t>
  </si>
  <si>
    <t>GB00BHBX8P70</t>
  </si>
  <si>
    <t>Jupiter UK Mid Cap Z2 GBP Inc</t>
  </si>
  <si>
    <t>#https://www.morningstar.co.uk/uk/funds/snapshot/snapshot.aspx?id=F00000SJSH&amp;tab=2#</t>
  </si>
  <si>
    <t>GB00BHBX8S02</t>
  </si>
  <si>
    <t>Jupiter UK Smaller Companies U1 GBP Acc</t>
  </si>
  <si>
    <t>#https://www.morningstar.co.uk/uk/funds/snapshot/snapshot.aspx?id=F00000T1N9&amp;tab=14&amp;DocumentId=3f28a2e6c1fbbaf345049ef9b5a20533&amp;Format=PDF#</t>
  </si>
  <si>
    <t>GB00BHJVQ590</t>
  </si>
  <si>
    <t>European Assets Ord</t>
  </si>
  <si>
    <t>#https://www.teletrader.com/european-assets-trust-plc-ord-gbp0-10/stocks/details/tts-446903#</t>
  </si>
  <si>
    <t>GB00BHJYC057</t>
  </si>
  <si>
    <t>INTERCONTINENTAL HOTELS GROUP ORD GBP0.208521303</t>
  </si>
  <si>
    <t>GB00BHL3HB62</t>
  </si>
  <si>
    <t>L&amp;G Multi-Asset Target Return I GBP Inc</t>
  </si>
  <si>
    <t>GB00BHQSS241</t>
  </si>
  <si>
    <t>Fidelity Index US P Acc GBP Hedged</t>
  </si>
  <si>
    <t>GB00BHSRZC82</t>
  </si>
  <si>
    <t>Edinburgh Worldwide Ord</t>
  </si>
  <si>
    <t>#https://www.teletrader.com/edinburgh-worldwide-investment-trust-plc-ord-1p/stocks/details/tts-407710#</t>
  </si>
  <si>
    <t>GB00BHZK8872</t>
  </si>
  <si>
    <t>Fidelity Index Japan P Acc</t>
  </si>
  <si>
    <t>#http://www.morningstar.co.uk/uk/funds/snapshot/snapshot.aspx?id=F00000SFKW&amp;tab=2#</t>
  </si>
  <si>
    <t>GB00BHZK8B07</t>
  </si>
  <si>
    <t>Fidelity Index Europe ex UK Fund P Acc</t>
  </si>
  <si>
    <t>GB00BHZK8D21</t>
  </si>
  <si>
    <t>Fidelity Index Emerging Markets P Acc</t>
  </si>
  <si>
    <t>#http://www.morningstar.co.uk/uk/funds/snapshot/snapshot.aspx?id=F00000SKX8&amp;tab=2#</t>
  </si>
  <si>
    <t>GB00BHZK8G51</t>
  </si>
  <si>
    <t>Fidelity Index Pacific ex Japan P Acc</t>
  </si>
  <si>
    <t>#http://www.morningstar.co.uk/uk/funds/snapshot/snapshot.aspx?id=F00000SIMG&amp;tab=2#</t>
  </si>
  <si>
    <t>GB00BJ022P70</t>
  </si>
  <si>
    <t>IFSL YOU Multi-Asset Blend Balanced Fund Class A Acc GBP</t>
  </si>
  <si>
    <t>GB00BJ02KW01</t>
  </si>
  <si>
    <t>Orbis OEIC Global Equity Standard</t>
  </si>
  <si>
    <t>Orbis</t>
  </si>
  <si>
    <t>#https://www.morningstar.co.uk/uk/funds/snapshot/snapshot.aspx?id=F00000SSUR&amp;tab=2#</t>
  </si>
  <si>
    <t>GB00BJ02KY25</t>
  </si>
  <si>
    <t>Orbis OEIC-Global Balanced Fund GBP</t>
  </si>
  <si>
    <t>GB00BJ04F760</t>
  </si>
  <si>
    <t>Invesco Corporate Bond UK Y Acc</t>
  </si>
  <si>
    <t>#https://markets.ft.com/data/funds/tearsheet/risk?s=GB00BJ04F760:GBX#</t>
  </si>
  <si>
    <t>GB00BJ04GD99</t>
  </si>
  <si>
    <t>Invesco High Yield UK Y Acc</t>
  </si>
  <si>
    <t>#https://markets.ft.com/data/funds/tearsheet/risk?s=GB00BJ04GD99:GBX#</t>
  </si>
  <si>
    <t>GB00BJ04HP86</t>
  </si>
  <si>
    <t>INVESCO UK INVESTMENT SERIES INVESCO UK EQUITY HIGH INCOME UK Y ACC</t>
  </si>
  <si>
    <t>GAP - Merged on 03/05/2024 to GB00B8N46L71 - Invesco UK EquityHigh Income Fund (UK) Z Acc</t>
  </si>
  <si>
    <t>GB00BJ04JZ25</t>
  </si>
  <si>
    <t>Invesco Monthly Inc Plus UK Y Acc</t>
  </si>
  <si>
    <t>#https://markets.ft.com/data/funds/tearsheet/risk?s=GB00BJ04JZ25:GBX#</t>
  </si>
  <si>
    <t>GB00BJ0C8G04</t>
  </si>
  <si>
    <t>7IM Select Moderately Adventurous Fund C Acc GBP</t>
  </si>
  <si>
    <t>GB00BJ0LFT96</t>
  </si>
  <si>
    <t>Janus Henderson Global Technology Leaders E Acc GBP</t>
  </si>
  <si>
    <t>3% exit fee is for excessive trading so does not apply to IFGL Pensions</t>
  </si>
  <si>
    <t>GB00BJ0LT190</t>
  </si>
  <si>
    <t>HgCapital Trust Ord</t>
  </si>
  <si>
    <t>#https://www.teletrader.com/hg-capital-trust-plc-ord-2-5p/stocks/details/tts-835205#</t>
  </si>
  <si>
    <t>GB00BJ1DZT42</t>
  </si>
  <si>
    <t>Allianz Strategic Bond I Acc</t>
  </si>
  <si>
    <t>#https://markets.ft.com/data/funds/tearsheet/risk?s=GB00BJ1DZT42:GBP#</t>
  </si>
  <si>
    <t>GB00BJ4GVM54</t>
  </si>
  <si>
    <t>MI Hawksmoor Distribution Fund C Inc GBP</t>
  </si>
  <si>
    <t>GB00BJ4KSX76</t>
  </si>
  <si>
    <t>RLBF II Royal London Ethical Bond M Acc</t>
  </si>
  <si>
    <t>#https://www.fidelity.co.uk/factsheets/Royal-London-Ethical-Bond-II-M-Acc/GB00BJ4KSX76-GBP/?id=GB00BJ4KSX76GBP&amp;idType=isin&amp;marketCode=&amp;idCurrencyid=&amp;idCurrencyId=#</t>
  </si>
  <si>
    <t>GB00BJ4KSY83</t>
  </si>
  <si>
    <t>RLBF II Royal London Ethical Bond M Inc</t>
  </si>
  <si>
    <t>#https://www.fidelity.co.uk/factsheets/Royal-London-Ethical-Bond-Fund-II-M-Inc/GB00BJ4KSY83-GBP/?id=GB00BJ4KSY83&amp;idType=isin&amp;marketCode=&amp;idCurrencyId=#</t>
  </si>
  <si>
    <t>GB00BJ4KSZ90</t>
  </si>
  <si>
    <t>RLBF II Royal London Ethical Bond Z Inc</t>
  </si>
  <si>
    <t>#https://www.morningstar.co.uk/uk/funds/snapshot/snapshot.aspx?id=F0000124RW&amp;tab=2#</t>
  </si>
  <si>
    <t>GB00BJ4KW792</t>
  </si>
  <si>
    <t>Royal London Short Duration Credit Fund M Acc</t>
  </si>
  <si>
    <t>https://markets.ft.com/data/funds/tearsheet/risk?s=GB00BJ4KW792:GBX</t>
  </si>
  <si>
    <t>GB00BJ4KW800</t>
  </si>
  <si>
    <t>Royal London Short Duration Credit Fund M Inc</t>
  </si>
  <si>
    <t>GB00BJ4KW917</t>
  </si>
  <si>
    <t>Royal London Short Duration Credit Fund Z (Acc)</t>
  </si>
  <si>
    <t>GB00BJ4L7S87</t>
  </si>
  <si>
    <t>Fidelity MltAsst Income W Acc</t>
  </si>
  <si>
    <t>#https://www.fidelity.co.uk/factsheets/Fidelity-Multi-Asset-Income-Fund-N-Accumulation-Shares/GB00BJ4L7S87-GBP/?id=GB00BJ4L7S87&amp;idType=isin&amp;marketCode=&amp;idCurrencyId=#</t>
  </si>
  <si>
    <t>GB00BJ5JLY58</t>
  </si>
  <si>
    <t>LF Ruffer Total Return J Inc</t>
  </si>
  <si>
    <t>#https://markets.ft.com/data/funds/tearsheet/risk?s=GB00BJ5JLY58:GBXhttps://markets.ft.com/data/funds/tearsheet/risk?s=GB00BJ5JLY58:GBX#</t>
  </si>
  <si>
    <t>GB00BJ62K685</t>
  </si>
  <si>
    <t>Pets at Home Group Plc</t>
  </si>
  <si>
    <t>GB00BJFFLV09</t>
  </si>
  <si>
    <t>CRODA INTERNATIONAL ORD GBP0.10609756 (GB00BJFFLV09)</t>
  </si>
  <si>
    <t>GB00BJFLFT45</t>
  </si>
  <si>
    <t>Custodian Property Income REIT - Ord Shares 1p</t>
  </si>
  <si>
    <t>GAP - REIT</t>
  </si>
  <si>
    <t>GB00BJFLM156</t>
  </si>
  <si>
    <t>WS Lindsell Train UK Equity D Acc GBP</t>
  </si>
  <si>
    <t>GB00BJFLM263</t>
  </si>
  <si>
    <t>LF Lindsell Train UK Equity Fund D Income</t>
  </si>
  <si>
    <t>GB00BJFT0591</t>
  </si>
  <si>
    <t>Kaeva Plc 9.000% 02/08/2024 GBP REGS MTN</t>
  </si>
  <si>
    <t>Not on Bloomberg. IDS has it as delisted - matured 02/08/2024. latest info in link. (comments updated 25/04/2024). Can’t locate anything further on this asset (Comments updated 03/10/2024) see link</t>
  </si>
  <si>
    <t>Kaeva-Anleihe</t>
  </si>
  <si>
    <t>https://www.londonstockexchange.com/news-article/market-news/trustee-notice-to-noteholders/16434778</t>
  </si>
  <si>
    <t>GB00BJGTLF51</t>
  </si>
  <si>
    <t>Target Healthcare REIT Ord</t>
  </si>
  <si>
    <t>#https://www.teletrader.com/target-healthcare-reit-plc-ord-1p/stocks/details/tts-56926575#</t>
  </si>
  <si>
    <t>GB00BJHPLV88</t>
  </si>
  <si>
    <t>Ninety One PLC ORD</t>
  </si>
  <si>
    <t>GB00BJK11799</t>
  </si>
  <si>
    <t>TB Evenlode Income D Inc</t>
  </si>
  <si>
    <t>#http://www.tbaileyfs.co.uk/funds/tb-evenlode-investment-funds/key-investor-information#</t>
  </si>
  <si>
    <t>GB00BJKGG240</t>
  </si>
  <si>
    <t>L&amp;G Cash Trust I Inc</t>
  </si>
  <si>
    <t>GB00BJL5C004</t>
  </si>
  <si>
    <t>iShares Pacific ex Japan Equity Index Fund (UK) H Acc</t>
  </si>
  <si>
    <t>GB00BJL5F346</t>
  </si>
  <si>
    <t>JPMorgan US Smaller Companies IT Plc GBP</t>
  </si>
  <si>
    <t>GB00BJLP1W53</t>
  </si>
  <si>
    <t>L&amp;G Global Technology Index Trust C Class Acc GBP</t>
  </si>
  <si>
    <t>GB00BJLP1Y77</t>
  </si>
  <si>
    <t>HICL Infrastructure PLC Ord</t>
  </si>
  <si>
    <t>#https://www.teletrader.com/hicl-infrastructure-plc-ord-0-01p/stocks/details/tts-4081531#</t>
  </si>
  <si>
    <t>GB00BJMHB534</t>
  </si>
  <si>
    <t>United Kingdom of Great Britai 0.875% 10/22/2029 GBP UNSUB National Governm</t>
  </si>
  <si>
    <t>GB00BJMHLL91</t>
  </si>
  <si>
    <t>ES AllianceBernst Europe Ex UK F GBP Inc</t>
  </si>
  <si>
    <t>AllianceBernstein</t>
  </si>
  <si>
    <t>#https://markets.ft.com/data/funds/tearsheet/risk?s=GB00BJMHLL91:GBP#</t>
  </si>
  <si>
    <t>GB00BJNQ8J24</t>
  </si>
  <si>
    <t>MORGAN STANLEY FUNDS (UK) GLOBAL BRANDS PORTFOLIO I GBP HGD ACC</t>
  </si>
  <si>
    <t>GB00BJP5HK17</t>
  </si>
  <si>
    <t>Home REIT Plc</t>
  </si>
  <si>
    <t>GB00BJQWYH73</t>
  </si>
  <si>
    <t>1.25% United Kingdom of</t>
  </si>
  <si>
    <t>GB00BJRCFP12</t>
  </si>
  <si>
    <t>Montanaro Better World Fund A GBP Acc</t>
  </si>
  <si>
    <t>GB00BJRSVP14</t>
  </si>
  <si>
    <t>Schroder European Recovery Fund Q1 Inc GBP</t>
  </si>
  <si>
    <t>GB00BJS8SF95</t>
  </si>
  <si>
    <t>Fidelity Index UK P Acc</t>
  </si>
  <si>
    <t>#https://markets.ft.com/data/funds/tearsheet/risk?s=GB00BJS8SF95:GBX#</t>
  </si>
  <si>
    <t>GB00BJS8SH10</t>
  </si>
  <si>
    <t>Fidelity Index US P Acc</t>
  </si>
  <si>
    <t>#http://www.morningstar.co.uk/uk/funds/snapshot/snapshot.aspx?id=F00000SRPM&amp;tab=2#</t>
  </si>
  <si>
    <t>GB00BJS8SJ34</t>
  </si>
  <si>
    <t>Fidelity Index World P Acc</t>
  </si>
  <si>
    <t>#https://markets.ft.com/data/funds/tearsheet/risk?s=GB00BJS8SJ34:GBX#</t>
  </si>
  <si>
    <t>GB00BJSFMT23</t>
  </si>
  <si>
    <t>Invesco Asian Fund (UK) D Inc GBP</t>
  </si>
  <si>
    <t>GB00BJT0KV40</t>
  </si>
  <si>
    <t>Artemis Strategic Bond I Monthly Acc</t>
  </si>
  <si>
    <t>#https://www.morningstar.co.uk/uk/funds/snapshot/snapshot.aspx?id=F00000T5IR&amp;tab=2#</t>
  </si>
  <si>
    <t>GB00BJTMQB29</t>
  </si>
  <si>
    <t>Unicorn UK Income O Inc</t>
  </si>
  <si>
    <t>Unicorn</t>
  </si>
  <si>
    <t>#http://www.morningstar.co.uk/uk/funds/snapshot/snapshot.aspx?id=F00000SZGT&amp;tab=2#</t>
  </si>
  <si>
    <t>GB00BJTNFH41</t>
  </si>
  <si>
    <t>AO World Plc Ord GBP0.0025</t>
  </si>
  <si>
    <t>GB00BJV3M378</t>
  </si>
  <si>
    <t>Quilter Inv Cirilium Dyn Blend U1 £ Acc</t>
  </si>
  <si>
    <t>#https://markets.ft.com/data/funds/tearsheet/risk?s=GB00BJV3M378:GBP#</t>
  </si>
  <si>
    <t>GB00BJXPPH66</t>
  </si>
  <si>
    <t>Artemis Target Return Bond Fund I GBP Acc</t>
  </si>
  <si>
    <t xml:space="preserve">GB00BJYDH287 </t>
  </si>
  <si>
    <t>WisdomTree Physical Bitcoin ETC</t>
  </si>
  <si>
    <t>Crypto Asset</t>
  </si>
  <si>
    <t>GB00BJYLZ845</t>
  </si>
  <si>
    <t>Royal London Short-Term Money Market Fund Class S Acc</t>
  </si>
  <si>
    <t>GB00BK0T9T82</t>
  </si>
  <si>
    <t>FP Foresight Global Rl Infras A GBP Acc</t>
  </si>
  <si>
    <t>#https://markets.ft.com/data/funds/tearsheet/risk?s=GB00BK0T9T82:GBX#</t>
  </si>
  <si>
    <t>GB00BK1PJT53</t>
  </si>
  <si>
    <t>BlackRock Corporate Bond S (Acc)</t>
  </si>
  <si>
    <t>GB00BK1PK369</t>
  </si>
  <si>
    <t>BlackRock UK Income S GBP Inc</t>
  </si>
  <si>
    <t>GB00BK1PKQ95</t>
  </si>
  <si>
    <t>Fidelity European Trust Ord</t>
  </si>
  <si>
    <t>http://www.teletrader.com/fidelity-european-values-plc-ord-2-5p/stocks/details/tts-407773</t>
  </si>
  <si>
    <t>GB00BK35DT11</t>
  </si>
  <si>
    <t>L&amp;G UK Property I Inc</t>
  </si>
  <si>
    <t>#https://www.morningstar.co.uk/uk/funds/snapshot/snapshot.aspx?id=F00000SXZF&amp;tab=2#</t>
  </si>
  <si>
    <t>GB00BK35DX56</t>
  </si>
  <si>
    <t>L&amp;G UK Property F Acc</t>
  </si>
  <si>
    <t>#http://www.morningstar.co.uk/uk/funds/snapshot/snapshot.aspx?id=F00000SXZI&amp;tab=2#</t>
  </si>
  <si>
    <t>GB00BK4W8967</t>
  </si>
  <si>
    <t>Janus Henderson European Sel Opps G Inc</t>
  </si>
  <si>
    <t>#https://markets.ft.com/data/funds/tearsheet/risk?s=GB00BK4W8967:GBP#</t>
  </si>
  <si>
    <t>GB00BK4W8B89</t>
  </si>
  <si>
    <t xml:space="preserve">Janus Henderson European Selected Opportunities Fund G Acc GBP </t>
  </si>
  <si>
    <t>NEW GAP. 3% exit fee - email from fund manager confirming this is for excessive trading</t>
  </si>
  <si>
    <t>GB00BK5CVX03</t>
  </si>
  <si>
    <t>United Kingdom 0.625% 07/06/2025 GBP</t>
  </si>
  <si>
    <t>GB00BK5MT475</t>
  </si>
  <si>
    <t>Fundsmith Sustainable Equity Fund T Acc</t>
  </si>
  <si>
    <t>https://markets.ft.com/data/funds/tearsheet/risk?s=GB00BK5MT475:GBP</t>
  </si>
  <si>
    <t>GB00BK5Z9G83</t>
  </si>
  <si>
    <t>CT Universal MAP Adventurous Fund C Acc GBP</t>
  </si>
  <si>
    <t>GB00BK6H5218</t>
  </si>
  <si>
    <t>Baillie Gifford Japanese W3 Acc</t>
  </si>
  <si>
    <t>#https://www.morningstar.co.uk/uk/funds/snapshot/snapshot.aspx?id=F000014SYH&amp;tab=2#</t>
  </si>
  <si>
    <t>GB00BK6L1Z86</t>
  </si>
  <si>
    <t>L&amp;G Global Robotics and Automation Index Fund Class I GBP Inc</t>
  </si>
  <si>
    <t>GB00BK6RLF66</t>
  </si>
  <si>
    <t>Aquila European Renewables Ord</t>
  </si>
  <si>
    <t>#https://www.teletrader.com/aquila-european-renewables-shncome-fund-plc-ord-eur0-01/stocks/details/tts-167404777#</t>
  </si>
  <si>
    <t>GB00BK71XP16</t>
  </si>
  <si>
    <t>THE PEBBLE GROUP PLC (LSE) ORD GBP0.01</t>
  </si>
  <si>
    <t>GB00BK7XXL32</t>
  </si>
  <si>
    <t>M&amp;G Global Macro Bond GBP PP Inc</t>
  </si>
  <si>
    <t>GB00BK7XXP79</t>
  </si>
  <si>
    <t>M&amp;G Japan GBP PP Inc</t>
  </si>
  <si>
    <t>GB00BK7XXZ77</t>
  </si>
  <si>
    <t>M&amp;G UK Inflation Lnkd Corp Bd GBP PP Inc</t>
  </si>
  <si>
    <t>#https://markets.ft.com/data/funds/tearsheet/risk?s=GB00BK7XXZ77:GBP#</t>
  </si>
  <si>
    <t>GB00BK8LP321</t>
  </si>
  <si>
    <t>Fidelity Sust MoneyBuilder Inc I-INC-GBP</t>
  </si>
  <si>
    <t>#https://markets.ft.com/data/funds/tearsheet/risk?s=GB00BK8LP321:GBP#</t>
  </si>
  <si>
    <t>GB00BK96BB68</t>
  </si>
  <si>
    <t>Keystone Positive Change Investment Trust - Ord Shares</t>
  </si>
  <si>
    <t>GB00BKC5DL40</t>
  </si>
  <si>
    <t>ES AllianceBernst Europe Ex UK F EUR Inc</t>
  </si>
  <si>
    <t>#https://markets.ft.com/data/funds/tearsheet/risk?s=GB00BKC5DL40:EUR#</t>
  </si>
  <si>
    <t>GB00BKDZ8V85</t>
  </si>
  <si>
    <t>Valu-Trac Investment Management Ltd Gravis UK Listed Prop Feeder F Inc Unhgd</t>
  </si>
  <si>
    <t>GB00BKDZ8Y17</t>
  </si>
  <si>
    <t>VT Gravis UK Listed Property Feeder Fund F GBP Unhedged Acc</t>
  </si>
  <si>
    <t>GB00BKFB1C65</t>
  </si>
  <si>
    <t>M&amp;G PLC Ordinary Shares</t>
  </si>
  <si>
    <t>#https://www.teletrader.com/m-g-plc-ord-0-05/stocks/details/tts-176803038#</t>
  </si>
  <si>
    <t>GB00BKFW2482</t>
  </si>
  <si>
    <t>Longboat Energy PLC Ordinary Shares</t>
  </si>
  <si>
    <t>#https://www.teletrader.com/longboat-energy-plc-ord-10p-reg-s/stocks/details/tts-179165785#</t>
  </si>
  <si>
    <t>GB00BKGR3D82</t>
  </si>
  <si>
    <t>L&amp;G Short Dated Sterling Corporate Bond Index Fund Class C Income GBP</t>
  </si>
  <si>
    <t>GB00BKGR3F07</t>
  </si>
  <si>
    <t>L&amp;G Short Dated Sterling Corporate Bond Index Fund C GBP Acc</t>
  </si>
  <si>
    <t>GB00BKGR3G14</t>
  </si>
  <si>
    <t>L&amp;G Shrt Date Corp Bond I</t>
  </si>
  <si>
    <t>GB00BKGR3H21</t>
  </si>
  <si>
    <t>L&amp;G Short Dated £ Corporate Bd Idx I Acc</t>
  </si>
  <si>
    <t>#https://www.morningstar.co.uk/uk/funds/snapshot/snapshot.aspx?id=F00000SXB3&amp;tab=2#</t>
  </si>
  <si>
    <t>GB00BKJ9C676</t>
  </si>
  <si>
    <t>CFP SDL UK Buffettology General Income</t>
  </si>
  <si>
    <t>Castlestone</t>
  </si>
  <si>
    <t>#https://www.morningstar.co.uk/uk/funds/snapshot/snapshot.aspx?id=F00000SY09&amp;tab=2#</t>
  </si>
  <si>
    <t>GB00BKKK6W34</t>
  </si>
  <si>
    <t>Rathbone Multi-Asset Dynamic Growth Portfolio S Inc GBP</t>
  </si>
  <si>
    <t>GB00BKKK6X41</t>
  </si>
  <si>
    <t>Rathbone Multi-Asset Dynamic Growth Portfolio S Acc GBP</t>
  </si>
  <si>
    <t>GB00BKKK7X16</t>
  </si>
  <si>
    <t>Rathbone Multi-Asset Defensive Growth Portfolio S GBP Inc</t>
  </si>
  <si>
    <t>GB00BKKK7Y23</t>
  </si>
  <si>
    <t>Rathbone Multi-Asset Defensive Growth Portfolio S GBP Acc</t>
  </si>
  <si>
    <t>GB00BKLJX955</t>
  </si>
  <si>
    <t>Royal London Sterling Credit Fund Z (Acc)</t>
  </si>
  <si>
    <t>GB00BKM0ZJ18</t>
  </si>
  <si>
    <t>Pensana PLC Ordinary Shares</t>
  </si>
  <si>
    <t>#https://www.teletrader.com/pensana-plc-ord-0-001/stocks/details/tts-197721119#</t>
  </si>
  <si>
    <t>GB00BKPG0S09</t>
  </si>
  <si>
    <t>Templeton Emerging Mkts Invmt Tr TEMIT</t>
  </si>
  <si>
    <t>#https://www.teletrader.com/templeton-emerging-markets-shnvestment-trust-plc-ord-5p/stocks/details/tts-404122#</t>
  </si>
  <si>
    <t>GB00BKPG7Z60</t>
  </si>
  <si>
    <t>Poolbeg Pharma PLC Ordinary Shares</t>
  </si>
  <si>
    <t>#https://www.londonstockexchange.com/stock/POLB/poolbeg-pharma-plc/company-page#</t>
  </si>
  <si>
    <t>GB00BKPQVM18</t>
  </si>
  <si>
    <t>Astute Capital PLC</t>
  </si>
  <si>
    <t>NSA</t>
  </si>
  <si>
    <t>GB00BKPT8X07</t>
  </si>
  <si>
    <t>Fidelity Global Dividend R Inc Mlthly</t>
  </si>
  <si>
    <t>#https://markets.ft.com/data/funds/tearsheet/summary?s=GB00BKPT8X07:GBP#</t>
  </si>
  <si>
    <t>GB00BKPWGW41</t>
  </si>
  <si>
    <t>Artemis Corporate Bond F Inc GBP</t>
  </si>
  <si>
    <t>GB00BKQN5R41</t>
  </si>
  <si>
    <t>W Resources Plc GBP</t>
  </si>
  <si>
    <t>#https://www.teletrader.com/w-resources-plc-ord-0-1p/stocks/details/tts-48241769#</t>
  </si>
  <si>
    <t>GB00BKRC5K31</t>
  </si>
  <si>
    <t>Genuit Group PLC ORD GBP0.001</t>
  </si>
  <si>
    <t>GB00BKS3HZ48</t>
  </si>
  <si>
    <t>Artemis Income E Inc</t>
  </si>
  <si>
    <t>#https://markets.ft.com/data/funds/tearsheet/risk?s=GB00BKS3HZ48:GBP#</t>
  </si>
  <si>
    <t>GB00BKS7YK08</t>
  </si>
  <si>
    <t>Treatt Ord GBP0.02</t>
  </si>
  <si>
    <t>GB00BKSFXW97</t>
  </si>
  <si>
    <t>Jupiter Strategic Bond X Inc</t>
  </si>
  <si>
    <t>GB00BKSFXX05</t>
  </si>
  <si>
    <t>JUPITER UNIT TRUST MANAGERS LTD JUPITER GLOBAL STRAT BOND X GBP ACC</t>
  </si>
  <si>
    <t>GB00BKT89K74</t>
  </si>
  <si>
    <t>Ninety One Global Environment I</t>
  </si>
  <si>
    <t>NINETY ONE</t>
  </si>
  <si>
    <t>#https://www.morningstar.co.uk/uk/funds/snapshot/snapshot.aspx?id=F000014GA1&amp;tab=2#</t>
  </si>
  <si>
    <t>GB00BKT89L81</t>
  </si>
  <si>
    <t xml:space="preserve">Ninety One Funds Series III Global Environment K GBP Acc </t>
  </si>
  <si>
    <t>GB00BKTDJZ77</t>
  </si>
  <si>
    <t>Janus Henderson Instl UK Idx Opps A Acc</t>
  </si>
  <si>
    <t>#https://www.morningstar.co.uk/uk/funds/snapshot/snapshot.aspx?id=F000014EKG&amp;tab=14&amp;DocumentId=83a614dc7b3073d285d5cd7f305d512a&amp;Format=PDF#</t>
  </si>
  <si>
    <t>GB00BKTF1F72</t>
  </si>
  <si>
    <t>JPM Europe (ex-UK) Research Enhanced Index Equity Fund E GBP Acc</t>
  </si>
  <si>
    <t>GB00BKY40Q38</t>
  </si>
  <si>
    <t>Galliford Try Holdings PLC</t>
  </si>
  <si>
    <t>#https://www.teleborsa.it/azioni-estero/galliford-try-holdings-gfrd-gb00bky40q38-MTUuR0ZSRA#</t>
  </si>
  <si>
    <t>GB00BKZGVH64</t>
  </si>
  <si>
    <t>JPMorgan American Investment Trust Plc</t>
  </si>
  <si>
    <t>GB00BL641B08</t>
  </si>
  <si>
    <t>ES ALLIANCEBERNSTEIN UK OEIC ES ALLIANCEBERNSTEIN SUST US EQTY E ACC</t>
  </si>
  <si>
    <t>GB00BL68HH02</t>
  </si>
  <si>
    <t>United Kingdom Guilt 0.375% 22/10/2030 GBP</t>
  </si>
  <si>
    <t>GB00BL68HJ26</t>
  </si>
  <si>
    <t>UK Gilt Stock 0.125% 30/1/2026 GBP</t>
  </si>
  <si>
    <t>GB00BL69L601</t>
  </si>
  <si>
    <t>MI Select Managers Alts Instl Inc GBP</t>
  </si>
  <si>
    <t>#https://www.morningstar.co.uk/uk/funds/snapshot/snapshot.aspx?id=F00001DG2V&amp;tab=5#</t>
  </si>
  <si>
    <t>GB00BL6C2002</t>
  </si>
  <si>
    <t>Wickes Group PLC ORD GBP0.10</t>
  </si>
  <si>
    <t>https://www.teletrader.com/wickes-group-plc-ord-gbp0-10/stocks/details/tts-218275065</t>
  </si>
  <si>
    <t>GB00BL6C7720</t>
  </si>
  <si>
    <t>United Kingdom of Great Britai 4.125% 01/29/2027 GBP National Government</t>
  </si>
  <si>
    <t>GB00BL6NGV24</t>
  </si>
  <si>
    <t>DR. Martens Plc</t>
  </si>
  <si>
    <t>GB00BL6V1118</t>
  </si>
  <si>
    <t>ROYAL LONDON GLOBAL EQUITY INCOME M Inc</t>
  </si>
  <si>
    <t>GB00BL9YR756</t>
  </si>
  <si>
    <t>Wise PLC Class A</t>
  </si>
  <si>
    <t>GB00BLCYFX43</t>
  </si>
  <si>
    <t>Janus Henderson Strategic Bond G Acc</t>
  </si>
  <si>
    <t>GB00BLD0QZ08</t>
  </si>
  <si>
    <t>Oasis Crescent Gl Inc E GBP Dis</t>
  </si>
  <si>
    <t>#https://www.morningstar.co.uk/uk/funds/snapshot/snapshot.aspx?id=F00001636B&amp;tab=14&amp;DocumentId=9c3e9464d74e022fc7f542304f7924ac&amp;Format=PDF#</t>
  </si>
  <si>
    <t>GB00BLDRH360</t>
  </si>
  <si>
    <t>OSB Group Plc</t>
  </si>
  <si>
    <t>GB00BLDYK618</t>
  </si>
  <si>
    <t>Scottish Mortgage Ord</t>
  </si>
  <si>
    <t>#https://www2.trustnet.com/Factsheets/Factsheet.aspx?fundCode=ITSMT&amp;typeCode=FITSMT&amp;univ=T#</t>
  </si>
  <si>
    <t>GB00BLF9TW38</t>
  </si>
  <si>
    <t>MI Brewin Dolphin Vygr Max 60% Eq A £Acc</t>
  </si>
  <si>
    <t>#https://lt.morningstar.com/1c6qh1t6k9/snapshot/default.aspx?tab=2&amp;SecurityToken=F000015YR0%5D99%5D1%5DFXALL%24%24ALL_1392&amp;Id=F000015YR0&amp;ClientFund=1&amp;CurrencyId=GBP#</t>
  </si>
  <si>
    <t>GB00BLF9VD86</t>
  </si>
  <si>
    <t>Brewin Dolphin Voyager Max 100% Equity Fund</t>
  </si>
  <si>
    <t>GB00BLFJC686</t>
  </si>
  <si>
    <t>FTF Martin Currie UK Smaller Comp S Inc</t>
  </si>
  <si>
    <t>#https://markets.ft.com/data/funds/tearsheet/risk?s=GB00BLFJC686:GBP#</t>
  </si>
  <si>
    <t>GB00BLG2W887</t>
  </si>
  <si>
    <t>BNY Mellon Global Income U Inc GBP</t>
  </si>
  <si>
    <t>GB00BLG2W994</t>
  </si>
  <si>
    <t>BNY Mellon Global Income U Acc</t>
  </si>
  <si>
    <t>#https://www.morningstar.co.uk/uk/funds/snapshot/snapshot.aspx?id=F00000TGX6&amp;tab=5#</t>
  </si>
  <si>
    <t>GB00BLGZ9862</t>
  </si>
  <si>
    <t>Tesco PLC</t>
  </si>
  <si>
    <t>#https://www.teletrader.com/tesco-plc-ord-6-1-3p/stocks/details/tts-432068#</t>
  </si>
  <si>
    <t>GB00BLH38158</t>
  </si>
  <si>
    <t>United Kingdom of Great Britai 1.250% 07/31/2051 GBP REGS SNR National Gove</t>
  </si>
  <si>
    <t>#https://cbonds.com/bonds/997767/#</t>
  </si>
  <si>
    <t>GB00BLH3CY60</t>
  </si>
  <si>
    <t>AVI Global Trust Ord</t>
  </si>
  <si>
    <t>GB00BLJNXL82</t>
  </si>
  <si>
    <t>Berkeley Group Hldgs Ord GBP0.054141</t>
  </si>
  <si>
    <t>GB00BLM1PL39</t>
  </si>
  <si>
    <t>Ninety One Global Environment Fund K Inc GBP</t>
  </si>
  <si>
    <t>GB00BLNMLS43</t>
  </si>
  <si>
    <t>TAVISTOCK INVESTMENTS PLC (LSE) ORD GBP0.01</t>
  </si>
  <si>
    <t>GB00BLNNFL88</t>
  </si>
  <si>
    <t>Pantheon Infrastructure Ord</t>
  </si>
  <si>
    <t>#https://www.teletrader.com/pantheon-shnfrastructure-plc-ord-gbp0-01/stocks/details/tts-232918918#</t>
  </si>
  <si>
    <t>GB00BLPK7110</t>
  </si>
  <si>
    <t>United Kingdom of Great Britai 0.250% 01/31/2025 GBP SNR National Governmen</t>
  </si>
  <si>
    <t>#https://cbonds.com/bonds/1071923/#</t>
  </si>
  <si>
    <t>GB00BLPK7227</t>
  </si>
  <si>
    <t>United Kingdom Gilt 0.50% 31/01/2029 GBP</t>
  </si>
  <si>
    <t>GB00BLPK7334</t>
  </si>
  <si>
    <t>United Kingdom Gilt 1.125% 31/01/2039 GBP</t>
  </si>
  <si>
    <t>GB00BLRZQ406</t>
  </si>
  <si>
    <t>LF Equity Income A Sterling Inc</t>
  </si>
  <si>
    <t>Fund orignially suspended in 2019 and is in liquidation. Latest details available here https://equityincome.linkfundsolutions.co.uk/  (comment updated 03/10/2024 CC)</t>
  </si>
  <si>
    <t>Woodford</t>
  </si>
  <si>
    <t>#https://markets.ft.com/data/funds/tearsheet/risk?s=GB00BLRZQ406:GBP#</t>
  </si>
  <si>
    <t>GB00BLRZQ513</t>
  </si>
  <si>
    <t>LF Equity Income A Sterling Acc</t>
  </si>
  <si>
    <t>Link Fund Solutions</t>
  </si>
  <si>
    <t>#https://markets.ft.com/data/funds/tearsheet/risk?s=GB00BLRZQ513:GBP#</t>
  </si>
  <si>
    <t>GB00BLRZQ737</t>
  </si>
  <si>
    <t>LF Equity Income C Sterling Acc</t>
  </si>
  <si>
    <t>#http://www.morningstar.co.uk/uk/funds/snapshot/snapshot.aspx?id=F00000TF9H&amp;tab=2#</t>
  </si>
  <si>
    <t>GB00BLRZQB71</t>
  </si>
  <si>
    <t>LF Equity Income Z Sterling Inc</t>
  </si>
  <si>
    <t>#http://www.morningstar.co.uk/uk/funds/snapshot/snapshot.aspx?id=F00000TF9K&amp;tab=2#</t>
  </si>
  <si>
    <t>GB00BLSNGB01</t>
  </si>
  <si>
    <t>Henderson European Focus Trust PLC</t>
  </si>
  <si>
    <t>GB00BLSNND18</t>
  </si>
  <si>
    <t>Fundsmith Emerging Equities Trust GBP (Delisted)</t>
  </si>
  <si>
    <t>#https://www.teletrader.com/fundsmith-emerging-equities-trust-plc-ord-1p/stocks/details/tts-73862258#</t>
  </si>
  <si>
    <t>GB00BLWDVP51</t>
  </si>
  <si>
    <t>FDM Group Holdings Plc</t>
  </si>
  <si>
    <t>GB00BM7S2W63</t>
  </si>
  <si>
    <t>NAHL Group - Ord Shares 25p</t>
  </si>
  <si>
    <t>GB00BM8B5H06</t>
  </si>
  <si>
    <t>Personal Assets Ord</t>
  </si>
  <si>
    <t>#https://www.teletrader.com/personal-assets-trust-plc-ord-gbp0-125/stocks/details/tts-405157#</t>
  </si>
  <si>
    <t>GB00BM8NFJ84</t>
  </si>
  <si>
    <t>BREEDON GRP PLC ORD GBP0.01</t>
  </si>
  <si>
    <t>GB00BM8PJY71</t>
  </si>
  <si>
    <t>NatWest Group PLC</t>
  </si>
  <si>
    <t>#https://www.teletrader.com/natwest-group-plc-ord-107-69p/stocks/details/tts-198897387#</t>
  </si>
  <si>
    <t>GB00BM8Q5M07</t>
  </si>
  <si>
    <t>JD Sports Fashion PLC</t>
  </si>
  <si>
    <t>#https://www.teletrader.com/jd-sports-fashion-plc-ord-0-05p/stocks/details/tts-405424#</t>
  </si>
  <si>
    <t>GB00BM8QTK66</t>
  </si>
  <si>
    <t>Sustainable Capital Plc 8.210% 07/06/2025 GBP REGS CORP</t>
  </si>
  <si>
    <t>Not rated. Pricing on Bloomberg. Latest LSE RNS announcement 17/07/2024 see link (comments updated 03/10/2024 CC) . https://truvacorp.com/clients-notices/</t>
  </si>
  <si>
    <t>https://www.londonstockexchange.com/news-article/market-news/company-announcement/16285781</t>
  </si>
  <si>
    <t>GB00BM8Z2S21</t>
  </si>
  <si>
    <t>Treasury 0.875% Stock 2033 - 0.875% GILT SNR 31/7/2033 GBP1000</t>
  </si>
  <si>
    <t>GB00BM9BWM32</t>
  </si>
  <si>
    <t>MAILBOX REIT PLC ORD GBP0.10</t>
  </si>
  <si>
    <t>Lost REIT status and also had to de-list therefore is now a private company</t>
  </si>
  <si>
    <t>GB00BMBL1G81</t>
  </si>
  <si>
    <t>HM TREASURY GILT 0.125% (31/01/28)</t>
  </si>
  <si>
    <t>GB00BMBP1824</t>
  </si>
  <si>
    <t>Revolution Bars Group Ord GBP</t>
  </si>
  <si>
    <t>Old Gap - Line has been suceeded by GB00BVDPPV41</t>
  </si>
  <si>
    <t>GB00BMBRWZ23</t>
  </si>
  <si>
    <t>Woodville11% GBP ATE Loan Note 2023</t>
  </si>
  <si>
    <t>Not on Bloomberg. IDS saying matured on 02/08/2023. No information returned on a Google search.(comments updated 25/04/2024)</t>
  </si>
  <si>
    <t>GB00BMBSCV12</t>
  </si>
  <si>
    <t>Mast Energy Developments Plc Ord GBP</t>
  </si>
  <si>
    <t>GB00BMC3RJ87</t>
  </si>
  <si>
    <t>Sareum Holdings PLC</t>
  </si>
  <si>
    <t>GB00BMC72W84</t>
  </si>
  <si>
    <t>CG Morningstar Multi Asset 60 M GBP Acc</t>
  </si>
  <si>
    <t>GB00BMC7T380</t>
  </si>
  <si>
    <t>Baillie Gifford European Growth Ord</t>
  </si>
  <si>
    <t>#https://www.teletrader.com/baillie-gifford-european-growth-trust-plc-ord-2-5p/stocks/details/tts-179506835#</t>
  </si>
  <si>
    <t>GB00BMCF8689</t>
  </si>
  <si>
    <t>The European Smaller Companies Trust PLC</t>
  </si>
  <si>
    <t>#https://www.teletrader.com/the-european-smaller-companies-trust-plc-ord-1-5625p/stocks/details/tts-237480589#</t>
  </si>
  <si>
    <t>GB00BMD68046</t>
  </si>
  <si>
    <t>Vast Resources PLC ORD 0.1P</t>
  </si>
  <si>
    <t>GB00BMDBB886</t>
  </si>
  <si>
    <t>Janus Henderson Strategic Bond Fund Class F Acc GBP</t>
  </si>
  <si>
    <t>New Gap</t>
  </si>
  <si>
    <t>GB00BMDBBG68</t>
  </si>
  <si>
    <t>JANUS HENDERSON STRATEGIC BOND F GBP INC</t>
  </si>
  <si>
    <t>GB00BMDBBM29</t>
  </si>
  <si>
    <t>Janus Henderson Fixed Interest Monthly Income FQ GBP</t>
  </si>
  <si>
    <t>GB00BMDNKD25</t>
  </si>
  <si>
    <t>Fidelity Special Situations R Acc GBP</t>
  </si>
  <si>
    <t>GB00BMDNKR60</t>
  </si>
  <si>
    <t>Fidelity Emerg Mkts R Acc</t>
  </si>
  <si>
    <t>GB00BMDPC769</t>
  </si>
  <si>
    <t>7IM Pathbuilder 3 Fund C Acc GBP</t>
  </si>
  <si>
    <t>GB00BMDPKM71</t>
  </si>
  <si>
    <t>FORESIGHT SUSTAINABLE FORESTRY COMP - ORD GBP0.01</t>
  </si>
  <si>
    <t>New GAP - This was a REIT but was de-listed on LSE with effect 31/07/2024. Aquired by Arizona BidCo Limited (a newly formed vehicle, wholly-owned, indirectly, by Averon Park Limited). Averon Park Limited is a Private Company.</t>
  </si>
  <si>
    <t>https://fsfc.foresightgroup.eu/offer-fsfc</t>
  </si>
  <si>
    <t>GB00BMF19B58</t>
  </si>
  <si>
    <t>abrdn Asia Focus plc</t>
  </si>
  <si>
    <t>GB00BMF4SW81</t>
  </si>
  <si>
    <t>FTF Clearbridge US Value Fund W Acc GBP</t>
  </si>
  <si>
    <t>SC updated asset list 15/8/24 to fee approved</t>
  </si>
  <si>
    <t>GB00BMF4TL42</t>
  </si>
  <si>
    <t>FTF Clearbridge Global Infrastructure Income Fund S Acc GBP</t>
  </si>
  <si>
    <t>GB00BMF4TQ96</t>
  </si>
  <si>
    <t>FTF Clearbridge Global Infrastructure Income Fund EB Income GBP</t>
  </si>
  <si>
    <t>GB00BMF7D555</t>
  </si>
  <si>
    <t>FTF ClearBridge Global Infras Inc WAcc</t>
  </si>
  <si>
    <t>#https://www.morningstar.co.uk/uk/funds/snapshot/snapshot.aspx?id=F00001EE9U&amp;tab=2#</t>
  </si>
  <si>
    <t>GB00BMF7D662</t>
  </si>
  <si>
    <t>FTF ClearBridge Global Infrastructure Income Fund Class W H2 Acc GBP</t>
  </si>
  <si>
    <t>GB00BMF7D779</t>
  </si>
  <si>
    <t>FRANKLIN TEMPLETON FUNDS - FTF CLEARBRIDGE GBL INFRSTR INC W GBPDIS</t>
  </si>
  <si>
    <t>GB00BMF9LG83</t>
  </si>
  <si>
    <t>United Kingdom(Government of) 4.5% Bds 07/06/2028 GBP1000</t>
  </si>
  <si>
    <t>GB00BMFSSJ73</t>
  </si>
  <si>
    <t>Power Metal Resources Plc</t>
  </si>
  <si>
    <t>GB00BMFX1P94</t>
  </si>
  <si>
    <t>IFSL Evenlode Global Equity F (Acc)</t>
  </si>
  <si>
    <t>GB00BMG9ZZ41</t>
  </si>
  <si>
    <t>Allianz China A-Shares Equity W</t>
  </si>
  <si>
    <t>#https://markets.ft.com/data/funds/tearsheet/risk?s=GB00BMG9ZZ41:GBP#</t>
  </si>
  <si>
    <t>GB00BMGR2791</t>
  </si>
  <si>
    <t>United Kingdom of Great Britai 0.125% 01/31/2024 GBP SNR National Governmen</t>
  </si>
  <si>
    <t>#https://cbonds.com/bonds/814115/#</t>
  </si>
  <si>
    <t>GB00BMGR2809</t>
  </si>
  <si>
    <t>United Kingdom Gilt 0.25% 31/07/2031 GBP</t>
  </si>
  <si>
    <t>GB00BMGR2916</t>
  </si>
  <si>
    <t>Treasury 0.625% Stock 2035 - 0.625% GILT BDS 31/07/2035 GBP1000</t>
  </si>
  <si>
    <t>GB00BMGRVZ03</t>
  </si>
  <si>
    <t>CT Managed Eq&amp;Bd Z Grs GBP Acc</t>
  </si>
  <si>
    <t>#https://markets.ft.com/data/funds/tearsheet/risk?s=GB00BMGRVZ03:GBP#</t>
  </si>
  <si>
    <t>GB00BMGRW683</t>
  </si>
  <si>
    <t>CT Managed Equity Z Grs GBP Acc</t>
  </si>
  <si>
    <t>GB00BMH18Q19</t>
  </si>
  <si>
    <t>Bytes Technology Group</t>
  </si>
  <si>
    <t>GB00BMH29R23</t>
  </si>
  <si>
    <t>Fidelity Index Sterling Corporate Bond Fund S GBP Acc</t>
  </si>
  <si>
    <t>GAP NEW - IFGL Group don’t hold class S. This is acceptable as held via another IP.</t>
  </si>
  <si>
    <t>GB00BMH2B327</t>
  </si>
  <si>
    <t>Fidelity Index UK Gilt Fund S Acc GBP</t>
  </si>
  <si>
    <t>GB00BMHGQG21</t>
  </si>
  <si>
    <t>Fidelity European Fund R Inc GBP</t>
  </si>
  <si>
    <t>GB00BMHTPW01</t>
  </si>
  <si>
    <t>L&amp;G Mixed Investment 40-85% I Acc</t>
  </si>
  <si>
    <t>#https://www.morningstar.co.uk/uk/funds/snapshot/snapshot.aspx?id=F00000TH5I#</t>
  </si>
  <si>
    <t>GB00BMJ6DW54</t>
  </si>
  <si>
    <t>Informa PLC ORD</t>
  </si>
  <si>
    <t>GB00BMJJJF91</t>
  </si>
  <si>
    <t>HSBC FTSE All-World Index C Acc</t>
  </si>
  <si>
    <t>#http://www.morningstar.co.uk/uk/funds/snapshot/snapshot.aspx?id=F00000TXY8&amp;tab=14&amp;DocumentId=9ce0e76b8d34aba300a7156c7f5d55ed&amp;Format=PDF#</t>
  </si>
  <si>
    <t>GB00BMMV5105</t>
  </si>
  <si>
    <t>Artemis US Select I Acc GBP</t>
  </si>
  <si>
    <t>#https://www.morningstar.co.uk/uk/funds/snapshot/snapshot.aspx?id=F00000U58Q&amp;tab=2#</t>
  </si>
  <si>
    <t>GB00BMMV5766</t>
  </si>
  <si>
    <t>Artemis US Smaller Companies I Acc GBP</t>
  </si>
  <si>
    <t>#http://www.morningstar.co.uk/uk/funds/snapshot/snapshot.aspx?id=F00000U58R&amp;tab=2#</t>
  </si>
  <si>
    <t>GB00BMN90304</t>
  </si>
  <si>
    <t>Liontrust Sust Fut Cau Mgd 2 Net Inc</t>
  </si>
  <si>
    <t>#http://www.morningstar.co.uk/uk/funds/snapshot/snapshot.aspx?id=F00000TWZU&amp;tab=2#</t>
  </si>
  <si>
    <t>GB00BMN90635</t>
  </si>
  <si>
    <t>Liontrust Sust Fut Defesv Mgd 2 Net Inc</t>
  </si>
  <si>
    <t>#https://markets.ft.com/data/funds/tearsheet/summary?s=gb00bmn90635:gbx#</t>
  </si>
  <si>
    <t>GB00BMNR1F35</t>
  </si>
  <si>
    <t>Royal London Short Term Fixed Income Y Inc GBP</t>
  </si>
  <si>
    <t>The Fund is not a Regulated Money Market Fund under the UK Money Market Funds Regulation.</t>
  </si>
  <si>
    <t>GB00BMNR1H58</t>
  </si>
  <si>
    <t>Royal London Short Term Fixed Income Y Acc GBP</t>
  </si>
  <si>
    <t>GB00BMP2ZL03</t>
  </si>
  <si>
    <t>Liontrust Diversified Real Assets ANA</t>
  </si>
  <si>
    <t>GB00BMQ57G79</t>
  </si>
  <si>
    <t>Fidelity Index UK Gilt P Acc GBP</t>
  </si>
  <si>
    <t>GB00BMQC4P68</t>
  </si>
  <si>
    <t>Rathbone Greenbank Strat Gr Ptf S GBPACC</t>
  </si>
  <si>
    <t>GB00BMT7QF25</t>
  </si>
  <si>
    <t>MI Quilter Cheviot Conservative Fixed Interest Fund Class A Inc GBP</t>
  </si>
  <si>
    <t>GB00BMT7QH49</t>
  </si>
  <si>
    <t>MI Quilter Cheviot Fixed Interest A Inc</t>
  </si>
  <si>
    <t>GB00BMT7QK77</t>
  </si>
  <si>
    <t>MI Quilter Cheviot UK Equity A Inc</t>
  </si>
  <si>
    <t>#https://markets.ft.com/data/funds/tearsheet/risk?s=GB00BMT7QK77:GBP#</t>
  </si>
  <si>
    <t>GB00BMT7QM91</t>
  </si>
  <si>
    <t>MI Quilter Cheviot North Amer Eq A Inc</t>
  </si>
  <si>
    <t>GB00BMT7QP23</t>
  </si>
  <si>
    <t>MI Quilter Cheviot European Equity A Inc</t>
  </si>
  <si>
    <t>GB00BMT7QV82</t>
  </si>
  <si>
    <t>MI Quilter Cheviot Asn and EM Eq A Inc</t>
  </si>
  <si>
    <t>GB00BMT7R591</t>
  </si>
  <si>
    <t>MI Quilter Cheviot Divers Retrns A Inc</t>
  </si>
  <si>
    <t>GB00BMT7RD75</t>
  </si>
  <si>
    <t>MI Quilter Cheviot Alt Assts A Inc</t>
  </si>
  <si>
    <t>GB00BMT87K74</t>
  </si>
  <si>
    <t>Balanced Managed Class M UT Balanced Mgd Class M UT</t>
  </si>
  <si>
    <t>GB00BMT87R44</t>
  </si>
  <si>
    <t>Diversified Assets (FAIF) Class M UT Div Assets (FAIF) Class M UT</t>
  </si>
  <si>
    <t>GB00BMT88370</t>
  </si>
  <si>
    <t>Global Equity Class M UT Global Equity Class M UT</t>
  </si>
  <si>
    <t>GB00BMT88594</t>
  </si>
  <si>
    <t>Global Growth Class M UT Global Growth Class M UT</t>
  </si>
  <si>
    <t>GB00BMT88719</t>
  </si>
  <si>
    <t>Global Value Class M UT Global Value Class M UT</t>
  </si>
  <si>
    <t>GB00BMT88K40</t>
  </si>
  <si>
    <t>Global High Yield Bond Class M UT Glbl High Yld Bond Class M UT</t>
  </si>
  <si>
    <t>GB00BMT88T33</t>
  </si>
  <si>
    <t>Managed Growth Class M UT Managed Growth Class M UT</t>
  </si>
  <si>
    <t>GB00BMT88Y85</t>
  </si>
  <si>
    <t>Global Absolute Return Class M UT Global Absolute Return Class M UT</t>
  </si>
  <si>
    <t>GB00BMT89451</t>
  </si>
  <si>
    <t>Strategic Income Class M UT Strategic Income Class M UT</t>
  </si>
  <si>
    <t>GB00BMT89675</t>
  </si>
  <si>
    <t>Strategic Managed Class M UT Strategic Mgd Class M UT</t>
  </si>
  <si>
    <t>GB00BMT89R83</t>
  </si>
  <si>
    <t>Global Quality Class M UT Global Quality Class M UT</t>
  </si>
  <si>
    <t>GB00BMTS0Z37</t>
  </si>
  <si>
    <t>JP Morgan European Discovery Trust Plc</t>
  </si>
  <si>
    <t>GB00BMV7TC88</t>
  </si>
  <si>
    <t>Treasury 3.25% Gilt 2033 - 3.25% BDS 31/01/2033 ?1000</t>
  </si>
  <si>
    <t>GB00BMV92D64</t>
  </si>
  <si>
    <t>Temple Bar Ord</t>
  </si>
  <si>
    <t>#https://www.londonstockexchange.com/stock/TMPL/temple-bar-investment-trust-plc/company-page#</t>
  </si>
  <si>
    <t>GB00BMVMKF30</t>
  </si>
  <si>
    <t>M&amp;G Emerging Markets Bond GBP PP-H Acc</t>
  </si>
  <si>
    <t>GB00BMVQDZ64</t>
  </si>
  <si>
    <t>AUCTION TECHNOLOGY GROUP PLC ORD GBP0.0001</t>
  </si>
  <si>
    <t>GB00BMVSDN09</t>
  </si>
  <si>
    <t>Tap Global Group Plc</t>
  </si>
  <si>
    <t>Weekly GAP - Traded on a non-permitted exchange (Aquis AQSE) &amp; it's a FinTech company with underlying exposure to cryptocurrencies.</t>
  </si>
  <si>
    <t>GB00BMWC6P49</t>
  </si>
  <si>
    <t>MONDI PLC ORD EUR0.22 (GB00BMWC6P49)</t>
  </si>
  <si>
    <t>GB00BMWC6Q55</t>
  </si>
  <si>
    <t>DUKEMOUNT CAPITAL PLC ORD GBP0.001</t>
  </si>
  <si>
    <t>Equity on LSE, but small mkt cap (£0.845M) so has been blocked to further investment</t>
  </si>
  <si>
    <t>GB00BMWLLY51</t>
  </si>
  <si>
    <t>WS Ruffer Diversified Return Fund S GBP Accumulation GBP</t>
  </si>
  <si>
    <t>GB00BMWLQV75</t>
  </si>
  <si>
    <t>LF Ruffer Div Return Inc</t>
  </si>
  <si>
    <t>GB00BMWLQW82</t>
  </si>
  <si>
    <t>LF Ruffer Diversified Return I GBP Acc</t>
  </si>
  <si>
    <t>#https://www.morningstar.co.uk/uk/funds/snapshot/snapshot.aspx?id=F0000174TP&amp;tab=2#</t>
  </si>
  <si>
    <t>GB00BMWPWH71</t>
  </si>
  <si>
    <t>Lazard Emerging Markets Fund J Acc GBP</t>
  </si>
  <si>
    <t>GB00BMWPWJ95</t>
  </si>
  <si>
    <t>Lazard Emerging Markets Fund J Inc GBP</t>
  </si>
  <si>
    <t>Old GAP - 2% fee would be applied for short term trading but not applicable for IFGL Pensions</t>
  </si>
  <si>
    <t>GB00BMWQ1737</t>
  </si>
  <si>
    <t>Royal London Sustainable Leaders Trust Class E Acc GBP</t>
  </si>
  <si>
    <t>GB00BMWRZ071</t>
  </si>
  <si>
    <t>Dowlais Group PLC</t>
  </si>
  <si>
    <t>GB00BMWVF760</t>
  </si>
  <si>
    <t>GUILD ESPORTS PLC (LSE) ORD GBP0.001</t>
  </si>
  <si>
    <t>GB00BMWVS110</t>
  </si>
  <si>
    <t>Premier Miton Strategic Monthly Income Bond C Acc GBP</t>
  </si>
  <si>
    <t>GB00BMX3XR77</t>
  </si>
  <si>
    <t>SHELL PLC 25AUG23</t>
  </si>
  <si>
    <t>GB00BMX64M81</t>
  </si>
  <si>
    <t>ES River and Mercantile European Fund Class F Inc GBP</t>
  </si>
  <si>
    <t>GB00BMX64Q20</t>
  </si>
  <si>
    <t>ES R&amp;M European S GBP Acc</t>
  </si>
  <si>
    <t>GB00BMX86B70</t>
  </si>
  <si>
    <t>Haleon PLC</t>
  </si>
  <si>
    <t>#https://www.teletrader.com/haleon-plc-ord-gbp1-25/stocks/details/tts-254625456#</t>
  </si>
  <si>
    <t>GB00BMXWN182</t>
  </si>
  <si>
    <t>JPMorgan Emerging Markets Ord</t>
  </si>
  <si>
    <t>#https://www.teletrader.com/jpmorgan-emerging-markets-investment-trust-plc-ord-2-5p/stocks/details/tts-444341#</t>
  </si>
  <si>
    <t>GB00BMYC5L16</t>
  </si>
  <si>
    <t>Revolution Bars Group Ord GBP (Rights Issue)</t>
  </si>
  <si>
    <t>Old Gap - Rights Issue -  Line has been suceeded by GB00BVDPPV41</t>
  </si>
  <si>
    <t>GB00BMZ1JF92</t>
  </si>
  <si>
    <t>Sustainable Capital Plc 8.000% 06/09/2024 GBP CORP</t>
  </si>
  <si>
    <t>Not rated. Pricing on Bloomberg. Latest LSE RNS announcement 11/09/2024 see link see link (comments updated 03/10/2024 CC).  https://truvacorp.com/clients-notices/</t>
  </si>
  <si>
    <t>https://www.lse.co.uk/rns/sustainable-capital-plc-company-announcement-20c4rb3wnkaea6x.html</t>
  </si>
  <si>
    <t>GB00BMZN2Q75</t>
  </si>
  <si>
    <t>Fidelity Asia Pacific Opps R GBP Acc</t>
  </si>
  <si>
    <t>#https://www.morningstar.co.uk/uk/funds/snapshot/snapshot.aspx?id=F000015ABQ#</t>
  </si>
  <si>
    <t>GB00BMZQ3417</t>
  </si>
  <si>
    <t>TB Saracen Global Income and Growth ADis</t>
  </si>
  <si>
    <t>GB00BN08ZH68</t>
  </si>
  <si>
    <t>iShares North American Eq Idx (UK) S Acc</t>
  </si>
  <si>
    <t>#https://www.morningstar.co.uk/uk/funds/snapshot/snapshot.aspx?id=F00001D6A4#</t>
  </si>
  <si>
    <t>GB00BN090W96</t>
  </si>
  <si>
    <t>BlackRock Natural Resources Fund S Acc</t>
  </si>
  <si>
    <t>GB00BN091487</t>
  </si>
  <si>
    <t>iShares ESG Overseas Corporate Bond Index Fund (UK) Class S GBP Acc</t>
  </si>
  <si>
    <t>GB00BN455J50</t>
  </si>
  <si>
    <t>Worldwide Healthcare GBP (New Line)</t>
  </si>
  <si>
    <t>GB00BN4H3G46</t>
  </si>
  <si>
    <t>Invenio Capital Plc 10.000% 11/30/2025 GBP MTN</t>
  </si>
  <si>
    <t xml:space="preserve">Not rated. Pricing on Bloomberg. No information on google search. Have reached out to capital about tradability (comments updated 03/10/2024 CC)
</t>
  </si>
  <si>
    <t>https://www.londonstockexchange.com/news-article/market-news/invenio-capital-plc-company-announcement/15894403   ///   https://www.londonstockexchange.com/news-article/market-news/invenio-capital-plc-company-announcement/15475012</t>
  </si>
  <si>
    <t>GB00BN4KT321</t>
  </si>
  <si>
    <t>JPM Emerging Markets Income C2 GBP Inc</t>
  </si>
  <si>
    <t>GB00BN4NDR39</t>
  </si>
  <si>
    <t>Bankers Ord</t>
  </si>
  <si>
    <t>#https://www.teletrader.com/bankers-shnvestment-trust-plc-ord-2-5p/stocks/details/tts-403420#</t>
  </si>
  <si>
    <t>GB00BN6JB318</t>
  </si>
  <si>
    <t>Jupiter UK Special Situations X Inc</t>
  </si>
  <si>
    <t>GB00BN722818</t>
  </si>
  <si>
    <t xml:space="preserve">Argonaut Absolute Return Fund Class A USD Acc </t>
  </si>
  <si>
    <t>GB00BN722925</t>
  </si>
  <si>
    <t>VT Argonaut Absolute Return O GBP Acc</t>
  </si>
  <si>
    <t>#https://markets.ft.com/data/funds/tearsheet/risk?s=GB00BN722925:GBP#</t>
  </si>
  <si>
    <t>GB00BN722B48</t>
  </si>
  <si>
    <t xml:space="preserve">FP Argonaut Absolute Return O Acc EUR </t>
  </si>
  <si>
    <t>GB00BN722C54</t>
  </si>
  <si>
    <t>VT Argonaut Absolute Return O USD Acc</t>
  </si>
  <si>
    <t>GB00BN7CG237</t>
  </si>
  <si>
    <t>Aston Martin Lagonda Global Holdings PLC Ordinary Shares</t>
  </si>
  <si>
    <t>#https://www.teletrader.com/aston-martin-lagonda-global-holdings-plc-ord-gbp0-10/stocks/details/tts-150758148#</t>
  </si>
  <si>
    <t>GB00BN7SWP63</t>
  </si>
  <si>
    <t>GSK PLC</t>
  </si>
  <si>
    <t>#https://www.teletrader.com/gsk-plc-ord-31-1-4p/stocks/details/tts-431921#</t>
  </si>
  <si>
    <t>GB00BN8T5596</t>
  </si>
  <si>
    <t>Jupiter Strategic Bond Z Inc</t>
  </si>
  <si>
    <t>#https://www.morningstar.co.uk/uk/funds/snapshot/snapshot.aspx?id=F00000VIUU&amp;tab=2#</t>
  </si>
  <si>
    <t>GB00BN92M672</t>
  </si>
  <si>
    <t>CT Property Growth &amp; Income Q Inc</t>
  </si>
  <si>
    <t>#https://markets.ft.com/data/funds/tearsheet/risk?s=GB00BN92M672:GBP#</t>
  </si>
  <si>
    <t>GB00BNB74C03</t>
  </si>
  <si>
    <t>iShares Mid Cap UK Equity Idx (UK) D Inc</t>
  </si>
  <si>
    <t>#https://www.morningstar.co.uk/uk/funds/snapshot/snapshot.aspx?id=F00000TW97&amp;tab=14&amp;DocumentId=98f0ca5375a9e1cb79ba192894feb305&amp;Format=PDF#</t>
  </si>
  <si>
    <t>GB00BNBS7S01</t>
  </si>
  <si>
    <t>FTF Brandywine Global Income Optimiser Fund W Inc GBP</t>
  </si>
  <si>
    <t>GB00BNBS8650</t>
  </si>
  <si>
    <t>FTF Martin Currie Japan Eq W Acc</t>
  </si>
  <si>
    <t>#https://markets.ft.com/data/funds/tearsheet/risk?s=GB00BNBS8650:GBP#</t>
  </si>
  <si>
    <t>GB00BNBT4T35</t>
  </si>
  <si>
    <t>Astute Capital 8.4% 2021-30.09.2025</t>
  </si>
  <si>
    <t>Not rated. Pricing on Bloomberg. No information on google search. Have reached out to capital about tradability (comments updated 03/10/2024 CC)</t>
  </si>
  <si>
    <t>GB00BNG2M159</t>
  </si>
  <si>
    <t>Allianz Technology Trust Ord</t>
  </si>
  <si>
    <t>#https://www.teletrader.com/allianz-technology-trust-plc-ord-2-5p/stocks/details/tts-75512184#</t>
  </si>
  <si>
    <t>GB00BNGDN821</t>
  </si>
  <si>
    <t>Melrose Industries PLC</t>
  </si>
  <si>
    <t>GB00BNGY4Y86</t>
  </si>
  <si>
    <t>EPWIN GROUP PLC (LSE) GBP0.0005</t>
  </si>
  <si>
    <t>GB00BNHW5597</t>
  </si>
  <si>
    <t>WS MULTI ASSET FUNDS WS CLSSC PASSV PFOLIO DEFSV RETL GBP ACC</t>
  </si>
  <si>
    <t>GB00BNHW5605</t>
  </si>
  <si>
    <t>WS MULTI ASSET FUNDS WS CLSSC PASSV PFOLIO AGGSV RETL GBP ACC</t>
  </si>
  <si>
    <t>GB00BNKT5L33</t>
  </si>
  <si>
    <t>Capricorn Energy GBP</t>
  </si>
  <si>
    <t>GB00BNKVP754</t>
  </si>
  <si>
    <t>VH Glob Sustainable Energy Opp Ord</t>
  </si>
  <si>
    <t>#https://www.teletrader.com/vh-global-sustainable-energy-opportunities-plc-ord-1p/stocks/details/tts-212244364#</t>
  </si>
  <si>
    <t>GB00BNLYQR03</t>
  </si>
  <si>
    <t>Man GLG Sterling Corporate Bond Fund Institutional Income Shares (Class G)</t>
  </si>
  <si>
    <t>GB00BNLYQX62</t>
  </si>
  <si>
    <t>Man GLG Sterling Corporate Bond Fund Professional Accumulation Shares (Class C) GBP</t>
  </si>
  <si>
    <t>GB00BNLYR000</t>
  </si>
  <si>
    <t>Man GLG Sterling Corporate Bond Fund Institutional Acc F GBP</t>
  </si>
  <si>
    <t>GB00BNNGP668</t>
  </si>
  <si>
    <t>United Kingdom, Gilt 0.375% 22oct2026, GBP</t>
  </si>
  <si>
    <t>https://www.teletrader.com/grossbrsht-21-26/bonds/details/tts-218799585</t>
  </si>
  <si>
    <t>GB00BNR5MZ78</t>
  </si>
  <si>
    <t>Melrose Industries Plc GBP (LN)</t>
  </si>
  <si>
    <t>GB00BNXGHS27</t>
  </si>
  <si>
    <t>Lowland Investment Company PLC GBP</t>
  </si>
  <si>
    <t>GB00BNY7YM73</t>
  </si>
  <si>
    <t>TM Tellworth UK Select A Acc GBP</t>
  </si>
  <si>
    <t>GB00BNYK8G86</t>
  </si>
  <si>
    <t>Darktrace PLC</t>
  </si>
  <si>
    <t>#https://www.teletrader.com/darktrace-plc-ord-gbp0-01/stocks/details/tts-218592431#</t>
  </si>
  <si>
    <t>GB00BP0RGD03</t>
  </si>
  <si>
    <t>Berkeley Group Holdings Ordinary GBP0.05611047</t>
  </si>
  <si>
    <t xml:space="preserve">GAP NEW </t>
  </si>
  <si>
    <t>GB00BP25R734</t>
  </si>
  <si>
    <t>abrdn Short Duration Global Inflation-Linked Bond I S Acc GBP</t>
  </si>
  <si>
    <t>GB00BP25R841</t>
  </si>
  <si>
    <t>abrdn Short Dur Gbl Infl Lnk Inst S Inc</t>
  </si>
  <si>
    <t>#http://www.morningstar.co.uk/uk/funds/snapshot/snapshot.aspx?id=F00000U7BB#</t>
  </si>
  <si>
    <t>GB00BP5J5Y50</t>
  </si>
  <si>
    <t>WS GUINNESS GLOBAL INNOVATORS Y ACC</t>
  </si>
  <si>
    <t>GB00BP68CM89</t>
  </si>
  <si>
    <t>Fidelity Global Dividend R-Acc-GBP</t>
  </si>
  <si>
    <t>GB00BP6MXD84</t>
  </si>
  <si>
    <t>Shell PLC</t>
  </si>
  <si>
    <t>#https://www.teletrader.com/shell-plc-ord-eur0-07/stocks/details/tts-238625974#</t>
  </si>
  <si>
    <t>GB00BP6QQS66</t>
  </si>
  <si>
    <t>LONDON RICHMOND LIMITED CORP</t>
  </si>
  <si>
    <t>GB00BP6QR382</t>
  </si>
  <si>
    <t>Henderson EuroTrust Ord</t>
  </si>
  <si>
    <t>#https://www.teletrader.com/henderson-eurotrust-plc-ord-0-5p/stocks/details/tts-404760#</t>
  </si>
  <si>
    <t>GB00BP855954</t>
  </si>
  <si>
    <t>MI Chelverton UK Equity Growth B Inc</t>
  </si>
  <si>
    <t>#http://www.morningstar.co.uk/uk/funds/snapshot/snapshot.aspx?id=F00000UMEU&amp;tab=2#</t>
  </si>
  <si>
    <t>GB00BP855B75</t>
  </si>
  <si>
    <t>PFS Chelverton UK Equity Growth Fund BA GBP</t>
  </si>
  <si>
    <t>GB00BP8RY614</t>
  </si>
  <si>
    <t>Fidelity Index UK P Inc</t>
  </si>
  <si>
    <t>#https://www.morningstar.co.uk/uk/funds/snapshot/snapshot.aspx?id=F00000TX57&amp;tab=2#</t>
  </si>
  <si>
    <t>GB00BP8RY838</t>
  </si>
  <si>
    <t>Fidelity Index US P Inc GBP</t>
  </si>
  <si>
    <t>GB00BP8RYB62</t>
  </si>
  <si>
    <t>Fidelity Index World P Inc</t>
  </si>
  <si>
    <t>#https://markets.ft.com/data/funds/tearsheet/risk?s=GB00BP8RYB62:GBX#</t>
  </si>
  <si>
    <t>GB00BP8RYP09</t>
  </si>
  <si>
    <t xml:space="preserve">Fidelity Index Japan P Inc GBP </t>
  </si>
  <si>
    <t>GB00BP92CJ43</t>
  </si>
  <si>
    <t>Tate &amp; Lyle PLC ORD 29 1/6P</t>
  </si>
  <si>
    <t>https://www.teletrader.com/tate-lyle-plc-ord-29-1-6p/stocks/details/tts-402699</t>
  </si>
  <si>
    <t>GB00BP9LHF23</t>
  </si>
  <si>
    <t>SCHRODERS PLC ORD GBP0.20</t>
  </si>
  <si>
    <t>GB00BP9LKJ73</t>
  </si>
  <si>
    <t>FTF ROYCE US SMALLER COMPANIES FUND  W ACC</t>
  </si>
  <si>
    <t>GB00BPCJD880</t>
  </si>
  <si>
    <t>United Kingdom of Great Britai 3.500% 10/22/2025 GBP SNR National Governmen</t>
  </si>
  <si>
    <t>GB00BPCJD997</t>
  </si>
  <si>
    <t>30 year UK Government GILT</t>
  </si>
  <si>
    <t>GB00BPDZWX38</t>
  </si>
  <si>
    <t>Allianz Gilt Yield Fund Z Inc GBP</t>
  </si>
  <si>
    <t>GB00BPFJCN32</t>
  </si>
  <si>
    <t>iShares Environment &amp; Low Carbon Tilt Real Estate Index Fund (UK) H Inc</t>
  </si>
  <si>
    <t>GB00BPFJDB84</t>
  </si>
  <si>
    <t>iShares UK Equity Index (UK) H Acc GBP</t>
  </si>
  <si>
    <t>GB00BPJJKN53</t>
  </si>
  <si>
    <t>United Kingdom Gilt 4.625% 31/01/2034 GBP</t>
  </si>
  <si>
    <t>GB00BPLQ1976</t>
  </si>
  <si>
    <t>WS Gresham House UK Multi Cap Income Fund A Sterling Acc GBP</t>
  </si>
  <si>
    <t>GB00BPN5NY15</t>
  </si>
  <si>
    <t>Vanguard FTSE Dvlpd World ex-UK Equity Index Inst Plus (Acc)</t>
  </si>
  <si>
    <t>GB00BPN5P014</t>
  </si>
  <si>
    <t>Vanguard FTSE Dev €pe exUKEqIdxInsPl£Acc</t>
  </si>
  <si>
    <t>GB00BPN5P121</t>
  </si>
  <si>
    <t>Vanguard US Equity Index Inst Plus (Inc)</t>
  </si>
  <si>
    <t>GB00BPN5P675</t>
  </si>
  <si>
    <t>Vanguard UK Long Duration Gilt Index I Plus GBP (Acc)</t>
  </si>
  <si>
    <t>GB00BPN5P782</t>
  </si>
  <si>
    <t>VANGUARD INVESTMENTS UK LTD VANGUARD FTSE UK ALL SHARE IDX UT GBP DI</t>
  </si>
  <si>
    <t>GB00BPN5P899</t>
  </si>
  <si>
    <t>Vanguard FTSE UK All Share Index Unit Trust Inst Plus (Inc)</t>
  </si>
  <si>
    <t>GB00BPN5P907</t>
  </si>
  <si>
    <t>Vanguard FTSE UKAllShrIdxUnitTrInsPl£Acc</t>
  </si>
  <si>
    <t>#https://www.morningstar.co.uk/uk/funds/snapshot/snapshot.aspx?id=F00000UDZ7&amp;tab=2#</t>
  </si>
  <si>
    <t>GB00BPN60094</t>
  </si>
  <si>
    <t>LEGAL &amp; GENERAL(UNIT TRUST MGRS)LTD LEGAL &amp; GENERAL GLOBAL EQTY INDEX C ACC</t>
  </si>
  <si>
    <t>GB00BPP4RC21</t>
  </si>
  <si>
    <t>Invesco Tactical Bond Fund (UK) M (Inc)</t>
  </si>
  <si>
    <t>GB00BPQY8M80</t>
  </si>
  <si>
    <t>Aviva PLC</t>
  </si>
  <si>
    <t>#https://www.teletrader.com/aviva-plc-ord-32-17-19p/stocks/details/tts-402987#</t>
  </si>
  <si>
    <t>GB00BPR9Y246</t>
  </si>
  <si>
    <t>JPMorgan European Growth &amp; Income Ord</t>
  </si>
  <si>
    <t>#https://www.teletrader.com/jpmorgan-european-growth-shncome-plc-ord-0-5p/stocks/details/tts-238313897#</t>
  </si>
  <si>
    <t>GB00BPX39Y78</t>
  </si>
  <si>
    <t>Artemis US Smaller Companies Fund Class E Acc GBP</t>
  </si>
  <si>
    <t>GAP NEW. This is a Restricted share class and we have taken the risk rating from the KIID for class. The OCF has been provided by email from the Fund Manager.</t>
  </si>
  <si>
    <t>GB00BPXYWK71</t>
  </si>
  <si>
    <t>Woodville 11% 2 year</t>
  </si>
  <si>
    <t>GB00BQ1JYW70</t>
  </si>
  <si>
    <t>L&amp;G UK Mid Cap Index Fund II GBP</t>
  </si>
  <si>
    <t>GB00BQ1SWL90</t>
  </si>
  <si>
    <t>Fidelity Asia Pacific Opps W GBP Acc</t>
  </si>
  <si>
    <t>#https://markets.ft.com/data/funds/tearsheet/risk?s=GB00BQ1SWL90:GBX#</t>
  </si>
  <si>
    <t>GB00BQ7WTT20</t>
  </si>
  <si>
    <t>Vast Resource Plc GBP</t>
  </si>
  <si>
    <t>Weekly Gap - AIM listed stock</t>
  </si>
  <si>
    <t>GB00BQB5Z990</t>
  </si>
  <si>
    <t>Fidelity Index US RS Inc GBP</t>
  </si>
  <si>
    <t>GB00BQHP5P93</t>
  </si>
  <si>
    <t>Diversified Energy Co PLC</t>
  </si>
  <si>
    <t>GB00BQLQ4J50</t>
  </si>
  <si>
    <t>Fidelity UK Smaller Companies L acc GBP</t>
  </si>
  <si>
    <t>GB00BQNLPL75</t>
  </si>
  <si>
    <t>Royal London Global Equity Diversified Fund Z Acc GBP</t>
  </si>
  <si>
    <t>GB00BQS10J50</t>
  </si>
  <si>
    <t>Gamma Communications PLC ORD 0.25</t>
  </si>
  <si>
    <t>https://www.teletrader.com/gamma-communications-plc-ord-0-25p/stocks/details/tts-77374911</t>
  </si>
  <si>
    <t>GB00BQS92151</t>
  </si>
  <si>
    <t>Prax Explor A</t>
  </si>
  <si>
    <t>GB00BQV3MQ92</t>
  </si>
  <si>
    <t>SJP Polaris 4 UT Class L Acc</t>
  </si>
  <si>
    <t>GB00BQXP7H98</t>
  </si>
  <si>
    <t>GREAT PORTLAND ESTATES NEW ORD 15 5/19P (FP - 11/06/24)</t>
  </si>
  <si>
    <t>GAP NEW - REIT / Rights - Main line GB00BF5H9P87</t>
  </si>
  <si>
    <t>GB00BQXWPY34</t>
  </si>
  <si>
    <t>Jupiter European Z Inc</t>
  </si>
  <si>
    <t>#https://www.morningstar.co.uk/uk/funds/snapshot/snapshot.aspx?id=F00000VTCA&amp;tab=2#</t>
  </si>
  <si>
    <t>GB00BQZCCB79</t>
  </si>
  <si>
    <t>Murray International Trust Plc</t>
  </si>
  <si>
    <t>Murray</t>
  </si>
  <si>
    <t>https://www.teletrader.com/murray-shnternatshonal-tr-o/stocks/details/tts-129503670</t>
  </si>
  <si>
    <t>GB00BR1W9C86</t>
  </si>
  <si>
    <t>SHELL PLC ELECTRONIC ELEC ENT DIV Q4</t>
  </si>
  <si>
    <t>Rights issue and delisted. Infomation for this asset has been used from parent ISIN GB00BP6MXD84 Shell Plc Ord</t>
  </si>
  <si>
    <t>GB00BR1W9Z14</t>
  </si>
  <si>
    <t>Shell PlcÂ -Â Electronic Election Entitlements (Div Q2 2024)</t>
  </si>
  <si>
    <t>GAP NEW - Equity / DIV line - Main line GB00BP6MXD84</t>
  </si>
  <si>
    <t>GB00BR1WB003</t>
  </si>
  <si>
    <t>Shell EEE Q2 2024</t>
  </si>
  <si>
    <t>NEW GAP. ISIN is a Rights Issue &amp; has been delisted on BBG. Linked to parent line of GB00BP6MXD84 Shell Plc Ord. Information from Parent Security has been used to populate the asset list.</t>
  </si>
  <si>
    <t>GB00BR1WB110</t>
  </si>
  <si>
    <t>Shell PLC Electronic Election Entitlement Div Q3 2024 Shell Ord Shares</t>
  </si>
  <si>
    <t>Weekly GAP - Parent line (Shell PLC: GB00BP6MXD84) already on InvestPro. Volatility detal taken from Parent line.</t>
  </si>
  <si>
    <t>GB00BR3YV268</t>
  </si>
  <si>
    <t>Polar Capital Technology Trust GBP</t>
  </si>
  <si>
    <t>GB00BR3YWW38</t>
  </si>
  <si>
    <t>BNY Mellon Gilt Fund Institutional Shares W Inc GBP</t>
  </si>
  <si>
    <t>GB00BR3YWY51</t>
  </si>
  <si>
    <t>BNY Mellon Gilt Fund Class F Shares Inc</t>
  </si>
  <si>
    <t>GB00BRC7L267</t>
  </si>
  <si>
    <t>Jupiter UK Multi Cap Income W (Acc)</t>
  </si>
  <si>
    <t>GB00BRJ9BJ26</t>
  </si>
  <si>
    <t>Fevertree Drinks Plc Ord GBP0.0025</t>
  </si>
  <si>
    <t>GB00BRJRX783</t>
  </si>
  <si>
    <t>JO Hambro UK Equity Income M Dis GBP</t>
  </si>
  <si>
    <t>GB00BRJZVL27</t>
  </si>
  <si>
    <t>AXA Framlington Biotech Z Inc</t>
  </si>
  <si>
    <t>#https://www.morningstar.co.uk/uk/funds/snapshot/snapshot.aspx?id=F00000VDO6&amp;tab=2#</t>
  </si>
  <si>
    <t>GB00BRJZVQ71</t>
  </si>
  <si>
    <t>AXA Framlington Health Z Inc</t>
  </si>
  <si>
    <t>#https://markets.ft.com/data/funds/tearsheet/risk?s=GB00BRJZVQ71:GBX#</t>
  </si>
  <si>
    <t>GB00BRRD5L66</t>
  </si>
  <si>
    <t>Rockwood Strategic Investment Trust GBP</t>
  </si>
  <si>
    <t>GB00BRTNY847</t>
  </si>
  <si>
    <t>TM Fulcrum Diversified Core Absolute Return Fund C GBP Acc</t>
  </si>
  <si>
    <t>Fulcrum</t>
  </si>
  <si>
    <t>http://www.morningstar.co.uk/uk/funds/snapshot/snapshot.aspx?id=F00000VTZM</t>
  </si>
  <si>
    <t>GB00BRXCD135</t>
  </si>
  <si>
    <t>Rathbone Greenbank Global Sustainable Bond Fund F Acc GBP</t>
  </si>
  <si>
    <t>GB00BRXH2664</t>
  </si>
  <si>
    <t>AngloGold Ashanti PLC (New Line)</t>
  </si>
  <si>
    <t>GB00BS28ZN53</t>
  </si>
  <si>
    <t>The London Tunnels Plc</t>
  </si>
  <si>
    <t>Declined due to the lack of operating history and trading information for the company -  no volaility info as only just listed 27 June 2024 on Euronext Amsterdam</t>
  </si>
  <si>
    <t>GB00BS3DYQ52</t>
  </si>
  <si>
    <t>Raspberry Pi Holdings Plc</t>
  </si>
  <si>
    <t>The asset only listed on London Stock Exchange 11 June 2024 and no volatility figures avaialble, therefore, declined for IFGL Pensions.</t>
  </si>
  <si>
    <t>GB00BS6WQL85</t>
  </si>
  <si>
    <t>SVS RM Defensive Capital Fund Class A Inc GBP</t>
  </si>
  <si>
    <t>GB00BS6WQT61</t>
  </si>
  <si>
    <t>SVS RM Defensive Capital Fund Class A Acc GBP</t>
  </si>
  <si>
    <t>GB00BS6WQV83</t>
  </si>
  <si>
    <t>SVS RM Defensive Capital Fund Class B Accumulation GBP</t>
  </si>
  <si>
    <t>GB00BS6WQX08</t>
  </si>
  <si>
    <t>SVS RM Defensive Capital Fund Class C Accumulation GBP</t>
  </si>
  <si>
    <t>GB00BSFVB225</t>
  </si>
  <si>
    <t>PRUDENTIAL PLC</t>
  </si>
  <si>
    <t>GAP NEW - This is the Scrip dividend ISIN. volatility details used are for the parent line (ISIN GB0007099541)</t>
  </si>
  <si>
    <t>GB00BSNR4X45</t>
  </si>
  <si>
    <t>TM Tellworth UK Select Fund Class S GBP Accumulation</t>
  </si>
  <si>
    <t>GB00BSRK4X90</t>
  </si>
  <si>
    <t>NATIONAL GRID 204/473PFP-10/06</t>
  </si>
  <si>
    <t>GB00BSRK4Y08</t>
  </si>
  <si>
    <t>National Grid ORD GBP0.1243 NPD</t>
  </si>
  <si>
    <t>GB00BSWT8Q21</t>
  </si>
  <si>
    <t>L&amp;G S&amp;P 500 US Equal Weight Index Fund Class C Units GBP Acc</t>
  </si>
  <si>
    <t>GB00BTHH0518</t>
  </si>
  <si>
    <t>Premier Miton Defensive GrC acc</t>
  </si>
  <si>
    <t>Premier</t>
  </si>
  <si>
    <t>#https://www.morningstar.co.uk/uk/funds/snapshot/snapshot.aspx?id=F00000VAJR&amp;tab=2#</t>
  </si>
  <si>
    <t>GB00BTHH0B79</t>
  </si>
  <si>
    <t>Premier Miton Multi-Asset Dist C acc</t>
  </si>
  <si>
    <t>#https://markets.ft.com/data/funds/tearsheet/risk?s=GB00BTHH0B79:GBX#</t>
  </si>
  <si>
    <t>GB00BTHH0F18</t>
  </si>
  <si>
    <t>PREMIER MITON UK MONEY MARKET B GBP ACC</t>
  </si>
  <si>
    <t>GB00BV9GHX75</t>
  </si>
  <si>
    <t>JPM Global Bond Opportunities C Grs Acc</t>
  </si>
  <si>
    <t>#http://www.morningstar.co.uk/uk/funds/snapshot/snapshot.aspx?id=F00000VAQ7&amp;tab=2#</t>
  </si>
  <si>
    <t>GB00BV9GJ311</t>
  </si>
  <si>
    <t>JPM Global Bond Opportunities X Grs Acc</t>
  </si>
  <si>
    <t>GB00BVDPPV41</t>
  </si>
  <si>
    <t>The Revel Collection Plc</t>
  </si>
  <si>
    <t>GB00BVG1CF25</t>
  </si>
  <si>
    <t>Schroders Capital Global Innovation Trust Plc - Ord Shares 1p</t>
  </si>
  <si>
    <t>GB00BVGBWW93</t>
  </si>
  <si>
    <t>Assura Plc - Ord Shares 10p</t>
  </si>
  <si>
    <t>GB00BVRZK937</t>
  </si>
  <si>
    <t>BNY Mellon Global Emerging Markets Opportunities Inst W Acc GBP</t>
  </si>
  <si>
    <t>GB00BVYV0275</t>
  </si>
  <si>
    <t>LF Prudential Risk Managed Pasv 4 P Acc</t>
  </si>
  <si>
    <t>#https://www.morningstar.co.uk/uk/funds/snapshot/snapshot.aspx?id=F00000WADX&amp;tab=2#</t>
  </si>
  <si>
    <t>GB00BVYV0721</t>
  </si>
  <si>
    <t>LF Prudential Risk Managed Pasv 5 P Acc</t>
  </si>
  <si>
    <t>#https://markets.ft.com/data/funds/tearsheet/summary?s=GB00BVYV0721:GBX#</t>
  </si>
  <si>
    <t>GB00BVYV8H85</t>
  </si>
  <si>
    <t>Royal London Enhanced Cash Plus Fund Y GBP</t>
  </si>
  <si>
    <t>GB00BVYV8J00</t>
  </si>
  <si>
    <t>Royal London Enhanced Cash Plus Fund YI</t>
  </si>
  <si>
    <t>GB00BVYVFW23</t>
  </si>
  <si>
    <t>Auto Trader Group Plc Ord GBP0.01</t>
  </si>
  <si>
    <t>GB00BW4Q9B11</t>
  </si>
  <si>
    <t>JPM UK Equity Plus Fund CA</t>
  </si>
  <si>
    <t>GB00BW9HL132</t>
  </si>
  <si>
    <t>Artemis Global Emerging Markets Fund I Acc GBP</t>
  </si>
  <si>
    <t>GB00BW9HL249</t>
  </si>
  <si>
    <t>Artemis SmartGARP Global Emerging Markets Fund I Inc GBP</t>
  </si>
  <si>
    <t>GB00BWFGQ085</t>
  </si>
  <si>
    <t>Miton UK MicroCap Trust PLC</t>
  </si>
  <si>
    <t>GB00BWFGQN14</t>
  </si>
  <si>
    <t>Spirax Group Plc</t>
  </si>
  <si>
    <t>GB00BWK25L59</t>
  </si>
  <si>
    <t>abrdn Sterling Short Term Government Bond I Inc GBP</t>
  </si>
  <si>
    <t>GB00BWK26G71</t>
  </si>
  <si>
    <t>Aberdeen Corporate Bond Fund Class I Acc</t>
  </si>
  <si>
    <t>GB00BX9C1N70</t>
  </si>
  <si>
    <t>UBS MSCI World Minimum Volatility Index C Acc</t>
  </si>
  <si>
    <t>GB00BXVMC989</t>
  </si>
  <si>
    <t>Janus Henderson Fxd Intr MthInc I Acc</t>
  </si>
  <si>
    <t>#http://www.morningstar.co.uk/uk/funds/snapshot/snapshot.aspx?id=F00000W2V0&amp;tab=12#</t>
  </si>
  <si>
    <t>GB00BY9BSL83</t>
  </si>
  <si>
    <t>Rathbone Multi-Asset Strategic Income Portfolio S Inc GBP</t>
  </si>
  <si>
    <t>GB00BY9BT482</t>
  </si>
  <si>
    <t>Rathbone Multi-Asset Strategic Income Portfolio S Acc GBP</t>
  </si>
  <si>
    <t>GB00BY9D0Y18</t>
  </si>
  <si>
    <t>Direct Line Insurance Group PLC</t>
  </si>
  <si>
    <t>http://www.teletrader.com/direct-line-insurance-group-plc-ord-10-10-11p/stocks/details/tts-2044127</t>
  </si>
  <si>
    <t>GB00BYM8GJ06</t>
  </si>
  <si>
    <t>Ascential PLC</t>
  </si>
  <si>
    <t>#https://www.teletrader.com/ascential-plc-ord-1p/stocks/details/tts-100879244#</t>
  </si>
  <si>
    <t>GB00BYMFLL86</t>
  </si>
  <si>
    <t>abrdn AAA Bond S Inc</t>
  </si>
  <si>
    <t>GB00BYMKY695</t>
  </si>
  <si>
    <t>JPMorgan Global Growth &amp; Income Ord</t>
  </si>
  <si>
    <t>#https://www.fidelity.co.uk/factsheet-data/factsheet/GB00BYMKY695-jpmorgan-global-growth--income-plc/risk-and-rating#</t>
  </si>
  <si>
    <t>GB00BYMMJL57</t>
  </si>
  <si>
    <t>abrdn (SLI) Corporate Bond I Acc</t>
  </si>
  <si>
    <t>GB00BYMTBG55</t>
  </si>
  <si>
    <t>RM Infrastructure Income Plc - Ord Shares 1p</t>
  </si>
  <si>
    <t>GAP - Company is in managed wind down</t>
  </si>
  <si>
    <t>GB00BYN59130</t>
  </si>
  <si>
    <t>DOMINO'S PIZZA GROUP PLC ORD GBP0.00520833</t>
  </si>
  <si>
    <t>GB00BYNK7G95</t>
  </si>
  <si>
    <t>Baillie Gifford Sustainable Growth B Acc</t>
  </si>
  <si>
    <t>#https://www.morningstar.co.uk/uk/funds/snapshot/snapshot.aspx?id=F00000WMIH&amp;tab=14&amp;DocumentId=7fd124caedcab2e5c6c19e3db95601a9&amp;Format=PDF#</t>
  </si>
  <si>
    <t>GB00BYQ0JC66</t>
  </si>
  <si>
    <t>Beazley Plc (UK) Ord GBP0.05</t>
  </si>
  <si>
    <t>GB00BYQ2JY43</t>
  </si>
  <si>
    <t>WS Charteris Gold and Precious Metals Fund Class I Acc</t>
  </si>
  <si>
    <t>GB00BYQ46T41</t>
  </si>
  <si>
    <t>LXI REIT Ord</t>
  </si>
  <si>
    <t>#https://www.teletrader.com/lxi-reit-plc-ord-1p/stocks/details/tts-118360591#</t>
  </si>
  <si>
    <t>GB00BYQ4HM47</t>
  </si>
  <si>
    <t>Volare Balanced A GBP Acc</t>
  </si>
  <si>
    <t>#https://markets.ft.com/data/funds/tearsheet/risk?s=GB00BYQ4HM47:GBX#</t>
  </si>
  <si>
    <t>GB00BYQ7HN43</t>
  </si>
  <si>
    <t>FP Octopus UK Micro Cap Growth P Acc</t>
  </si>
  <si>
    <t>#https://markets.ft.com/data/funds/tearsheet/risk?s=GB00BYQ7HN43:GBX#</t>
  </si>
  <si>
    <t>GB00BYQKQN62</t>
  </si>
  <si>
    <t>Insight Investment UK Government All Maturities Bond P2 Inc GBP</t>
  </si>
  <si>
    <t>GB00BYQLQR34</t>
  </si>
  <si>
    <t>VT Cape Wrath Focus Fund GBP A Net Acc</t>
  </si>
  <si>
    <t>GB00BYRJ5J14</t>
  </si>
  <si>
    <t>Primary Health Properties PLC</t>
  </si>
  <si>
    <t>http://www.teletrader.com/primary-health-properties-plc-ord-12-5p/stocks/details/tts-405222</t>
  </si>
  <si>
    <t>GB00BYRJXL91</t>
  </si>
  <si>
    <t>Schroder Global Recovery Z Acc GBP</t>
  </si>
  <si>
    <t>#https://www.morningstar.co.uk/uk/funds/snapshot/snapshot.aspx?id=F00000WHKG&amp;tab=2#</t>
  </si>
  <si>
    <t>GB00BYRJXQ47</t>
  </si>
  <si>
    <t>Schroder Global Recovery Fund Class L Inc GBP</t>
  </si>
  <si>
    <t>GB00BYSRMH16</t>
  </si>
  <si>
    <t>Coupland Cardiff Japan Income &amp; Growth Trust Plc - Ord Shares 1p</t>
  </si>
  <si>
    <t>GB00BYT1DJ19</t>
  </si>
  <si>
    <t>Intermediate Capital Group PLC</t>
  </si>
  <si>
    <t>#https://www.teletrader.com/intermediate-capital-group-plc-ord-26-1-4p/stocks/details/tts-407693#</t>
  </si>
  <si>
    <t>GB00BYT2QW81</t>
  </si>
  <si>
    <t>Allianz Strategic Bond I Inc</t>
  </si>
  <si>
    <t>#http://www.morningstar.co.uk/uk/funds/snapshot/snapshot.aspx?id=F00000XM7O&amp;tab=14&amp;DocumentId=269fc7800775f47d06b890bbed833310&amp;Format=PDF#</t>
  </si>
  <si>
    <t>GB00BYTHMZ80</t>
  </si>
  <si>
    <t>iShares Continental European Equity Index Fund (UK) H Inc</t>
  </si>
  <si>
    <t>GB00BYV8MN78</t>
  </si>
  <si>
    <t>Urban Logistics REIT Ord</t>
  </si>
  <si>
    <t>GB00BYVB3J98</t>
  </si>
  <si>
    <t>VT Gravis UK Infras Inc C GBP Inc</t>
  </si>
  <si>
    <t>#https://www.fidelity.co.uk/factsheets/VT-Gravis-UK-Infrastructure-In-C-Net-Inc/GB00BYVB3J98-GBP/?id=GB00BYVB3J98GBP&amp;idType=isin&amp;marketCode=&amp;idCurrencyid=&amp;idCurrencyId=#</t>
  </si>
  <si>
    <t>GB00BYVB3M28</t>
  </si>
  <si>
    <t>VT UK Infrastructure Income Fund C GBP Acc</t>
  </si>
  <si>
    <t>GB00BYVB3T96</t>
  </si>
  <si>
    <t>VT Gravis UK Infras Inc I GBP Acc</t>
  </si>
  <si>
    <t>#https://www.morningstar.co.uk/uk/funds/snapshot/snapshot.aspx?id=F00000WSJQ&amp;tab=12#</t>
  </si>
  <si>
    <t>GB00BYVB3T96 </t>
  </si>
  <si>
    <t>VT UK Infrastructure Income Fund I Acc GBP</t>
  </si>
  <si>
    <t>GB00BYVDZV14</t>
  </si>
  <si>
    <t>FTF Martin Currie UK Smaller Comp W Inc</t>
  </si>
  <si>
    <t>#https://www.morningstar.co.uk/uk/funds/snapshot/snapshot.aspx?id=F00000WAOA#</t>
  </si>
  <si>
    <t>GB00BYVGKV59</t>
  </si>
  <si>
    <t>Baillie Gifford Positive Change B Acc</t>
  </si>
  <si>
    <t>#https://markets.ft.com/data/funds/tearsheet/risk?s=GB00BYVGKV59:GBX#</t>
  </si>
  <si>
    <t>GB00BYVX2X20</t>
  </si>
  <si>
    <t>Team17 Group PLC</t>
  </si>
  <si>
    <t>#https://www.teletrader.com/team17-group-plc-ord-gbp0-01/stocks/details/tts-141706139#</t>
  </si>
  <si>
    <t>GB00BYVXBH99</t>
  </si>
  <si>
    <t>HSBC Global Strategy Adventurous AC</t>
  </si>
  <si>
    <t>#https://www.fidelity.co.uk/factsheet-data/factsheet/GB00BYVXBH99-hsbc-gbl-strategy-adventurous-port-acc-c/risk-and-rating#</t>
  </si>
  <si>
    <t>GB00BYVXBJ14</t>
  </si>
  <si>
    <t>HSBC GI Str. Conservative</t>
  </si>
  <si>
    <t>GB00BYVXBK29</t>
  </si>
  <si>
    <t>HSBC Global Strategy Cnsv Port AC</t>
  </si>
  <si>
    <t>#https://www.morningstar.co.uk/uk/funds/snapshot/snapshot.aspx?id=F00000ZDXW&amp;tab=2#</t>
  </si>
  <si>
    <t>GB00BYVZQ252</t>
  </si>
  <si>
    <t>VT RM Alternative Income Fund Retail GBP Acc</t>
  </si>
  <si>
    <t>GB00BYW7CM21</t>
  </si>
  <si>
    <t>Legal &amp; General Global Real Estate Dividend Index Fund I Class Distribution</t>
  </si>
  <si>
    <t>GB00BYW7CN38</t>
  </si>
  <si>
    <t>L &amp; G Global Real Estate Dividend Index Fund GBP</t>
  </si>
  <si>
    <t>GB00BYW8RX12</t>
  </si>
  <si>
    <t>VT AJ Bell Balanced I Acc</t>
  </si>
  <si>
    <t>#https://www.morningstar.co.uk/uk/funds/snapshot/snapshot.aspx?id=F00000YOVZ&amp;tab=2#</t>
  </si>
  <si>
    <t>GB00BYW8VG25</t>
  </si>
  <si>
    <t>VT AJ Bell Adventurous Fund Class I Accumulation</t>
  </si>
  <si>
    <t>https://www.morningstar.co.uk/uk/funds/snapshot/snapshot.aspx?id=F00000YOVX</t>
  </si>
  <si>
    <t>GB00BYWJZ743</t>
  </si>
  <si>
    <t>Power Metal Resources PLC</t>
  </si>
  <si>
    <t>https://www.teletrader.com/power-metal-resources-plc-ord-0-1p/stocks/details/tts-168725860</t>
  </si>
  <si>
    <t>GB00BYWL4Y04</t>
  </si>
  <si>
    <t>Renalytix Plc (RENX)</t>
  </si>
  <si>
    <t>GB00BYWLR183</t>
  </si>
  <si>
    <t>Audley Funding PLC 6.000% 11/15/2036 GBP MTN</t>
  </si>
  <si>
    <t>GB00BYWLRL80</t>
  </si>
  <si>
    <t>Neo Energy Metals Plc</t>
  </si>
  <si>
    <t>GB00BYWRC554</t>
  </si>
  <si>
    <t>L&amp;G Strategic Bond Fund Class C GBP Acc</t>
  </si>
  <si>
    <t>GB00BYWVFC59</t>
  </si>
  <si>
    <t>MI Select Managers UK Equity Income Inst Inc GBP</t>
  </si>
  <si>
    <t>GB00BYWVFF80</t>
  </si>
  <si>
    <t>MI Select Managers North American Equity Instl Inc GBP</t>
  </si>
  <si>
    <t>GB00BYX0D612</t>
  </si>
  <si>
    <t>VT Tyndall Unconstrained UK Income A Acc GBP</t>
  </si>
  <si>
    <t>GB00BYX11T35</t>
  </si>
  <si>
    <t>VT Protean Capital Elder Net Inc</t>
  </si>
  <si>
    <t>#https://www.morningstar.co.uk/uk/funds/snapshot/snapshot.aspx?id=F00000ZENY#</t>
  </si>
  <si>
    <t>GB00BYX7J192</t>
  </si>
  <si>
    <t>Schroder Global Cities Real Estt Z £IncH</t>
  </si>
  <si>
    <t>#https://markets.ft.com/data/funds/tearsheet/risk?s=GB00BYX7J192:GBX#</t>
  </si>
  <si>
    <t>GB00BYX7JT74</t>
  </si>
  <si>
    <t>#https://www.teletrader.com/diversified-energy-company-plc-ord-1p/stocks/details/tts-219005493#</t>
  </si>
  <si>
    <t>GB00BYX7SL22</t>
  </si>
  <si>
    <t>BLACKROCK AUTH ACS 30:70 GBL EQ TKR X1 ACC</t>
  </si>
  <si>
    <t>GB00BYX8GY46</t>
  </si>
  <si>
    <t>JPM US Equity Income C2 Net Acc</t>
  </si>
  <si>
    <t>#https://www.morningstar.co.uk/uk/funds/snapshot/snapshot.aspx?id=F00001194Z&amp;tab=2#</t>
  </si>
  <si>
    <t>GB00BYX8H079</t>
  </si>
  <si>
    <t>JPM US Equity Income C2 Net Inc</t>
  </si>
  <si>
    <t>GB00BYX8HB83</t>
  </si>
  <si>
    <t>JPM US Equity Income C2 GBPH Net Inc</t>
  </si>
  <si>
    <t>#http://jp.techrules.com/JP/JP.mvc/OverView?FundId=6176&amp;ShareClassId=13098&amp;country=GB&amp;lang=EN&amp;paramMIFID=YES&amp;Display=NO&amp;UserId=#</t>
  </si>
  <si>
    <t>GB00BYXHPJ99</t>
  </si>
  <si>
    <t>Aviva Investors Global Eq Endur 2 £ Acc</t>
  </si>
  <si>
    <t>GB00BYXHQW91</t>
  </si>
  <si>
    <t>IFSL Equilibrium Adventurous A Acc GBP</t>
  </si>
  <si>
    <t>GB00BYXQ3704</t>
  </si>
  <si>
    <t>L&amp;G Multi-Index 3 R Acc</t>
  </si>
  <si>
    <t>#https://markets.ft.com/data/funds/tearsheet/risk?s=GB00BYXQ3704:GBX#</t>
  </si>
  <si>
    <t>GB00BYXQ3811</t>
  </si>
  <si>
    <t>L&amp;G Multi-Index 4 R Acc</t>
  </si>
  <si>
    <t>#https://markets.ft.com/data/funds/tearsheet/risk?s=GB00BYXQ3811:GBX#</t>
  </si>
  <si>
    <t>GB00BYXQ3928</t>
  </si>
  <si>
    <t>L&amp;G Multi-Index 5 R Acc</t>
  </si>
  <si>
    <t>#https://markets.ft.com/data/funds/tearsheet/risk?s=GB00BYXQ3928:GBX#</t>
  </si>
  <si>
    <t>GB00BYXQXR07</t>
  </si>
  <si>
    <t>Allianz Gilt Yield - Y (Accumulation)</t>
  </si>
  <si>
    <t>#https://www.morningstar.co.uk/uk/funds/snapshot/snapshot.aspx?id=F00000YOTI&amp;tab=2#</t>
  </si>
  <si>
    <t>GB00BYXVGQ51</t>
  </si>
  <si>
    <t>WS Gresham House UK Multi Cap Income Fund F Sterling Accumulation GBP</t>
  </si>
  <si>
    <t>GB00BYXVGR68</t>
  </si>
  <si>
    <t>WS Gresham House UK Multi Cap Income Fund F Sterling Income GBP</t>
  </si>
  <si>
    <t>GB00BYXVGS75</t>
  </si>
  <si>
    <t>WS Gresham UK Multi Cap Income C Acc GBP</t>
  </si>
  <si>
    <t>GB00BYY5F144</t>
  </si>
  <si>
    <t>TSY UK I/L Gilt 0.125% GBP 22/03/2026</t>
  </si>
  <si>
    <t>GB00BYYQC271</t>
  </si>
  <si>
    <t>CFP SDL Free Spirit - General Accumulation Shares</t>
  </si>
  <si>
    <t>GB00BYYZZF80</t>
  </si>
  <si>
    <t>SWAN REAL ESTATE PLC - 6.25% BDS 31/12/2021 GBP</t>
  </si>
  <si>
    <t>Not rated. Not pricing on Bloomberg. Matured 31/12/2021. Annoncement dated 27/12/2021 the company doesn't have the liquidity to repay the bonds. This is the only information I can locate (comments updated 01/08/2024 CC).</t>
  </si>
  <si>
    <t>GB00BYZ55N51</t>
  </si>
  <si>
    <t>Premier Miton European Opports F Acc</t>
  </si>
  <si>
    <t>#https://www.morningstar.co.uk/uk/funds/snapshot/snapshot.aspx?id=F00000WMCG&amp;tab=2#</t>
  </si>
  <si>
    <t>GB00BYZHLB16</t>
  </si>
  <si>
    <t>Invesco Summit Growth 4 Fund (UK)</t>
  </si>
  <si>
    <t>GB00BYZJQG71</t>
  </si>
  <si>
    <t>Baillie Gifford Japanese Income Growth B Inc</t>
  </si>
  <si>
    <t>GB00BYZW3G56</t>
  </si>
  <si>
    <t>United Kingdom 1.5 % Treasury Stock 2016-22.7.26</t>
  </si>
  <si>
    <t>GB00BYZW3J87</t>
  </si>
  <si>
    <t>United Kingdom of Great Britai 11/22/2036 GBP SNR National Government</t>
  </si>
  <si>
    <t>GB00BZ012J01</t>
  </si>
  <si>
    <t>EdenTree Responsible &amp; Sust Shrt Dtd B</t>
  </si>
  <si>
    <t>GB00BZ0YDS58</t>
  </si>
  <si>
    <t>M&amp;G Emerging Markets Bond Fund IHA</t>
  </si>
  <si>
    <t>GB00BZ15CS02</t>
  </si>
  <si>
    <t>Argo Blockchain PLC</t>
  </si>
  <si>
    <t>#https://www.teletrader.com/argo-blockchain-plc-ord-0-1p/stocks/details/tts-147486194#</t>
  </si>
  <si>
    <t>GB00BZ1NTB69</t>
  </si>
  <si>
    <t>Treasury 0.125% Index-Linked Gilt 2028 - IDX/LKD GILT SNR BDS 10/08/2028 GBP</t>
  </si>
  <si>
    <t>GB00BZ21SS97</t>
  </si>
  <si>
    <t>CT UK Sustainable Eq Z Acc</t>
  </si>
  <si>
    <t>#https://www.morningstar.co.uk/uk/funds/snapshot/snapshot.aspx?id=F00000WHAF&amp;tab=14&amp;DocumentId=4d8b7e1bf2d76495fb50936525791c86&amp;Format=PDF#</t>
  </si>
  <si>
    <t>GB00BZ2K2M84</t>
  </si>
  <si>
    <t>Premier Miton European Opports B Acc</t>
  </si>
  <si>
    <t>#https://www.morningstar.co.uk/uk/funds/snapshot/snapshot.aspx?id=F00000WMCF&amp;tab=2#</t>
  </si>
  <si>
    <t>GB00BZ2YMT70</t>
  </si>
  <si>
    <t>Jupiter Asian Income I Inc GBP</t>
  </si>
  <si>
    <t>GB00BZ2YND85</t>
  </si>
  <si>
    <t>Jupiter Asian Income I GBP Acc</t>
  </si>
  <si>
    <t>#https://markets.ft.com/data/funds/tearsheet/risk?s=GB00BZ2YND85:GBX#</t>
  </si>
  <si>
    <t>GB00BZ2YNM76</t>
  </si>
  <si>
    <t>Jupiter Asian Income Fund U1 Acc GBP</t>
  </si>
  <si>
    <t>GB00BZ4BQC70</t>
  </si>
  <si>
    <t>Johnson Matthey plc GBP</t>
  </si>
  <si>
    <t>GB00BZ4CG750</t>
  </si>
  <si>
    <t>Morgan Stanley US Advantage I Acc GBP</t>
  </si>
  <si>
    <t>#https://markets.ft.com/data/funds/tearsheet/risk?s=GB00BZ4CG750:GBP#</t>
  </si>
  <si>
    <t>GB00BZ6CNS31</t>
  </si>
  <si>
    <t>Trojan Fund X Accumulation</t>
  </si>
  <si>
    <t>#http://www.morningstar.co.uk/uk/funds/snapshot/snapshot.aspx?id=F00000ZTV1&amp;tab=14&amp;DocumentId=eaf53b861df036e890090a37ab931b81&amp;Format=PDF#</t>
  </si>
  <si>
    <t>GB00BZ6CQ069</t>
  </si>
  <si>
    <t>Trojan Fund X Income</t>
  </si>
  <si>
    <t>#https://markets.ft.com/data/funds/tearsheet/risk?s=GB00BZ6CQ069:GBX#</t>
  </si>
  <si>
    <t>GB00BZ6CQ176</t>
  </si>
  <si>
    <t>Trojan Income Fund X Income</t>
  </si>
  <si>
    <t>Trojan</t>
  </si>
  <si>
    <t>#https://markets.ft.com/data/funds/tearsheet/risk?s=GB00BZ6CQ176:GBX#</t>
  </si>
  <si>
    <t>GB00BZ6CQ390</t>
  </si>
  <si>
    <t>Trojan Income Fund X Acc</t>
  </si>
  <si>
    <t>GB00BZ6D6J81</t>
  </si>
  <si>
    <t>Tower Resources plc GBP</t>
  </si>
  <si>
    <t>GB00BZ6DDJ74</t>
  </si>
  <si>
    <t>BlackRock Sterling Strategic Bd D £ Acc</t>
  </si>
  <si>
    <t>#https://www.morningstar.co.uk/uk/funds/snapshot/snapshot.aspx?id=F00000X9TB&amp;tab=2#</t>
  </si>
  <si>
    <t>GB00BZ6VJB58</t>
  </si>
  <si>
    <t>Vanguard Target Retirement 2025 Acc</t>
  </si>
  <si>
    <t>#https://markets.ft.com/data/funds/tearsheet/risk?s=GB00BZ6VJB58:GBP#</t>
  </si>
  <si>
    <t>GB00BZ6VJD72</t>
  </si>
  <si>
    <t>Vanguard Target Retirement 2030 Acc</t>
  </si>
  <si>
    <t>#https://markets.ft.com/data/funds/tearsheet/risk?s=GB00BZ6VJD72:GBP#</t>
  </si>
  <si>
    <t>GB00BZ6VJH11</t>
  </si>
  <si>
    <t>Vanguard Target Retirement 2035 A Acc GBP</t>
  </si>
  <si>
    <t>GB00BZ6VT592</t>
  </si>
  <si>
    <t>Accrol Group Holdings Plc - Ord Shares 0.001p</t>
  </si>
  <si>
    <t>GB00BZ82ZT69</t>
  </si>
  <si>
    <t>Vanguard Global Equity A GBP Acc</t>
  </si>
  <si>
    <t>#https://markets.ft.com/data/funds/tearsheet/risk?s=GB00BZ82ZT69:GBP#</t>
  </si>
  <si>
    <t>GB00BZ82ZV81</t>
  </si>
  <si>
    <t>Vanguard Global Equity Income Fund GBP</t>
  </si>
  <si>
    <t>GB00BZ82ZW98</t>
  </si>
  <si>
    <t>Vanguard Global Equity Income A GBP Acc</t>
  </si>
  <si>
    <t>#https://www.morningstar.co.uk/uk/funds/snapshot/snapshot.aspx?id=F00000XBWF&amp;tab=2#</t>
  </si>
  <si>
    <t>GB00BZ82ZY13</t>
  </si>
  <si>
    <t>Vanguard Global Emerging Markets Fund A Acc GBP</t>
  </si>
  <si>
    <t>GB00BZ830054</t>
  </si>
  <si>
    <t>Vanguard SustLf 60-70% Eq A GBP Acc</t>
  </si>
  <si>
    <t>#http://www.morningstar.co.uk/uk/funds/snapshot/snapshot.aspx?id=F00000XBWL&amp;tab=12#</t>
  </si>
  <si>
    <t>GB00BZ8GWY28</t>
  </si>
  <si>
    <t>Invesco UK Enhanced Index Z (Acc)</t>
  </si>
  <si>
    <t>GB00BZ973D04</t>
  </si>
  <si>
    <t>Water Intelligence PLC</t>
  </si>
  <si>
    <t>#https://www.teletrader.com/water-shntelligence-plc-ord-1p/stocks/details/tts-24264352#</t>
  </si>
  <si>
    <t>GB00BZB26Y51</t>
  </si>
  <si>
    <t>Treasury 1.75% Stock 2037 - 1.75% GILT BDS 07/09/2037 GBP100</t>
  </si>
  <si>
    <t>GB00BZCR4G77</t>
  </si>
  <si>
    <t>Schroder Global Multi-Asset Growth Portfolio F Acc GBP</t>
  </si>
  <si>
    <t>GBP 077335J</t>
  </si>
  <si>
    <t>LGT model portfolio</t>
  </si>
  <si>
    <t>GBP 5205646</t>
  </si>
  <si>
    <t>GG00B1KDG634</t>
  </si>
  <si>
    <t>United Strategic Growth GBP</t>
  </si>
  <si>
    <t>Global Mutual Fd PCC Limited</t>
  </si>
  <si>
    <t>GG00B1ZBD492</t>
  </si>
  <si>
    <t>NB Private Equity Partners Class A Ord</t>
  </si>
  <si>
    <t>#http://doc.morningstar.com/document/250354af01c738e491cdf80e5cb6e07d.msdoc/?clientid=invescoperpetual&amp;key=986ddb4ddb528acc#</t>
  </si>
  <si>
    <t>GG00B2NBJC85</t>
  </si>
  <si>
    <t>EEA Life Settlement A GBP</t>
  </si>
  <si>
    <t>Have requested an update from RL/FP Corporate ations team 16/05/2024 CC</t>
  </si>
  <si>
    <t>https://markets.ft.com/data/funds/tearsheet/risk?s=GG00B2NBJC85:GBP</t>
  </si>
  <si>
    <t>GG00B3BTVQ94</t>
  </si>
  <si>
    <t>Oryx International Growth Ord</t>
  </si>
  <si>
    <t>#https://www.teletrader.com/oryx-international-growth-fund-ltd-ord-50p/stocks/details/tts-405505#</t>
  </si>
  <si>
    <t>GG00B4PCNN24</t>
  </si>
  <si>
    <t>WSF Global Equity GBP B</t>
  </si>
  <si>
    <t>ONGOING FEE</t>
  </si>
  <si>
    <t>#http://www.morningstar.co.uk/uk/funds/snapshot/snapshot.aspx?id=F00000JWBV&amp;tab=2#</t>
  </si>
  <si>
    <t>GG00B4ZPCJ00</t>
  </si>
  <si>
    <t>Balanced Commercial Property Ord</t>
  </si>
  <si>
    <t>GG00B505GK15</t>
  </si>
  <si>
    <t>CT Property Growth &amp; Inc Fdr E Inc GBP</t>
  </si>
  <si>
    <t>#https://www.morningstar.co.uk/uk/funds/snapshot/snapshot.aspx?id=F00000NR9I&amp;tab=2#</t>
  </si>
  <si>
    <t>GG00B75ZP368</t>
  </si>
  <si>
    <t>CT Property Growth &amp; Inc Fdr F Inc EUR</t>
  </si>
  <si>
    <t>#http://www.morningstar.co.uk/uk/funds/snapshot/snapshot.aspx?id=F00000NR9K&amp;tab=2#</t>
  </si>
  <si>
    <t>GG00B7K3QR67</t>
  </si>
  <si>
    <t>Darwin Leisure Property E (Exit) Acc</t>
  </si>
  <si>
    <t>Changed to Non-Standard at request of Richard Foden's email of 03/06/2024. attached was letter dated 01/08/2023 with notification of deferred redemptions.</t>
  </si>
  <si>
    <t>Darwin Leisure</t>
  </si>
  <si>
    <t>http://www.trustnetoffshore.com/Factsheets/Factsheet.aspx?univ=DC&amp;fundCode=GWFHN&amp;pagetype=ratios##</t>
  </si>
  <si>
    <t>GG00B8C23S81</t>
  </si>
  <si>
    <t>ICG-Longbow Senior Secured UK Prop Debt Inv LtdÂ -Â Ordinary Shares NPV</t>
  </si>
  <si>
    <t>GG00B90J5Z95</t>
  </si>
  <si>
    <t>TwentyFour Income Fund LtdÂ -Â Ord Shares 1p</t>
  </si>
  <si>
    <t>GG00BB0RDB98</t>
  </si>
  <si>
    <t>Bluefield Solar Income Fund</t>
  </si>
  <si>
    <t>#https://www.teletrader.com/bluefield-solar-income-fund-ltd/stocks/details/tts-110733555#</t>
  </si>
  <si>
    <t>GG00BBHX2H91</t>
  </si>
  <si>
    <t>The Renewables Infrastructure Group TRIG</t>
  </si>
  <si>
    <t>#https://www.londonstockexchange.com/stock/TRIG/the-renewables-infrastructure-group-limited/company-page#</t>
  </si>
  <si>
    <t>GG00BBHXCL35</t>
  </si>
  <si>
    <t>Riverstone Energy LtdÂ -Â Redeemable Ord NPV</t>
  </si>
  <si>
    <t>GG00BCF5N936</t>
  </si>
  <si>
    <t>Marlborough Special Sits Cell Feeder Acc</t>
  </si>
  <si>
    <t>#http://www.morningstar.co.uk/uk/funds/snapshot/snapshot.aspx?id=F0GBR04S0F&amp;tab=2#</t>
  </si>
  <si>
    <t>GG00BCF5NP92</t>
  </si>
  <si>
    <t>Marlborough HY Fixed Intr Guernsey Fdr</t>
  </si>
  <si>
    <t>GG00BD41T138</t>
  </si>
  <si>
    <t>Darwin Leisure Development Fund Class C GBP Acc</t>
  </si>
  <si>
    <t>DFM quarterly review list. Guernsey Qualifying Investor fund (In UK classified as unregulated collective investment scheme). Redemptions are monthly, on the first Business Day in each month, with one month’s notice. (Could take longer than 30 days to sell). CDSC/redemption fee starting at 15%.  Minimum subscription and minimum holding level of £1m. No KIID.</t>
  </si>
  <si>
    <t>https://www.darwinleisuredevelopmentfund.com</t>
  </si>
  <si>
    <t>GG00BD59ZW98</t>
  </si>
  <si>
    <t>Rainbow Rare Earths Ltd</t>
  </si>
  <si>
    <t>GG00BDFT9F03</t>
  </si>
  <si>
    <t>Rocq Capital Growth A GBP Acc</t>
  </si>
  <si>
    <t>Momentum</t>
  </si>
  <si>
    <t>GG00BDG13C09</t>
  </si>
  <si>
    <t>AGRITERRA LTD</t>
  </si>
  <si>
    <t>NEW GAP - Whilst this is an accetpable asset (AIM listed stock), it has a very small market cap (718K mkt cap). As a precaution asset status has been set to blocked.</t>
  </si>
  <si>
    <t>GG00BFXYHJ13</t>
  </si>
  <si>
    <t>SLF Realisation Fund LtdÂ -Â C Shares NPV</t>
  </si>
  <si>
    <t>GAP - Asset is still trading on LSE. However the KIID states Company entered a managed wind-down on 04/12/2020 which could take between 2-4 years, or possible longer given the illiquid nature of the Products investments.</t>
  </si>
  <si>
    <t>GG00BFYT9H72</t>
  </si>
  <si>
    <t>Hipgnosis Songs Ord</t>
  </si>
  <si>
    <t>#https://www.teletrader.com/hipgnosis-songs-fund-limited-ord-npv/stocks/details/tts-124499646#</t>
  </si>
  <si>
    <t>GG00BGJYPP46</t>
  </si>
  <si>
    <t>Chrysalis Investments Limited Ord</t>
  </si>
  <si>
    <t>#https://www.fidelity.co.uk/factsheet-data/factsheet/GG00BGJYPP46-chrysalis-investments-ltd/risk-and-rating#</t>
  </si>
  <si>
    <t>GG00BJ0JVY01</t>
  </si>
  <si>
    <t>NextEnergy Solar Ord</t>
  </si>
  <si>
    <t>#https://www.teletrader.com/nextenergy-solar-fd/stocks/details/tts-92167392#</t>
  </si>
  <si>
    <t>GG00BJL5FH87</t>
  </si>
  <si>
    <t>JLEN Environmental Assets Group Ord</t>
  </si>
  <si>
    <t>#http://www.teletrader.com/john-laing-environmental-assets-group-limited-ord-npv/stocks/details/tts-71425549#</t>
  </si>
  <si>
    <t>GG00BJVDZ946</t>
  </si>
  <si>
    <t>TwentyFour Select Monthly Income Fund</t>
  </si>
  <si>
    <t>GG00BJVKW831</t>
  </si>
  <si>
    <t>JPMorgan Global Core Real Assets Limited</t>
  </si>
  <si>
    <t>GG00BKM3ZM35</t>
  </si>
  <si>
    <t>Marlborough Special Sits Cell A USD Acc</t>
  </si>
  <si>
    <t>GG00BKM3ZP65</t>
  </si>
  <si>
    <t>Marlborough Special Sits Cell F GBP Acc</t>
  </si>
  <si>
    <t>#http://www.trustnetoffshore.com/Factsheets/Factsheet.aspx?univ=DC&amp;fundCode=MWFLJ&amp;pagetype=ratios#</t>
  </si>
  <si>
    <t>GG00BKM3ZS96</t>
  </si>
  <si>
    <t>Marlborough UK Micro-Cap A GBP</t>
  </si>
  <si>
    <t>spreadsheet#http://spreadsheet#</t>
  </si>
  <si>
    <t>GG00BKM3ZW33</t>
  </si>
  <si>
    <t>Marlborough UK Micro-Cap F GBP</t>
  </si>
  <si>
    <t>#http://www.trustnetoffshore.com/Factsheets/Factsheet.aspx?univ=DC&amp;fundCode=MWFJE&amp;pagetype=ratios#</t>
  </si>
  <si>
    <t>GG00BKM3ZZ63</t>
  </si>
  <si>
    <t>Marlborough UK Multi-Cap Growth A GBP</t>
  </si>
  <si>
    <t>GG00BKM40213</t>
  </si>
  <si>
    <t>Marlborough UK Multi-Cap Growth F GBP</t>
  </si>
  <si>
    <t>#https://markets.ft.com/data/funds/tearsheet/risk?s=GG00BKM40213:GBP#</t>
  </si>
  <si>
    <t>GG00BKM40544</t>
  </si>
  <si>
    <t>Marlborough Multi-Cap Income A GBP</t>
  </si>
  <si>
    <t>#http://www.morningstar.co.uk/uk/funds/snapshot/snapshot.aspx?id=F00000T8EL&amp;tab=2#</t>
  </si>
  <si>
    <t>GG00BKM40874</t>
  </si>
  <si>
    <t>Marlborough Multi-Cap Income F GBP</t>
  </si>
  <si>
    <t>#https://markets.ft.com/data/funds/tearsheet/risk?s=GG00BKM40874:GBP#</t>
  </si>
  <si>
    <t>GG00BKM40C17</t>
  </si>
  <si>
    <t>Marlborough European Multi-Cap Grw A GBP</t>
  </si>
  <si>
    <t>GG00BKM40D24</t>
  </si>
  <si>
    <t>Marlborough European Multi-Cap Grw A USD</t>
  </si>
  <si>
    <t>GG00BKM40F48</t>
  </si>
  <si>
    <t>Marlborough European Multi-Cap Grw A EUR</t>
  </si>
  <si>
    <t>Spreadsheet#http://Spreadsheet#</t>
  </si>
  <si>
    <t>GG00BKM40G54</t>
  </si>
  <si>
    <t>Marlborough European Multi-Cap Grw F GBP</t>
  </si>
  <si>
    <t>#https://www.morningstar.co.uk/uk/funds/snapshot/snapshot.aspx?id=F0GBR04S88&amp;tab=14&amp;DocumentId=5db75632b97353fddfd2f761e46c2ca0&amp;Format=PDF#</t>
  </si>
  <si>
    <t>GG00BKM42F87</t>
  </si>
  <si>
    <t>Marlborough HY Fixed Intr F GBP Inc</t>
  </si>
  <si>
    <t>EXIT / ONGOING FEE</t>
  </si>
  <si>
    <t>#https://www.trustnetoffshore.com/Factsheets/Factsheet.aspx?univ=DC&amp;fundCode=MWFKX&amp;pagetype=ratios#</t>
  </si>
  <si>
    <t>GG00BLFDKF52</t>
  </si>
  <si>
    <t>Bowmoor Global Alpha Fund H GBP</t>
  </si>
  <si>
    <t>GG00BLFDKG69</t>
  </si>
  <si>
    <t>Bowmoor Global Alpha Fund I USD</t>
  </si>
  <si>
    <t>GG00BLFDKH76</t>
  </si>
  <si>
    <t>Bowmoor Global Alpha Fund J GBP</t>
  </si>
  <si>
    <t>GG00BLFDKJ90</t>
  </si>
  <si>
    <t>Bowmoor Global Alpha Fund K USD</t>
  </si>
  <si>
    <t>GG00BMC50C89</t>
  </si>
  <si>
    <t>The Martello Global Equity A USD Acc</t>
  </si>
  <si>
    <t>GG00BMC7TM77</t>
  </si>
  <si>
    <t>CORDIANT DIGITAL INFRASTRUCTURE LIMITED</t>
  </si>
  <si>
    <t>GG00BMG72024</t>
  </si>
  <si>
    <t>Slater GF Growth GBP Acc</t>
  </si>
  <si>
    <t>#https://slaterinvestments.com/funds/slater-growth/#</t>
  </si>
  <si>
    <t>GG00BMGYLN96</t>
  </si>
  <si>
    <t>Burford Capital Ltd</t>
  </si>
  <si>
    <t>#https://www.teletrader.com/burford-capital-ltd/stocks/details/tts-204847206#</t>
  </si>
  <si>
    <t>GG00BN56JF17</t>
  </si>
  <si>
    <t>SLF Realisation Fund LtdÂ -Â Ord Shares NPV</t>
  </si>
  <si>
    <t>GG00BNDVLS54</t>
  </si>
  <si>
    <t>AMEDEO AIR FOUR PLUS LIMITED - ORD NPV</t>
  </si>
  <si>
    <t>GAP NEW - noted that the OCF is very high</t>
  </si>
  <si>
    <t>GG00BNNLWT35</t>
  </si>
  <si>
    <t>Fair Oaks Income Fund Limited</t>
  </si>
  <si>
    <t>GG00BPFJTF46</t>
  </si>
  <si>
    <t>Pershing Square Holdings Ord</t>
  </si>
  <si>
    <t>#https://www.teletrader.com/pershing-square-holdings-ltd/stocks/details/tts-82261195#</t>
  </si>
  <si>
    <t>GG00BPLWPZ90</t>
  </si>
  <si>
    <t>Bowmoor Global Alpha Fund C GBP</t>
  </si>
  <si>
    <t>GG00BPLWQ018</t>
  </si>
  <si>
    <t>Bowmoor Global Alpha Fund D USD</t>
  </si>
  <si>
    <t>GG00BPLWQM37</t>
  </si>
  <si>
    <t>Bowmoor Global Alpha Fund E GBP</t>
  </si>
  <si>
    <t>GG00BPLWR313</t>
  </si>
  <si>
    <t>Bowmoor Global Alpha Fund F EUR</t>
  </si>
  <si>
    <t>GG00BPLWR750</t>
  </si>
  <si>
    <t>Bowmoor Global Alpha Fund G USD</t>
  </si>
  <si>
    <t>GG00BPLZ2K28</t>
  </si>
  <si>
    <t>Starwood European Real Estate Finance</t>
  </si>
  <si>
    <t>GG00BQBFY362</t>
  </si>
  <si>
    <t>BH Macro GBP Ord</t>
  </si>
  <si>
    <t>#https://www.teletrader.com/bh-macro-limited-ord-npv-gbp/stocks/details/tts-6784770#</t>
  </si>
  <si>
    <t>GG00BQBFY362 </t>
  </si>
  <si>
    <t>BH MACRO</t>
  </si>
  <si>
    <t>GG00BQSBWH74</t>
  </si>
  <si>
    <t>Marlborough Global A GBP</t>
  </si>
  <si>
    <t>#https://www.marlboroughinternational.gg/wp-content/blogs.dir/2/files/sites/2/2018/08/Fund-codes-TERs.pdf#</t>
  </si>
  <si>
    <t>GG00BQSBWL11</t>
  </si>
  <si>
    <t>Marlborough Global F GBP</t>
  </si>
  <si>
    <t>#https://www.trustnetoffshore.com/Factsheets/Factsheet.aspx?univ=DC&amp;fundCode=MWFKO&amp;pagetype=ratios#</t>
  </si>
  <si>
    <t>GG00BQTXJ590</t>
  </si>
  <si>
    <t>Quilter Cheviot PCC UK Equity Feeder Cell 1 GBP Acc</t>
  </si>
  <si>
    <t>GG00BQTXKD42</t>
  </si>
  <si>
    <t>Quilter Cheviot PCC Conservative Fixed Interest Feeder Cell 2 GBP Acc</t>
  </si>
  <si>
    <t>GG00BQTXKJ04</t>
  </si>
  <si>
    <t>Quilter Cheviot PCC Fixed Interest Feeder Cell 3 GBP Acc</t>
  </si>
  <si>
    <t>GG00BQTXKN40</t>
  </si>
  <si>
    <t>Quilter Cheviot PCC North American Equity Feeder Cell 4 GBP Acc</t>
  </si>
  <si>
    <t>GG00BQTXKS94</t>
  </si>
  <si>
    <t>Quilter Cheviot PCC Asian &amp; Emerging Markets Equity Feeder Cell 5 GBP Acc</t>
  </si>
  <si>
    <t>GG00BQTXKX48</t>
  </si>
  <si>
    <t>Quitler Cheviot PCC European Equity Feeder Cell 6 GBP Acc</t>
  </si>
  <si>
    <t>GG00BQTXL190</t>
  </si>
  <si>
    <t>Quilter Cheviot PCC Diversified Returns Feeder Cell 7 GBP Acc</t>
  </si>
  <si>
    <t>GG00BQTXL646</t>
  </si>
  <si>
    <t>Quilter Cheviot PCC Alternative Assets Feeder Cell 8 GBP Acc</t>
  </si>
  <si>
    <t>GG00BR30MJ80</t>
  </si>
  <si>
    <t>HarbourVest Global Priv Equity Ord</t>
  </si>
  <si>
    <t>Harbourvest</t>
  </si>
  <si>
    <t>#http://www.teletrader.com/harbourvest-global-private-equity-limited-ord-npv/stocks/details/tts-23275980#</t>
  </si>
  <si>
    <t>GG00BRC3R375</t>
  </si>
  <si>
    <t>Starwood European Real Estate Finance Ltd </t>
  </si>
  <si>
    <t xml:space="preserve">The company has been doing an orderly wind down of its assets since December 2022. It is currently on its 5th distribution of capital to shareholders, and ISIN code GG00BRC3R375 is currently being used. </t>
  </si>
  <si>
    <t>GG00BRC6LV25</t>
  </si>
  <si>
    <t>EEA Life Settlements Fund - Continuing Cell - GBP Acc</t>
  </si>
  <si>
    <t>GAP - Have requested an update from RL/FP Corporate ations team 16/05/2024 CC</t>
  </si>
  <si>
    <t>GG00BTF85B71</t>
  </si>
  <si>
    <t>Rocq Capital Balanced A GBP Acc</t>
  </si>
  <si>
    <t>Rocq Capital Securities</t>
  </si>
  <si>
    <t>#https://www.teletrader.com/vanguard-health-care-etf-vanguard-health-care-index-fund-etf/stocks/details/tts-134121142#</t>
  </si>
  <si>
    <t>GG00BV54HY67</t>
  </si>
  <si>
    <t>Sequoia Economic Infrastructure Inc Ord</t>
  </si>
  <si>
    <t>#https://www.teletrader.com/sequoia-economic-infrastructure-income-fund-limited-ord-npv/stocks/details/tts-83017647#</t>
  </si>
  <si>
    <t>GG00BWWYMV85</t>
  </si>
  <si>
    <t>Apax Global Alpha Ord</t>
  </si>
  <si>
    <t>GG00BWX5H049</t>
  </si>
  <si>
    <t>Marlborough Special Sits Cell C GBP Acc</t>
  </si>
  <si>
    <t>#https://www.trustnetoffshore.com/Factsheets/Factsheet.aspx?univ=DC&amp;fundCode=MWFLJ&amp;pagetype=ratios#</t>
  </si>
  <si>
    <t>GG00BWX5H379</t>
  </si>
  <si>
    <t>Marlborough Special Sits Cell P GBP Acc</t>
  </si>
  <si>
    <t>GG00BYT1DW45</t>
  </si>
  <si>
    <t>Marlborough Defensive Cell A GBP Inc</t>
  </si>
  <si>
    <t>#http://funds.marlboroughfunds.com/uploads/documents/1538578930827da8884ac22b680de004ff54a3d779b16.pdf#</t>
  </si>
  <si>
    <t>GG00BYT1F285</t>
  </si>
  <si>
    <t>Marlborough Defensive Cell F GBP Inc</t>
  </si>
  <si>
    <t>#https://markets.ft.com/data/funds/tearsheet/risk?s=GB00B4XB2P62:GBX#</t>
  </si>
  <si>
    <t>GG00BYT1F848</t>
  </si>
  <si>
    <t>Marlborough Cautious Cell A GBP Inc</t>
  </si>
  <si>
    <t>GG00BYT1FC88</t>
  </si>
  <si>
    <t>Marlborough Cautious Cell C GBP Inc</t>
  </si>
  <si>
    <t>#https://markets.ft.com/data/funds/tearsheet/risk?s=GB00B7WDGH45:GBX#</t>
  </si>
  <si>
    <t>GG00BYT1FG27</t>
  </si>
  <si>
    <t>Marlborough Cautious Cell F GBP Inc</t>
  </si>
  <si>
    <t>#http://www.trustnetoffshore.com/Factsheets/Factsheet.aspx?univ=DC&amp;fundCode=NHF8F&amp;pagetype=ratios#</t>
  </si>
  <si>
    <t>GG00BYT1FK62</t>
  </si>
  <si>
    <t>Marlborough Cautious Cell P GBP Inc</t>
  </si>
  <si>
    <t>#https://www.trustnetoffshore.com/Factsheets/Factsheet.aspx?fundCode=NHF8F&amp;univ=DC#</t>
  </si>
  <si>
    <t>GG00BYT1FN93</t>
  </si>
  <si>
    <t>Marlborough Balanced Cell A GBP Acc</t>
  </si>
  <si>
    <t>#https://www.trustnetoffshore.com/Factsheets/Factsheet.aspx?fundCode=NHF8R&amp;univ=DC#</t>
  </si>
  <si>
    <t>GG00BYT1FR32</t>
  </si>
  <si>
    <t>Marlborough Balanced Cell C GBP Acc</t>
  </si>
  <si>
    <t>#http://funds.marlboroughfunds.com/uploads/documents/153752741514792c8d8ed3ae3090070e6d1d7c3ee1477.pdf#</t>
  </si>
  <si>
    <t>GG00BYT1FV77</t>
  </si>
  <si>
    <t>Marlborough Balanced Cell F GBP Acc</t>
  </si>
  <si>
    <t>GG00BYT1FY09</t>
  </si>
  <si>
    <t>Marlborough Balanced Cell P GBP Acc</t>
  </si>
  <si>
    <t>#https://www.trustnet.com/factsheets/o/i3oc/marlborough-balanced#</t>
  </si>
  <si>
    <t>GG00BYT1G143</t>
  </si>
  <si>
    <t>Marlborough Adventurous Cell A GBP Acc</t>
  </si>
  <si>
    <t>#https://www.trustnetoffshore.com/Factsheets/Factsheet.aspx?univ=DC&amp;fundCode=NHF7H&amp;pagetype=ratios#</t>
  </si>
  <si>
    <t>GG00BYT1G473</t>
  </si>
  <si>
    <t>Marlborough Adventurous Cell C GBP Acc</t>
  </si>
  <si>
    <t>GG00BYT1G705</t>
  </si>
  <si>
    <t>Marlborough Adventurous Cell F GBP Acc</t>
  </si>
  <si>
    <t>GG00BYXF2142</t>
  </si>
  <si>
    <t>Marlborough Far East Growth A GBP</t>
  </si>
  <si>
    <t>#http://funds.marlboroughfunds.com/uploads/documents/1538580104746f97b7fa3da9f1d4d707562a13d897cab.pdf#</t>
  </si>
  <si>
    <t>GG00BYXVT888</t>
  </si>
  <si>
    <t>Vinacapital Vietnam Opps</t>
  </si>
  <si>
    <t>GG00BYY1QT78</t>
  </si>
  <si>
    <t>Marlborough US Multi-Cap Income F GBP</t>
  </si>
  <si>
    <t>#https://www.trustnetoffshore.com/Factsheets/Factsheet.aspx?univ=DC&amp;fundCode=N6FVE&amp;pagetype=ratios#</t>
  </si>
  <si>
    <t>GG00BYY6VY20</t>
  </si>
  <si>
    <t>Marlborough Global Bond Cell A GBP</t>
  </si>
  <si>
    <t>GG00BYY6W720</t>
  </si>
  <si>
    <t>Marlborough Global Fund Bond Cell GBP F class</t>
  </si>
  <si>
    <t>https://www.trustnet.com/factsheets/o/i3ow/marlborough-global-bond</t>
  </si>
  <si>
    <t>GG00BYZSSY63</t>
  </si>
  <si>
    <t>DUKE CAPITAL LIMITED - ORD NPV</t>
  </si>
  <si>
    <t>HK0000055787</t>
  </si>
  <si>
    <t>JPMorgan Thailand (acc) - USD</t>
  </si>
  <si>
    <t>Hong Kong</t>
  </si>
  <si>
    <t>#https://am.jpmorgan.com/hk/en/asset-management/per/products/jpmorgan-thailand-acc-usd-hk0000055787#/portfolio#</t>
  </si>
  <si>
    <t>HK0000288776</t>
  </si>
  <si>
    <t>Value Partners Hi-Div Stks A2 GBP H Mdis</t>
  </si>
  <si>
    <t>HK0000310042</t>
  </si>
  <si>
    <t>iShares Core MSCI Asia ex Japan ETF</t>
  </si>
  <si>
    <t>#http://www.morningstar.co.uk/uk/etf/snapshot/snapshot.aspx?id=0P0000K1ZV&amp;tab=2#</t>
  </si>
  <si>
    <t>HK0000313426</t>
  </si>
  <si>
    <t>iShares Core Hang Seng ETF</t>
  </si>
  <si>
    <t>#https://www.morningstar.no/no/etf/snapshot/snapshot.aspx?id=0P00019CR9&amp;tab=2&amp;InvestmentType=FE#</t>
  </si>
  <si>
    <t>HK0688002218</t>
  </si>
  <si>
    <t>China Overseas Land &amp; Investment Ltd</t>
  </si>
  <si>
    <t>#https://www.teletrader.com/china-ov-ld/stocks/details/tts-552284#</t>
  </si>
  <si>
    <t>IE0000669501</t>
  </si>
  <si>
    <t>Glanbia PLC ORD EUR0.06</t>
  </si>
  <si>
    <t>https://www.teletrader.com/glanbia-plc-ord-eur0-06-cdi/stocks/details/tts-403187</t>
  </si>
  <si>
    <t>IE0000902GT6</t>
  </si>
  <si>
    <t>WisdomTree Megatrends UCITS ETF Acc</t>
  </si>
  <si>
    <t>IE0000F1IQZ8</t>
  </si>
  <si>
    <t>JPM Active Global Agg Bond ETF</t>
  </si>
  <si>
    <t>IE0000IUHZ65</t>
  </si>
  <si>
    <t>The Colchester Glbl Bd R Prem GBP H Inc</t>
  </si>
  <si>
    <t>Ireland</t>
  </si>
  <si>
    <t>#https://markets.ft.com/data/funds/tearsheet/risk?s=IE0000IUHZ65:GBP#</t>
  </si>
  <si>
    <t>IE0001827041</t>
  </si>
  <si>
    <t>CRH PLC</t>
  </si>
  <si>
    <t>#https://www.teletrader.com/crh-plc-ord-eur-0-32/stocks/details/tts-402785#</t>
  </si>
  <si>
    <t>IE0001JUTTH0</t>
  </si>
  <si>
    <t>Pacific Longevity and Social Change Fund GBP E Acc</t>
  </si>
  <si>
    <t>IE00020C1NS6</t>
  </si>
  <si>
    <t>Invesco Global High Yield Corporate Bond ESG UCITS ETF GBP PfHdg Dist</t>
  </si>
  <si>
    <t>IE0002424939</t>
  </si>
  <si>
    <t>DCC PLC</t>
  </si>
  <si>
    <t>Equity</t>
  </si>
  <si>
    <t>IE0002458671</t>
  </si>
  <si>
    <t>Findlay Park American I USD Dist</t>
  </si>
  <si>
    <t>Findlay</t>
  </si>
  <si>
    <t>#https://www.morningstar.co.uk/uk/funds/snapshot/snapshot.aspx?id=F0GBR04OY4&amp;tab=2#</t>
  </si>
  <si>
    <t>IE0002639668</t>
  </si>
  <si>
    <t>Vanguard US 500 Stock Index Inv USD Acc</t>
  </si>
  <si>
    <t>#https://www.morningstar.co.uk/uk/funds/snapshot/snapshot.aspx?id=F0GBR04SGP#</t>
  </si>
  <si>
    <t>IE0002639775</t>
  </si>
  <si>
    <t>Vanguard US 500 Stock Index Fund Ins USD</t>
  </si>
  <si>
    <t>IE00028FXN24</t>
  </si>
  <si>
    <t>Smurfit Westrock Plc</t>
  </si>
  <si>
    <t>IE0002AT3JK9</t>
  </si>
  <si>
    <t xml:space="preserve">Muzinich Global Market Duration Inv Grade F Hgd GBP (Acc) </t>
  </si>
  <si>
    <t>IE0002JFXGA3</t>
  </si>
  <si>
    <t>Fortem Capital Absolute Return Fund I Inc GBP</t>
  </si>
  <si>
    <t>IE0003073255</t>
  </si>
  <si>
    <t>Aminex PLC</t>
  </si>
  <si>
    <t>IE0003323270</t>
  </si>
  <si>
    <t>Fidelity Institutional Liquidity Fund The Sterling Fund A Acc</t>
  </si>
  <si>
    <t>PLMMGBP001 / PLLQGBP001</t>
  </si>
  <si>
    <t>IE0003323387</t>
  </si>
  <si>
    <t>Fidelity Institutional Liquidity Fund - GBP A Flex Inc</t>
  </si>
  <si>
    <t>IE0003323494</t>
  </si>
  <si>
    <t>Fidelity Liquidity Fund EUR</t>
  </si>
  <si>
    <t>PLLQEUR001</t>
  </si>
  <si>
    <t>IE0003323619</t>
  </si>
  <si>
    <t>Fidelity Institutional Liquity Fund A Acc USD</t>
  </si>
  <si>
    <t>PLLQUSD001</t>
  </si>
  <si>
    <t>IE0003410440</t>
  </si>
  <si>
    <t>State Street GBP Liquidity LVNAV Fund I STB GBP</t>
  </si>
  <si>
    <t>IE0003895277</t>
  </si>
  <si>
    <t>PineBridge Asia exJapan SmCap Eq Y</t>
  </si>
  <si>
    <t>Pictet</t>
  </si>
  <si>
    <t>#https://markets.ft.com/data/funds/tearsheet/risk?s=IE0003895277:USD#</t>
  </si>
  <si>
    <t>IE0003924739</t>
  </si>
  <si>
    <t>BNY Mellon Global Bond USD A Acc</t>
  </si>
  <si>
    <t>#https://markets.ft.com/data/funds/tearsheet/risk?s=IE0003924739:USD#</t>
  </si>
  <si>
    <t>IE0003JQ8MH1</t>
  </si>
  <si>
    <t>Citrine International</t>
  </si>
  <si>
    <t>IE0003MKK4H3</t>
  </si>
  <si>
    <t>GS Acs UK Glt 1-10 Yrs ETF CLG BP Dist</t>
  </si>
  <si>
    <t>Goldman Sachs</t>
  </si>
  <si>
    <t>IE0003NVF3Y3</t>
  </si>
  <si>
    <t>iShares $ High Yield Corp Bond ESG UCITS ETF GBP</t>
  </si>
  <si>
    <t>IE0003WV2ME7</t>
  </si>
  <si>
    <t>iShares S&amp;P 500 Equal Weight UCITS ETF Hedged GBP Acc</t>
  </si>
  <si>
    <t>IE0003Z9E2Y3</t>
  </si>
  <si>
    <t>Global X Copper Miners ETF USD Acc</t>
  </si>
  <si>
    <t>#https://www.justetf.com/en/etf-profile.html?isin=IE0003Z9E2Y3#overview</t>
  </si>
  <si>
    <t>IE0003ZG0DU2</t>
  </si>
  <si>
    <t>Muzinich Dynamic Crdt Inc H GBP Acc Fdr</t>
  </si>
  <si>
    <t>IE000403NHH9</t>
  </si>
  <si>
    <t>BlackRock Global Uncons Eq D GBP Acc</t>
  </si>
  <si>
    <t>IE0004445015</t>
  </si>
  <si>
    <t>Janus Henderson Balanced A2 USD</t>
  </si>
  <si>
    <t>#http://www.morningstar.co.uk/uk/funds/snapshot/snapshot.aspx?id=F0GBR04SG1&amp;tab=2#</t>
  </si>
  <si>
    <t>IE0004445239</t>
  </si>
  <si>
    <t>Janus Henderson US Forty A2 USD</t>
  </si>
  <si>
    <t>#http://www.morningstar.co.uk/uk/funds/snapshot/snapshot.aspx?id=F0GBR04SG7&amp;tab=14&amp;DocumentId=5209505bf04da88c9a74541bafc170cc&amp;Format=PDF#</t>
  </si>
  <si>
    <t>IE0004806687</t>
  </si>
  <si>
    <t>BlackRock Institutional Cash Series Sterling Liquidity Inc</t>
  </si>
  <si>
    <t>IE0004807107</t>
  </si>
  <si>
    <t>BlackRock ICS Sterling Liq Acc</t>
  </si>
  <si>
    <t>#https://www.morningstar.co.uk/uk/funds/snapshot/snapshot.aspx?id=F0GBR06JPT&amp;tab=2#</t>
  </si>
  <si>
    <t>IE0004906560</t>
  </si>
  <si>
    <t xml:space="preserve">Kerry Group PLC A  </t>
  </si>
  <si>
    <t>IE0004H7RQB1</t>
  </si>
  <si>
    <t>Virtus GF AlphaSimplex Managed Futures Fund I Acc</t>
  </si>
  <si>
    <t>IE0004RG05O3</t>
  </si>
  <si>
    <t>WMP Core Cautious</t>
  </si>
  <si>
    <t>WMP</t>
  </si>
  <si>
    <t>IE0005042456</t>
  </si>
  <si>
    <t>iShares Core FTSE 100 ETF GBP Dist</t>
  </si>
  <si>
    <t>#https://www.morningstar.co.uk/uk/etf/snapshot/snapshot.aspx?id=0P00000IQX&amp;tab=2&amp;InvestmentType=FE#</t>
  </si>
  <si>
    <t>IE00051RD3C4</t>
  </si>
  <si>
    <t>Lindsell Train Global Equity B GBP Acc</t>
  </si>
  <si>
    <t>#https://markets.ft.com/data/funds/tearsheet/risk?s=IE00051RD3C4:GBP#</t>
  </si>
  <si>
    <t>IE0005302959</t>
  </si>
  <si>
    <t>PIMCO GIS Glb Bd Investor USD Acc</t>
  </si>
  <si>
    <t>PIMCO</t>
  </si>
  <si>
    <t>#https://www.morningstar.co.uk/uk/funds/snapshot/snapshot.aspx?id=F0GBR04X0W&amp;tab=2#</t>
  </si>
  <si>
    <t>IE0005E8B9S4</t>
  </si>
  <si>
    <t>AMUNDI RUSSELL 1000 GROWTH - UCITS ETF ACC</t>
  </si>
  <si>
    <t>IE0005POVJH8</t>
  </si>
  <si>
    <t>SPDR MSCI World UCITS ETF GBP Hedged</t>
  </si>
  <si>
    <t>IE0005PWNCO9</t>
  </si>
  <si>
    <t>Titan Short Duration IG Income Fund D EUR Inc</t>
  </si>
  <si>
    <t>IE0005YK6564</t>
  </si>
  <si>
    <t>Sprott Uranium Miners ETF Acc</t>
  </si>
  <si>
    <t>#https://www.morningstar.co.uk/uk/etf/snapshot/snapshot.aspx?id=0P0001OZY7&amp;InvestmentType=FE#</t>
  </si>
  <si>
    <t>IE000663E4J8</t>
  </si>
  <si>
    <t>PineBridge Global Focus Equity Fund R</t>
  </si>
  <si>
    <t>IE0006WW1TQ4</t>
  </si>
  <si>
    <t>Xtrackers MSCI World ex USA UCITS ETF</t>
  </si>
  <si>
    <t>IE0007218849</t>
  </si>
  <si>
    <t>Vanguard Pacific ex Japan Stock Index Fund USD</t>
  </si>
  <si>
    <t>IE0007292422</t>
  </si>
  <si>
    <t>Vanguard Japan Stock Index Fund USD Acc</t>
  </si>
  <si>
    <t>IE0007472990</t>
  </si>
  <si>
    <t>Vanguard Euro Government Bond Index Fund Acc EUR</t>
  </si>
  <si>
    <t>IE0007LA94G2</t>
  </si>
  <si>
    <t>WMP Core Growth USD Inc</t>
  </si>
  <si>
    <t>IE0007V9J423</t>
  </si>
  <si>
    <t>BNYM GLB CRED SHS Z HEDGED GBP</t>
  </si>
  <si>
    <t>IE0007YEKJH0</t>
  </si>
  <si>
    <t>Pacific North of South EM Equity Income Opps I Dis</t>
  </si>
  <si>
    <t>IE0008368742</t>
  </si>
  <si>
    <t>FSSA China Growth I USD Acc</t>
  </si>
  <si>
    <t>FSSA</t>
  </si>
  <si>
    <t>#https://markets.ft.com/data/funds/tearsheet/risk?s=IE0008368742:USD#</t>
  </si>
  <si>
    <t>IE0008374245</t>
  </si>
  <si>
    <t>FSSA Asian Growth III USD Acc</t>
  </si>
  <si>
    <t>#https://www.morningstar.co.uk/uk/funds/snapshot/snapshot.aspx?id=F0GBR060L9&amp;tab=2#</t>
  </si>
  <si>
    <t>IE0008470928</t>
  </si>
  <si>
    <t>iShares STOXX Europe 50 ETF EUR Dist</t>
  </si>
  <si>
    <t>#https://www.morningstar.co.uk/uk/etf/snapshot/snapshot.aspx?id=0P0000HYCR&amp;tab=2&amp;InvestmentType=FE#</t>
  </si>
  <si>
    <t>IE0008471009</t>
  </si>
  <si>
    <t>iShares Core EURO STOXX 50 ETF EUR Dist</t>
  </si>
  <si>
    <t>#https://www.morningstar.co.uk/uk/etf/snapshot/snapshot.aspx?id=0P0000HYC2&amp;tab=2&amp;InvestmentType=FE#</t>
  </si>
  <si>
    <t>IE0008RHEOG0</t>
  </si>
  <si>
    <t>SANLAM ENTERPRISE FUND I2 P20 GBP BASE INC</t>
  </si>
  <si>
    <t>Sanlam</t>
  </si>
  <si>
    <t>IE0009355771</t>
  </si>
  <si>
    <t>Janus Henderson Glb Life Scn A2 USD</t>
  </si>
  <si>
    <t>#https://markets.ft.com/data/funds/tearsheet/risk?s=IE0009355771:USD#</t>
  </si>
  <si>
    <t>IE0009515622</t>
  </si>
  <si>
    <t>Janus Henderson Balanced I2 USD</t>
  </si>
  <si>
    <t>#https://www.morningstar.co.uk/uk/funds/snapshot/snapshot.aspx?id=F0GBR04IZ0&amp;tab=2#</t>
  </si>
  <si>
    <t>IE0009532239</t>
  </si>
  <si>
    <t>Janus Henderson US Forty I2 USD</t>
  </si>
  <si>
    <t>#http://www.morningstar.co.uk/uk/funds/snapshot/snapshot.aspx?id=F0GBR04IYC&amp;tab=12#</t>
  </si>
  <si>
    <t>IE0009591805</t>
  </si>
  <si>
    <t>Vanguard Euro IG Bd Idx Inv EUR Acc</t>
  </si>
  <si>
    <t>#https://markets.ft.com/data/funds/tearsheet/risk?s=IE0009591805:EUR#</t>
  </si>
  <si>
    <t>IE000988JJ99</t>
  </si>
  <si>
    <t>Trium Epynt Macro Fund Class F GBP Shares</t>
  </si>
  <si>
    <t>IE0009ENNSI2</t>
  </si>
  <si>
    <t>WMP Satellite Equity EUR Unhedged Acc</t>
  </si>
  <si>
    <t>IE0009QS7W62</t>
  </si>
  <si>
    <t>iShares MSCI Wld Hlth Cr Sect ESGETF$Acc</t>
  </si>
  <si>
    <t>IE000AD2MFZ0</t>
  </si>
  <si>
    <t>Fortem Capital US Equity Income Fund Class M GBP Hedged</t>
  </si>
  <si>
    <t>IE000B9PQW54</t>
  </si>
  <si>
    <t xml:space="preserve">VanEck Genomics and Healthcare Innovators UCITS ETF </t>
  </si>
  <si>
    <t>IE000BAJ31H9</t>
  </si>
  <si>
    <t>Titan Core Credit Fund B GBP Inc</t>
  </si>
  <si>
    <t>IE000BC5CIX3</t>
  </si>
  <si>
    <t>WMP Core Growth GBP H Inc</t>
  </si>
  <si>
    <t>#https://markets.ft.com/data/funds/tearsheet/summary?s=IE000BC5CIX3:GBP#</t>
  </si>
  <si>
    <t>IE000BMDS0H1</t>
  </si>
  <si>
    <t>Volare Balanced Fund USD Acc</t>
  </si>
  <si>
    <t>IE000BPVYN64</t>
  </si>
  <si>
    <t>Volare International UCITS Adventurous GBP Hedged Acc</t>
  </si>
  <si>
    <t>IE000BWDSH48</t>
  </si>
  <si>
    <t>Virtus GF AlphaSimplex Managed Futures I Acc Hedged GBP</t>
  </si>
  <si>
    <t>IE000BWMJLG0</t>
  </si>
  <si>
    <t>Federated Hermes Glb EM Ex CHN Eq M GBP</t>
  </si>
  <si>
    <t>#https://www.morningstar.co.uk/uk/funds/snapshot/snapshot.aspx?id=F00000SSSP#</t>
  </si>
  <si>
    <t>IE000C75IMX8</t>
  </si>
  <si>
    <t>First Trust Alerian Dsrpt TechREETFB$Inc</t>
  </si>
  <si>
    <t>First Trust</t>
  </si>
  <si>
    <t>IE000CFQ35Y7</t>
  </si>
  <si>
    <t>Royal London Global Equity Select Fund (IRL) Class Z GBP Acc</t>
  </si>
  <si>
    <t>IE000CI5UY91</t>
  </si>
  <si>
    <t>Vanguard ESG Global Corporate Bond Index Fund USD Hedged Acc</t>
  </si>
  <si>
    <t>IE000CWB30E7</t>
  </si>
  <si>
    <t>Fermat UCITS CAT bond Fund M GBP Inc</t>
  </si>
  <si>
    <t>Can charge upto 3% exit fee</t>
  </si>
  <si>
    <t>IE000CXLGK86</t>
  </si>
  <si>
    <t>XTRACKERS S&amp;P 500 EQUAL WEIGHT UCITS ETF</t>
  </si>
  <si>
    <t>IE000D32C2I4</t>
  </si>
  <si>
    <t>Wellington Global Credit ESG G Acc EUR</t>
  </si>
  <si>
    <t>IE000D8GNKD0</t>
  </si>
  <si>
    <t>WMP Core Cautious Fund USD Dist</t>
  </si>
  <si>
    <t>Only UCITS KIID available</t>
  </si>
  <si>
    <t>IE000D9DX847</t>
  </si>
  <si>
    <t>JPM Global Research Enhanced Index Equity (ESG) UCITS ETF</t>
  </si>
  <si>
    <t>https://www.justetf.com/en/etf-profile.html?isin=IE000D9DX847</t>
  </si>
  <si>
    <t>IE000DBZAU06</t>
  </si>
  <si>
    <t>WMP Satellite Equity R Acc USD</t>
  </si>
  <si>
    <t>IE000DI1OKY3</t>
  </si>
  <si>
    <t>Fidelity ILF - GBP G Flex Inc</t>
  </si>
  <si>
    <t>https://www.morningstarfunds.ie/ie/funds/snapshot/snapshot.aspx?id=F00001DDBJ&amp;tab=2</t>
  </si>
  <si>
    <t>IE000DMUGLN2</t>
  </si>
  <si>
    <t>Fiera Atlas Global Companies Fund Class A Acc GBP</t>
  </si>
  <si>
    <t>IE000DV3MSQ5</t>
  </si>
  <si>
    <t>WMP Satellite Equity</t>
  </si>
  <si>
    <t>IE000DVQSK96</t>
  </si>
  <si>
    <t>Titan Short Duration IG Income Fund B GBP Inc</t>
  </si>
  <si>
    <t>IE000DWW91I4</t>
  </si>
  <si>
    <t>Titan Short Duration IG Income Fund A GBP Acc</t>
  </si>
  <si>
    <t>IE000EL0KGR9</t>
  </si>
  <si>
    <t>Fortem Capital Absolute return Fund S GBP</t>
  </si>
  <si>
    <t>IE000FCZJ4P9</t>
  </si>
  <si>
    <t>Fortem Capital Alternative Growth Fund M Acc GBP</t>
  </si>
  <si>
    <t>IE000FT6IR53</t>
  </si>
  <si>
    <t>Titan Core Credit Fund F USD Acc</t>
  </si>
  <si>
    <t>IE000GMVO4H0</t>
  </si>
  <si>
    <t>Pacific Longevity and Social Chg IGBPAcc</t>
  </si>
  <si>
    <t>#https://markets.ft.com/data/funds/tearsheet/risk?s=IE000GMVO4H0:GBP#</t>
  </si>
  <si>
    <t>IE000GOJO2A3</t>
  </si>
  <si>
    <t xml:space="preserve">Vanguard ESG Developed Asia Pacific All Cap UCITS ETF </t>
  </si>
  <si>
    <t>IE000GUTL0G7</t>
  </si>
  <si>
    <t>BlackRock ICS Sterling Liquidity Fund Premier Dist T1 GBP</t>
  </si>
  <si>
    <t>IE000H1H16W5</t>
  </si>
  <si>
    <t>iShares MSCI World Value Factor ESG UCITS ETF</t>
  </si>
  <si>
    <t>https://www.justetf.com/uk/etf-profile.html?isin=IE000H1H16W5</t>
  </si>
  <si>
    <t>IE000H4Z3PW7</t>
  </si>
  <si>
    <t>iShares Global Inflation Linked Bond Index D Acc GBP Hedged</t>
  </si>
  <si>
    <t>IE000HM2FBV4</t>
  </si>
  <si>
    <t>Fortem Capital Progressive Growth Fund M Acc GBP</t>
  </si>
  <si>
    <t>IE000HMB0E29</t>
  </si>
  <si>
    <t>WMP Core Balanced USD Inc</t>
  </si>
  <si>
    <t>IE000HOH5AC0</t>
  </si>
  <si>
    <t>Mercer Pasv GlbHigh YldBdA5-0.1000GBP</t>
  </si>
  <si>
    <t>IE000HVOH0P7</t>
  </si>
  <si>
    <t>Sanlam Intl Infl Lnkd Bd I GBP Bs Inc</t>
  </si>
  <si>
    <t>IE000I8KRLL9</t>
  </si>
  <si>
    <t>iShares MSCI Global Semiconductors UCITS ETF</t>
  </si>
  <si>
    <t>IE000IB51YU2</t>
  </si>
  <si>
    <t>Federated Hermes Uncons Crdt M3 EUR DisH</t>
  </si>
  <si>
    <t>#https://markets.ft.com/data/funds/tearsheet/summary?s=IE000IB51YU2:EUR#</t>
  </si>
  <si>
    <t>IE000IIOOR48</t>
  </si>
  <si>
    <t>iShares Broad USD High Yield Corp Bond UCITS ETF GBP Hedged (Dist)</t>
  </si>
  <si>
    <t>IE000IKG3JC0</t>
  </si>
  <si>
    <t>Sanlam Glb Artfcll Intlgc I GBP Bs Acc</t>
  </si>
  <si>
    <t>IE000IQFAU24</t>
  </si>
  <si>
    <t>HC Cadira Sustainable Japan Equity Fund F Acc GBP</t>
  </si>
  <si>
    <t>Up to 3% exit fee on KID but supplement states directors do not intend to charge this, OK for IFGL Pensions</t>
  </si>
  <si>
    <t>IE000IVNQZ81</t>
  </si>
  <si>
    <t>TE Connectivity Plc</t>
  </si>
  <si>
    <t>IE000JFS4T22</t>
  </si>
  <si>
    <t>Volare International UCITS Balanced GBP Hedged Acc</t>
  </si>
  <si>
    <t>IE000JNHCBM6</t>
  </si>
  <si>
    <t>Global X Wind Energy UCITS ETF USD Acc (GBP)</t>
  </si>
  <si>
    <t>https://www.morningstar.co.uk/uk/etf/snapshot/snapshot.aspx?id=0P0001OF8R&amp;InvestmentType=FE</t>
  </si>
  <si>
    <t>IE000JPY6YH3</t>
  </si>
  <si>
    <t xml:space="preserve">GuardCap Global Equity Fund Class T USD </t>
  </si>
  <si>
    <t>Fee Approved</t>
  </si>
  <si>
    <t>IE000KAOBBZ1</t>
  </si>
  <si>
    <t>Fortem Capital Dynamic Growth Fund M GBP</t>
  </si>
  <si>
    <t>IE000KARM2D9</t>
  </si>
  <si>
    <t>PIMCO GIS Asia StratIntsBd Ins GBPH Inc</t>
  </si>
  <si>
    <t>#https://markets.ft.com/data/funds/tearsheet/summary?s=IE000KARM2D9:GBP#</t>
  </si>
  <si>
    <t>IE000KBMQSA8</t>
  </si>
  <si>
    <t>Titan Core Credit Fund A GBP Acc</t>
  </si>
  <si>
    <t>IE000KIW4961</t>
  </si>
  <si>
    <t>FORTEM GLOBAL INVESTMENT FUNDS PLC FORTEM CAPITAL ABSOLUTE RETURN A GBP ACC</t>
  </si>
  <si>
    <t>IE000KJVA5F6</t>
  </si>
  <si>
    <t>iShares € High Yield Corp Bond UCITS ETF</t>
  </si>
  <si>
    <t>IE000KN6U873</t>
  </si>
  <si>
    <t>iShares $ Treasury Bond 1-3yr UCITS ETF</t>
  </si>
  <si>
    <t>IE000KV6I8M8</t>
  </si>
  <si>
    <t>Aikya Global Em Mkts UCITS C1 USD Acc</t>
  </si>
  <si>
    <t>IE000KX08600</t>
  </si>
  <si>
    <t>New Horizon Global Innovation Fund D GBP</t>
  </si>
  <si>
    <t>IE000LA3JN99</t>
  </si>
  <si>
    <t>Titan Core Credit Fund C EUR Acc</t>
  </si>
  <si>
    <t>IE000LRRPK60</t>
  </si>
  <si>
    <t>WisdomTree Global Quality Dividend Growth ETF GBP</t>
  </si>
  <si>
    <t>IE000LSMSKW7</t>
  </si>
  <si>
    <t>Titan Short Duration IG Income Fund C EUR Acc</t>
  </si>
  <si>
    <t>IE000LXAQWO8</t>
  </si>
  <si>
    <t>HSBC Multi Factor US Equity BC Acc GBP</t>
  </si>
  <si>
    <t>IE000M7V94E1</t>
  </si>
  <si>
    <t>VanEck Uranium and Nuclear Technologies UCITS ETF</t>
  </si>
  <si>
    <t>IE000M8R2ZP8</t>
  </si>
  <si>
    <t>Trium Epynt Macro Fund Class P GBP Shares</t>
  </si>
  <si>
    <t>IE000MELAE65</t>
  </si>
  <si>
    <t>iShares MSCI Wld Enrgy Sctr ESG ETF$Inc</t>
  </si>
  <si>
    <t>#https://www.justetf.com/fr/etf-profile.html?isin=IE000MELAE65#exposure</t>
  </si>
  <si>
    <t>IE000MLMNYS0</t>
  </si>
  <si>
    <t>iShares S&amp;P Equal Weight UCITS ETF</t>
  </si>
  <si>
    <t>IE000N9K9CQ4</t>
  </si>
  <si>
    <t>Guinness European Equity Income Fund Class C Dist GBP</t>
  </si>
  <si>
    <t>IE000NDWFGA5</t>
  </si>
  <si>
    <t>Global X Uranium UCITS ETF GBP</t>
  </si>
  <si>
    <t>IE000NITTFF2</t>
  </si>
  <si>
    <t>iShares Russell 1000 Growth UCITS ETF</t>
  </si>
  <si>
    <t>IE000O7DU281</t>
  </si>
  <si>
    <t>Fortem Capital US Equity Income Fund F Dist Hedged GBP</t>
  </si>
  <si>
    <t>IE000OJ5TQP4</t>
  </si>
  <si>
    <t>HANetf Future of Defence USCITS ETF EUR</t>
  </si>
  <si>
    <t>IE000P7D8CD0</t>
  </si>
  <si>
    <t>Guinness Global Equity Income Fund Class Z GBP Acc</t>
  </si>
  <si>
    <t>IE000PKY9NJ3</t>
  </si>
  <si>
    <t>New Horizon Global Innovation Fund C Acc GBP</t>
  </si>
  <si>
    <t>IE000Q2P3ZQ3</t>
  </si>
  <si>
    <t>iShares Physical Gold GBP Hedged ETC</t>
  </si>
  <si>
    <t>#https://www.justetf.com/uk/etf-profile.html?isin=IE000Q2P3ZQ3#overview</t>
  </si>
  <si>
    <t>IE000Q9Q6Y60</t>
  </si>
  <si>
    <t>Brook European Focus Fund I GBP Inc</t>
  </si>
  <si>
    <t>IE000QCTO8C6</t>
  </si>
  <si>
    <t>Titan Short Duration IG Income Fund E USD Inc</t>
  </si>
  <si>
    <t>IE000QD9WUX0</t>
  </si>
  <si>
    <t>Federated Hermes Uncons Crdt M3 GBP DisH</t>
  </si>
  <si>
    <t>IE000QF8F7W0</t>
  </si>
  <si>
    <t>Brown Advisory Global Sustainable Total Return Bond Class C Acc GBP</t>
  </si>
  <si>
    <t>1% redemption fee is for excessive trading and significant net redemptions (ie. 10%) and not an exit fee</t>
  </si>
  <si>
    <t>IE000QHF8XG7</t>
  </si>
  <si>
    <t>Lazard Global Sustainable Equity Fund E Acc GBP</t>
  </si>
  <si>
    <t>2% exit fees for short term trading - not applicable for for IFGL Pensions</t>
  </si>
  <si>
    <t>IE000QKK0G15</t>
  </si>
  <si>
    <t>Titan Core Credit Fund D EUR Inc</t>
  </si>
  <si>
    <t>IE000QZ8F8L9</t>
  </si>
  <si>
    <t>Titan Short Duration IG Income Fund F USD Acc</t>
  </si>
  <si>
    <t>IE000QZFOHT6</t>
  </si>
  <si>
    <t>Brook Developed Markets Fund I GBP (OI Plc) Inc</t>
  </si>
  <si>
    <t>https://www.morningstar.co.uk/uk/funds/snapshot/snapshot.aspx?id=F00001DGJG</t>
  </si>
  <si>
    <t>IE000R3Q6V57</t>
  </si>
  <si>
    <t>Volare Adventurous Fund USD Acc</t>
  </si>
  <si>
    <t>IE000RA2ZI45</t>
  </si>
  <si>
    <t>Man Dynamic Income Class IH GBP</t>
  </si>
  <si>
    <t>IE000RCXXHX9</t>
  </si>
  <si>
    <t>GQG Partners US Equity R GBP Inc</t>
  </si>
  <si>
    <t>SC udpated asset status 7/10/24</t>
  </si>
  <si>
    <t>IE000RDRMSD1</t>
  </si>
  <si>
    <t>iShares Blockchain Technology UCITS ETF</t>
  </si>
  <si>
    <t>Declined - Crypto Asset (invests in Crypto mining stocks)</t>
  </si>
  <si>
    <t>IE000RI7PPL7</t>
  </si>
  <si>
    <t>Pzena Europe Ex-Uk Focused Value E Acc GBP</t>
  </si>
  <si>
    <t>IE000RPLVF12</t>
  </si>
  <si>
    <t>PineBridge Global Focus Equity Fund R2H</t>
  </si>
  <si>
    <t>IE000S9YS762</t>
  </si>
  <si>
    <t>Linde PLC</t>
  </si>
  <si>
    <t>#https://www.teletrader.com/linde-plc-lshnde-ord-shs/stocks/details/tts-274013746#</t>
  </si>
  <si>
    <t>IE000SPQ97H7</t>
  </si>
  <si>
    <t>GUARDCAP UCITS FUNDS PLC - GUARDCAP GLOBAL EQUITY FUND</t>
  </si>
  <si>
    <t>IE000SVLOWK7</t>
  </si>
  <si>
    <t>dVAM Smarter Money Credit Fund PCP GBP A1 Acc</t>
  </si>
  <si>
    <t>IE000T34PSB7</t>
  </si>
  <si>
    <t>dVAM Smarter Money Credit PCP Class B1 Acc</t>
  </si>
  <si>
    <t>IE000T9OKXD3</t>
  </si>
  <si>
    <t>Fiera Atlas Global Companies Fund A Acc USD</t>
  </si>
  <si>
    <t>IE000TCZMZM8</t>
  </si>
  <si>
    <t>iShares Global Infrastructure UCITS ETF GBP</t>
  </si>
  <si>
    <t>IE000TI24YD7</t>
  </si>
  <si>
    <t>PineBridge Global Focus Equity Fund R1H</t>
  </si>
  <si>
    <t>IE000U2I0DI4</t>
  </si>
  <si>
    <t>POLAR CAP FDS PLC GBL CONVERTIBLE Y GBP DIS</t>
  </si>
  <si>
    <t>#https://microsite.fundassist.com/PolarCapital#</t>
  </si>
  <si>
    <t>IE000U58J0M1</t>
  </si>
  <si>
    <t xml:space="preserve">iShares Global Clean Energy UCITS ETF </t>
  </si>
  <si>
    <t>IE000U9ODG19</t>
  </si>
  <si>
    <t xml:space="preserve">iShares Global Aerospace &amp; Defence UCITS ETF </t>
  </si>
  <si>
    <t>IE000UWUVHZ6</t>
  </si>
  <si>
    <t>WMP Satellite Equity GBP Acc</t>
  </si>
  <si>
    <t>IE000UZS9RV3</t>
  </si>
  <si>
    <t>Vanguard U.S. Government Bond Index Fund Institutional Plus GBP Hedged Dist</t>
  </si>
  <si>
    <t>IE000V1W1PQ0</t>
  </si>
  <si>
    <t>WMP Core Balanced GBP H Inc</t>
  </si>
  <si>
    <t>IE000V576HH3</t>
  </si>
  <si>
    <t>Brown Adv Glb Sust TR Bd(GBP)Stlg ClCDis</t>
  </si>
  <si>
    <t>IE000V96NPN8</t>
  </si>
  <si>
    <t>WMP Core Balanced</t>
  </si>
  <si>
    <t>IE000VJ0WLI6</t>
  </si>
  <si>
    <t>Pacific North American Opports GBP R3Acc</t>
  </si>
  <si>
    <t>IE000W8QXUS2</t>
  </si>
  <si>
    <t>Fiera Atlas Global Companies Fund A Inc GBP</t>
  </si>
  <si>
    <t>IE000WB23P63</t>
  </si>
  <si>
    <t>WMP Core Cautious GBP H Inc</t>
  </si>
  <si>
    <t>IE000WKHUJA5</t>
  </si>
  <si>
    <t>Fortem Capital US Equity Income Fund M Acc USD</t>
  </si>
  <si>
    <t>IE000WX7BVB0</t>
  </si>
  <si>
    <t>JPM Global Equity Premium Income UCITS ETF USD Acc</t>
  </si>
  <si>
    <t>IE000XZSV718</t>
  </si>
  <si>
    <t xml:space="preserve">SSGA SPDR ETFS EUROPE I PLC S&amp;P 500 UCITS ETF </t>
  </si>
  <si>
    <t>IE000YRPM569</t>
  </si>
  <si>
    <t>GUINNESS GLOBAL EQUITY INCOME Z USD DIS</t>
  </si>
  <si>
    <t>GAP NEW - OK for Pensions but Z class can't be held directly.</t>
  </si>
  <si>
    <t>IE000YYE6WK5</t>
  </si>
  <si>
    <t>VanEck Defense UCITS ETF</t>
  </si>
  <si>
    <t>IE000Z37TB94</t>
  </si>
  <si>
    <t>Liontrust GF UK Growth C8 Dist GBP</t>
  </si>
  <si>
    <t>IE000ZEOL7L4</t>
  </si>
  <si>
    <t>Nuveen Global Real Estate Carbon Reduction Fund E Dist GBP</t>
  </si>
  <si>
    <t>Weekly GAP.  There is an exit fee of 2% within 30 days on KID. Pages 55 and 58 of prospectus details this is for trading activity so is acceptable for Pensions.</t>
  </si>
  <si>
    <t>IE000ZKS0D46</t>
  </si>
  <si>
    <t>GQG Partners US Equity R USD Inc</t>
  </si>
  <si>
    <t>IE000ZYWMLK0</t>
  </si>
  <si>
    <t>Titan Core Credit Fund E USD Inc</t>
  </si>
  <si>
    <t>IE0030005460</t>
  </si>
  <si>
    <t>BlackRock ICS Sterling Liquidity Fund Admin III Dis Dist GBP</t>
  </si>
  <si>
    <t>IE0030011294</t>
  </si>
  <si>
    <t>BNY Mellon Global Hi Yld Bd A EUR Acc</t>
  </si>
  <si>
    <t>#https://www.morningstar.co.uk/uk/funds/snapshot/snapshot.aspx?id=F0GBR04EP3&amp;tab=2#</t>
  </si>
  <si>
    <t>IE0030028215</t>
  </si>
  <si>
    <t>HSBC Global Liquidity Funds plc - HSBC Sterling Liquidity Fund B</t>
  </si>
  <si>
    <t>https://www.morningstar.co.uk/uk/funds/snapshot/snapshot.aspx?id=F0GBR06LI3&amp;tab=2</t>
  </si>
  <si>
    <t>IE0030233948</t>
  </si>
  <si>
    <t>Invesco STG Bond Fund C Acc</t>
  </si>
  <si>
    <t>https://markets.ft.com/data/funds/tearsheet/risk?s=IE0030233948:GBP</t>
  </si>
  <si>
    <t>IE0030772275</t>
  </si>
  <si>
    <t>Polar Capital Global Tech Inc</t>
  </si>
  <si>
    <t>#https://www.morningstar.co.uk/uk/funds/snapshot/snapshot.aspx?id=F0GBR04GUY&amp;tab=2#</t>
  </si>
  <si>
    <t>IE0030772382</t>
  </si>
  <si>
    <t>#http://www.morningstar.co.uk/uk/funds/snapshot/snapshot.aspx?id=0P00000S6D&amp;tab=2#</t>
  </si>
  <si>
    <t>IE0030819050</t>
  </si>
  <si>
    <t>HSBC Global Sterling Liquidity C Acc GBP</t>
  </si>
  <si>
    <t>IE0030819167</t>
  </si>
  <si>
    <t>HSBC Sterling Liquidity Fund Class D</t>
  </si>
  <si>
    <t>IE0030819274</t>
  </si>
  <si>
    <t>HSBC US Dollar Liquidity C</t>
  </si>
  <si>
    <t>IE0031442068</t>
  </si>
  <si>
    <t>iShares Core S&amp;P 500 ETF USD Dist</t>
  </si>
  <si>
    <t>#https://www.morningstar.co.uk/uk/etf/snapshot/snapshot.aspx?id=0P0000UGYE&amp;tab=2&amp;InvestmentType=FE#</t>
  </si>
  <si>
    <t>IE0031786142</t>
  </si>
  <si>
    <t>Vanguard Emerg Mkts Stk Idx Inv EUR Acc</t>
  </si>
  <si>
    <t>#http://www.morningstar.co.uk/uk/funds/snapshot/snapshot.aspx?id=F0GBR06TSA&amp;tab=14&amp;DocumentId=eda08ed0121a6e23c2932aac19aa4437&amp;Format=PDF#</t>
  </si>
  <si>
    <t>IE0031786696</t>
  </si>
  <si>
    <t>Vanguard Em Mkts Stk Idx € Acc</t>
  </si>
  <si>
    <t>#http://www.morningstar.es/es/funds/snapshot/snapshot.aspx?id=F00000T1HU&amp;tab=2#</t>
  </si>
  <si>
    <t>IE0031786928</t>
  </si>
  <si>
    <t>Vanguard Emerg Mkts Stk Idx Inv USD Acc</t>
  </si>
  <si>
    <t>http://www.morningstar.co.uk/uk/funds/snapshot/snapshot.aspx?id=F0GBR06TS5&amp;tab=2#http://www.morningstar.co.uk/uk/funds/snapshot/snapshot.aspx?id=F0GBR06TS5&amp;tab=2#</t>
  </si>
  <si>
    <t>IE0031787223</t>
  </si>
  <si>
    <t>Vanguard Em Mkts Stk Idx $ Acc</t>
  </si>
  <si>
    <t>#https://markets.ft.com/data/funds/tearsheet/risk?s=IE0031787223:USD#</t>
  </si>
  <si>
    <t>IE0032077012</t>
  </si>
  <si>
    <t>Invesco EQQQ NASDAQ-100 UCITS ETF</t>
  </si>
  <si>
    <t>IE0032571485</t>
  </si>
  <si>
    <t>Royal London Sterl Extra Yld Bd A</t>
  </si>
  <si>
    <t>#https://markets.ft.com/data/funds/tearsheet/risk?s=IE0032571485:GBP#</t>
  </si>
  <si>
    <t>IE0032571592</t>
  </si>
  <si>
    <t>Royal London Sterl Extra Yld Bd B</t>
  </si>
  <si>
    <t>#https://www.morningstar.co.uk/uk/funds/snapshot/snapshot.aspx?id=F0GBR053BC&amp;tab=2#</t>
  </si>
  <si>
    <t>IE0032876066</t>
  </si>
  <si>
    <t>PIMCO GIS Glb Bd Instl GBPH Acc</t>
  </si>
  <si>
    <t>#https://markets.ft.com/data/funds/tearsheet/risk?s=IE0032876066:GBP#</t>
  </si>
  <si>
    <t>IE0032895942</t>
  </si>
  <si>
    <t>iShares $ Corp Bond ETF USD Dist</t>
  </si>
  <si>
    <t>#https://markets.ft.com/data/etfs/tearsheet/risk?s=LQDE:LSE:USD#</t>
  </si>
  <si>
    <t>IE0033116686</t>
  </si>
  <si>
    <t>New Capital Glbl Val Crdt GBP Acc</t>
  </si>
  <si>
    <t>New Capital Fund Management</t>
  </si>
  <si>
    <t>#https://markets.ft.com/data/funds/tearsheet/risk?s=IE0033116686:GBP#</t>
  </si>
  <si>
    <t>IE0033377494</t>
  </si>
  <si>
    <t>GVQ UK Focus I GBP Inc</t>
  </si>
  <si>
    <t>GVQ</t>
  </si>
  <si>
    <t>#https://markets.ft.com/data/funds/tearsheet/risk?s=IE0033377494:GBP#</t>
  </si>
  <si>
    <t>IE0033759212</t>
  </si>
  <si>
    <t>Muzinich Enhanced Yield Short Term Fund Hedged GBP Cap</t>
  </si>
  <si>
    <t>IE00B00FV011</t>
  </si>
  <si>
    <t>iShares Core £ Corp Bond ETF GBP Dist</t>
  </si>
  <si>
    <t>IE00B00FV128</t>
  </si>
  <si>
    <t>iShares FTSE 250 ETF GBP Dist</t>
  </si>
  <si>
    <t>#http://www.morningstar.co.uk/uk/etf/snapshot/snapshot.aspx?id=0P00000YK2&amp;tab=2#</t>
  </si>
  <si>
    <t>IE00B00J0F11</t>
  </si>
  <si>
    <t>Findlay Park American I Hedged GBP Dist</t>
  </si>
  <si>
    <t>#https://www.morningstar.co.uk/uk/funds/snapshot/snapshot.aspx?id=F0GBR05BJ4&amp;tab=14&amp;DocumentId=dbe68e94ee685a781bef7f479cc371fd&amp;Format=PDF#</t>
  </si>
  <si>
    <t>IE00B02KXH56</t>
  </si>
  <si>
    <t>iShares MSCI Japan ETF USD Dist</t>
  </si>
  <si>
    <t>IE00B02KXK85</t>
  </si>
  <si>
    <t>iShares China Large Cap ETF USD Dist</t>
  </si>
  <si>
    <t>#https://markets.ft.com/data/etfs/tearsheet/risk?s=IDFX:LSE:USD#</t>
  </si>
  <si>
    <t>IE00B02KXL92</t>
  </si>
  <si>
    <t>iShares EURO STOXX Mid ETF EUR Dist</t>
  </si>
  <si>
    <t>#https://markets.ft.com/data/etfs/tearsheet/risk?s=DJMC:LSE:GBX#</t>
  </si>
  <si>
    <t>IE00B02KXM00</t>
  </si>
  <si>
    <t>iShares EURO STOXX Small ETF EUR Dist</t>
  </si>
  <si>
    <t>#https://markets.ft.com/data/etfs/tearsheet/risk?s=DJSC:LSE:GBX#</t>
  </si>
  <si>
    <t>IE00B02T6J57</t>
  </si>
  <si>
    <t>Veritas Asian A GBP Inc</t>
  </si>
  <si>
    <t>Veritas</t>
  </si>
  <si>
    <t>#https://markets.ft.com/data/funds/tearsheet/risk?s=IE00B02T6J57:GBP#</t>
  </si>
  <si>
    <t>IE00B03HD084</t>
  </si>
  <si>
    <t>Vanguard Global Stock Index Inv USD Acc</t>
  </si>
  <si>
    <t>#https://markets.ft.com/data/funds/tearsheet/risk?s=IE00B03HD084:USD#</t>
  </si>
  <si>
    <t>IE00B03HD191</t>
  </si>
  <si>
    <t>Vanguard Glb Stk Idx € Acc</t>
  </si>
  <si>
    <t>#https://www.morningstar.co.uk/uk/funds/snapshot/snapshot.aspx?id=F0GBR052TN&amp;tab=2#</t>
  </si>
  <si>
    <t>IE00B04GQQ17</t>
  </si>
  <si>
    <t>Vanguard Euroz InfLnk Bd Idx Inv EUR Acc</t>
  </si>
  <si>
    <t>#http://www.morningstar.co.uk/uk/funds/snapshot/snapshot.aspx?id=F000002K7S&amp;tab=2#</t>
  </si>
  <si>
    <t>IE00B04GQX83</t>
  </si>
  <si>
    <t>Vanguard U.S. Invm Grd Crdt Idx USD Acc</t>
  </si>
  <si>
    <t>#https://www.morningstar.es/es/funds/snapshot/snapshot.aspx?id=F0GBR05SEF#</t>
  </si>
  <si>
    <t>IE00B04TTW78</t>
  </si>
  <si>
    <t>Veritas Global Equity Income A GBP</t>
  </si>
  <si>
    <t>IE00B04TW624</t>
  </si>
  <si>
    <t>ILF GBP Liquidity 4</t>
  </si>
  <si>
    <t>Insight</t>
  </si>
  <si>
    <t>#http://www.morningstar.co.uk/uk/funds/snapshot/snapshot.aspx?id=F000005OC7&amp;tab=2#</t>
  </si>
  <si>
    <t>IE00B04TWJ54</t>
  </si>
  <si>
    <t>ILF GBP Liquidity Plus 2</t>
  </si>
  <si>
    <t>IE00B05PYS54</t>
  </si>
  <si>
    <t>Dimensional US Small Companies Fund GBP Dis</t>
  </si>
  <si>
    <t>IE00B067MR52</t>
  </si>
  <si>
    <t>FSSA Asian Eq Plus I USD Acc</t>
  </si>
  <si>
    <t>#https://markets.ft.com/data/funds/tearsheet/risk?s=IE00B067MR52:USD#</t>
  </si>
  <si>
    <t>IE00B0701B00</t>
  </si>
  <si>
    <t>Dimensional U.S. Small Companies Fund GBP Accumulation</t>
  </si>
  <si>
    <t>IE00B0701D24</t>
  </si>
  <si>
    <t>Dimensional Pac Basin Sm Comp GBP Acc</t>
  </si>
  <si>
    <t>#https://markets.ft.com/data/funds/tearsheet/risk?s=IE00B0701D24:GBP#</t>
  </si>
  <si>
    <t>IE00B0701G54</t>
  </si>
  <si>
    <t>Dimensional Global Sht Fxd Inc GBP Acc</t>
  </si>
  <si>
    <t>#https://markets.ft.com/data/funds/tearsheet/risk?s=IE00B0701G54:GBP#</t>
  </si>
  <si>
    <t>IE00B073NL34</t>
  </si>
  <si>
    <t>PIMCO GIS Glb Bd Inv GBPH Acc</t>
  </si>
  <si>
    <t>#https://www.trustnetoffshore.com/Factsheets/Factsheet.aspx?fundCode=4PGBA&amp;univ=DC#</t>
  </si>
  <si>
    <t>IE00B07Q3Z63</t>
  </si>
  <si>
    <t>PIMCO Global Real Return Fund GBP</t>
  </si>
  <si>
    <t>IE00B0HCGX34</t>
  </si>
  <si>
    <t>Dimensional Emerging Mkts Val GBP Acc</t>
  </si>
  <si>
    <t>#https://markets.ft.com/data/funds/tearsheet/risk?s=IE00B0HCGX34:GBP#</t>
  </si>
  <si>
    <t>IE00B0HZNB91</t>
  </si>
  <si>
    <t>PIMCO GIS GlInGd Crdt Instl GBPH Acc</t>
  </si>
  <si>
    <t>#http://www.morningstar.co.uk/uk/funds/snapshot/snapshot.aspx?id=F0GBR06T6G&amp;tab=2#</t>
  </si>
  <si>
    <t>IE00B0L53261</t>
  </si>
  <si>
    <t>Insight Liquidity Funds plc - ILF GBP Liquidity Plus Fund Class 4</t>
  </si>
  <si>
    <t>https://www.morningstar.co.uk/uk/funds/snapshot/snapshot.aspx?id=F0GBR06TJE</t>
  </si>
  <si>
    <t>IE00B0L53378</t>
  </si>
  <si>
    <t>ILF GBP Liquidity Plus 5</t>
  </si>
  <si>
    <t>#https://markets.ft.com/data/funds/tearsheet/risk?s=IE00B0L53378:GBP#</t>
  </si>
  <si>
    <t>IE00B0M62Q58</t>
  </si>
  <si>
    <t>iShares MSCI World ETF USD Dist</t>
  </si>
  <si>
    <t>#https://www.morningstar.co.uk/uk/etf/snapshot/snapshot.aspx?id=0P00001O41&amp;tab=2&amp;InvestmentType=FE#</t>
  </si>
  <si>
    <t>IE00B0M62S72</t>
  </si>
  <si>
    <t>iShares Euro Dividend UCITS ETF EUR (Dist)</t>
  </si>
  <si>
    <t>IE00B0M62V02</t>
  </si>
  <si>
    <t>iShares EURO Total Market Growth Large</t>
  </si>
  <si>
    <t>IE00B0M63060</t>
  </si>
  <si>
    <t>iShares UK Dividend ETF GBP Dist</t>
  </si>
  <si>
    <t>#https://www.morningstar.co.uk/uk/etf/snapshot/snapshot.aspx?id=0P000027DI&amp;tab=2&amp;InvestmentType=FE#</t>
  </si>
  <si>
    <t>IE00B0M63177</t>
  </si>
  <si>
    <t>iShares MSCI EM ETF USD Dist</t>
  </si>
  <si>
    <t>#https://markets.ft.com/data/etfs/tearsheet/risk?s=IDEM:LSE:USD#</t>
  </si>
  <si>
    <t>IE00B0M63284</t>
  </si>
  <si>
    <t>iShares European Prpty Yld ETF EUR Dist</t>
  </si>
  <si>
    <t>#https://markets.ft.com/data/etfs/tearsheet/risk?s=IPRP:LSE:GBX#</t>
  </si>
  <si>
    <t>IE00B0M63391</t>
  </si>
  <si>
    <t>iShares MSCI-Korea Inc (IE)</t>
  </si>
  <si>
    <t>IE00B0M63516</t>
  </si>
  <si>
    <t>iShares MSCI Brazil ETF USD Dist</t>
  </si>
  <si>
    <t>http://www.morningstar.co.uk/uk/etf/snapshot/snapshot.aspx?id=0P0000ACFE&amp;tab=2</t>
  </si>
  <si>
    <t>IE00B0M63623</t>
  </si>
  <si>
    <t>iShares MSCI Taiwan ETF USD Dist</t>
  </si>
  <si>
    <t>IE00B0M63730</t>
  </si>
  <si>
    <t>iShares MSCI AC Far East exJpn ETF $ Dis</t>
  </si>
  <si>
    <t>#http://www.morningstar.co.uk/uk/etf/snapshot/snapshot.aspx?id=0P00001O3R&amp;tab=2&amp;InvestmentType=FE#</t>
  </si>
  <si>
    <t>IE00B0V9T193</t>
  </si>
  <si>
    <t>PIMCO GIS Total Return Bond Inst Hedged Inc GBP</t>
  </si>
  <si>
    <t>IE00B0V9T862</t>
  </si>
  <si>
    <t>PIMCO GIS Glb Hi Yld Bd Instl GBP H Inc</t>
  </si>
  <si>
    <t>#https://markets.ft.com/data/funds/tearsheet/risk?s=IE00B0V9T862:GBP#</t>
  </si>
  <si>
    <t>IE00B0V9TF31</t>
  </si>
  <si>
    <t>PIMCO GIS Em Mkts Bd Instl GBPH Inc</t>
  </si>
  <si>
    <t>IE00B0WFLD21</t>
  </si>
  <si>
    <t>Veritas Asian Retail GBP</t>
  </si>
  <si>
    <t>#https://www.morningstar.co.uk/uk/funds/snapshot/snapshot.aspx?id=F0GBR06Q8P&amp;tab=2#</t>
  </si>
  <si>
    <t>IE00B0Y8YW95</t>
  </si>
  <si>
    <t>PIMCO Diversified Income Fund INS £HINC</t>
  </si>
  <si>
    <t>IE00B11XZ210</t>
  </si>
  <si>
    <t>PIMCO GIS Glb Bd E USD Acc</t>
  </si>
  <si>
    <t>#http://www.morningstar.co.uk/uk/funds/snapshot/snapshot.aspx?id=F0GBR06T5V&amp;tab=2#</t>
  </si>
  <si>
    <t>IE00B13H3C75</t>
  </si>
  <si>
    <t>PIMCO GIS Divers Inc Instl GBPH Acc</t>
  </si>
  <si>
    <t>#https://markets.ft.com/data/funds/tearsheet/risk?s=IE00B13H3C75:GBP#</t>
  </si>
  <si>
    <t>IE00B14X4M10</t>
  </si>
  <si>
    <t>iShares MSCI North America ETF USD Dist</t>
  </si>
  <si>
    <t>#https://markets.ft.com/data/etfs/tearsheet/risk?s=IDNA:LSE:USD#</t>
  </si>
  <si>
    <t>IE00B14X4N27</t>
  </si>
  <si>
    <t>iShares MSCI Europe ex-UK ETF EUR Dist</t>
  </si>
  <si>
    <t>#https://markets.ft.com/data/etfs/tearsheet/risk?s=IEUX:LSE:GBX#</t>
  </si>
  <si>
    <t>IE00B14X4S71</t>
  </si>
  <si>
    <t>iShares $ Treasury Bd 1-3y ETF USD Dist</t>
  </si>
  <si>
    <t>#https://www.teletrader.com/ishares-plc/stocks/details/tts-96336071#</t>
  </si>
  <si>
    <t>IE00B14X4T88</t>
  </si>
  <si>
    <t>iShares Asia Pacific Div ETF USD Dist</t>
  </si>
  <si>
    <t>#https://markets.ft.com/data/etfs/tearsheet/risk?s=IAPD:LSE:GBX#</t>
  </si>
  <si>
    <t>IE00B18GC888</t>
  </si>
  <si>
    <t>Vanguard Global Bd Idx EUR H Acc</t>
  </si>
  <si>
    <t>#http://www.morningstar.co.uk/uk/funds/snapshot/snapshot.aspx?id=F00000T1HT&amp;tab=2#</t>
  </si>
  <si>
    <t>IE00B18GCB14</t>
  </si>
  <si>
    <t>Vanguard Glb Bd Idx $ H Acc</t>
  </si>
  <si>
    <t>#https://www.morningstarfunds.ie/ie/funds/snapshot/snapshot.aspx?id=F000001GFE&amp;tab=2#</t>
  </si>
  <si>
    <t>IE00B19Z7Y58</t>
  </si>
  <si>
    <t>FTGF WA US Core + Bd A USD Acc</t>
  </si>
  <si>
    <t>Legg Mason Investment Funds</t>
  </si>
  <si>
    <t>#https://markets.ft.com/data/funds/tearsheet/risk?s=IE00B19Z7Y58:USD#</t>
  </si>
  <si>
    <t>IE00B1D7YM41</t>
  </si>
  <si>
    <t>PIMCO GIS Global High Yield Bond E USD Acc</t>
  </si>
  <si>
    <t>IE00B1D7Z542</t>
  </si>
  <si>
    <t>GAM Star Asian Equity Ord GBP Acc</t>
  </si>
  <si>
    <t>GAM</t>
  </si>
  <si>
    <t>#https://markets.ft.com/data/funds/tearsheet/risk?s=IE00B1D7Z542:GBP#</t>
  </si>
  <si>
    <t>IE00B1FZRT49</t>
  </si>
  <si>
    <t>Montanaro UK Income Fund GBP Seed</t>
  </si>
  <si>
    <t>Montanaro</t>
  </si>
  <si>
    <t>#http://www.morningstar.co.uk/uk/funds/snapshot/snapshot.aspx?id=F000003TOT&amp;tab=2#</t>
  </si>
  <si>
    <t>IE00B1FZS350</t>
  </si>
  <si>
    <t>iShares Dev Mkts Prpty Yld ETF USD Dist</t>
  </si>
  <si>
    <t>#https://markets.ft.com/data/etfs/tearsheet/risk?s=IDWP:LSE:USD#</t>
  </si>
  <si>
    <t>IE00B1FZS467</t>
  </si>
  <si>
    <t>iShares Global Infras ETF USD Dist</t>
  </si>
  <si>
    <t>#https://markets.ft.com/data/etfs/tearsheet/risk?s=IDIN:LSE:USD#</t>
  </si>
  <si>
    <t>IE00B1FZS798</t>
  </si>
  <si>
    <t>iShares $ Treasury Bd 7-10yr ETFUSD Dist</t>
  </si>
  <si>
    <t>#http://www.teletrader.com/ishares-ii-plc-usd-tsy-bd-7-10yr-uct-etf-u/stocks/details/tts-96626865#</t>
  </si>
  <si>
    <t>IE00B1FZS913</t>
  </si>
  <si>
    <t>iShares Euro Government Bond 15-30yr UCITS ETF</t>
  </si>
  <si>
    <t>IE00B1FZSB30</t>
  </si>
  <si>
    <t>iShares Core UK Gilts ETF GBP Dist</t>
  </si>
  <si>
    <t>#http://www.morningstar.co.uk/uk/etf/snapshot/snapshot.aspx?id=0P00007013&amp;tab=2#</t>
  </si>
  <si>
    <t>IE00B1FZSC47</t>
  </si>
  <si>
    <t>iShares $ TIPS ETF USD Acc</t>
  </si>
  <si>
    <t>#https://markets.ft.com/data/etfs/tearsheet/risk?s=IDTP:LSE:USD#</t>
  </si>
  <si>
    <t>IE00B1FZSD53</t>
  </si>
  <si>
    <t>iShares £ Index-Lnkd Gilts ETF GBP Dist</t>
  </si>
  <si>
    <t>#https://www.morningstar.co.uk/uk/etf/snapshot/snapshot.aspx?id=0P00007014&amp;tab=2&amp;InvestmentType=FE#</t>
  </si>
  <si>
    <t>IE00B1S74Q32</t>
  </si>
  <si>
    <t>Vanguard UK Invm Grd Bd Idx £ Acc</t>
  </si>
  <si>
    <t>#https://markets.ft.com/data/funds/tearsheet/risk?s=IE00B1S74Q32:GBP#</t>
  </si>
  <si>
    <t>IE00B1S74W91</t>
  </si>
  <si>
    <t>Vanguard UK Investment Grade Bond Index Inv GBP Inc</t>
  </si>
  <si>
    <t>IE00B1S75374</t>
  </si>
  <si>
    <t>Vanguard UK Govt Bd Idx £ Acc</t>
  </si>
  <si>
    <t>#https://www.morningstar.co.uk/uk/funds/snapshot/snapshot.aspx?id=F000003VEE&amp;tab=5#</t>
  </si>
  <si>
    <t>IE00B1S75820</t>
  </si>
  <si>
    <t>Vanguard U.K. Government Bd Idx GBP Inc</t>
  </si>
  <si>
    <t>IE00B1TXHL60</t>
  </si>
  <si>
    <t>iShares Listed Private Eq ETF USD Dist</t>
  </si>
  <si>
    <t>#https://www.morningstar.co.uk/uk/etf/snapshot/snapshot.aspx?id=0P0000GGSP&amp;InvestmentType=FE#</t>
  </si>
  <si>
    <t>IE00B1TXK627</t>
  </si>
  <si>
    <t>iShares Global Water ETF USD Dist</t>
  </si>
  <si>
    <t>#https://markets.ft.com/data/etfs/tearsheet/risk?s=IH2O:LSE:GBX#</t>
  </si>
  <si>
    <t>IE00B1TXLS18</t>
  </si>
  <si>
    <t>iShares UK Property ETF GBP Dist</t>
  </si>
  <si>
    <t>#https://markets.ft.com/data/etfs/tearsheet/risk?s=IUKP:LSE:GBX#</t>
  </si>
  <si>
    <t>IE00B1W4R501</t>
  </si>
  <si>
    <t>iShares US Corp Bd Idx (IE) Instl AccUSD</t>
  </si>
  <si>
    <t>#https://www.morningstar.co.uk/uk/funds/snapshot/snapshot.aspx?id=F000000RPV&amp;tab=2#</t>
  </si>
  <si>
    <t>IE00B1W4R618</t>
  </si>
  <si>
    <t>iShares UK Crdt Bd Idx (IE) Instl AccGBP</t>
  </si>
  <si>
    <t>#https://www.morningstar.co.uk/uk/funds/snapshot/snapshot.aspx?id=F00000LJS2#</t>
  </si>
  <si>
    <t>IE00B1W56R86</t>
  </si>
  <si>
    <t>iShares UK Index (IE) Instl Acc GBP</t>
  </si>
  <si>
    <t>IE00B1W57M07</t>
  </si>
  <si>
    <t>iShares BIC 50 ETF USD Dist</t>
  </si>
  <si>
    <t>#http://www.morningstar.co.uk/uk/etf/snapshot/snapshot.aspx?id=0P000095BD&amp;tab=2&amp;InvestmentType=FE#</t>
  </si>
  <si>
    <t>IE00B1W6CY02</t>
  </si>
  <si>
    <t>Dimensional European Value GBP Acc</t>
  </si>
  <si>
    <t>#https://markets.ft.com/data/funds/tearsheet/risk?s=IE00B1W6CY02:GBP#</t>
  </si>
  <si>
    <t>IE00B1W6DR00</t>
  </si>
  <si>
    <t>Dimensional Emerg Mkt Trgtd Val GBP Acc</t>
  </si>
  <si>
    <t>#https://markets.ft.com/data/funds/tearsheet/risk?s=IE00B1W6DR00:GBP#</t>
  </si>
  <si>
    <t>IE00B1XNHC34</t>
  </si>
  <si>
    <t>iShares Global Clean Energy ETF USD Dist</t>
  </si>
  <si>
    <t>#http://www.morningstar.co.uk/uk/etf/snapshot/snapshot.aspx?id=0P0000956B&amp;tab=2#</t>
  </si>
  <si>
    <t>IE00B1YZSC51</t>
  </si>
  <si>
    <t>iShares Cor MSCI Eurp UCITS ETF EUR Dist</t>
  </si>
  <si>
    <t>#https://markets.ft.com/data/etfs/tearsheet/risk?s=IMEU:LSE:GBX#</t>
  </si>
  <si>
    <t>IE00B23D8S39</t>
  </si>
  <si>
    <t xml:space="preserve">INVESCO MARKETS III PLC INVESCO FTSE RAFI US 1000 UCITS ETF </t>
  </si>
  <si>
    <t>IE00B23LNN70</t>
  </si>
  <si>
    <t>Invesco FTSE RAFI UK 100 ETF</t>
  </si>
  <si>
    <t>IE00B23LNQ02</t>
  </si>
  <si>
    <t>Invesco FTSE RAFI All World 3000 ETF</t>
  </si>
  <si>
    <t>#https://www.teletrader.com/powershares-ftse-rafi-all-world-3000-a/funds/details/FU_100051583#</t>
  </si>
  <si>
    <t>IE00B23Z8S99</t>
  </si>
  <si>
    <t>Legg Mason Royce US Small Cap Opportunity Fund Premier Class US$ Accumulating</t>
  </si>
  <si>
    <t>https://www.morningstar.co.uk/uk/funds/snapshot/snapshot.aspx?id=F00000HH2T&amp;tab=2</t>
  </si>
  <si>
    <t>IE00B23Z8V29</t>
  </si>
  <si>
    <t>FTGF RY US SmCp Opp X GBP Acc</t>
  </si>
  <si>
    <t>#https://www.morningstar.co.uk/uk/funds/snapshot/snapshot.aspx?id=F00000PXU0&amp;tab=12#</t>
  </si>
  <si>
    <t>IE00B241CP14</t>
  </si>
  <si>
    <t>FTGF CB US Lg Cp Gr PR USD Acc</t>
  </si>
  <si>
    <t>#https://www.morningstar.co.uk/uk/funds/snapshot/snapshot.aspx?id=F000002IQK#</t>
  </si>
  <si>
    <t>IE00B246KL88</t>
  </si>
  <si>
    <t>Vanguard 20+ Yr € Trs Idx € Acc</t>
  </si>
  <si>
    <t>#https://www.morningstar.co.uk/uk/funds/snapshot/snapshot.aspx?id=F000001GFI&amp;tab=2#</t>
  </si>
  <si>
    <t>IE00B2496198</t>
  </si>
  <si>
    <t>Aegon High Yield Global Bd A Inc GBP Hdg</t>
  </si>
  <si>
    <t>#https://markets.ft.com/data/funds/tearsheet/risk?s=IE00B2496198:GBP#</t>
  </si>
  <si>
    <t>IE00B24J5563</t>
  </si>
  <si>
    <t>PIMCO GIS UK Corporate Bd Instl GBP Acc</t>
  </si>
  <si>
    <t>#https://markets.ft.com/data/funds/tearsheet/risk?s=IE00B24J5563:GBP#</t>
  </si>
  <si>
    <t>IE00B27YCF74</t>
  </si>
  <si>
    <t>iShares S&amp;P Global Timber &amp; Forestry UCITS ETF</t>
  </si>
  <si>
    <t>IE00B27YCK28</t>
  </si>
  <si>
    <t>iShares MSCI EM Latin Amer ETF USD Dist</t>
  </si>
  <si>
    <t>IE00B27YCN58</t>
  </si>
  <si>
    <t>iShares MSCI World Islamic ETF USD Dist</t>
  </si>
  <si>
    <t>#https://markets.ft.com/data/etfs/tearsheet/risk?s=ISWD:LSE:GBX#</t>
  </si>
  <si>
    <t>IE00B27YCP72</t>
  </si>
  <si>
    <t>IShares II Plc MSCI EM - Islamic UCITS ETF (ISEM.L) GBP</t>
  </si>
  <si>
    <t>https://www.teletrader.com/ishares-msci-em-mar-islamic-ucits-etf/funds/details/FU_100022025</t>
  </si>
  <si>
    <t>IE00B28YJP58 </t>
  </si>
  <si>
    <t>Polar Capital Healthcare Opportunities Fund GBP Inc</t>
  </si>
  <si>
    <t>IE00B296WS45</t>
  </si>
  <si>
    <t>Aegon High Yield Global Bd B Acc GBP Hdg</t>
  </si>
  <si>
    <t>#https://markets.ft.com/data/funds/tearsheet/risk?s=IE00B296WS45:GBP#</t>
  </si>
  <si>
    <t>IE00B296YP53</t>
  </si>
  <si>
    <t>Aegon Strategic Global Bd B Inc USD</t>
  </si>
  <si>
    <t>IE00B296YZ51</t>
  </si>
  <si>
    <t>Aegon Strategic Global Bd B Acc GBP Hdg</t>
  </si>
  <si>
    <t>#https://markets.ft.com/data/funds/tearsheet/risk?s=IE00B296YZ51:GBP#</t>
  </si>
  <si>
    <t>IE00B29M2J34</t>
  </si>
  <si>
    <t>BNY Mellon Long-Term Global Equity A Acc USD</t>
  </si>
  <si>
    <t>IE00B2NPKV68</t>
  </si>
  <si>
    <t>iShares JP Morgan $ EM Bond ETF USD Dist</t>
  </si>
  <si>
    <t>#http://www.morningstar.co.uk/uk/etf/snapshot/snapshot.aspx?id=0P0000GH2U&amp;tab=2#</t>
  </si>
  <si>
    <t>IE00B2NXKV01</t>
  </si>
  <si>
    <t>Seilern World Growth GBP U R</t>
  </si>
  <si>
    <t>#http://www.morningstar.co.uk/uk/funds/snapshot/snapshot.aspx?id=F0000020J4&amp;tab=2#</t>
  </si>
  <si>
    <t>IE00B2PC0153</t>
  </si>
  <si>
    <t>Dimensional Global Core Equity USD Acc</t>
  </si>
  <si>
    <t>#http://www.morningstar.co.uk/uk/funds/snapshot/snapshot.aspx?id=F000002J9C&amp;tab=2#</t>
  </si>
  <si>
    <t>IE00B2PC0377</t>
  </si>
  <si>
    <t>Dimensional Global Core Equity Fund GBP Distributing</t>
  </si>
  <si>
    <t>IE00B2PC0484</t>
  </si>
  <si>
    <t>Dimensional Global Core Equity GBP Acc</t>
  </si>
  <si>
    <t>#http://www.morningstar.co.uk/uk/funds/snapshot/snapshot.aspx?id=F000002J9E&amp;tab=2#</t>
  </si>
  <si>
    <t>IE00B2PC0823</t>
  </si>
  <si>
    <t>Dimensional Global Trgtd Value GBP Dist</t>
  </si>
  <si>
    <t>IE00B2PC0930</t>
  </si>
  <si>
    <t>Dimensional Global Trgtd Value GBP Acc</t>
  </si>
  <si>
    <t>#http://www.morningstar.co.uk/uk/funds/snapshot/snapshot.aspx?id=F000002J8T&amp;tab=2#</t>
  </si>
  <si>
    <t>IE00B2PGVK34</t>
  </si>
  <si>
    <t>Guinness Sustainable Energy C USD Acc</t>
  </si>
  <si>
    <t>#http://www.morningstar.co.uk/uk/funds/snapshot/snapshot.aspx?id=F000000QRO&amp;tab=2#</t>
  </si>
  <si>
    <t>IE00B2QPHP68</t>
  </si>
  <si>
    <t>Payden Global Government Bond Index Fund US Dollar Class Acc</t>
  </si>
  <si>
    <t>IE00B2QWCY14</t>
  </si>
  <si>
    <t>iShares S&amp;P SmallCap 600 ETF USD Dist</t>
  </si>
  <si>
    <t>#https://markets.ft.com/data/etfs/tearsheet/risk?s=IUS3:GER:EUR#</t>
  </si>
  <si>
    <t>IE00B2R34Y72</t>
  </si>
  <si>
    <t>Pimco Fds Gbl Investor Series High Yield Bond Hedged I</t>
  </si>
  <si>
    <t>IE00B2R8DW33</t>
  </si>
  <si>
    <t>PIMCO GIS Emerg Lcl Bd Instl GBP UnH Acc</t>
  </si>
  <si>
    <t>IE00B2RHVP93</t>
  </si>
  <si>
    <t>Vanguard Glb Bd Idx £ H Dist</t>
  </si>
  <si>
    <t>#https://markets.ft.com/data/funds/tearsheet/risk?s=IE00B2RHVP93:GBP#</t>
  </si>
  <si>
    <t>IE00B3B8PX14</t>
  </si>
  <si>
    <t>iShares Global Infl Lnkd GovBd ETF $ Acc</t>
  </si>
  <si>
    <t>#https://markets.ft.com/data/etfs/tearsheet/risk?s=SGIL:LSE:GBP#</t>
  </si>
  <si>
    <t>IE00B3BC9W00</t>
  </si>
  <si>
    <t>Barings Asia Growth ClassI GBP Acc</t>
  </si>
  <si>
    <t>#https://markets.ft.com/data/funds/tearsheet/summary?s=IE00B3BC9W00:GBP#</t>
  </si>
  <si>
    <t>IE00B3BMD843</t>
  </si>
  <si>
    <t>PIMCO GIS GlInGd Crdt Instl GBPH Inc</t>
  </si>
  <si>
    <t>#https://markets.ft.com/data/funds/tearsheet/risk?s=IE00B3BMD843:GBP#</t>
  </si>
  <si>
    <t>IE00B3BPCH51</t>
  </si>
  <si>
    <t>Invesco Euro cash 3 months UCITS ETF</t>
  </si>
  <si>
    <t>IE00B3BRDK12</t>
  </si>
  <si>
    <t>Canaccord Genuity Opp A USD Acc</t>
  </si>
  <si>
    <t>CGWM</t>
  </si>
  <si>
    <t>EB approval#http://EB approval#</t>
  </si>
  <si>
    <t>IE00B3BRDN43</t>
  </si>
  <si>
    <t>Canaccord Genuity Cautious A GBP Acc</t>
  </si>
  <si>
    <t>#https://www.morningstar.co.uk/uk/funds/snapshot/snapshot.aspx?id=F00000XCE3&amp;tab=2#</t>
  </si>
  <si>
    <t>IE00B3BWBF71</t>
  </si>
  <si>
    <t>PIA PruFund Growth Fund GBP Ser B</t>
  </si>
  <si>
    <t>This asset is only accepted for a transfer case for SIS05975 / 19353. Unitised with profits fund that can only be held within the Prudential International Prudence Bond</t>
  </si>
  <si>
    <t>IE00B3CCJ633</t>
  </si>
  <si>
    <t>Guinness Sustainable Energy C GBP Acc</t>
  </si>
  <si>
    <t>#https://markets.ft.com/data/funds/tearsheet/risk?s=IE00B3CCJ633:GBP#</t>
  </si>
  <si>
    <t>IE00B3CCJ963</t>
  </si>
  <si>
    <t>Guinness Global Energy C GBP Acc</t>
  </si>
  <si>
    <t>#https://www.morningstar.co.uk/uk/funds/snapshot/snapshot.aspx?id=F00000287I&amp;tab=14&amp;DocumentId=f93c37848eda7d96b75b2cc54a4bb2c9&amp;Format=PDF#</t>
  </si>
  <si>
    <t>IE00B3CNHJ55</t>
  </si>
  <si>
    <t>L&amp;G Russell 2000 US Sm Cp ETF USD Acc</t>
  </si>
  <si>
    <t>#https://www.justetf.com/en/etf-profile.html?isin=IE00B3CNHJ55#overview</t>
  </si>
  <si>
    <t>IE00B3D07H30</t>
  </si>
  <si>
    <t>iShares EmergMkts Idx (IE) Instl Acc GBP</t>
  </si>
  <si>
    <t>#https://www.morningstar.co.uk/uk/funds/snapshot/snapshot.aspx?id=F000005PKQ&amp;tab=2#</t>
  </si>
  <si>
    <t>IE00B3DJ5K90</t>
  </si>
  <si>
    <t>Federated Hermes Glb Em Mkts F GBP Acc</t>
  </si>
  <si>
    <t>#https://markets.ft.com/data/funds/tearsheet/risk?s=IE00B3DJ5K90:GBP#</t>
  </si>
  <si>
    <t>IE00B3DJ5M15</t>
  </si>
  <si>
    <t>Federated Hermes Global Emg Mkts Equity F Acc</t>
  </si>
  <si>
    <t>IE00B3DJ5Q52</t>
  </si>
  <si>
    <t>Federated Hermes Glb Em Mkts F USD Acc</t>
  </si>
  <si>
    <t>#https://markets.ft.com/data/funds/tearsheet/risk?s=IE00B3DJ5Q52:USD#</t>
  </si>
  <si>
    <t>IE00B3DWTN95</t>
  </si>
  <si>
    <t>Jupiter Global Fixed Income Fund L GBP Inc</t>
  </si>
  <si>
    <t>#https://markets.ft.com/data/funds/tearsheet/risk?s=IE00B3DWTN95:GBP#</t>
  </si>
  <si>
    <t>IE00B3DWVS88</t>
  </si>
  <si>
    <t>Invesco MSCI Emerging Markets ETF</t>
  </si>
  <si>
    <t>#http://www.morningstar.co.uk/uk/etf/snapshot/snapshot.aspx?id=0P0000OODR&amp;tab=2#</t>
  </si>
  <si>
    <t>IE00B3F81409</t>
  </si>
  <si>
    <t>iShares Core Global Aggt Bd ETF USD Dist</t>
  </si>
  <si>
    <t>#https://www.morningstar.co.uk/uk/etf/snapshot/snapshot.aspx?id=0P0001C9Z9&amp;tab=2&amp;InvestmentType=FE#</t>
  </si>
  <si>
    <t>IE00B3F81K65</t>
  </si>
  <si>
    <t>iShares Global Govt Bond ETF USD Dist</t>
  </si>
  <si>
    <t>#https://markets.ft.com/data/etfs/tearsheet/risk?s=IGLO:LSE:USD#</t>
  </si>
  <si>
    <t>IE00B3F81R35</t>
  </si>
  <si>
    <t>iShares Core € Corp Bond ETF EUR Dist</t>
  </si>
  <si>
    <t>#https://markets.ft.com/data/etfs/tearsheet/risk?s=IEAC:LSE:EUR#</t>
  </si>
  <si>
    <t>IE00B3KYRN47</t>
  </si>
  <si>
    <t>PIMCO GIS GlInGd Crdt Admin USD Acc</t>
  </si>
  <si>
    <t>#http://www.morningstar.co.uk/uk/funds/snapshot/snapshot.aspx?id=F000002JY3&amp;tab=14&amp;DocumentId=1dfc91596de52b1fc36cad6d2fb79746&amp;Format=PDF#</t>
  </si>
  <si>
    <t>IE00B3L10356</t>
  </si>
  <si>
    <t>BlackRock ICS Sterling Liq Premier Inc</t>
  </si>
  <si>
    <t>IE00B3L10570</t>
  </si>
  <si>
    <t>Blackrock ICS Euro Liquidity Fund Premier Acc T0 EUR</t>
  </si>
  <si>
    <t>Money Market Fund - Units in Regulated Collective Schemes</t>
  </si>
  <si>
    <t>IE00B3LM8Q72</t>
  </si>
  <si>
    <t>New Capital Glbl Val Crdt GBP Inc</t>
  </si>
  <si>
    <t>#http://www.morningstar.co.uk/uk/funds/snapshot/snapshot.aspx?id=F00000LWRW&amp;tab=2#</t>
  </si>
  <si>
    <t>IE00B3M6FR88</t>
  </si>
  <si>
    <t>New Capital US Growth GBP Acc</t>
  </si>
  <si>
    <t>#http://www.morningstar.co.uk/uk/funds/snapshot/snapshot.aspx?id=F00000J88E&amp;tab=12#</t>
  </si>
  <si>
    <t>IE00B3MGK730</t>
  </si>
  <si>
    <t>Impax Asian Environmental Markets IRL £A</t>
  </si>
  <si>
    <t>#https://www.morningstar.co.uk/uk/funds/snapshot/snapshot.aspx?id=F00000LJLC&amp;tab=5#</t>
  </si>
  <si>
    <t>IE00B3ML7W26</t>
  </si>
  <si>
    <t>FTGF WA Glb Hi Yld A AUDH Dis(M)+</t>
  </si>
  <si>
    <t>#https://markets.ft.com/data/funds/tearsheet/risk?s=IE00B3ML7W26:AUD#</t>
  </si>
  <si>
    <t>IE00B3NFBQ59</t>
  </si>
  <si>
    <t>Federated Hermes Glb Em Mkts R EUR Acc</t>
  </si>
  <si>
    <t>#http://www.morningstar.co.uk/uk/funds/snapshot/snapshot.aspx?id=F00000NA73&amp;tab=2#</t>
  </si>
  <si>
    <t>IE00B3NLDF60</t>
  </si>
  <si>
    <t>Polar Capital Healthcare Opports I Inc</t>
  </si>
  <si>
    <t>#https://www.morningstar.co.uk/uk/funds/snapshot/snapshot.aspx?id=0P0000OMT6&amp;tab=2#</t>
  </si>
  <si>
    <t>IE00B3NM2Q33</t>
  </si>
  <si>
    <t>Polar Capital Healthcare Opports R Inc</t>
  </si>
  <si>
    <t>#https://www.morningstar.co.uk/uk/funds/snapshot/snapshot.aspx?id=0P0000OMT8&amp;tab=2#</t>
  </si>
  <si>
    <t>IE00B3NS4D25</t>
  </si>
  <si>
    <t>Lindsell Train Global Equity B GBP Inc</t>
  </si>
  <si>
    <t>#https://www.morningstar.co.uk/uk/funds/snapshot/snapshot.aspx?id=F00000MC3M&amp;tab=2#</t>
  </si>
  <si>
    <t>IE00B3NSFR34</t>
  </si>
  <si>
    <t>Guinness Global Money Managers Y Acc USD</t>
  </si>
  <si>
    <t>IE00B3NVPH21</t>
  </si>
  <si>
    <t>Dimensional Global Value GBP Acc</t>
  </si>
  <si>
    <t>#https://markets.ft.com/data/funds/tearsheet/risk?s=IE00B3NVPH21:GBP#</t>
  </si>
  <si>
    <t>IE00B3PB1722</t>
  </si>
  <si>
    <t>Guinness Global Equity Income C GBP Dist</t>
  </si>
  <si>
    <t>#http://www.morningstar.co.uk/uk/funds/snapshot/snapshot.aspx?id=F00000MA1J&amp;tab=14&amp;DocumentId=7af3038fb19ebc2605cb8d372bb4e5d2&amp;Format=PDF#</t>
  </si>
  <si>
    <t>IE00B3RBWM25</t>
  </si>
  <si>
    <t>Vanguard FTSE All-World UCITS ETF</t>
  </si>
  <si>
    <t>#http://www.morningstar.co.uk/uk/etf/snapshot/snapshot.aspx?id=0P0000WAHE&amp;tab=2#</t>
  </si>
  <si>
    <t>IE00B3S6T365</t>
  </si>
  <si>
    <t>Dimensional Global Sht Fxd Inc USDDist</t>
  </si>
  <si>
    <t>#http://www.morningstar.co.uk/uk/funds/snapshot/snapshot.aspx?id=F00000NOIK&amp;tab=2#</t>
  </si>
  <si>
    <t>IE00B3TBB453</t>
  </si>
  <si>
    <t>GAM Star China Equity Institutional Inc GBP</t>
  </si>
  <si>
    <t xml:space="preserve">GBP </t>
  </si>
  <si>
    <t>IE00B3VPKB53</t>
  </si>
  <si>
    <t>Invesco Utilities S&amp;P US Select Sec ETF</t>
  </si>
  <si>
    <t>#https://www.morningstar.co.uk/uk/etf/snapshot/snapshot.aspx?id=0P0000N98D&amp;tab=2&amp;InvestmentType=FE#</t>
  </si>
  <si>
    <t>IE00B3VSSL01</t>
  </si>
  <si>
    <t>Invesco Technology S&amp;P US Sel Sec ETF</t>
  </si>
  <si>
    <t>#http://www.morningstar.co.uk/uk/etf/snapshot/snapshot.aspx?id=0P0000N98C&amp;tab=2&amp;InvestmentType=FE#</t>
  </si>
  <si>
    <t>IE00B3VVMM84</t>
  </si>
  <si>
    <t>Vanguard FTSE Emerg Markets ETF $Dis</t>
  </si>
  <si>
    <t>#http://www.teletrader.com/vang-fds-ftse-em-uc-etfdl/stocks/details/tts-108964718/name/asc#</t>
  </si>
  <si>
    <t>IE00B3VWLG82</t>
  </si>
  <si>
    <t>iShares MSCI UK Small Cap ETF GBP Acc</t>
  </si>
  <si>
    <t>#http://www.morningstar.co.uk/uk/etf/snapshot/snapshot.aspx?id=0P0000MSVV&amp;tab=2#</t>
  </si>
  <si>
    <t>IE00B3VWM098</t>
  </si>
  <si>
    <t>iShares MSCI USASmCp ESGEnh ETF USD Acc</t>
  </si>
  <si>
    <t>#https://markets.ft.com/data/etfs/tearsheet/risk?s=SXRG:GER:EUR#</t>
  </si>
  <si>
    <t>IE00B3VWMM18</t>
  </si>
  <si>
    <t>iShares MSCI EMU Small Cap ETF EUR Acc</t>
  </si>
  <si>
    <t>#http://www.morningstar.co.uk/uk/etf/snapshot/snapshot.aspx?id=0P0000SLZP&amp;tab=2#</t>
  </si>
  <si>
    <t>IE00B3VWN179</t>
  </si>
  <si>
    <t>iShares USD Treasury Bond 1-3Yr UCITS ETF</t>
  </si>
  <si>
    <t>IE00B3VWN393</t>
  </si>
  <si>
    <t>I Shares USD Treasury BOND 3 - 7YR UCITS ETF Hedged GBP DIST</t>
  </si>
  <si>
    <t>IE00B3W74078</t>
  </si>
  <si>
    <t>SPDR® Blmbrg UK Gilt ETF</t>
  </si>
  <si>
    <t>SPDR</t>
  </si>
  <si>
    <t>#https://markets.ft.com/data/etfs/tearsheet/risk?s=SYBG:GER:EUR#</t>
  </si>
  <si>
    <t>IE00B3WGJF45</t>
  </si>
  <si>
    <t>BlackRock ICS Euro Liq Hertg Acc EUR</t>
  </si>
  <si>
    <t>#https://www.morningstar.co.uk/uk/funds/snapshot/snapshot.aspx?id=F00000JTTL&amp;tab=2#</t>
  </si>
  <si>
    <t>IE00B3WJKG14</t>
  </si>
  <si>
    <t>iShares S&amp;P 500 Info Tech Sect ETF$Acc</t>
  </si>
  <si>
    <t>#https://markets.ft.com/data/etfs/tearsheet/risk?s=IUIT:LSE:USD#</t>
  </si>
  <si>
    <t>IE00B3WMTH43</t>
  </si>
  <si>
    <t>Invesco Health Care S&amp;P US Sel Sec ETF</t>
  </si>
  <si>
    <t>#https://www.morningstar.co.uk/uk/etf/snapshot/snapshot.aspx?id=0P0000N989&amp;tab=2&amp;InvestmentType=FE#</t>
  </si>
  <si>
    <t>IE00B3X1KB16</t>
  </si>
  <si>
    <t>BlackRock ICS Sterling Liq Heritage Inc</t>
  </si>
  <si>
    <t>IE00B3X1LS57</t>
  </si>
  <si>
    <t>Vanguard Glb Small-Cp Idx £ Dist</t>
  </si>
  <si>
    <t>#https://www.morningstar.co.uk/uk/funds/snapshot/snapshot.aspx?id=F000005OPU#</t>
  </si>
  <si>
    <t>IE00B3X1NT05</t>
  </si>
  <si>
    <t>Vanguard Glb Small-Cp Idx £ Acc</t>
  </si>
  <si>
    <t>#https://markets.ft.com/data/funds/tearsheet/risk?s=IE00B3X1NT05:GBP#</t>
  </si>
  <si>
    <t>IE00B3XDCF51</t>
  </si>
  <si>
    <t>Polar Capital Biotech R Inc</t>
  </si>
  <si>
    <t>#http://www.morningstarfunds.ie/ie/funds/snapshot/snapshot.aspx?id=0P0000ZVJJ&amp;tab=2#</t>
  </si>
  <si>
    <t>IE00B3XXRP09</t>
  </si>
  <si>
    <t>Vanguard S&amp;P 500 UCITS ETF</t>
  </si>
  <si>
    <t>#https://www.morningstar.co.uk/uk/etf/snapshot/snapshot.aspx?id=0P0000WAHG&amp;tab=2&amp;InvestmentType=FE#</t>
  </si>
  <si>
    <t>IE00B3Y8X563</t>
  </si>
  <si>
    <t>iShares S&amp;P 500 GBP Hedged ETF Acc</t>
  </si>
  <si>
    <t>#https://www.morningstar.co.uk/uk/etf/snapshot/snapshot.aspx?id=0P0000Q624&amp;tab=2&amp;InvestmentType=FE#</t>
  </si>
  <si>
    <t>IE00B3YCGJ38</t>
  </si>
  <si>
    <t>Invesco S&amp;P 500 UCITS ETF</t>
  </si>
  <si>
    <t>IE00B3YST251</t>
  </si>
  <si>
    <t>Dimensional Sterling Inflation Linked Intermediate Duration Fixed Income Fund GBP Distributing</t>
  </si>
  <si>
    <t>IE00B3Z8MM50</t>
  </si>
  <si>
    <t>Dimensional World Equity GBP Acc</t>
  </si>
  <si>
    <t>#http://www.morningstar.co.uk/uk/funds/snapshot/snapshot.aspx?id=F00000NGRX&amp;tab=2#</t>
  </si>
  <si>
    <t>IE00B3ZW0K18</t>
  </si>
  <si>
    <t>iShares S&amp;P 500 EUR Hedged ETF Acc</t>
  </si>
  <si>
    <t>#https://markets.ft.com/data/etfs/tearsheet/risk?s=IUSE:LSE:EUR#</t>
  </si>
  <si>
    <t>IE00B40B8R38</t>
  </si>
  <si>
    <t>iShares S&amp;P 500 Cnsmr Stpls Sect ETF$Acc</t>
  </si>
  <si>
    <t>#https://www.justetf.com/en/etf-profile.html?isin=IE00B40B8R38#</t>
  </si>
  <si>
    <t>IE00B40Z9H20</t>
  </si>
  <si>
    <t>New Capital Wlthy Ntn Bd GBP Ord Inc</t>
  </si>
  <si>
    <t>#https://markets.ft.com/data/funds/tearsheet/risk?s=IE00B40Z9H20:GBP#</t>
  </si>
  <si>
    <t>IE00B416SD35</t>
  </si>
  <si>
    <t>Dimensional World Allc 60/40 GBP Acc</t>
  </si>
  <si>
    <t>#http://www.morningstarfunds.ie/ie/funds/snapshot/snapshot.aspx?id=F00000NGRZ&amp;tab=14&amp;DocumentId=76d0fe91fe46dda875a29082bfb897a4&amp;Format=PDF#</t>
  </si>
  <si>
    <t>IE00B41GP767</t>
  </si>
  <si>
    <t>Dollar GBP D</t>
  </si>
  <si>
    <t>#https://markets.ft.com/data/funds/tearsheet/risk?s=IE00B41GP767:GBP#</t>
  </si>
  <si>
    <t>IE00B41M1D28</t>
  </si>
  <si>
    <t>New Capital Wlthy Ntn Bd GBP Inst Inc</t>
  </si>
  <si>
    <t>#https://www.morningstar.co.uk/uk/funds/snapshot/snapshot.aspx?id=F00000GV93&amp;tab=2#</t>
  </si>
  <si>
    <t>IE00B42LF923</t>
  </si>
  <si>
    <t>Vanguard Global Small Cap Index Fund IP EUR AC</t>
  </si>
  <si>
    <t>IE00B42N8Z54</t>
  </si>
  <si>
    <t>Polar Capital Global Tech R Inc</t>
  </si>
  <si>
    <t>Polen Capital</t>
  </si>
  <si>
    <t>#http://www.morningstar.be/be/funds/snapshot/snapshot.aspx?id=0P0000OMTC&amp;tab=2#</t>
  </si>
  <si>
    <t>IE00B42N9S52</t>
  </si>
  <si>
    <t>Polar Capital Global Tech I Inc</t>
  </si>
  <si>
    <t>#http://www.morningstarfunds.ie/ie/funds/snapshot/snapshot.aspx?id=0P0000OMTB&amp;tab=2#</t>
  </si>
  <si>
    <t>IE00B42NKQ00</t>
  </si>
  <si>
    <t>iShares S&amp;P 500 Energy Sect ETF USD Acc</t>
  </si>
  <si>
    <t>#https://www.morningstar.co.uk/uk/etf/snapshot/snapshot.aspx?id=0P000171ZQ&amp;tab=2&amp;InvestmentType=FE#</t>
  </si>
  <si>
    <t>IE00B42NVC37</t>
  </si>
  <si>
    <t>https://markets.ft.com/data/funds/tearsheet/risk?s=IE00B42NVC37:USD</t>
  </si>
  <si>
    <t>IE00B42P0H75</t>
  </si>
  <si>
    <t>Polar Capital Biotech I Inc</t>
  </si>
  <si>
    <t>#http://www.morningstar.co.uk/uk/funds/snapshot/snapshot.aspx?id=0P0000ZVJN&amp;tab=2#</t>
  </si>
  <si>
    <t>IE00B42Q4896</t>
  </si>
  <si>
    <t>Invesco Financials S&amp;P US Select Sec ETF</t>
  </si>
  <si>
    <t>#https://www.justetf.com/en/etf-profile.html?isin=IE00B42Q4896#overview</t>
  </si>
  <si>
    <t>IE00B42QQV61</t>
  </si>
  <si>
    <t>BNY Mellon Long-Term Global Equity A Acc GBP</t>
  </si>
  <si>
    <t>IE00B42TW061</t>
  </si>
  <si>
    <t>HSBC FTSE 100 ETF</t>
  </si>
  <si>
    <t>https://www.morningstar.co.uk/uk/etf/snapshot/snapshot.aspx?id=0P0000KX1H&amp;tab=2&amp;InvestmentType=FE#https://www.morningstar.co.uk/uk/etf/snapshot/snapshot.aspx?id=0P0000KX1H&amp;tab=2&amp;InvestmentType=FE#</t>
  </si>
  <si>
    <t>IE00B42W4J83</t>
  </si>
  <si>
    <t>#https://markets.ft.com/data/funds/tearsheet/risk?s=IE00B42W4J83:GBP#</t>
  </si>
  <si>
    <t>IE00B42WWV65</t>
  </si>
  <si>
    <t>Vanguard UK Gilt UCITS ETF</t>
  </si>
  <si>
    <t>#http://www.morningstar.co.uk/uk/etf/snapshot/snapshot.aspx?id=0P0000WA5Q&amp;tab=2#</t>
  </si>
  <si>
    <t>IE00B42XCP33</t>
  </si>
  <si>
    <t>Guinness Global Equity Inc C USD Dist</t>
  </si>
  <si>
    <t>#http://www.morningstar.co.uk/uk/funds/snapshot/snapshot.aspx?id=F00000MA1G&amp;tab=14&amp;DocumentId=770936f384df4bb3dcfe094fc594bc46&amp;Format=PDF#</t>
  </si>
  <si>
    <t>IE00B42YS929</t>
  </si>
  <si>
    <t>iShares MSCI World GBP Hedged ETF Acc</t>
  </si>
  <si>
    <t>#http://www.morningstar.co.uk/uk/etf/snapshot/snapshot.aspx?id=0P0000Q622&amp;tab=2#</t>
  </si>
  <si>
    <t>IE00B433M743</t>
  </si>
  <si>
    <t>Polar Capital Global Technology R Inc USD</t>
  </si>
  <si>
    <t>IE00B435BG20</t>
  </si>
  <si>
    <t>Invesco Consumer Stap S&amp;P US Sel Sec ETF</t>
  </si>
  <si>
    <t>#https://www.morningstar.co.uk/uk/etf/snapshot/snapshot.aspx?id=0P0000N986&amp;tab=2&amp;InvestmentType=FE#</t>
  </si>
  <si>
    <t>IE00B438G991</t>
  </si>
  <si>
    <t>BlackRock ICS Sterling Liq Heritage Acc</t>
  </si>
  <si>
    <t>#http://www.morningstar.co.uk/uk/funds/snapshot/snapshot.aspx?id=F00000JTTQ&amp;tab=2#</t>
  </si>
  <si>
    <t>IE00B43FT809</t>
  </si>
  <si>
    <t>BlackRock ICS Sterling Liq Premier Acc</t>
  </si>
  <si>
    <t>#https://markets.ft.com/data/funds/tearsheet/summary?s=IE00B43FT809:GBP#</t>
  </si>
  <si>
    <t>IE00B43HR379</t>
  </si>
  <si>
    <t>iShares S&amp;P 500 Health Care Sect ETF$Acc</t>
  </si>
  <si>
    <t>#https://www.justetf.com/en/etf-profile.html?isin=IE00B43HR379#</t>
  </si>
  <si>
    <t>IE00B43PVC83</t>
  </si>
  <si>
    <t>BLACKROCK ICS STERLING GOVERNMENT LIQUIDITY PREMIER (GBP) ACC</t>
  </si>
  <si>
    <t>PLBLGBP016</t>
  </si>
  <si>
    <t>IE00B43QJJ40</t>
  </si>
  <si>
    <t>SPDR® Blmbrg Glb Aggr Bd ETF USD</t>
  </si>
  <si>
    <t>#https://www.justetf.com/en/etf-profile.html?isin=IE00B43QJJ40#</t>
  </si>
  <si>
    <t>IE00B441G979</t>
  </si>
  <si>
    <t>iShares MSCI World EUR Hedged ETF Acc</t>
  </si>
  <si>
    <t>#https://markets.ft.com/data/etfs/tearsheet/risk?s=IWDE:LSE:EUR#</t>
  </si>
  <si>
    <t>IE00B449XP68</t>
  </si>
  <si>
    <t>Invesco Consumer Discr S&amp;P US SelSec ETF</t>
  </si>
  <si>
    <t>#https://markets.ft.com/data/etfs/tearsheet/risk?s=XLYS:LSE:USD#</t>
  </si>
  <si>
    <t>IE00B44CGS96</t>
  </si>
  <si>
    <t>iShares US Aggregate Bond ETF USD Dist</t>
  </si>
  <si>
    <t>IE00B44CND37</t>
  </si>
  <si>
    <t>SPDR® Blmbrg US Trs Bd ETF</t>
  </si>
  <si>
    <t>#http://www.morningstar.co.uk/uk/etf/snapshot/snapshot.aspx?id=0P0000VWLG&amp;InvestmentType=FE#</t>
  </si>
  <si>
    <t>IE00B44MYD08</t>
  </si>
  <si>
    <t>Dimensional World Allocation 60/40 Fund</t>
  </si>
  <si>
    <t>http://www.morningstar.co.uk/uk/funds/snapshot/snapshot.aspx?id=F00000NGS0&amp;tab=14&amp;DocumentId=dbabf6a13096a7508f3d6388c92cef6b&amp;Format=PDF</t>
  </si>
  <si>
    <t>IE00B44Z5B48</t>
  </si>
  <si>
    <t xml:space="preserve">SPDR MSCI ACWI UCITS ETF </t>
  </si>
  <si>
    <t>IE00B4556L06</t>
  </si>
  <si>
    <t>iShares Physical Palladium ETC</t>
  </si>
  <si>
    <t>#https://www.morningstar.co.uk/uk/etf/snapshot/snapshot.aspx?id=0P0000SV4F&amp;tab=2&amp;InvestmentType=FE#</t>
  </si>
  <si>
    <t>IE00B45XQ142</t>
  </si>
  <si>
    <t>Barings Australia A GBP Inc</t>
  </si>
  <si>
    <t>#https://www.morningstar.co.uk/uk/funds/snapshot/snapshot.aspx?id=F00000412R&amp;tab=2#</t>
  </si>
  <si>
    <t>IE00B45YBF65</t>
  </si>
  <si>
    <t>PIMCO GIS Glb Hi Yld Bd Instl GBP H Acc</t>
  </si>
  <si>
    <t>http://www.morningstar.co.uk/uk/funds/snapshot/snapshot.aspx?id=F00000O8EQ&amp;tab=2</t>
  </si>
  <si>
    <t>IE00B466KX20</t>
  </si>
  <si>
    <t>SPDR® MSCI EM Asia ETF</t>
  </si>
  <si>
    <t>#https://www.morningstar.co.uk/uk/etf/snapshot/snapshot.aspx?id=0P0000VWLR&amp;tab=2&amp;InvestmentType=FE#</t>
  </si>
  <si>
    <t>IE00B4694Z11</t>
  </si>
  <si>
    <t>SPDR® Blmbrg Stlg Corp Bd ETF</t>
  </si>
  <si>
    <t>#http://www.morningstar.co.uk/uk/etf/snapshot/snapshot.aspx?id=0P0000W9MC&amp;tab=2#</t>
  </si>
  <si>
    <t>IE00B4BNMY34</t>
  </si>
  <si>
    <t>Accenture PLC Class A</t>
  </si>
  <si>
    <t>IE00B4JNQZ49</t>
  </si>
  <si>
    <t>iShares S&amp;P 500 Financials Sect ETF $Acc</t>
  </si>
  <si>
    <t>#https://www.morningstar.co.uk/uk/etf/snapshot/snapshot.aspx?id=0P000171ZR&amp;tab=2&amp;InvestmentType=FE#</t>
  </si>
  <si>
    <t>IE00B4K48X80</t>
  </si>
  <si>
    <t>iShares Core MSCI Europe ETF EUR Acc</t>
  </si>
  <si>
    <t>#https://www.morningstar.co.uk/uk/etf/snapshot/snapshot.aspx?id=0P0000LZZF&amp;tab=2&amp;InvestmentType=FE#</t>
  </si>
  <si>
    <t>IE00B4K6B022</t>
  </si>
  <si>
    <t xml:space="preserve">HSBC Euro Stoxx 50 ETF </t>
  </si>
  <si>
    <t>IE00B4KBBD01</t>
  </si>
  <si>
    <t>iShares S&amp;P 500 Utilities Sector UCITS</t>
  </si>
  <si>
    <t>IE00B4L5Y983</t>
  </si>
  <si>
    <t>iShares Core MSCI World UCITS ETF USD (Acc) GBP LN</t>
  </si>
  <si>
    <t>#https://www.morningstar.co.uk/uk/etf/snapshot/snapshot.aspx?id=0P0000LZYG&amp;tab=2&amp;InvestmentType=FE#</t>
  </si>
  <si>
    <t>IE00B4L5YC18</t>
  </si>
  <si>
    <t>iShares MSCI EM ETF USD Acc</t>
  </si>
  <si>
    <t>#http://www.morningstar.co.uk/uk/etf/snapshot/snapshot.aspx?id=0P0000LZZG&amp;tab=2&amp;InvestmentType=FE#</t>
  </si>
  <si>
    <t>IE00B4L5YX21</t>
  </si>
  <si>
    <t>iShares Core MSCI Japan IMI ETF USD Acc</t>
  </si>
  <si>
    <t>#https://markets.ft.com/data/etfs/tearsheet/risk?s=IJPA:LSE:USD#</t>
  </si>
  <si>
    <t>IE00B4L60H17</t>
  </si>
  <si>
    <t>iShares £ Corp Bond ex-Fncl ETF GBP Dist</t>
  </si>
  <si>
    <t>https://www.morningstar.co.uk/uk/etf/snapshot/snapshot.aspx?id=0P0000LZYA&amp;tab=2&amp;InvestmentType=FE#https://www.morningstar.co.uk/uk/etf/snapshot/snapshot.aspx?id=0P0000LZYA&amp;tab=2&amp;InvestmentType=FE#</t>
  </si>
  <si>
    <t>IE00B4LJS984</t>
  </si>
  <si>
    <t>Invesco Physical Palladium ETC</t>
  </si>
  <si>
    <t>#https://www.morningstar.co.uk/uk/etf/snapshot/snapshot.aspx?id=0P0000SX3R&amp;tab=2&amp;InvestmentType=FE#</t>
  </si>
  <si>
    <t>IE00B4M7GH52</t>
  </si>
  <si>
    <t>iShares MSCI Poland ETF USD Acc</t>
  </si>
  <si>
    <t>#https://www.teletrader.com/shshares-v-public-limited-company-shshares-mscsh-poland-ucsh/stocks/details/tts-27173981/name/asc#</t>
  </si>
  <si>
    <t>IE00B4NCWG09</t>
  </si>
  <si>
    <t>iShares Physical Silver ETC</t>
  </si>
  <si>
    <t>#https://markets.ft.com/data/etfs/tearsheet/risk?s=ISLN:LSE:USD#</t>
  </si>
  <si>
    <t>IE00B4ND3602</t>
  </si>
  <si>
    <t>iShares Physical Gold ETC</t>
  </si>
  <si>
    <t>http://www.morningstar.co.uk/uk/etf/snapshot/snapshot.aspx?id=0P0000SV4I&amp;tab=2</t>
  </si>
  <si>
    <t>IE00B4PY7Y77</t>
  </si>
  <si>
    <t>iShares USD High Yield Corporate Bond UCITS ETF</t>
  </si>
  <si>
    <t>IE00B4PYCL99</t>
  </si>
  <si>
    <t>Prusik Asian Equity Income X USD</t>
  </si>
  <si>
    <t>#https://markets.ft.com/data/funds/tearsheet/risk?s=IE00B4PYCL99:USD#</t>
  </si>
  <si>
    <t>IE00B4TRL175</t>
  </si>
  <si>
    <t>Prusik Asian Equity Income Class 2Y GBP</t>
  </si>
  <si>
    <t>GAP NEW - Declined as 3% exit fee in first year - no further investments</t>
  </si>
  <si>
    <t>IE00B4WXJD03</t>
  </si>
  <si>
    <t xml:space="preserve">iShares MSCI Pacific ex-Japan UCITS ETF DIST </t>
  </si>
  <si>
    <t>IE00B4WXJJ64</t>
  </si>
  <si>
    <t>iShares Core € Govt Bond ETF EUR Dist</t>
  </si>
  <si>
    <t>#https://www.teletrader.com/ishares-core-eur-gov-bd-u-e-eur-d/funds/details/FU_100029680#</t>
  </si>
  <si>
    <t>IE00B4WXJK79</t>
  </si>
  <si>
    <t>iShares UK Gilts 0-5yr ETF GBP Dist</t>
  </si>
  <si>
    <t>#https://www.morningstar.co.uk/uk/etf/snapshot/snapshot.aspx?id=0P0000JTTR&amp;tab=2&amp;InvestmentType=FE#</t>
  </si>
  <si>
    <t>IE00B4X9L533</t>
  </si>
  <si>
    <t>HSBC MSCI World ETF</t>
  </si>
  <si>
    <t>#http://www.morningstar.co.uk/uk/etf/snapshot/snapshot.aspx?id=0P0000RYLW&amp;tab=2&amp;InvestmentType=FE#</t>
  </si>
  <si>
    <t>IE00B4Y53217</t>
  </si>
  <si>
    <t>Polar Capital Global Insurance l Acc USD</t>
  </si>
  <si>
    <t>IE00B4YBJ215</t>
  </si>
  <si>
    <t>SPDR S&amp;P 400 US Mid Cap UCITS ETF</t>
  </si>
  <si>
    <t>IE00B4Z5CM38</t>
  </si>
  <si>
    <t>Seilern World Growth GBP U I</t>
  </si>
  <si>
    <t>#https://www.morningstar.co.uk/uk/funds/snapshot/snapshot.aspx?id=F00000ULJU&amp;tab=2#</t>
  </si>
  <si>
    <t>IE00B503VV16</t>
  </si>
  <si>
    <t>Polar Global Insurance I USD Inc</t>
  </si>
  <si>
    <t>IE00B505V954</t>
  </si>
  <si>
    <t>Vanguard ESG Dev Wld All Cp Eq Idx$Acc</t>
  </si>
  <si>
    <t>IE00B50J9265</t>
  </si>
  <si>
    <t>GAM Star Disruptive Gr GBP Acc</t>
  </si>
  <si>
    <t>#https://markets.ft.com/data/funds/tearsheet/risk?s=IE00B50J9265:GBP#</t>
  </si>
  <si>
    <t>IE00B50M4X14</t>
  </si>
  <si>
    <t>Dodge &amp; Cox Worldwide US Stock A GBP</t>
  </si>
  <si>
    <t>Dodge &amp; cox</t>
  </si>
  <si>
    <t>#https://markets.ft.com/data/funds/tearsheet/risk?s=IE00B50M4X14:GBP#</t>
  </si>
  <si>
    <t>IE00B50MZ724</t>
  </si>
  <si>
    <t>Vanguard Em Mkts Stk Idx £ Acc</t>
  </si>
  <si>
    <t>#https://markets.ft.com/data/funds/tearsheet/risk?s=IE00B50MZ724:GBP#</t>
  </si>
  <si>
    <t>IE00B50MZ948</t>
  </si>
  <si>
    <t>Vanguard Jpn Stk Idx £ Acc</t>
  </si>
  <si>
    <t>#https://markets.ft.com/data/funds/tearsheet/risk?s=IE00B50MZ948:GBP#</t>
  </si>
  <si>
    <t>IE00B50W2R13</t>
  </si>
  <si>
    <t>Vanguard Glb Bd Idx £ H Acc</t>
  </si>
  <si>
    <t>#https://www.morningstar.co.uk/uk/funds/snapshot/snapshot.aspx?id=F000003VEC&amp;tab=2#</t>
  </si>
  <si>
    <t>IE00B50XJX92</t>
  </si>
  <si>
    <t>UBS FS CMCI Composite SF GBP A acc ETF</t>
  </si>
  <si>
    <t>#http://www.morningstar.co.uk/uk/etf/snapshot/snapshot.aspx?id=0P00015ETX&amp;tab=14&amp;DocumentId=adbf4d578cd2e17db14a769c1713648c&amp;Format=PDF#</t>
  </si>
  <si>
    <t>IE00B510J173</t>
  </si>
  <si>
    <t>GAM Star Credit Opps (GBP) Instl GBP Acc</t>
  </si>
  <si>
    <t>#https://markets.ft.com/data/funds/tearsheet/risk?s=IE00B510J173:GBP#</t>
  </si>
  <si>
    <t>IE00B51BJD26</t>
  </si>
  <si>
    <t>Dodge &amp; Cox Worldwide US Stock GBP Inc</t>
  </si>
  <si>
    <t>#https://markets.ft.com/data/funds/tearsheet/risk?s=IE00B51BJD26:GBP#</t>
  </si>
  <si>
    <t>IE00B51KVT96</t>
  </si>
  <si>
    <t>Vanguard Em Mkts Stk Idx £ Dist</t>
  </si>
  <si>
    <t>#https://markets.ft.com/data/funds/tearsheet/risk?s=IE00B51KVT96:GBP#</t>
  </si>
  <si>
    <t>IE00B51KW525</t>
  </si>
  <si>
    <t>Vanguard Japan Stock Index GBP Inc</t>
  </si>
  <si>
    <t>IE00B51M0870</t>
  </si>
  <si>
    <t>Veritas Global Real Return B Inc GBP</t>
  </si>
  <si>
    <t>http://www.morningstar.co.uk/uk/funds/snapshot/snapshot.aspx?id=F00000LWRO&amp;tab=2#http://www.morningstar.co.uk/uk/funds/snapshot/snapshot.aspx?id=F00000LWRO&amp;tab=2#</t>
  </si>
  <si>
    <t>IE00B520HN47</t>
  </si>
  <si>
    <t>Dodge &amp; Cox Worldwide US Stock A USD</t>
  </si>
  <si>
    <t>#https://markets.ft.com/data/funds/tearsheet/risk?s=IE00B520HN47:USD#</t>
  </si>
  <si>
    <t>IE00B523KC34</t>
  </si>
  <si>
    <t>PIMCO GIS Glb Hi Yld Bd E GBPH Inc</t>
  </si>
  <si>
    <t>#https://markets.ft.com/data/funds/tearsheet/risk?s=IE00B523KC34:GBP#</t>
  </si>
  <si>
    <t>IE00B523L081</t>
  </si>
  <si>
    <t>Vanguard Pacific Ex-Japan Stock Index GBP Inc</t>
  </si>
  <si>
    <t>IE00B523L313</t>
  </si>
  <si>
    <t>Vanguard Pac exJpn Stk Idx £ Acc</t>
  </si>
  <si>
    <t>#https://markets.ft.com/data/funds/tearsheet/risk?s=IE00B523L313:GBP#</t>
  </si>
  <si>
    <t>IE00B52MJD48</t>
  </si>
  <si>
    <t>iShares Nikkei 225 ETF JPY Acc</t>
  </si>
  <si>
    <t>#http://www.morningstar.co.uk/uk/etf/snapshot/snapshot.aspx?id=0P0000SM0I&amp;tab=2#</t>
  </si>
  <si>
    <t>IE00B52MJY50</t>
  </si>
  <si>
    <t>iShares Core MSCI Pac ex-Jpn ETF USD Acc</t>
  </si>
  <si>
    <t>#https://markets.ft.com/data/etfs/tearsheet/risk?s=CSPXJ:SWX:USD#</t>
  </si>
  <si>
    <t>IE00B52VJ196</t>
  </si>
  <si>
    <t>iShares MSCI Europe SRI ETF EUR Acc</t>
  </si>
  <si>
    <t>#https://www.morningstar.co.uk/uk/etf/snapshot/snapshot.aspx?id=0P0000TVFB&amp;tab=2&amp;InvestmentType=FE#</t>
  </si>
  <si>
    <t>IE00B52VLZ70</t>
  </si>
  <si>
    <t>Polar Capital Global Insurance Fund R Acc EUR</t>
  </si>
  <si>
    <t>IE00B530JS22</t>
  </si>
  <si>
    <t>Polar Capital Funds PLC Global Insurance Fund I Inc GBP</t>
  </si>
  <si>
    <t>IE00B5339C57</t>
  </si>
  <si>
    <t>Polar Capital Global Ins I Acc</t>
  </si>
  <si>
    <t>#https://www.morningstar.co.uk/uk/funds/snapshot/snapshot.aspx?id=F00000MDAK&amp;tab=2#</t>
  </si>
  <si>
    <t>IE00B539F030</t>
  </si>
  <si>
    <t>iShares MSCI UK ETF GBP Acc</t>
  </si>
  <si>
    <t>#https://www.justetf.com/uk/etf-profile.html?isin=IE00B539F030#</t>
  </si>
  <si>
    <t>IE00B53HP851</t>
  </si>
  <si>
    <t>iShares Core FTSE 100 ETF GBP Acc</t>
  </si>
  <si>
    <t>#https://www.morningstar.co.uk/uk/etf/snapshot/snapshot.aspx?id=0P0000SM0G&amp;tab=2&amp;InvestmentType=FE#</t>
  </si>
  <si>
    <t>IE00B53L3W79</t>
  </si>
  <si>
    <t>iShares Core EURO STOXX 50 ETF EUR Acc</t>
  </si>
  <si>
    <t>#https://markets.ft.com/data/etfs/tearsheet/risk?s=CS51:LSE:GBX#</t>
  </si>
  <si>
    <t>IE00B53L4350</t>
  </si>
  <si>
    <t>iShares Dow Jones Indust Avg ETF USD Acc</t>
  </si>
  <si>
    <t>#http://www.morningstar.co.uk/uk/etf/snapshot/snapshot.aspx?id=0P0000SM0E&amp;tab=2&amp;InvestmentType=FE#</t>
  </si>
  <si>
    <t>IE00B53L4X51</t>
  </si>
  <si>
    <t>iShares FTSE MIB UCITS ETF (Acc)</t>
  </si>
  <si>
    <t>IE00B53SZB19</t>
  </si>
  <si>
    <t>iShares NASDAQ 100 ETF USD Acc</t>
  </si>
  <si>
    <t>#https://markets.ft.com/data/etfs/tearsheet/risk?s=CNDX:LSE:USD#</t>
  </si>
  <si>
    <t>IE00B53T7Z26</t>
  </si>
  <si>
    <t>FTGF WA Glb Hi Yld X GBPH Dis(D)</t>
  </si>
  <si>
    <t>#https://www.morningstar.co.uk/uk/funds/snapshot/snapshot.aspx?id=F00000Q83B&amp;tab=2#</t>
  </si>
  <si>
    <t>IE00B54J6879</t>
  </si>
  <si>
    <t>Dodge &amp; Cox Worldwide Global Stk GBP Acc</t>
  </si>
  <si>
    <t>#https://markets.ft.com/data/funds/tearsheet/risk?s=IE00B54J6879:GBP#</t>
  </si>
  <si>
    <t>IE00B54L8Q54</t>
  </si>
  <si>
    <t>GAM Star Credit Opps (GBP) Instl GBP Inc</t>
  </si>
  <si>
    <t>#http://www.morningstar.co.uk/uk/funds/snapshot/snapshot.aspx?id=F00000TEBG&amp;tab=2#</t>
  </si>
  <si>
    <t>IE00B54PRV58</t>
  </si>
  <si>
    <t>Dodge &amp; Cox Worldwide Global Stk USD Acc</t>
  </si>
  <si>
    <t>#https://markets.ft.com/data/funds/tearsheet/risk?s=IE00B54PRV58:USD#</t>
  </si>
  <si>
    <t>IE00B5510F71</t>
  </si>
  <si>
    <t>Brown Advisory US SmlrComs Dollar C Acc</t>
  </si>
  <si>
    <t>Brown Advisory</t>
  </si>
  <si>
    <t>#https://www.morningstar.co.uk/uk/funds/snapshot/snapshot.aspx?id=F00000QADH#</t>
  </si>
  <si>
    <t>IE00B5568D66</t>
  </si>
  <si>
    <t>Dodge &amp; Cox Worldwide Global Bd USD Acc</t>
  </si>
  <si>
    <t>#https://www.morningstar.co.uk/uk/funds/snapshot/snapshot.aspx?id=F00000TEQK&amp;tab=2#</t>
  </si>
  <si>
    <t>IE00B556C015</t>
  </si>
  <si>
    <t>Dodge &amp; Cox Worldwide Global Bd GBP Inc</t>
  </si>
  <si>
    <t>#https://www.morningstar.co.uk/uk/funds/snapshot/snapshot.aspx?id=F00000TEQM&amp;tab=2#</t>
  </si>
  <si>
    <t>IE00B55YB208</t>
  </si>
  <si>
    <t>GAM Star Global Flexible A Acc GBP</t>
  </si>
  <si>
    <t>IE00B56BC491</t>
  </si>
  <si>
    <t>GAM Star Credit Opportunities Acc GBP</t>
  </si>
  <si>
    <t>IE00B56FVB15</t>
  </si>
  <si>
    <t>Dimensional World Allocation 40/60 Fund GBP Accumulation</t>
  </si>
  <si>
    <t>IE00B56HBX94</t>
  </si>
  <si>
    <t>Artisan Global Opportunities I GBP Acc</t>
  </si>
  <si>
    <t>Ardent Harmony Select</t>
  </si>
  <si>
    <t>#https://markets.ft.com/data/funds/tearsheet/risk?s=IE00B56HBX94:GBP#</t>
  </si>
  <si>
    <t>IE00B56X5F76</t>
  </si>
  <si>
    <t>GAM Star Global Bal Instl GBP Acc</t>
  </si>
  <si>
    <t>#https://markets.ft.com/data/funds/tearsheet/risk?s=IE00B56X5F76:GBP#</t>
  </si>
  <si>
    <t>IE00B579F325</t>
  </si>
  <si>
    <t>Invesco Physical Gold ETC</t>
  </si>
  <si>
    <t>#https://markets.ft.com/data/etfs/tearsheet/risk?s=SGLD:LSE:USD#</t>
  </si>
  <si>
    <t>IE00B57X3V84</t>
  </si>
  <si>
    <t>iShares Dow Jones Glb Sust Scrn ETF $Acc</t>
  </si>
  <si>
    <t>#https://www.justetf.com/en/etf-profile.html?isin=IE00B57X3V84#overview</t>
  </si>
  <si>
    <t>IE00B57ZRF61</t>
  </si>
  <si>
    <t>Sarasin IE Multi Asset Dynamic GBP A Inc</t>
  </si>
  <si>
    <t>#https://www.morningstar.co.uk/uk/funds/snapshot/snapshot.aspx?id=F0GBR04S64&amp;tab=2#</t>
  </si>
  <si>
    <t>IE00B5BD5K76</t>
  </si>
  <si>
    <t>HSBC MSCI Europe ETF</t>
  </si>
  <si>
    <t>IE00B5BMR087</t>
  </si>
  <si>
    <t>iShares Core S&amp;P 500 ETF USD Acc</t>
  </si>
  <si>
    <t>#https://www.morningstar.co.uk/uk/etf/snapshot/snapshot.aspx?id=0P0000SM06&amp;tab=2&amp;InvestmentType=FE#</t>
  </si>
  <si>
    <t>IE00B5KQNG97</t>
  </si>
  <si>
    <t>HSBC S&amp;P 500 ETF</t>
  </si>
  <si>
    <t>#https://www.morningstar.co.uk/uk/etf/snapshot/snapshot.aspx?id=0P0000OMQB&amp;tab=2&amp;InvestmentType=FE#</t>
  </si>
  <si>
    <t>IE00B5KRCY30</t>
  </si>
  <si>
    <t>Gam Star Balanced Strategy C GBP</t>
  </si>
  <si>
    <t>http://www.morningstar.co.uk/uk/funds/snapshot/snapshot.aspx?id=F00000P07W&amp;tab=2</t>
  </si>
  <si>
    <t>IE00B5L01S80</t>
  </si>
  <si>
    <t>HSBC FTSE EPRA/NAREIT Developed ETF</t>
  </si>
  <si>
    <t>IE00B5L65R35</t>
  </si>
  <si>
    <t>iShares £ Corp Bond 0-5yr ETF GBP Dist</t>
  </si>
  <si>
    <t>#http://www.morningstar.co.uk/uk/etf/snapshot/snapshot.aspx?id=0P0000SSWA#</t>
  </si>
  <si>
    <t>IE00B5L8K969</t>
  </si>
  <si>
    <t>iShares MSCI EM Asia ETF USD Acc</t>
  </si>
  <si>
    <t>#http://www.morningstar.co.uk/uk/etf/snapshot/snapshot.aspx?id=0P0000SM1Q&amp;tab=2#</t>
  </si>
  <si>
    <t>IE00B5LJ3F63</t>
  </si>
  <si>
    <t>Payden Sterling Reserve GBP Acc</t>
  </si>
  <si>
    <t>IE00B5M4WH52</t>
  </si>
  <si>
    <t>iShares J.P. Morgan EM Local Govt Bond UCITS ETF</t>
  </si>
  <si>
    <t>IE00B5MTY077</t>
  </si>
  <si>
    <t>Invesco Source Stoxx EUR600 Opt Chemicals UCITS</t>
  </si>
  <si>
    <t>IE00B5NJXH66</t>
  </si>
  <si>
    <t>Lazard Global Lstd Infras Eq A Dist GBP</t>
  </si>
  <si>
    <t>Lazard Fund Managers</t>
  </si>
  <si>
    <t>#https://markets.ft.com/data/funds/tearsheet/risk?s=IE00B5NJXH66:GBP#</t>
  </si>
  <si>
    <t>IE00B5NXD345</t>
  </si>
  <si>
    <t>Lazard Global Lstd Infras Eq A Acc GBP</t>
  </si>
  <si>
    <t>#https://markets.ft.com/data/funds/tearsheet/risk?s=IE00B5NXD345:GBP#</t>
  </si>
  <si>
    <t>IE00B5PZZD25</t>
  </si>
  <si>
    <t>CT European Real Estate Scs C Inc GBP</t>
  </si>
  <si>
    <t>#https://www.morningstar.co.uk/uk/funds/snapshot/snapshot.aspx?id=F00000GXE5&amp;tab=2#</t>
  </si>
  <si>
    <t>IE00B5SRBK47</t>
  </si>
  <si>
    <t>Dimensional World Equity Fund GBP Distributing</t>
  </si>
  <si>
    <t>https://markets.ft.com/data/funds/tearsheet/risk?s=IE00B5SRBK47:GBP</t>
  </si>
  <si>
    <t>IE00B5SSQT16</t>
  </si>
  <si>
    <t>HSBC MSCI Emerg Mkts ETF</t>
  </si>
  <si>
    <t>#http://www.morningstar.co.uk/uk/etf/snapshot/snapshot.aspx?id=0P0000U0MM&amp;tab=2#</t>
  </si>
  <si>
    <t>IE00B5ST2S55</t>
  </si>
  <si>
    <t>Seilern World Growth UI USD</t>
  </si>
  <si>
    <t>IE00B5T6XH13</t>
  </si>
  <si>
    <t>GAM Star Global Bal Instl USD Acc</t>
  </si>
  <si>
    <t>#http://www.morningstar.co.uk/uk/funds/snapshot/snapshot.aspx?id=F00000PJ5U&amp;tab=2#</t>
  </si>
  <si>
    <t>IE00B5TYT775</t>
  </si>
  <si>
    <t>Sarasin IE Multi Asset Dynamic GBP A Acc</t>
  </si>
  <si>
    <t>#http://www.morningstar.co.uk/uk/funds/snapshot/snapshot.aspx?id=F0GBR04AD6&amp;tab=2#</t>
  </si>
  <si>
    <t>IE00B5V94313</t>
  </si>
  <si>
    <t>iShares Germany Govt Bond ETF EUR Dist</t>
  </si>
  <si>
    <t>IE00B5VMHR51</t>
  </si>
  <si>
    <t>GAM Star Disruptive Gr Instl GBP Acc</t>
  </si>
  <si>
    <t>#http://www.morningstar.co.uk/uk/funds/snapshot/snapshot.aspx?id=F00000Q28W&amp;tab=2#</t>
  </si>
  <si>
    <t>IE00B5VX7566</t>
  </si>
  <si>
    <t>HSBC MSCI JAPAN ETF</t>
  </si>
  <si>
    <t>#https://www.teletrader.com/hsbc-msci-japan-etf/funds/details/FU_100036516#</t>
  </si>
  <si>
    <t>IE00B5W1LR97</t>
  </si>
  <si>
    <t>Veritas Global Real Return A Inc GBP</t>
  </si>
  <si>
    <t>#https://markets.ft.com/data/funds/tearsheet/risk?s=IE00B5W1LR97:GBP#</t>
  </si>
  <si>
    <t>IE00B5WFQ436</t>
  </si>
  <si>
    <t>HSBC MSCI USA ETF</t>
  </si>
  <si>
    <t>#https://markets.ft.com/data/etfs/tearsheet/risk?s=HMUS:LSE:GBX#</t>
  </si>
  <si>
    <t>IE00B5WN3467</t>
  </si>
  <si>
    <t>Comgest Growth Europe EUR I Acc</t>
  </si>
  <si>
    <t>#https://www.morningstar.co.uk/uk/funds/snapshot/snapshot.aspx?id=F00000NPQS&amp;tab=2#</t>
  </si>
  <si>
    <t>IE00B60SX170</t>
  </si>
  <si>
    <t>Invesco MSCI USA ETF</t>
  </si>
  <si>
    <t>#https://www.justetf.com/en/etf-profile.html?isin=IE00B60SX170#overview</t>
  </si>
  <si>
    <t>IE00B60SX394</t>
  </si>
  <si>
    <t>Invesco MSCI World UCITS ETF</t>
  </si>
  <si>
    <t>IE00B60SX402</t>
  </si>
  <si>
    <t>Invesco Russell 2000 UCITS ETF</t>
  </si>
  <si>
    <t>IE00B61MW553</t>
  </si>
  <si>
    <t>POLAR CAPITAL FUNDS PLC GLOBAL INSURANCE F GBP ACC</t>
  </si>
  <si>
    <t>IE00B61ZVB30</t>
  </si>
  <si>
    <t>Ranmore Global Equity Investor GBP</t>
  </si>
  <si>
    <t>IE00B62C5H76</t>
  </si>
  <si>
    <t>iShares Dev Wld Idx (IE) Instl Acc GBP</t>
  </si>
  <si>
    <t>IE00B62HNT07</t>
  </si>
  <si>
    <t>iShares Dev Wld Idx (IE) Instl Dis GBP</t>
  </si>
  <si>
    <t>#https://www.morningstarfunds.ie/ie/funds/snapshot/snapshot.aspx?id=F00000QE52&amp;tab=2#</t>
  </si>
  <si>
    <t>IE00B62QF466</t>
  </si>
  <si>
    <t>Man GLG Jpn CoreAlpha Eq I GBP</t>
  </si>
  <si>
    <t>http://www.morningstarfunds.ie/ie/funds/snapshot/snapshot.aspx?id=F00000MMG9&amp;tab=2</t>
  </si>
  <si>
    <t>IE00B644PG05</t>
  </si>
  <si>
    <t>Lindsell Train Global Equity A GBP Inc</t>
  </si>
  <si>
    <t>#http://www.morningstar.co.uk/uk/funds/snapshot/snapshot.aspx?id=F00000MC3L&amp;tab=14&amp;DocumentId=5513615f6b9fd6be0a0a11b017dac748&amp;Format=PDF#</t>
  </si>
  <si>
    <t>IE00B64G4925</t>
  </si>
  <si>
    <t>Dimensional Global Ultra Short Fixed</t>
  </si>
  <si>
    <t>IE00B64PRP62</t>
  </si>
  <si>
    <t>Guinness Global Money Managers C Acc GBP</t>
  </si>
  <si>
    <t>IE00B64PTF05</t>
  </si>
  <si>
    <t>HSBC FTSE 250 ETF</t>
  </si>
  <si>
    <t>#https://markets.ft.com/data/etfs/tearsheet/risk?s=HMCX:LSE:GBX#</t>
  </si>
  <si>
    <t>IE00B64XDT64</t>
  </si>
  <si>
    <t>Man GLG Jpn CoreAlpha Eq I H GBP</t>
  </si>
  <si>
    <t>#https://markets.ft.com/data/funds/tearsheet/risk?s=IE00B64XDT64:GBP#</t>
  </si>
  <si>
    <t>IE00B652H904</t>
  </si>
  <si>
    <t>iShares EM Dividend ETF USD Dist</t>
  </si>
  <si>
    <t>#http://www.morningstar.co.uk/uk/etf/snapshot/snapshot.aspx?id=0P0000VCLK&amp;tab=2&amp;InvestmentType=FE#</t>
  </si>
  <si>
    <t>IE00B65YMD51</t>
  </si>
  <si>
    <t>PIMCO GIS GlInGd Crdt E GBPH Inc</t>
  </si>
  <si>
    <t>#https://markets.ft.com/data/funds/tearsheet/risk?s=IE00B65YMD51:GBP#</t>
  </si>
  <si>
    <t>IE00B66F4759</t>
  </si>
  <si>
    <t>iShares € High Yield CorpBd ETF EUR Dist</t>
  </si>
  <si>
    <t>#https://markets.ft.com/data/etfs/tearsheet/risk?s=IHYG:LSE:EUR#</t>
  </si>
  <si>
    <t>IE00B67NVM27</t>
  </si>
  <si>
    <t>Dimensional Global Value GBP Dist</t>
  </si>
  <si>
    <t>#http://www.morningstar.co.uk/uk/funds/snapshot/snapshot.aspx?id=F0GBR04VP5&amp;tab=2#</t>
  </si>
  <si>
    <t>IE00B67QQ264</t>
  </si>
  <si>
    <t>Dimensional Global Small Coms GBP Acc</t>
  </si>
  <si>
    <t>#http://www.morningstarfunds.ie/ie/funds/snapshot/snapshot.aspx?id=F00000MIZK&amp;tab=2#</t>
  </si>
  <si>
    <t>IE00B6R2TD68</t>
  </si>
  <si>
    <t>MontLake DUNN WMA Inst UCITS GBP Retl</t>
  </si>
  <si>
    <t>Montlake</t>
  </si>
  <si>
    <t>#https://markets.ft.com/data/funds/tearsheet/risk?s=IE00B6R2TD68:GBP#</t>
  </si>
  <si>
    <t>IE00B6R51Z18</t>
  </si>
  <si>
    <t>iShares Oil &amp; Gas Explr&amp;Prod ETF USD Acc</t>
  </si>
  <si>
    <t>#https://markets.ft.com/data/etfs/tearsheet/risk?s=SPOG:LSE:GBX#</t>
  </si>
  <si>
    <t>IE00B6R52036</t>
  </si>
  <si>
    <t>iShares Gold Producers ETF USD Acc</t>
  </si>
  <si>
    <t>#https://www.teletrader.com/shshares-v-plc/stocks/details/tts-169325904#</t>
  </si>
  <si>
    <t>IE00B6R52143</t>
  </si>
  <si>
    <t>iShares Agribusiness ETF USD Acc</t>
  </si>
  <si>
    <t>#https://www.morningstar.co.uk/uk/etf/snapshot/snapshot.aspx?id=0P0000UG5D&amp;tab=2&amp;InvestmentType=FE#</t>
  </si>
  <si>
    <t>IE00B6R52259</t>
  </si>
  <si>
    <t>iShares MSCI ACWI ETF USD Acc</t>
  </si>
  <si>
    <t>#https://markets.ft.com/data/etfs/tearsheet/risk?s=ISAC:LSE:USD#</t>
  </si>
  <si>
    <t>IE00B6R5LS41</t>
  </si>
  <si>
    <t>JOHCM Asia ex-Japan Sm &amp; Md-Cp A £ I</t>
  </si>
  <si>
    <t>#https://www.morningstar.co.uk/uk/funds/snapshot/snapshot.aspx?id=F00000N2HD&amp;tab=2#</t>
  </si>
  <si>
    <t>IE00B6S2Z822</t>
  </si>
  <si>
    <t>SPDR S&amp;P UK Dividend Aristocrats UCITS ETF</t>
  </si>
  <si>
    <t>IE00B6SPMN59</t>
  </si>
  <si>
    <t>iShares Edge S&amp;P 500 Min Vol ETF USD Acc</t>
  </si>
  <si>
    <t>#https://www.morningstar.co.uk/uk/etf/snapshot/snapshot.aspx?id=0P0000XOI1&amp;tab=2&amp;InvestmentType=FE#</t>
  </si>
  <si>
    <t>IE00B6TLBW47</t>
  </si>
  <si>
    <t>iShares JPMorgan $ EM Corp Bd ETF $ Dist</t>
  </si>
  <si>
    <t>#https://www.teletrader.com/ishares-j-p-m-em-corp-bd-u-e-usd-dist/funds/details/FU_100037743#</t>
  </si>
  <si>
    <t>IE00B6VHBS60</t>
  </si>
  <si>
    <t>PIMCO GIS Capital Scs Ins GBP H Acc</t>
  </si>
  <si>
    <t>#https://www.morningstar.co.uk/uk/funds/snapshot/snapshot.aspx?id=F00000PXNM&amp;tab=2#</t>
  </si>
  <si>
    <t>IE00B6XV0016</t>
  </si>
  <si>
    <t>Guinness Global Energy Y GBP Acc</t>
  </si>
  <si>
    <t>#http://www.morningstar.co.uk/uk/funds/snapshot/snapshot.aspx?id=F00000NRNC&amp;tab=14&amp;DocumentId=5671e54fcec7ed85e09ceaefe9603ee9&amp;Format=PDF#</t>
  </si>
  <si>
    <t>IE00B6YX5C33</t>
  </si>
  <si>
    <t>SPDR® S&amp;P 500 ETF</t>
  </si>
  <si>
    <t>#https://markets.ft.com/data/etfs/tearsheet/risk?s=SPY5:LSE:USD#</t>
  </si>
  <si>
    <t>IE00B6YX5D40</t>
  </si>
  <si>
    <t>SPDR® S&amp;P US Dividend Aristocrats ETFDis</t>
  </si>
  <si>
    <t>#http://www.teletrader.com/ssga-spdr-etfs-e-i-sp-us-dividend-aristocrats/stocks/details/tts-70490773#</t>
  </si>
  <si>
    <t>IE00B6YX5K17</t>
  </si>
  <si>
    <t>SPDR® Blmbrg 1-5 Yr Gilt ETF</t>
  </si>
  <si>
    <t>#https://www.teletrader.com/spdr-bl-barclays-1-5-year-gilt-ue-gbp/funds/details/FU_100039345#</t>
  </si>
  <si>
    <t>IE00B6YX5L24</t>
  </si>
  <si>
    <t>SPDR® Blmbrg 15+ Yr Gilt ETF</t>
  </si>
  <si>
    <t>#http://www.morningstar.co.uk/uk/etf/snapshot/snapshot.aspx?id=0P0000W9M6&amp;tab=2#</t>
  </si>
  <si>
    <t>IE00B737Q755</t>
  </si>
  <si>
    <t>Sands Capital Global Growth A USD Acc</t>
  </si>
  <si>
    <t>Sands Capital</t>
  </si>
  <si>
    <t>#https://markets.ft.com/data/funds/tearsheet/risk?s=IE00B737Q755:USD#</t>
  </si>
  <si>
    <t>IE00B7452L46</t>
  </si>
  <si>
    <t>SPDR® FTSE UK All Share ETF Acc</t>
  </si>
  <si>
    <t>#https://www.morningstar.co.uk/uk/etf/snapshot/snapshot.aspx?id=0P0000VNTN&amp;tab=2&amp;InvestmentType=FE#</t>
  </si>
  <si>
    <t>IE00B7483W12</t>
  </si>
  <si>
    <t>Trojan International Fund (Ireland) Class O USD Accumulation</t>
  </si>
  <si>
    <t>https://markets.ft.com/data/funds/tearsheet/risk?s=IE00B7483W12:USD</t>
  </si>
  <si>
    <t>IE00B74DQ490</t>
  </si>
  <si>
    <t>iShares Global HY Corp Bd ETF USD Dist</t>
  </si>
  <si>
    <t>#https://markets.ft.com/data/etfs/tearsheet/risk?s=HYLD:LSE:USD#</t>
  </si>
  <si>
    <t>IE00B754QH41</t>
  </si>
  <si>
    <t>Guinness Global Equity Income Z GBP Dist</t>
  </si>
  <si>
    <t>#https://www.morningstar.co.uk/uk/funds/snapshot/snapshot.aspx?id=F00000NMIL&amp;tab=12#</t>
  </si>
  <si>
    <t>IE00B757JT68</t>
  </si>
  <si>
    <t>Trojan Fund (Ireland) O GBP Acc</t>
  </si>
  <si>
    <t>IE00B759Y860</t>
  </si>
  <si>
    <t>Polar Capital Inc Opports A1 Retl Dis</t>
  </si>
  <si>
    <t>#http://www.morningstar.co.uk/uk/funds/snapshot/snapshot.aspx?id=F00000O15T&amp;tab=2#</t>
  </si>
  <si>
    <t>IE00B76VTM04</t>
  </si>
  <si>
    <t>Vanguard ESG Dev Wld All Cp Eq Idx £Dist</t>
  </si>
  <si>
    <t>#https://www.morningstar.co.uk/uk/funds/snapshot/snapshot.aspx?id=F00000N9WH&amp;tab=2#</t>
  </si>
  <si>
    <t>IE00B76VTN11</t>
  </si>
  <si>
    <t>Vanguard ESG Dev Wld All Cp Eq Idx £ Acc</t>
  </si>
  <si>
    <t>#https://markets.ft.com/data/funds/tearsheet/risk?s=IE00B76VTN11:GBP#</t>
  </si>
  <si>
    <t>IE00B76VTR58</t>
  </si>
  <si>
    <t>Vanguard SRI European Stk £ Dist</t>
  </si>
  <si>
    <t>#https://markets.ft.com/data/funds/tearsheet/risk?s=IE00B76VTR58:GBP#</t>
  </si>
  <si>
    <t>IE00B7FC8D89</t>
  </si>
  <si>
    <t>Wellington Global Credit ESG GBP GQ1DisH</t>
  </si>
  <si>
    <t>Wellington</t>
  </si>
  <si>
    <t>IE00B7GKYZ59</t>
  </si>
  <si>
    <t>Aspect Diversified Trends P GBP Instl</t>
  </si>
  <si>
    <t>IE00B7J7TB45</t>
  </si>
  <si>
    <t>iShares Global Corp Bond ETF USD Dist</t>
  </si>
  <si>
    <t>#https://markets.ft.com/data/etfs/tearsheet/risk?s=CORP:LSE:USD#</t>
  </si>
  <si>
    <t>IE00B7KFL990</t>
  </si>
  <si>
    <t>PIMCO GIS Income Fund E USD Acc</t>
  </si>
  <si>
    <t>IE00B7KXQ091</t>
  </si>
  <si>
    <t>Janus Henderson Balanced A5m USD</t>
  </si>
  <si>
    <t>#https://markets.ft.com/data/funds/tearsheet/risk?s=IE00B7KXQ091:USD#</t>
  </si>
  <si>
    <t>IE00B7LFMT51</t>
  </si>
  <si>
    <t>Sands Capital US Select Growth A EUR Acc</t>
  </si>
  <si>
    <t>#http://www.morningstarfunds.ie/ie/funds/snapshot/snapshot.aspx?id=F00000PY8G#</t>
  </si>
  <si>
    <t>IE00B7MJHM43</t>
  </si>
  <si>
    <t>Guinness Global Money Managers Y GBP Acc</t>
  </si>
  <si>
    <t>#http://www.morningstar.co.uk/uk/funds/snapshot/snapshot.aspx?id=F00000NRND&amp;tab=2#</t>
  </si>
  <si>
    <t>IE00B7TZ5Q55</t>
  </si>
  <si>
    <t>Sarasin IE Multi Asset Defensv GBP P Acc</t>
  </si>
  <si>
    <t>#http://www.morningstar.co.uk/uk/funds/snapshot/snapshot.aspx?id=F00000PCBG&amp;tab=2#</t>
  </si>
  <si>
    <t>IE00B7WNCB01</t>
  </si>
  <si>
    <t>Sarasin IE Multi Asset Dynamic GBP P Acc</t>
  </si>
  <si>
    <t>#https://www.morningstar.co.uk/uk/funds/snapshot/snapshot.aspx?id=F00000OXH0&amp;tab=2#</t>
  </si>
  <si>
    <t>IE00B7XD3T46</t>
  </si>
  <si>
    <t>GAM Star Global Cautious Instl GBP Acc</t>
  </si>
  <si>
    <t>#http://www.morningstar.co.uk/uk/funds/snapshot/snapshot.aspx?id=F00000P0GG&amp;tab=12#</t>
  </si>
  <si>
    <t>IE00B7XYN974</t>
  </si>
  <si>
    <t>iShares MSCI Japan GBP Hedged ETF Acc</t>
  </si>
  <si>
    <t>#http://www.morningstar.co.uk/uk/etf/snapshot/snapshot.aspx?id=0P0000WNCM&amp;tab=2#</t>
  </si>
  <si>
    <t>IE00B7YBX086</t>
  </si>
  <si>
    <t>Dimensional Global Sust Cor Eq GBP Acc</t>
  </si>
  <si>
    <t>#https://markets.ft.com/data/funds/tearsheet/risk?s=IE00B7YBX086:GBP#</t>
  </si>
  <si>
    <t>IE00B802KR88</t>
  </si>
  <si>
    <t>SPDR S&amp;P 500 Low Volatility UCITS ETF</t>
  </si>
  <si>
    <t>IE00B810Q511</t>
  </si>
  <si>
    <t>Vanguard FTSE 100 UCITS ETF</t>
  </si>
  <si>
    <t>#https://www.morningstar.co.uk/uk/etf/snapshot/snapshot.aspx?id=0P0000WA5M&amp;tab=2&amp;InvestmentType=FE#</t>
  </si>
  <si>
    <t>IE00B813ZW08</t>
  </si>
  <si>
    <t>UTI Indian Fixed Income Retail</t>
  </si>
  <si>
    <t>UTI International Singapore</t>
  </si>
  <si>
    <t>#https://markets.ft.com/data/funds/tearsheet/risk?s=IE00B813ZW08:USD#</t>
  </si>
  <si>
    <t>IE00B8256T93</t>
  </si>
  <si>
    <t>Jupiter Asia Pacific Income Fund  I GBP Acc</t>
  </si>
  <si>
    <t>IE00B8449Z10</t>
  </si>
  <si>
    <t>Federated Hermes Asia exJpn Eq F GBP Acc</t>
  </si>
  <si>
    <t>#https://markets.ft.com/data/funds/tearsheet/risk?s=IE00B8449Z10:GBP#</t>
  </si>
  <si>
    <t>IE00B846PN77</t>
  </si>
  <si>
    <t>GAM Star Global Dynamic Growth C GBP Acc</t>
  </si>
  <si>
    <t>#https://markets.ft.com/data/funds/tearsheet/risk?s=IE00B846PN77:GBP#</t>
  </si>
  <si>
    <t>IE00B84WGD25</t>
  </si>
  <si>
    <t>Federated Hermes Asia exJpn Eq F2 GBPDis</t>
  </si>
  <si>
    <t>#https://markets.ft.com/data/funds/tearsheet/risk?s=IE00B84WGD25:GBP&amp;mhq5j=e2#</t>
  </si>
  <si>
    <t>IE00B85LPZ38</t>
  </si>
  <si>
    <t>Algebris Financial Credit I GBP Acc</t>
  </si>
  <si>
    <t>IE00B87G8S03</t>
  </si>
  <si>
    <t>iShares Global Government AAA - AA Government Bond UCITS ETF USD</t>
  </si>
  <si>
    <t>IE00B87KCF77</t>
  </si>
  <si>
    <t>PIMCO GIS Income Institutional USD Acc</t>
  </si>
  <si>
    <t>#https://www.morningstar.co.uk/uk/funds/snapshot/snapshot.aspx?id=F00000OZ48&amp;tab=2#</t>
  </si>
  <si>
    <t>IE00B89JT176</t>
  </si>
  <si>
    <t>JOHCM Global Opps Offshore B GBP Inc</t>
  </si>
  <si>
    <t>#http://www.morningstar.co.uk/uk/funds/snapshot/snapshot.aspx?id=F00000OI91&amp;tab=2#</t>
  </si>
  <si>
    <t>IE00B89PQM59</t>
  </si>
  <si>
    <t>JOHCM Global Opps Offshore A GBP Inc</t>
  </si>
  <si>
    <t>#http://www.morningstar.co.uk/uk/funds/snapshot/snapshot.aspx?id=F00000OIEN&amp;tab=2#</t>
  </si>
  <si>
    <t>IE00B89ZF171</t>
  </si>
  <si>
    <t>PMCO Global Advis GBL Real Return HGD R Acc</t>
  </si>
  <si>
    <t>IE00B8CL0730</t>
  </si>
  <si>
    <t>Liontrust GF Spec Sits C3 Instl Acc £</t>
  </si>
  <si>
    <t>#https://markets.ft.com/data/funds/tearsheet/risk?s=IE00B8CL0730:GBP#</t>
  </si>
  <si>
    <t>IE00B8CL9K93</t>
  </si>
  <si>
    <t>GAM Star Global Dynamic GrowthInstGBPAcc</t>
  </si>
  <si>
    <t>#https://www.morningstar.co.uk/uk/funds/snapshot/snapshot.aspx?id=F00000PIKD&amp;tab=14&amp;DocumentId=ae76abbb1030d5cd22791281ecd0ceb6&amp;Format=PDF#</t>
  </si>
  <si>
    <t>IE00B8DMPF88</t>
  </si>
  <si>
    <t>Dimensional Global Sustainability Core Equity Fund USD</t>
  </si>
  <si>
    <t>IE00B8FHGS14</t>
  </si>
  <si>
    <t>iShares Edge MSCI Wld Min Vol ETF $ Acc</t>
  </si>
  <si>
    <t>#https://www.teletrader.com/ishares-edge-msci-w-m-v-u-e-usd-a/funds/details/FU_100043004#</t>
  </si>
  <si>
    <t>IE00B8FZ3Y05</t>
  </si>
  <si>
    <t>Sarasin IE Global Eq Opps GBP P Acc</t>
  </si>
  <si>
    <t>#https://www.morningstar.co.uk/uk/funds/snapshot/snapshot.aspx?id=F00000OWJL&amp;tab=2#</t>
  </si>
  <si>
    <t>IE00B8G43R93</t>
  </si>
  <si>
    <t>Sarasin IE Sustainable Global Real Estate Equity Acc</t>
  </si>
  <si>
    <t>IE00B8GF1M35</t>
  </si>
  <si>
    <t>SPDR® Dow Jones Global Real Estate ETF</t>
  </si>
  <si>
    <t>#https://markets.ft.com/data/etfs/tearsheet/risk?s=GBRE:LSE:GBP#</t>
  </si>
  <si>
    <t>IE00B8GF2Y22</t>
  </si>
  <si>
    <t>PIMCO GIS GlInGd Crdt R GBPH Inc</t>
  </si>
  <si>
    <t>#http://www.morningstar.co.uk/uk/funds/snapshot/snapshot.aspx?id=F00000P7JG&amp;tab=2#</t>
  </si>
  <si>
    <t>IE00B8GKDB10</t>
  </si>
  <si>
    <t>Vanguard FTSE AllWld HiDivYld ETF $Dis</t>
  </si>
  <si>
    <t>#https://www.morningstar.co.uk/uk/etf/snapshot/snapshot.aspx?id=0P0000YVD3&amp;tab=2&amp;InvestmentType=FE#</t>
  </si>
  <si>
    <t>IE00B8H6X308</t>
  </si>
  <si>
    <t>Hermes Investment Mgmt Asia Ex Japan Equity F USD Acc</t>
  </si>
  <si>
    <t>IE00B8HCHF86</t>
  </si>
  <si>
    <t>Baillie Gifford Worldwide US Equity Growth B GBP Acc</t>
  </si>
  <si>
    <t>IE00B8J58X03</t>
  </si>
  <si>
    <t>Sands Capital US Select Growth A GBP Acc</t>
  </si>
  <si>
    <t>#https://markets.ft.com/data/funds/tearsheet/risk?s=IE00B8J58X03:GBP#</t>
  </si>
  <si>
    <t>IE00B8K7V925</t>
  </si>
  <si>
    <t>PIMCO GIS Income Fund E</t>
  </si>
  <si>
    <t>IE00B8KJ1435</t>
  </si>
  <si>
    <t>GS Sterling Liquid Reserve R Acc</t>
  </si>
  <si>
    <t>#https://markets.ft.com/data/funds/tearsheet/summary?s=ie00b8kj1435:gbp#</t>
  </si>
  <si>
    <t>IE00B8KQFS66</t>
  </si>
  <si>
    <t>iShares Global HY Corp Bd GBPH ETF Dist</t>
  </si>
  <si>
    <t>#https://markets.ft.com/data/etfs/tearsheet/risk?s=GHYS:LSE:GBP#</t>
  </si>
  <si>
    <t>IE00B8NCRJ66</t>
  </si>
  <si>
    <t>GAM Star Global Growth Instl GBP Acc</t>
  </si>
  <si>
    <t>#https://markets.ft.com/data/funds/tearsheet/risk?s=IE00B8NCRJ66:GBP#</t>
  </si>
  <si>
    <t>IE00B8NHL881</t>
  </si>
  <si>
    <t>Harding Loevner Global Equity USD N</t>
  </si>
  <si>
    <t>#https://media.hardingloevner.com/fileadmin/pdf/PLC/GE/Class_D/KIID-2017.pdf#</t>
  </si>
  <si>
    <t>IE00B8RHFL59</t>
  </si>
  <si>
    <t>PIMCO GIS Income Instl GBPH Inc</t>
  </si>
  <si>
    <t>#http://www.morningstar.co.uk/uk/funds/snapshot/snapshot.aspx?id=F00000PICM&amp;tab=14&amp;DocumentId=a45e5dad05f5183b3c9bd132df19a1bf&amp;Format=PDF#</t>
  </si>
  <si>
    <t>IE00B8X9NX34</t>
  </si>
  <si>
    <t>First Trust Em Mkts AlphaDEX® ETF A Acc</t>
  </si>
  <si>
    <t>#https://markets.ft.com/data/etfs/tearsheet/risk?s=FEM:LSE:GBX#</t>
  </si>
  <si>
    <t>IE00B8YWCK14</t>
  </si>
  <si>
    <t>BNY Mellon Global Real Ret (GBP) W Acc</t>
  </si>
  <si>
    <t>#https://www.morningstar.co.uk/uk/funds/snapshot/snapshot.aspx?id=F00000PBV7&amp;tab=2#</t>
  </si>
  <si>
    <t>IE00B8YX0888</t>
  </si>
  <si>
    <t>BNY Mellon Global Equity Inc GBP W Acc</t>
  </si>
  <si>
    <t>#https://www.morningstar.co.uk/uk/funds/snapshot/snapshot.aspx?id=F00000PBV3&amp;tab=12#</t>
  </si>
  <si>
    <t>IE00B90JQM39</t>
  </si>
  <si>
    <t>BNY Mellon Global Real Ret (GBP) W Inc</t>
  </si>
  <si>
    <t>IE00B90KGT31</t>
  </si>
  <si>
    <t>BNY Mellon Long-Term Glbl Eq GBP W Acc</t>
  </si>
  <si>
    <t>#http://www.morningstar.co.uk/uk/funds/snapshot/snapshot.aspx?id=F00000PBVB&amp;tab=2#</t>
  </si>
  <si>
    <t>IE00B90LS909</t>
  </si>
  <si>
    <t>BNY Mellon Glbl Rl Ret (USD) W Acc</t>
  </si>
  <si>
    <t>#https://www.morningstar.co.uk/uk/funds/snapshot/snapshot.aspx?id=F00000PBVA&amp;tab=2#</t>
  </si>
  <si>
    <t>IE00B945VV12</t>
  </si>
  <si>
    <t>Vanguard FTSE Dev Eurp UCITS ETF</t>
  </si>
  <si>
    <t>#https://markets.ft.com/data/etfs/tearsheet/risk?s=VEUR:LSE:GBP#</t>
  </si>
  <si>
    <t>IE00B94Q3K76</t>
  </si>
  <si>
    <t>Sanlam AI Global Managed Risk A2 GBP Inc</t>
  </si>
  <si>
    <t>#http://www.morningstar.co.uk/uk/funds/snapshot/snapshot.aspx?id=F00000WX7U#</t>
  </si>
  <si>
    <t>IE00B94Q3M90</t>
  </si>
  <si>
    <t>Sanlam AI Global Managed Risk I USD Acc</t>
  </si>
  <si>
    <t>#https://markets.ft.com/data/funds/tearsheet/risk?s=IE00B94Q3M90:USD#</t>
  </si>
  <si>
    <t>IE00B94ZB998</t>
  </si>
  <si>
    <t>Invesco Morningstar US Energy Infrastructure MLP UCITS ETF</t>
  </si>
  <si>
    <t>IE00B95B5D80</t>
  </si>
  <si>
    <t>Janus Henderson Glb Rl EstEqInc H1qGBP</t>
  </si>
  <si>
    <t>#https://www.morningstar.co.uk/uk/funds/snapshot/snapshot.aspx?id=F00000TNHX&amp;tab=2#</t>
  </si>
  <si>
    <t>IE00B95PGT31</t>
  </si>
  <si>
    <t>Vanguard FTSE Japan ETF $Dis</t>
  </si>
  <si>
    <t>#https://markets.ft.com/data/etfs/tearsheet/risk?s=VJPN:LSE:GBP#</t>
  </si>
  <si>
    <t>IE00B95W7137</t>
  </si>
  <si>
    <t>Vanguard UK S/T Invm Grd Bd Idx £ Dist</t>
  </si>
  <si>
    <t>#https://markets.ft.com/data/funds/tearsheet/risk?s=IE00B95W7137:GBP#</t>
  </si>
  <si>
    <t>IE00B979BF49</t>
  </si>
  <si>
    <t>Royal London Short Duration Global High Yield Bond Z GBP</t>
  </si>
  <si>
    <t>IE00B97C0C31</t>
  </si>
  <si>
    <t>Kibo Energy PLC</t>
  </si>
  <si>
    <t>#http://www.teletrader.com/kibo-mining-plc-ord-eur0-015/stocks/details/tts-23096533#</t>
  </si>
  <si>
    <t>IE00B97HWB13</t>
  </si>
  <si>
    <t>FSSA Asian Eq Plus I GBP Acc</t>
  </si>
  <si>
    <t>#https://markets.ft.com/data/funds/tearsheet/risk?s=IE00B97HWB13:GBP#</t>
  </si>
  <si>
    <t>IE00B97RRK58</t>
  </si>
  <si>
    <t>EI Sturdza Fund Plc - Nippon Growth (UCITS) Fund JPY</t>
  </si>
  <si>
    <t>IE00B98YKX92</t>
  </si>
  <si>
    <t>JOHCM Continental European Y EUR Inc</t>
  </si>
  <si>
    <t>#http://www.morningstar.co.uk/uk/funds/snapshot/snapshot.aspx?id=F00000QK4T&amp;tab=2#</t>
  </si>
  <si>
    <t>IE00B993PD05</t>
  </si>
  <si>
    <t>JOHCM Continental European Y GBP Inc</t>
  </si>
  <si>
    <t>#https://markets.ft.com/data/funds/tearsheet/risk?s=IE00B993PD05:GBP#</t>
  </si>
  <si>
    <t>IE00B99KWY19</t>
  </si>
  <si>
    <t>Polen Capital Focus US Gr GBP Retail</t>
  </si>
  <si>
    <t>IE00B9F5YL18</t>
  </si>
  <si>
    <t>Vanguard FTSE Developed Asia Pacific ex Japan UCITS ETF GBP</t>
  </si>
  <si>
    <t>#http://www.teletrader.com/vang-f-f-dev-a-p-e-jp/stocks/details/tts-108964720/name/asc#</t>
  </si>
  <si>
    <t>IE00B9KNR336</t>
  </si>
  <si>
    <t>SPDR® S&amp;P Pan Asia Div Aristocrats ETF</t>
  </si>
  <si>
    <t>#https://markets.ft.com/data/etfs/tearsheet/risk?s=ASDV:LSE:USD#</t>
  </si>
  <si>
    <t>IE00B9M1BB17</t>
  </si>
  <si>
    <t>Vanguard UK S/T Invm Grd Bd Idx £ Acc</t>
  </si>
  <si>
    <t>#https://markets.ft.com/data/funds/tearsheet/risk?s=IE00B9M1BB17:GBP#</t>
  </si>
  <si>
    <t>IE00B9M6SJ31</t>
  </si>
  <si>
    <t>iShares Global Corp Bond EURH ETF Dist</t>
  </si>
  <si>
    <t>IE00B9NNZ473</t>
  </si>
  <si>
    <t>Franklin Templeton Global Funds PLC - FTGF Brandywine Global Income</t>
  </si>
  <si>
    <t>IE00BBMT2S30</t>
  </si>
  <si>
    <t>Brown Advisory US Small Cap Blend B £Acc</t>
  </si>
  <si>
    <t>#https://markets.ft.com/data/funds/tearsheet/risk?s=IE00BBMT2S30:GBP#</t>
  </si>
  <si>
    <t>IE00BBP6LK66</t>
  </si>
  <si>
    <t>Prusik Asian Equity Income U GBP</t>
  </si>
  <si>
    <t>#http://www.morningstarfunds.ie/ie/funds/snapshot/snapshot.aspx?id=F00000SX2R&amp;tab=14&amp;DocumentId=5687fabfcf75d6073cf9ecfed305637c&amp;Format=PDF#</t>
  </si>
  <si>
    <t>IE00BBPRBG56</t>
  </si>
  <si>
    <t>Coronation Global Managed P USD Acc</t>
  </si>
  <si>
    <t>#https://markets.ft.com/data/funds/tearsheet/risk?s=IE00BBPRBG56:USD#</t>
  </si>
  <si>
    <t>IE00BBPV5092</t>
  </si>
  <si>
    <t>Coronation Global Strategic USD Income Fund Class P</t>
  </si>
  <si>
    <t>IE00BC7GWQ44</t>
  </si>
  <si>
    <t>Vulcan Value Equity GBP II Inc</t>
  </si>
  <si>
    <t>IE00BC7GZJ81</t>
  </si>
  <si>
    <t xml:space="preserve">SPDR Bloomberg 1-3 Year US Treasurey Bond UCITS ETF </t>
  </si>
  <si>
    <t>IE00BC7GZX26</t>
  </si>
  <si>
    <t>SPDR Bloomberg 0-3 Year US Corporate Bond UCITS ETF</t>
  </si>
  <si>
    <t>IE00BCBJF711</t>
  </si>
  <si>
    <t>SPDR® Blmbrg 0-5 Yr Stlg Corp B ETF</t>
  </si>
  <si>
    <t>#https://markets.ft.com/data/etfs/tearsheet/risk?s=SYBQ:GER:EUR#</t>
  </si>
  <si>
    <t>IE00BCBJG560</t>
  </si>
  <si>
    <t>SPDR® MSCI World Small Cap ETF</t>
  </si>
  <si>
    <t>#http://www.morningstar.es/es/etf/snapshot/snapshot.aspx?id=0P00011EX4&amp;tab=2&amp;InvestmentType=FE#</t>
  </si>
  <si>
    <t>IE00BCCW5K20</t>
  </si>
  <si>
    <t>PIMCO GIS Capital Scs Ins GBP H Inc</t>
  </si>
  <si>
    <t>#https://www.morningstar.co.uk/uk/funds/snapshot/snapshot.aspx?id=F00000Q6UZ&amp;tab=2#</t>
  </si>
  <si>
    <t>IE00BCDBX048</t>
  </si>
  <si>
    <t>Polar Capital Glbl Convert USD R Inc</t>
  </si>
  <si>
    <t>#https://www.morningstar.co.uk/uk/funds/snapshot/snapshot.aspx?id=0P0000ZJNY&amp;tab=2#</t>
  </si>
  <si>
    <t>IE00BCDBX600</t>
  </si>
  <si>
    <t>POLAR CAPITAL FUND GBL CNVT HEDGED I ACC</t>
  </si>
  <si>
    <t>IE00BCLWRG39</t>
  </si>
  <si>
    <t>iShares MSCI Japan USD Hedged UCITS ETF USD</t>
  </si>
  <si>
    <t>IE00BCLYMC02</t>
  </si>
  <si>
    <t>Stonehage Flmg GlbBest IdeasEq B USD Acc</t>
  </si>
  <si>
    <t>Stonehedge</t>
  </si>
  <si>
    <t>#https://www.morningstar.co.uk/uk/funds/snapshot/snapshot.aspx?id=F00000UIS9#</t>
  </si>
  <si>
    <t>IE00BCRY5Y77</t>
  </si>
  <si>
    <t>iShares $ Short Dur Corp Bd ETF USD Dist</t>
  </si>
  <si>
    <t>http://www.morningstar.co.uk/uk/etf/snapshot/snapshot.aspx?id=0P0000ZROM&amp;tab=2#http://www.morningstar.co.uk/uk/etf/snapshot/snapshot.aspx?id=0P0000ZROM&amp;tab=2#</t>
  </si>
  <si>
    <t>IE00BCRY6003</t>
  </si>
  <si>
    <t>iShares $ Short Dur HY CorpBd ETF $ Dist</t>
  </si>
  <si>
    <t>#http://www.morningstar.co.uk/uk/etf/snapshot/snapshot.aspx?id=0P0000ZROR&amp;tab=2&amp;InvestmentType=FE#</t>
  </si>
  <si>
    <t>IE00BCRY6227</t>
  </si>
  <si>
    <t>iShares $ Ultrashort Bond ETF USD Dist</t>
  </si>
  <si>
    <t>#http://www.morningstar.co.uk/uk/etf/snapshot/snapshot.aspx?id=0P0000ZROU&amp;tab=2&amp;InvestmentType=FE#</t>
  </si>
  <si>
    <t>IE00BCRY6441</t>
  </si>
  <si>
    <t>iShares £ Ultrashort Bond ETF GBP Dist</t>
  </si>
  <si>
    <t>#http://www.morningstar.co.uk/uk/etf/snapshot/snapshot.aspx?id=0P0000ZRP7&amp;tab=2#</t>
  </si>
  <si>
    <t>IE00BD03DV19</t>
  </si>
  <si>
    <t>Coronation Global Capital Plus P GBPHAcc</t>
  </si>
  <si>
    <t>Coronation</t>
  </si>
  <si>
    <t>#https://markets.ft.com/data/funds/tearsheet/risk?s=IE00BD03DV19:GBP#</t>
  </si>
  <si>
    <t>IE00BD065J20</t>
  </si>
  <si>
    <t>Veritas Asian D GBP</t>
  </si>
  <si>
    <t>#https://markets.ft.com/data/funds/tearsheet/risk?s=IE00BD065J20:GBP#</t>
  </si>
  <si>
    <t>IE00BD065L42</t>
  </si>
  <si>
    <t>Veritas Asian D EUR</t>
  </si>
  <si>
    <t>#https://www.morningstar.co.uk/uk/funds/snapshot/snapshot.aspx?id=F000015G32&amp;tab=2#</t>
  </si>
  <si>
    <t>IE00BD065M58</t>
  </si>
  <si>
    <t>Veritas Asian C GBP</t>
  </si>
  <si>
    <t>#https://www.morningstar.co.uk/uk/funds/snapshot/snapshot.aspx?id=F00000YGSA&amp;tab=2#</t>
  </si>
  <si>
    <t>IE00BD07T932</t>
  </si>
  <si>
    <t>Sanlam AI Global Managed Risk L2 USD Acc</t>
  </si>
  <si>
    <t>IE00BD07TB52</t>
  </si>
  <si>
    <t>Sanlam AI Global Managed Risk L2 GBP Acc</t>
  </si>
  <si>
    <t>EB review and approval - review 01/02/2019#http://EB review and approval - review 01/02/2019#</t>
  </si>
  <si>
    <t>IE00BD07TF90</t>
  </si>
  <si>
    <t>Sanlam P2 Managed Risk N2 USD</t>
  </si>
  <si>
    <t>CDSC fee - 5% reducing by 1% over 5 year period</t>
  </si>
  <si>
    <t>IE00BD081014</t>
  </si>
  <si>
    <t>Sanlam AI Global Managed Risk Fund N2 GBP Inc</t>
  </si>
  <si>
    <t>https://www.trustnetoffshore.com/Factsheets/Factsheet.aspx?univ=DC&amp;fundCode=JEFDR&amp;pagetype=ratios</t>
  </si>
  <si>
    <t>IE00BD0NC474</t>
  </si>
  <si>
    <t>iShares UK Crdt Bd Idx (IE) D Acc GBP</t>
  </si>
  <si>
    <t>#https://www.morningstar.co.uk/uk/funds/snapshot/snapshot.aspx?id=F00000YZA9&amp;tab=2#</t>
  </si>
  <si>
    <t>IE00BD0NCB41</t>
  </si>
  <si>
    <t>Royal London Sterl Extra Yld Bd A Acc</t>
  </si>
  <si>
    <t>#https://markets.ft.com/data/funds/tearsheet/risk?s=IE00BD0NCB41:GBP#</t>
  </si>
  <si>
    <t>IE00BD0NCL49</t>
  </si>
  <si>
    <t>iShares Dev Wld Idx (IE) D Acc GBP</t>
  </si>
  <si>
    <t>#https://www.morningstar.co.uk/uk/funds/snapshot/snapshot.aspx?id=F00000YZAC&amp;tab=2#</t>
  </si>
  <si>
    <t>IE00BD0NCM55</t>
  </si>
  <si>
    <t>iShares Dev Wld Idx (IE) D Acc EUR</t>
  </si>
  <si>
    <t>#http://www.morningstar.co.uk/uk/funds/snapshot/snapshot.aspx?id=F00000YZAD&amp;tab=2#</t>
  </si>
  <si>
    <t>IE00BD0ND118</t>
  </si>
  <si>
    <t>Royal London Shrt Dur Glb HY Bd Z GBPAcc</t>
  </si>
  <si>
    <t>#https://www.morningstar.co.uk/uk/funds/snapshot/snapshot.aspx?id=F00000YBUU&amp;tab=2#</t>
  </si>
  <si>
    <t>IE00BD0QBF03</t>
  </si>
  <si>
    <t>PIMCO GIS Income Fund A GBP HI</t>
  </si>
  <si>
    <t>IE00BD1F4K20</t>
  </si>
  <si>
    <t>iShares Edge MSCI USA Size Fac ETF $ Acc</t>
  </si>
  <si>
    <t>IE00BD1F4L37</t>
  </si>
  <si>
    <t>iShares Edge MSCI USA Qual Fac ETF $ Acc</t>
  </si>
  <si>
    <t>#https://www.justetf.com/en/etf-profile.html?isin=IE00BD1F4L37#overview</t>
  </si>
  <si>
    <t>IE00BD1F4M44</t>
  </si>
  <si>
    <t>iShares Edge MSCI USA Val Fac ETF $ Acc</t>
  </si>
  <si>
    <t>#http://www.teletrader.com/ish-edge-msci-usa-value-factor/stocks/details/tts-114689815/name/asc#</t>
  </si>
  <si>
    <t>IE00BD1F4N50</t>
  </si>
  <si>
    <t>iShares Edge MSCI USA Momentum</t>
  </si>
  <si>
    <t>IE00BD3V0B10</t>
  </si>
  <si>
    <t>iShares S&amp;P U.S. Banks ETF</t>
  </si>
  <si>
    <t>#https://markets.ft.com/data/etfs/tearsheet/risk?s=BNKS:LSE:USD#</t>
  </si>
  <si>
    <t>IE00BD45YS76</t>
  </si>
  <si>
    <t>iShares Core MSCI World ETF GBP H Dist</t>
  </si>
  <si>
    <t>#https://www.teletrader.com/ishares-core-mscsh-world-ucshts-etf/stocks/details/tts-132497008/name/asc#</t>
  </si>
  <si>
    <t>IE00BD5B1Y92</t>
  </si>
  <si>
    <t>Bank of Cyprus Holdings Plc</t>
  </si>
  <si>
    <t>IE00BD5BKG45</t>
  </si>
  <si>
    <t>Neuberger Berman Uncrld Strs GBP I2 AccH</t>
  </si>
  <si>
    <t>Neuberger Berman</t>
  </si>
  <si>
    <t>#http://www.morningstar.co.uk/uk/funds/snapshot/snapshot.aspx?id=F00000ZAUF#</t>
  </si>
  <si>
    <t>IE00BD5CVF34</t>
  </si>
  <si>
    <t>BNY Mellon Glb Sht Dated High Yield Bond GBP Hgd W (Acc) IRE</t>
  </si>
  <si>
    <t>IE00BD5CVG41</t>
  </si>
  <si>
    <t>BNY Mellon Global Short Dated High Yield Bond Fund W Inc Hedged GBP</t>
  </si>
  <si>
    <t>IE00BD5FCF91</t>
  </si>
  <si>
    <t>SPDR FTSE UK All Share UCITS ETF</t>
  </si>
  <si>
    <t>IE00BD5GZQ41</t>
  </si>
  <si>
    <t>iShares Green Bd Idx (IE) D Acc GBP H</t>
  </si>
  <si>
    <t>#https://www.morningstar.co.uk/uk/funds/snapshot/snapshot.aspx?id=F000011B6G&amp;tab=14&amp;DocumentId=c37f1282c5e0197a0c457ff3212f8b18&amp;Format=PDF#</t>
  </si>
  <si>
    <t>IE00BD5JQR14</t>
  </si>
  <si>
    <t xml:space="preserve">MontLake Dunn WMA Institutional UCITS Fund GBP Instl Class D Pooled Shares  </t>
  </si>
  <si>
    <t>IE00BD6C6T17</t>
  </si>
  <si>
    <t>GAM Star Global Cautious G GBP Acc</t>
  </si>
  <si>
    <t>#http://www.morningstarfunds.ie/ie/funds/snapshot/snapshot.aspx?id=F00000YYQJ&amp;tab=14&amp;DocumentId=de4ec27f893fe4ef6f19de013d19e9c9&amp;Format=PDF#</t>
  </si>
  <si>
    <t>IE00BD6C6W46</t>
  </si>
  <si>
    <t>GAM Star Global Bal F GBP Acc</t>
  </si>
  <si>
    <t>#https://markets.ft.com/data/funds/tearsheet/risk?s=IE00BD6C6W46:GBP#</t>
  </si>
  <si>
    <t>IE00BD6C6Z76</t>
  </si>
  <si>
    <t>GAM Star Global Growth F GBP Acc</t>
  </si>
  <si>
    <t>#https://www.gam.com/en/fund/IE00BD6C6Z76#</t>
  </si>
  <si>
    <t>IE00BD6C7651</t>
  </si>
  <si>
    <t>GAM Star Global Bal G GBP Acc</t>
  </si>
  <si>
    <t>#https://markets.ft.com/data/funds/tearsheet/risk?s=IE00BD6C7651:GBP#</t>
  </si>
  <si>
    <t>IE00BD6D4566</t>
  </si>
  <si>
    <t>Vanguard U.S. Government Bond Index Fund GBP I</t>
  </si>
  <si>
    <t>IE00BD6DG945</t>
  </si>
  <si>
    <t>Pacific Multi-Asset Accumulator Conservative A Acc GBP</t>
  </si>
  <si>
    <t>IE00BD6DGC75</t>
  </si>
  <si>
    <t>Pacific Multi-Asset Acc Plus GBP A</t>
  </si>
  <si>
    <t>#https://markets.ft.com/data/funds/tearsheet/risk?s=IE00BD6DGC75:GBP#</t>
  </si>
  <si>
    <t>IE00BD6DGH21</t>
  </si>
  <si>
    <t>Pacific Multi-Asset Acc Core GBP A</t>
  </si>
  <si>
    <t>#https://markets.ft.com/data/funds/tearsheet/risk?s=IE00BYX7PM24:GBP#</t>
  </si>
  <si>
    <t>IE00BD6FTQ80</t>
  </si>
  <si>
    <t>Invesco Bloomberg Commodity ETF</t>
  </si>
  <si>
    <t>#https://www.morningstar.co.uk/uk/etf/snapshot/snapshot.aspx?id=0P00019OQZ&amp;tab=2&amp;InvestmentType=FE#</t>
  </si>
  <si>
    <t>IE00BD71BZ89</t>
  </si>
  <si>
    <t>Kensington Diversified Balanced AGBPAcc</t>
  </si>
  <si>
    <t xml:space="preserve">Broker fund </t>
  </si>
  <si>
    <t>Kensington</t>
  </si>
  <si>
    <t>#https://markets.ft.com/data/funds/tearsheet/risk?s=IE00BD71BZ89:GBP#</t>
  </si>
  <si>
    <t>IE00BD71CH72</t>
  </si>
  <si>
    <t>Kensington Diversified Growth A GBP Acc</t>
  </si>
  <si>
    <t>#https://markets.ft.com/data/funds/tearsheet/risk?s=IE00BD71CH72:GBP#</t>
  </si>
  <si>
    <t>IE00BD7Y0G10</t>
  </si>
  <si>
    <t>BNY Mellon US Equity IncomeGBP StlgWAccH</t>
  </si>
  <si>
    <t>#https://www.bnymellonim.com/documents/ie/en/institutional/KIID-MGF-BNY-Mellon-US-Equity-Income-Fund-Sterling-W-Acc-hedged-IE00BD7Y0G10-IE-en.pdf#</t>
  </si>
  <si>
    <t>IE00BD7Y3W82</t>
  </si>
  <si>
    <t>Fortem Capital Progressive Growth Fund D GBP</t>
  </si>
  <si>
    <t>IE00BD81XT55</t>
  </si>
  <si>
    <t>Polar Capital UK Value Opports S GBP Dis</t>
  </si>
  <si>
    <t>#https://markets.ft.com/data/funds/tearsheet/risk?s=IE00BD81XT55:GBP#</t>
  </si>
  <si>
    <t>IE00BD81XX91</t>
  </si>
  <si>
    <t>Polar Capital UK Value Opports I GBP Acc</t>
  </si>
  <si>
    <t>#https://markets.ft.com/data/funds/tearsheet/risk?s=IE00BD81XX91:GBP#</t>
  </si>
  <si>
    <t>IE00BD842209</t>
  </si>
  <si>
    <t>BNY Mellon US Equity Income GBP E Inc</t>
  </si>
  <si>
    <t>#https://markets.ft.com/data/funds/tearsheet/risk?s=IE00BD842209:GBP#</t>
  </si>
  <si>
    <t>IE00BD85V710</t>
  </si>
  <si>
    <t>Next Generation MS Global Gr A GBP</t>
  </si>
  <si>
    <t>Algo</t>
  </si>
  <si>
    <t>#https://www.morningstarfunds.ie/ie/funds/snapshot/snapshot.aspx?id=F00000WVCY&amp;tab=2#</t>
  </si>
  <si>
    <t>IE00BD85V827</t>
  </si>
  <si>
    <t>Next Generation MS Global Gr A USD</t>
  </si>
  <si>
    <t>IE00BD85VP99</t>
  </si>
  <si>
    <t>Next Generation MS Global Defensv A GBP</t>
  </si>
  <si>
    <t>#https://www.morningstarfunds.ie/ie/funds/snapshot/snapshot.aspx?id=F00000WVCW&amp;tab=14&amp;DocumentId=446ba4cb85916186a0a8af509d3ec7c0&amp;Format=PDF#</t>
  </si>
  <si>
    <t>IE00BD87SZ41</t>
  </si>
  <si>
    <t>Rubrics Global Credit UCITS K GBP</t>
  </si>
  <si>
    <t>IE00BD8KRH84</t>
  </si>
  <si>
    <t>iShares Core S&amp;P 500 ETF GBPH Dist</t>
  </si>
  <si>
    <t>#https://markets.ft.com/data/etfs/tearsheet/risk?s=GSPX:LSE:GBP#</t>
  </si>
  <si>
    <t>IE00BD9GKW12</t>
  </si>
  <si>
    <t>Hermes US SMID Equity L Inc GBP</t>
  </si>
  <si>
    <t>IE00BD9H0P77</t>
  </si>
  <si>
    <t>Titan Hybrid Capital Bond Fund C EUR Acc</t>
  </si>
  <si>
    <t>IE00BD9H0Q84</t>
  </si>
  <si>
    <t>Titan Hybrid Capital Bond Fund D EUR Inc</t>
  </si>
  <si>
    <t>IE00BD9MC568</t>
  </si>
  <si>
    <t>Baillie Gifford WW Hlth Innovt B GBP Acc</t>
  </si>
  <si>
    <t>IE00BD9MKL82</t>
  </si>
  <si>
    <t>Brown Advisory Global Leaders Fund B GBP</t>
  </si>
  <si>
    <t>IE00BD9MMC32</t>
  </si>
  <si>
    <t>JPM BetaBuilders UK Gilt 1-5 yrETFGBPInc</t>
  </si>
  <si>
    <t>#https://www.morningstar.co.uk/uk/etf/snapshot/snapshot.aspx?id=0P0001DHZM&amp;tab=2&amp;InvestmentType=FE#</t>
  </si>
  <si>
    <t>IE00BD9MMG79</t>
  </si>
  <si>
    <t>JPM GBP Ultra-Short Income ETF GBP Inc</t>
  </si>
  <si>
    <t>IE00BD9Q7F32</t>
  </si>
  <si>
    <t>Muzinich EmergingMktsShrtDur HGBP Inc G</t>
  </si>
  <si>
    <t>Muzinich</t>
  </si>
  <si>
    <t>#https://www.morningstar.co.uk/uk/funds/snapshot/snapshot.aspx?id=F00000XVY0&amp;tab=2#</t>
  </si>
  <si>
    <t>IE00BDBRBY17</t>
  </si>
  <si>
    <t>First Sentier Rspnb Lstd Infra E GBP Inc</t>
  </si>
  <si>
    <t>IE00BDBRDM35</t>
  </si>
  <si>
    <t>iShares Core Global Aggt Bd ETF EUR HAcc</t>
  </si>
  <si>
    <t>IE00BDC5DG00</t>
  </si>
  <si>
    <t>Kenmare Resources plc GBP</t>
  </si>
  <si>
    <t>IE00BDC7CZ89</t>
  </si>
  <si>
    <t>Latitude Horizon Fund Class GBP Acc</t>
  </si>
  <si>
    <t>IE00BDCY2J38</t>
  </si>
  <si>
    <t>TC New Horizon Global Balanced E GBP</t>
  </si>
  <si>
    <t>TC New Horizon</t>
  </si>
  <si>
    <t>#https://www.morningstar.co.uk/uk/funds/snapshot/snapshot.aspx?id=F000010EJP&amp;tab=2#</t>
  </si>
  <si>
    <t>IE00BDD0SS10</t>
  </si>
  <si>
    <t>Vanguard U.S. Govt Bd Idx £ H Dist</t>
  </si>
  <si>
    <t>#https://markets.ft.com/data/funds/tearsheet/risk?s=IE00BDD0SS10:GBP#</t>
  </si>
  <si>
    <t>IE00BDDK0411</t>
  </si>
  <si>
    <t>PGIM Global Corporate Bond Fund I Hedged GBP Inc</t>
  </si>
  <si>
    <t>IE00BDDRF700</t>
  </si>
  <si>
    <t>HAN-GINS Tech Megatrend Equal Wgt ETFAcc</t>
  </si>
  <si>
    <t>Hancap</t>
  </si>
  <si>
    <t>#https://www.justetf.com/en/etf-profile.html?isin=IE00BDDRF700#overview</t>
  </si>
  <si>
    <t>IE00BDDY3229</t>
  </si>
  <si>
    <t>Federated Hermes US Smid Eq L2 USD Dis</t>
  </si>
  <si>
    <t>#https://www.morningstarfunds.ie/ie/funds/snapshot/snapshot.aspx?id=F0000106GW&amp;tab=2#</t>
  </si>
  <si>
    <t>IE00BDF17X01</t>
  </si>
  <si>
    <t>Canaccord Genuity Global Eq T GBP H Acc</t>
  </si>
  <si>
    <t>#https://markets.ft.com/data/funds/tearsheet/risk?s=IE00BDF17X01:GBP#</t>
  </si>
  <si>
    <t>IE00BDFB5D65</t>
  </si>
  <si>
    <t>Vanguard Global Corporate Bond Index Fund IP GBP HA</t>
  </si>
  <si>
    <t>IE00BDFB5M56</t>
  </si>
  <si>
    <t>Vanguard Glb Corp Bd Idx £ H Acc</t>
  </si>
  <si>
    <t>#https://markets.ft.com/data/funds/tearsheet/summary?s=IE00BDFB5M56:GBP#</t>
  </si>
  <si>
    <t>IE00BDFB7308</t>
  </si>
  <si>
    <t>Vanguard Global Short-Term Corporate Bond Index Fund USD Hedged Acc</t>
  </si>
  <si>
    <t>IE00BDFB7639</t>
  </si>
  <si>
    <t>Vanguard Glb S/T Corp Bd Idx £ H Acc</t>
  </si>
  <si>
    <t>#https://markets.ft.com/data/funds/tearsheet/risk?s=IE00BDFB7639:GBP#</t>
  </si>
  <si>
    <t>IE00BDFBTQ78</t>
  </si>
  <si>
    <t>VanEck Global Mining ETF A USD</t>
  </si>
  <si>
    <t>#https://www.justetf.com/en/etf-profile.html?isin=IE00BDFBTQ78#overview</t>
  </si>
  <si>
    <t>IE00BDFC6B49</t>
  </si>
  <si>
    <t>FTGF WA Sh Dur Bl Chp Bd SGBPHDisM+e</t>
  </si>
  <si>
    <t>#https://markets.ft.com/data/funds/tearsheet/risk?s=IE00BDFC6B49:GBP#</t>
  </si>
  <si>
    <t xml:space="preserve">IE00BDFGJ734 </t>
  </si>
  <si>
    <t>iShares JP Morgan $ EM Bond UCITS ETF</t>
  </si>
  <si>
    <t>IE00BDFGJ841</t>
  </si>
  <si>
    <t>iShares US Aggregate Bond UCITS ETF</t>
  </si>
  <si>
    <t>IE00BDFJYL11</t>
  </si>
  <si>
    <t>iShares $ High Yld Corp Bd ETF GBPH Dist</t>
  </si>
  <si>
    <t>#https://www.justetf.com/en/etf-profile.html?isin=IE00BDFJYL11#</t>
  </si>
  <si>
    <t>IE00BDFK1573</t>
  </si>
  <si>
    <t xml:space="preserve">iShares USD Treasury Bond 1-3yr ETF </t>
  </si>
  <si>
    <t>IE00BDFK1680</t>
  </si>
  <si>
    <t>iShares Fallen Angels High Yield Corporate Bond UCITS ETF Hedged GBP</t>
  </si>
  <si>
    <t>IE00BDFK1N50</t>
  </si>
  <si>
    <t>iShares $ Treasury Bd 1-3yr ETF GBPHDist</t>
  </si>
  <si>
    <t>#https://www.morningstar.co.uk/uk/etf/snapshot/snapshot.aspx?id=0P0001D4HF&amp;tab=2&amp;InvestmentType=FE#</t>
  </si>
  <si>
    <t>IE00BDFK3736</t>
  </si>
  <si>
    <t>iShares $ Corp Bond ETF GBP H Dist</t>
  </si>
  <si>
    <t>#https://www.teletrader.com/ishares-cor-bd-u-e-gbp-d-h/funds/details/FU_100067085#</t>
  </si>
  <si>
    <t>IE00BDFK3G24</t>
  </si>
  <si>
    <t>iShares Global Corp Bond ETF GBP H Dist</t>
  </si>
  <si>
    <t>#https://www.justetf.com/de-en/etf-profile.html?isin=IE00BDFK3G24#</t>
  </si>
  <si>
    <t>IE00BDFK3H31</t>
  </si>
  <si>
    <t>iShares Global Govt Bond ETF GBP H Dist</t>
  </si>
  <si>
    <t>#https://www.morningstar.co.uk/uk/etf/snapshot/snapshot.aspx?id=0P0001CZ7K&amp;tab=2&amp;InvestmentType=FE#</t>
  </si>
  <si>
    <t>IE00BDFL4P12</t>
  </si>
  <si>
    <t>iShares Diversified Commodity Swap ETF</t>
  </si>
  <si>
    <t>#https://www.teletrader.com/ishares-vi-plc-ishares-diversified-comm-swp-ucits-etf/stocks/details/tts-125042742/name/asc#</t>
  </si>
  <si>
    <t>IE00BDGKPZ46</t>
  </si>
  <si>
    <t>JOHCM UK Dynamic GBP Inc</t>
  </si>
  <si>
    <t>#https://markets.ft.com/data/funds/tearsheet/risk?s=IE00BDGKPZ46:GBP#</t>
  </si>
  <si>
    <t>IE00BDGV0183</t>
  </si>
  <si>
    <t>Guinness Global Equity Income C EUR Dist</t>
  </si>
  <si>
    <t>http://www.morningstar.co.uk/uk/funds/snapshot/snapshot.aspx?id=F00000YHKN&amp;tab=2</t>
  </si>
  <si>
    <t>IE00BDHSRD90</t>
  </si>
  <si>
    <t>Guinness Asian Equity Income Y GBP Acc</t>
  </si>
  <si>
    <t>#https://markets.ft.com/data/funds/tearsheet/risk?s=IE00BDHSRD90:GBP#</t>
  </si>
  <si>
    <t>IE00BDQYWQ65</t>
  </si>
  <si>
    <t>iShares $ TIPS 0-5 ETF USD Dist</t>
  </si>
  <si>
    <t>#https://www.teletrader.com/ishares-ii-plc-ishares-tips-0-5-ucits-etf/stocks/details/tts-121062414/name/asc#</t>
  </si>
  <si>
    <t>IE00BDQZN550</t>
  </si>
  <si>
    <t>UBS ETF MSCI ACWI ESG U LCS H GBP A Acc</t>
  </si>
  <si>
    <t>#https://www.teletrader.com/ubsetf-msci-acwi-esg-h-gbp-acc/stocks/details/tts-142716693#</t>
  </si>
  <si>
    <t>IE00BDR0R131</t>
  </si>
  <si>
    <t>Pacific Multi-Asset Acc Core £ F</t>
  </si>
  <si>
    <t>#https://markets.ft.com/data/funds/tearsheet/risk?s=IE00BDR0R131:GBP#</t>
  </si>
  <si>
    <t>IE00BDR0R248</t>
  </si>
  <si>
    <t>Pacific Multi-Asset Acc Core £ G</t>
  </si>
  <si>
    <t>IE00BDR0R461</t>
  </si>
  <si>
    <t>Pacific Multi-Asset CORE G-Share Class USD Hedged Acc</t>
  </si>
  <si>
    <t>IE00BDR0RB36</t>
  </si>
  <si>
    <t>Pacific Multi-Asset Acc Consvat £ G</t>
  </si>
  <si>
    <t>#https://markets.ft.com/data/funds/tearsheet/risk?s=IE00BDR0RB36:GBP#</t>
  </si>
  <si>
    <t>IE00BDRKF200</t>
  </si>
  <si>
    <t>Rudolf Wolff Global Income FA GBP Acc</t>
  </si>
  <si>
    <t>Not acceptable due to over exposure (fund size is only £3.09m as at March 2024, our exposure is 38%)</t>
  </si>
  <si>
    <t>Rudolf Wolff</t>
  </si>
  <si>
    <t>IE00BDRKF424</t>
  </si>
  <si>
    <t>Rudolf Wolff Global Income FI GBP Inc</t>
  </si>
  <si>
    <t>#https://markets.ft.com/data/funds/tearsheet/risk?s=IE00BDRKF424:GBP#</t>
  </si>
  <si>
    <t>IE00BDRKF648</t>
  </si>
  <si>
    <t>Rudolf Wolff Global Income BA GBP Acc</t>
  </si>
  <si>
    <t>#https://markets.ft.com/data/funds/tearsheet/risk?s=IE00BDRKF648:GBP#</t>
  </si>
  <si>
    <t>IE00BDRKF861</t>
  </si>
  <si>
    <t>Rudolf Wolff Global Income BI GBP Inc</t>
  </si>
  <si>
    <t>#https://markets.ft.com/data/funds/tearsheet/risk?s=IE00BDRKF861:GBP#</t>
  </si>
  <si>
    <t>IE00BDTMDT74</t>
  </si>
  <si>
    <t>PIMCO GIS Glb IG Crdt ESG Ins GBPH Acc</t>
  </si>
  <si>
    <t>#https://markets.ft.com/data/funds/tearsheet/risk?s=IE00BDTMDT74:GBP#</t>
  </si>
  <si>
    <t>IE00BDTYYN48</t>
  </si>
  <si>
    <t>Man GLG High Yield Opportunities Class I GBP Accumulation H</t>
  </si>
  <si>
    <t>IE00BDVJF675</t>
  </si>
  <si>
    <t>Invesco Preferred Shares ETF</t>
  </si>
  <si>
    <t>#https://www.morningstar.co.uk/uk/etf/snapshot/snapshot.aspx?id=0P0001BQ0D&amp;tab=2&amp;InvestmentType=FE#</t>
  </si>
  <si>
    <t>IE00BDVPNG13</t>
  </si>
  <si>
    <t>WisdomTree Art Intelligence ETF USD Acc</t>
  </si>
  <si>
    <t>#https://www.justetf.com/en/etf-profile.html?isin=IE00BDVPNG13#overview</t>
  </si>
  <si>
    <t>IE00BDX8CQ10</t>
  </si>
  <si>
    <t xml:space="preserve">Lazard Global Listed Infrastructure Equity Fund A USD </t>
  </si>
  <si>
    <t>IE00BDZ2QQ98</t>
  </si>
  <si>
    <t>TC New Horizon Global Balanced F GBP</t>
  </si>
  <si>
    <t>#https://markets.ft.com/data/funds/tearsheet/risk?s=IE00BDZ2QQ98:GBP#</t>
  </si>
  <si>
    <t>IE00BDZ2QS13</t>
  </si>
  <si>
    <t>TC New Horizon Global Balanced M GBP</t>
  </si>
  <si>
    <t>#https://markets.ft.com/data/funds/tearsheet/risk?s=IE00BDZ2QS13:GBP#</t>
  </si>
  <si>
    <t>IE00BDZRXG31</t>
  </si>
  <si>
    <t>Neuberger Bernam Inv Fds Short Duration Emerging Markets Debt I5 GBP Inc</t>
  </si>
  <si>
    <t>IE00BDZVH859</t>
  </si>
  <si>
    <t>iShares $ TIPS ETF GBP H Dist</t>
  </si>
  <si>
    <t>#https://www.morningstar.co.uk/uk/etf/snapshot/snapshot.aspx?id=0P0001CW83&amp;tab=2&amp;InvestmentType=FE#</t>
  </si>
  <si>
    <t>IE00BDZVHB89</t>
  </si>
  <si>
    <t>iShares $ TIPS 0-5 ETF GBP H Dist</t>
  </si>
  <si>
    <t>#https://www.justetf.com/en/etf-profile.html?isin=IE00BDZVHB89#overview</t>
  </si>
  <si>
    <t>IE00BDZVHC96</t>
  </si>
  <si>
    <t>iShares Dev Mkts Prpty Yld ETF GBPH Dist</t>
  </si>
  <si>
    <t>#https://www.teletrader.com/shshares-shi-plc-shsh-dev-mkts-ppty-ysheld-etf-gbp-hdg-acc/stocks/details/tts-136855010/name/asc#</t>
  </si>
  <si>
    <t>IE00BDZVHD04</t>
  </si>
  <si>
    <t>iShares Developed Markets Property Yield UCITS ETF</t>
  </si>
  <si>
    <t>IE00BF01VX72</t>
  </si>
  <si>
    <t>PIMCO GIS Income Fund E Inc GBP Hdg</t>
  </si>
  <si>
    <t>IE00BF047831</t>
  </si>
  <si>
    <t>Fortem Capital Progressive Growth Fund A Acc GBP</t>
  </si>
  <si>
    <t>IE00BF0BCP69</t>
  </si>
  <si>
    <t>L&amp;G All Commodities ETF</t>
  </si>
  <si>
    <t>#https://www.justetf.com/en/etf-profile.html?isin=IE00BF0BCP69#</t>
  </si>
  <si>
    <t>IE00BF0GL329</t>
  </si>
  <si>
    <t>Polar Cptl PLC-Artfcl Intllgnc I Acc</t>
  </si>
  <si>
    <t>#https://www.morningstar.co.uk/uk/funds/snapshot/snapshot.aspx?id=F00000ZIYG&amp;tab=2#</t>
  </si>
  <si>
    <t>IE00BF0GL543</t>
  </si>
  <si>
    <t>#https://www.morningstar.co.uk/uk/funds/snapshot/snapshot.aspx?id=0P0001BO8Z&amp;tab=2#</t>
  </si>
  <si>
    <t>IE00BF0GL873</t>
  </si>
  <si>
    <t>Polar Cptl PLC-Artfcl Intllgnc S Acc</t>
  </si>
  <si>
    <t>#https://www.morningstar.co.uk/uk/funds/snapshot/snapshot.aspx?id=0P0001BO90&amp;tab=2#</t>
  </si>
  <si>
    <t>IE00BF0L3536</t>
  </si>
  <si>
    <t>AIB Group Plc</t>
  </si>
  <si>
    <t>IE00BF0M2Z96</t>
  </si>
  <si>
    <t>L&amp;G Battery Value-Chain ETF</t>
  </si>
  <si>
    <t>#https://www.morningstar.co.uk/uk/etf/snapshot/snapshot.aspx?id=0P0001CLIL&amp;tab=2&amp;InvestmentType=FE#</t>
  </si>
  <si>
    <t>IE00BF0SY731</t>
  </si>
  <si>
    <t>Polar Capital Fund Healthcare Opportunities Si Inc GBP</t>
  </si>
  <si>
    <t>IE00BF11F458</t>
  </si>
  <si>
    <t>iShares USD Floating Rate Bond UCITS ETF EUR</t>
  </si>
  <si>
    <t>IE00BF16M727</t>
  </si>
  <si>
    <t>First Trust Nasdaq Cybscty ETF A USD Acc</t>
  </si>
  <si>
    <t>#https://www.justetf.com/en/etf-profile.html?isin=IE00BF16M727#overview</t>
  </si>
  <si>
    <t>IE00BF18T660</t>
  </si>
  <si>
    <t>Stewart Investors Asia Pacific Leaders Fund VI (Accumulation) USD</t>
  </si>
  <si>
    <t>IE00BF199145</t>
  </si>
  <si>
    <t>GMO Equity Dislocation Invmt L GBP Acc</t>
  </si>
  <si>
    <t>IE00BF1B7389</t>
  </si>
  <si>
    <t>SPDR® MSCI ACWI EUR Hdg UCITS ETF (Acc)</t>
  </si>
  <si>
    <t>https://www.morningstar.co.uk/uk/etf/snapshot/snapshot.aspx?id=0P0001IIKX&amp;tab=14&amp;DocumentId=8b25c2b2ca70f8f948ea7bd5e67440ad&amp;Format=PDF</t>
  </si>
  <si>
    <t>IE00BF1PFX69</t>
  </si>
  <si>
    <t>Muzinich Enhanced Yield Short Term G USD Acc Hdg</t>
  </si>
  <si>
    <t>IE00BF1QPJ56</t>
  </si>
  <si>
    <t>SPDR® Blmbrg Glb Aggr Bd ETF GBP H</t>
  </si>
  <si>
    <t>#https://www.teletrader.com/ssga-spdr-etfs-europe-sh-plc-spdr-bbarc-gbl-agg-uhdg-ucshts/stocks/details/tts-135679882/name/asc#</t>
  </si>
  <si>
    <t>IE00BF1T6V32</t>
  </si>
  <si>
    <t>Brown Advisory US sustainable Growth</t>
  </si>
  <si>
    <t>IE00BF1T6X55</t>
  </si>
  <si>
    <t>Brown Advisory US Sustainable Growth Fund B GBP DIS</t>
  </si>
  <si>
    <t>IE00BF1T7439</t>
  </si>
  <si>
    <t>Brown Advisory US Sust Gr USD C Inc</t>
  </si>
  <si>
    <t>IE00BF23BW06</t>
  </si>
  <si>
    <t>Polar Capital Biotech S Inc</t>
  </si>
  <si>
    <t>IE00BF29RH50</t>
  </si>
  <si>
    <t>Trojan Fund X GBP</t>
  </si>
  <si>
    <t>IE00BF29RJ74</t>
  </si>
  <si>
    <t>Trojan (Ireland) X GBP Acc</t>
  </si>
  <si>
    <t>#https://markets.ft.com/data/funds/tearsheet/summary?s=IE00BF29RJ74:GBP#</t>
  </si>
  <si>
    <t>IE00BF2B0L69</t>
  </si>
  <si>
    <t>Franklin European Quality Dividend ETF</t>
  </si>
  <si>
    <t>Franklin Templeton</t>
  </si>
  <si>
    <t>#https://www.morningstar.co.uk/uk/etf/snapshot/snapshot.aspx?id=0P0001BKXW&amp;tab=5&amp;InvestmentType=FE#</t>
  </si>
  <si>
    <t>IE00BF2B0M76</t>
  </si>
  <si>
    <t>Franklin Global Quality Dividend ETF</t>
  </si>
  <si>
    <t>#https://www.morningstar.co.uk/uk/etf/snapshot/snapshot.aspx?id=0P0001BJX6&amp;tab=5&amp;InvestmentType=FE#</t>
  </si>
  <si>
    <t>IE00BF2F6659</t>
  </si>
  <si>
    <t>TC New Horizon Global Balanced B2 GBP</t>
  </si>
  <si>
    <t>#http://systemviewer.kiihub.com/documents/ShareFunds/O5C5_Multiple_EN-GB.pdf#</t>
  </si>
  <si>
    <t>IE00BF2F6980</t>
  </si>
  <si>
    <t>TC New Horizon Global Balanced C USD</t>
  </si>
  <si>
    <t>#https://markets.ft.com/data/funds/tearsheet/risk?s=IE00BF2F6980:USD#</t>
  </si>
  <si>
    <t>IE00BF2F6C16</t>
  </si>
  <si>
    <t>TC New Horizon Global Balanced C GBP</t>
  </si>
  <si>
    <t>#https://markets.ft.com/data/funds/tearsheet/risk?s=IE00BF2F6C16:GBP#</t>
  </si>
  <si>
    <t>IE00BF2F6G53</t>
  </si>
  <si>
    <t>TC New Horizon Global Balanced D GBP</t>
  </si>
  <si>
    <t>#https://markets.ft.com/data/funds/tearsheet/risk?s=IE00BF2F6G53:GBP#</t>
  </si>
  <si>
    <t>IE00BF2GC043</t>
  </si>
  <si>
    <t>Invesco US Trs Bd 3-7 Yr ETF GBP Hdg Dis</t>
  </si>
  <si>
    <t>#https://www.morningstar.co.uk/uk/etf/snapshot/snapshot.aspx?id=0P0001H3L0&amp;InvestmentType=FE#</t>
  </si>
  <si>
    <t>IE00BF2MW130</t>
  </si>
  <si>
    <t>Pacific Multi-Asset Acc Core € Inst Hdg</t>
  </si>
  <si>
    <t>IE00BF2NR112</t>
  </si>
  <si>
    <t>Greencoat Renewabales PLC</t>
  </si>
  <si>
    <t>IE00BF2SJB00</t>
  </si>
  <si>
    <t>New Capital US Future Leaders GBP UnHAcc</t>
  </si>
  <si>
    <t>#https://markets.ft.com/data/funds/tearsheet/risk?s=IE00BF2SJB00:GBP#</t>
  </si>
  <si>
    <t>IE00BF2T2J22</t>
  </si>
  <si>
    <t>GuardCap Global Equity I GBP Inc</t>
  </si>
  <si>
    <t>#https://markets.ft.com/data/funds/tearsheet/risk?s=IE00BF2T2J22:GBP#</t>
  </si>
  <si>
    <t>IE00BF2ZW348</t>
  </si>
  <si>
    <t>Atlantic House Defined Ret I Inc GBP</t>
  </si>
  <si>
    <t>ABC</t>
  </si>
  <si>
    <t>#https://www.morningstar.co.uk/uk/funds/snapshot/snapshot.aspx?id=F00000YQ7R&amp;tab=2#</t>
  </si>
  <si>
    <t>IE00BF3N6Z78</t>
  </si>
  <si>
    <t>iShares Global Corp Bond UCITS ETF USD Hedged (Acc)</t>
  </si>
  <si>
    <t>https://www.morningstar.co.uk/uk/etf/snapshot/snapshot.aspx?id=0P0001BGZT&amp;InvestmentType=FE</t>
  </si>
  <si>
    <t>IE00BF4G6Y48</t>
  </si>
  <si>
    <t xml:space="preserve">JPM Gbl REI Eq ESG ETF </t>
  </si>
  <si>
    <t>IE00BF4G6Z54</t>
  </si>
  <si>
    <t>JPMorgan Global Emerging Markets Research Enhanced Index Equity (ESG) UCITS ETF USD (acc)</t>
  </si>
  <si>
    <t>https://www.justetf.com/en/etf-profile.html?isin=IE00BF4G6Z54</t>
  </si>
  <si>
    <t>IE00BF4G7076</t>
  </si>
  <si>
    <t>JPM US Research Enh Eq ESG ETF USD Acc</t>
  </si>
  <si>
    <t>#https://www.morningstar.co.uk/uk/etf/snapshot/snapshot.aspx?id=0P0001ERBX&amp;tab=2&amp;InvestmentType=FE#</t>
  </si>
  <si>
    <t>IE00BF4KSV76</t>
  </si>
  <si>
    <t>Nomura Fds Global Dynamic Bond FD GBP</t>
  </si>
  <si>
    <t>Nomura</t>
  </si>
  <si>
    <t>IE00BF4NQ904</t>
  </si>
  <si>
    <t xml:space="preserve">HSBC MSCI China A UCITS ETF </t>
  </si>
  <si>
    <t>IE00BF4RFH31</t>
  </si>
  <si>
    <t>iShares MSCI World Small Cap ETF USD Acc</t>
  </si>
  <si>
    <t>#https://www.justetf.com/en/etf-profile.html?isin=IE00BF4RFH31#overview</t>
  </si>
  <si>
    <t>IE00BF51KW42</t>
  </si>
  <si>
    <t>SEI Liquid Alternative Fund/The Class US Wealth P USD</t>
  </si>
  <si>
    <t>IE00BF540Y54</t>
  </si>
  <si>
    <t>iShares Core Global Aggt Bd ETF GBPHDist</t>
  </si>
  <si>
    <t>#https://www.teletrader.com/ishares-iii-plc-ish-global-agg-bond-etf-gbp-hedged-dist/stocks/details/tts-131204868/name/asc#</t>
  </si>
  <si>
    <t>IE00BF541080</t>
  </si>
  <si>
    <t>VanEck Em Mkts HY Bd ETF A USD</t>
  </si>
  <si>
    <t>#https://www.morningstar.co.uk/uk/etf/snapshot/snapshot.aspx?id=0P0001CYPM&amp;tab=14&amp;DocumentId=c4e7a7b6a8217dd628bc842acc591e56&amp;Format=PDF#</t>
  </si>
  <si>
    <t>IE00BF55G511</t>
  </si>
  <si>
    <t>E.I. Sturdza Strategic Bond Opps A USD</t>
  </si>
  <si>
    <t>#https://www.morningstar.co.uk/uk/funds/snapshot/snapshot.aspx?id=F000011Q0O&amp;tab=2#</t>
  </si>
  <si>
    <t>IE00BF59GY22</t>
  </si>
  <si>
    <t>dVAM Cautious Active PCP GBP A1</t>
  </si>
  <si>
    <t>dVAM</t>
  </si>
  <si>
    <t>#https://markets.ft.com/data/funds/tearsheet/risk?s=IE00BF59GY22:GBP#</t>
  </si>
  <si>
    <t>IE00BF59GZ39</t>
  </si>
  <si>
    <t>dVAM Cautious Active PCP GBP B1</t>
  </si>
  <si>
    <t>#https://markets.ft.com/data/funds/tearsheet/risk?s=IE00BF59GZ39:GBP#</t>
  </si>
  <si>
    <t>IE00BF59H164</t>
  </si>
  <si>
    <t>dVAM Balanced Active PCP GBP A1</t>
  </si>
  <si>
    <t>#https://markets.ft.com/data/funds/tearsheet/risk?s=IE00BF59H164:GBP#</t>
  </si>
  <si>
    <t>IE00BF59H834</t>
  </si>
  <si>
    <t>dVAM Balanced Active PCP GBP B1</t>
  </si>
  <si>
    <t>#https://markets.ft.com/data/funds/tearsheet/risk?s=IE00BF59H834:GBP#</t>
  </si>
  <si>
    <t>IE00BF59HQ13</t>
  </si>
  <si>
    <t>dVAM Global Equity Income PCP GBP A2Dist</t>
  </si>
  <si>
    <t>#https://markets.ft.com/data/funds/tearsheet/summary?s=IE00BF59HQ13:GBP#</t>
  </si>
  <si>
    <t>IE00BF59HS37</t>
  </si>
  <si>
    <t>dVAM Global Equity Income PCP GBP B2Dist</t>
  </si>
  <si>
    <t>#https://markets.ft.com/data/funds/tearsheet/risk?s=IE00BF59HS37:GBP#</t>
  </si>
  <si>
    <t>IE00BF59JD24</t>
  </si>
  <si>
    <t>dVAM Growth Active PCP GBP A1</t>
  </si>
  <si>
    <t>#https://markets.ft.com/data/funds/tearsheet/summary?s=IE00BF59JD24:GBP#</t>
  </si>
  <si>
    <t>IE00BF59JF48</t>
  </si>
  <si>
    <t>dVAM Growth Active PCP GBP B1</t>
  </si>
  <si>
    <t>#https://markets.ft.com/data/funds/tearsheet/risk?s=IE00BF59JF48:GBP#</t>
  </si>
  <si>
    <t>IE00BF5DXP42</t>
  </si>
  <si>
    <t>First Trust Indxx Innovative Transaction &amp; Process UCITS ETF (GBP)</t>
  </si>
  <si>
    <t>IE00BF5KD772</t>
  </si>
  <si>
    <t>Evenlode Global Dividend X GBP Inc</t>
  </si>
  <si>
    <t>#https://markets.ft.com/data/funds/tearsheet/summary?s=IE00BF5KD772:GBP#</t>
  </si>
  <si>
    <t>IE00BF5KTD50</t>
  </si>
  <si>
    <t>Waverton European Capital Gr L EUR Inc</t>
  </si>
  <si>
    <t>#https://markets.ft.com/data/funds/tearsheet/risk?s=IE00BF5KTD50:EUR#</t>
  </si>
  <si>
    <t>IE00BF5KTH98</t>
  </si>
  <si>
    <t>Waverton European Capital Gr I GBP Inc</t>
  </si>
  <si>
    <t>#https://www.morningstar.co.uk/uk/funds/snapshot/snapshot.aspx?id=F000011TL1&amp;tab=2#</t>
  </si>
  <si>
    <t>IE00BF5S8N25</t>
  </si>
  <si>
    <t>Muzinich Global Tact Crdt HGBP Inc Fndr</t>
  </si>
  <si>
    <t>#https://markets.ft.com/data/funds/tearsheet/risk?s=IE00BF5S8N25:GBP#</t>
  </si>
  <si>
    <t>IE00BF6X3197</t>
  </si>
  <si>
    <t>Atlas Global Infrastructure UCITS ICAV Series A GBP Hedged</t>
  </si>
  <si>
    <t>IE00BF7JHD63</t>
  </si>
  <si>
    <t>Brook Absolute Return</t>
  </si>
  <si>
    <t>https://markets.ft.com/data/funds/tearsheet/summary?s=IE00BF7JHD63:GBP</t>
  </si>
  <si>
    <t>IE00BF7TPM11</t>
  </si>
  <si>
    <t>iShares $ Floating Rate Bd ETF GBPH Dist</t>
  </si>
  <si>
    <t>#https://www.teletrader.com/ishares-floating-rate-bond-ucits-etf-gbp-hedged-dist/funds/details/FU_105010#</t>
  </si>
  <si>
    <t>IE00BF8RVQ02</t>
  </si>
  <si>
    <t>MontLake MygaleEvnDrv UCITS €IntBPldFndr</t>
  </si>
  <si>
    <t>#https://www.montlakeucits.com/files/2815/4097/7249/MontLake_Mygale_Event_Driven_UCITS_Fund_KIID_IE00BF8RVQ02_EUR_Institutional_Class_B_Pooled_Founder.pdf#</t>
  </si>
  <si>
    <t>IE00BF8RVS26</t>
  </si>
  <si>
    <t>MontLake MygaleEvnDrv UCITS £InsBPldF</t>
  </si>
  <si>
    <t>#https://www.trustnetoffshore.com/Factsheets/Factsheet.aspx?univ=DC&amp;fundCode=MVFZP&amp;pagetype=ratios#</t>
  </si>
  <si>
    <t>IE00BFD2H405</t>
  </si>
  <si>
    <t>First Trust Cloud Computing ETF A USD</t>
  </si>
  <si>
    <t>#https://www.justetf.com/en/etf-profile.html?isin=IE00BFD2H405#overview</t>
  </si>
  <si>
    <t>IE00BFG1R551</t>
  </si>
  <si>
    <t>Dimensional Global ShtTerInvGrFI GBP Acc</t>
  </si>
  <si>
    <t>#https://markets.ft.com/data/funds/tearsheet/risk?s=IE00BFG1R551:GBP#</t>
  </si>
  <si>
    <t>IE00BFG1R668</t>
  </si>
  <si>
    <t>Dimensional Global ShtTerInvGrFI GBPDist</t>
  </si>
  <si>
    <t>#https://markets.ft.com/data/funds/tearsheet/risk?s=IE00BFG1R668:GBP#</t>
  </si>
  <si>
    <t>IE00BFLR2202</t>
  </si>
  <si>
    <t>Atlantic House Defined Ret B GBP Acc</t>
  </si>
  <si>
    <t>#https://www.morningstar.co.uk/uk/funds/snapshot/snapshot.aspx?id=F00000T120&amp;tab=2#</t>
  </si>
  <si>
    <t>IE00BFM0L657</t>
  </si>
  <si>
    <t>Barings Global Senior Secured Bond Fund Hedged G GBP Dis</t>
  </si>
  <si>
    <t>IE00BFM0NT28</t>
  </si>
  <si>
    <t>Atlantic House Defined Returns Fund B USD Hedged Acc</t>
  </si>
  <si>
    <t>IE00BFM6TB42</t>
  </si>
  <si>
    <t>iShares Global Corporate Bond UCITS ETF USD</t>
  </si>
  <si>
    <t>IE00BFM6TC58</t>
  </si>
  <si>
    <t xml:space="preserve">iShares USD Treasury Bond 20+yr UCITS ETF </t>
  </si>
  <si>
    <t>IE00BFMFDG40</t>
  </si>
  <si>
    <t>Polar Capital Emerging Market Stars Fund I Acc GBP</t>
  </si>
  <si>
    <t>IE00BFMFDK85</t>
  </si>
  <si>
    <t>Polar Capital Em Mkts Stars S USD Acc</t>
  </si>
  <si>
    <t>IE00BFMGVR44</t>
  </si>
  <si>
    <t>Guinness Global Energy Fund Class Y EUR Acc</t>
  </si>
  <si>
    <t>IE00BFMXVQ44</t>
  </si>
  <si>
    <t>Vanguard FTSE 250 ETF GBP Acc</t>
  </si>
  <si>
    <t>#https://www.morningstar.co.uk/uk/etf/snapshot/snapshot.aspx?id=0P0001HGTD&amp;tab=2&amp;InvestmentType=FE#</t>
  </si>
  <si>
    <t>IE00BFMXXD54</t>
  </si>
  <si>
    <t>Vanguard S&amp;P 500 ETF USD Acc</t>
  </si>
  <si>
    <t>#https://www.morningstar.co.uk/uk/etf/snapshot/snapshot.aspx?id=0P0001HZW3&amp;tab=14&amp;DocumentId=9fa1ecc7ecd1cc68cfe3e09f618ca511&amp;Format=PDF#</t>
  </si>
  <si>
    <t>IE00BFMXYP42</t>
  </si>
  <si>
    <t>Vanguard FTSE 100 ETF GBP Acc</t>
  </si>
  <si>
    <t>#https://www.morningstar.co.uk/uk/etf/snapshot/snapshot.aspx?id=0P0001HGTE&amp;tab=14&amp;DocumentId=2580e5a630f63cd1a7573cf346c70d8b&amp;Format=PDF#</t>
  </si>
  <si>
    <t>IE00BFMXYX26</t>
  </si>
  <si>
    <t>Vanguard FTSE Japan ETF USD Acc</t>
  </si>
  <si>
    <t>IE00BFNM3F38</t>
  </si>
  <si>
    <t>iShares MSCI Europe ESG Scrn ETF EURDist</t>
  </si>
  <si>
    <t>IE00BFNM3G45</t>
  </si>
  <si>
    <t>iShares MSCI USA ESG Scrn ETF USD Acc</t>
  </si>
  <si>
    <t>#https://www.morningstar.co.uk/uk/etf/snapshot/snapshot.aspx?id=0P0001EVL3&amp;tab=14&amp;DocumentId=d99a30eaafe9bc13439b1b62a8620fd4&amp;Format=PDF#</t>
  </si>
  <si>
    <t>IE00BFNM3J75</t>
  </si>
  <si>
    <t>iShares MSCI World ESG Scrn ETF USD Acc</t>
  </si>
  <si>
    <t>#https://www.teletrader.com/shshares-shv-plc/stocks/details/tts-228393429#</t>
  </si>
  <si>
    <t>IE00BFNM3L97</t>
  </si>
  <si>
    <t>iShares MSCI Japan ESG Scrn ETF USD Acc</t>
  </si>
  <si>
    <t>IE00BFPM9T72</t>
  </si>
  <si>
    <t>Vanguard U.S. 500 Stk Idx Ins Pl $ Acc</t>
  </si>
  <si>
    <t>#https://www.morningstar.co.uk/uk/funds/snapshot/snapshot.aspx?id=F00000SDL7&amp;tab=14&amp;DocumentId=153a0aee98a00008e5adf68317a922d3&amp;Format=PDF#</t>
  </si>
  <si>
    <t>IE00BFRTD722</t>
  </si>
  <si>
    <t>Vanguard € Govt Bd Idx £ H Acc</t>
  </si>
  <si>
    <t>#https://www.morningstar.co.uk/uk/funds/snapshot/snapshot.aspx?id=F00000SK66&amp;tab=14&amp;DocumentId=079174c2b14fb84300ae9e3a8a7226d2&amp;Format=PDF#</t>
  </si>
  <si>
    <t>IE00BFRTDB69</t>
  </si>
  <si>
    <t>Vanguard U.S. Govt Bd Idx £ H Acc</t>
  </si>
  <si>
    <t>#https://markets.ft.com/data/funds/tearsheet/risk?s=IE00BFRTDB69:GBP#</t>
  </si>
  <si>
    <t>IE00BFRTDC76</t>
  </si>
  <si>
    <t>Vanguard U.S. Invm Grd Crdt Idx £ HAcc</t>
  </si>
  <si>
    <t>#http://www.morningstar.co.uk/uk/funds/snapshot/snapshot.aspx?id=F00000SK62&amp;tab=2#</t>
  </si>
  <si>
    <t>IE00BFWFPX50</t>
  </si>
  <si>
    <t>SPDR® S&amp;P® US Comm Svcs Sel Sect ETF</t>
  </si>
  <si>
    <t>#https://www.morningstar.co.uk/uk/etf/snapshot/snapshot.aspx?id=0P0001ECRA&amp;tab=14&amp;DocumentId=58793015fd39bab7dda25f3a1a561bf4&amp;Format=PDF#</t>
  </si>
  <si>
    <t>IE00BFWH3R19</t>
  </si>
  <si>
    <t>Jupiter Merian World Equity U1 GBP Acc</t>
  </si>
  <si>
    <t>#https://markets.ft.com/data/funds/tearsheet/risk?s=IE00BFWH3R19:GBP#</t>
  </si>
  <si>
    <t>IE00BFWVPQ67</t>
  </si>
  <si>
    <t>Baillie Gifford WW Japanese B EUR Inc</t>
  </si>
  <si>
    <t>#https://markets.ft.com/data/funds/tearsheet/risk?s=IE00BFWVPQ67:EUR#</t>
  </si>
  <si>
    <t>IE00BFWVPR74</t>
  </si>
  <si>
    <t>Baillie Gifford WW Japanese B GBP Inc</t>
  </si>
  <si>
    <t>#https://markets.ft.com/data/funds/tearsheet/risk?s=IE00BFWVPR74:GBP#</t>
  </si>
  <si>
    <t>IE00BFX4HX56</t>
  </si>
  <si>
    <t>Polar Capital Funds PLC - Biotechnology Fund I GBP Hedged Acc</t>
  </si>
  <si>
    <t>https://www.morningstar.co.uk/uk/funds/snapshot/snapshot.aspx?id=F0000104AD&amp;tab=2</t>
  </si>
  <si>
    <t>IE00BFXBF434</t>
  </si>
  <si>
    <t>Neuberger Berman Uncrld Strs GBP P AccH</t>
  </si>
  <si>
    <t>#https://markets.ft.com/data/funds/tearsheet/summary?s=IE00BFXBF434:GBP#</t>
  </si>
  <si>
    <t>IE00BFXG4N04</t>
  </si>
  <si>
    <t>Canaccord Genuity Balanced A GBP Hdg Acc</t>
  </si>
  <si>
    <t>EB reviewed and approved based on performance#http://EB reviewed and approved based on performance#</t>
  </si>
  <si>
    <t>IE00BFXG4V87</t>
  </si>
  <si>
    <t>Canaccord Genuity Balanced R GBP Hdg Acc</t>
  </si>
  <si>
    <t>#https://markets.ft.com/data/funds/tearsheet/risk?s=IE00BFXG4V87:GBP#</t>
  </si>
  <si>
    <t>IE00BFXG5261</t>
  </si>
  <si>
    <t>Canaccord Genuity Growth A GBP H Acc</t>
  </si>
  <si>
    <t>#https://www.morningstarfunds.ie/ie/funds/snapshot/snapshot.aspx?id=F000011G05#</t>
  </si>
  <si>
    <t>IE00BFXG5824</t>
  </si>
  <si>
    <t>Canaccord Genuity Affinity Fund R</t>
  </si>
  <si>
    <t>IE00BFXG5L54</t>
  </si>
  <si>
    <t>Canaccord Genuity Opp A GBP Acc</t>
  </si>
  <si>
    <t>EB review and approved#http://EB review and approved#</t>
  </si>
  <si>
    <t>IE00BFXR5Q31</t>
  </si>
  <si>
    <t>L&amp;G US Equity UCITS ETF</t>
  </si>
  <si>
    <t>IE00BFXR5R48</t>
  </si>
  <si>
    <t>L&amp;G UK Equity UCITS ETF</t>
  </si>
  <si>
    <t>IE00BFXYPB94</t>
  </si>
  <si>
    <t>Pacific Multi-Asset Accumulator Core E Acc GBP</t>
  </si>
  <si>
    <t>IE00BFXYPC02</t>
  </si>
  <si>
    <t>Pacific Multi-Asset Acc Plus GBP E Acc</t>
  </si>
  <si>
    <t>#https://markets.ft.com/data/funds/tearsheet/risk?s=IE00BFXYPC02:GBP#</t>
  </si>
  <si>
    <t>IE00BFY0GT14</t>
  </si>
  <si>
    <t>SPDR® MSCI World ETF</t>
  </si>
  <si>
    <t>IE00BFY1MG36</t>
  </si>
  <si>
    <t>Evelyn Conservative Clean GBP Acc</t>
  </si>
  <si>
    <t>Tilney</t>
  </si>
  <si>
    <t>#https://markets.ft.com/data/funds/tearsheet/risk?s=IE00BFY1MG36:GBP#</t>
  </si>
  <si>
    <t>IE00BFY1ML88</t>
  </si>
  <si>
    <t>Evelyn Income Retail GBP Acc</t>
  </si>
  <si>
    <t>#https://markets.ft.com/data/funds/tearsheet/risk?s=IE00BFY1ML88:GBP#</t>
  </si>
  <si>
    <t>IE00BFY1NH18</t>
  </si>
  <si>
    <t>Evelyn Balanced Clean GBP Acc</t>
  </si>
  <si>
    <t>No Exit Fee for Infinity#http://No Exit Fee for Infinity#</t>
  </si>
  <si>
    <t>IE00BFY1NP91</t>
  </si>
  <si>
    <t>Evelyn Growth Retail GBP Acc</t>
  </si>
  <si>
    <t>#https://markets.ft.com/data/funds/tearsheet/risk?s=IE00BFY1NP91:GBP#</t>
  </si>
  <si>
    <t>IE00BFY85M14</t>
  </si>
  <si>
    <t>Stewart Inv APAC Ldrs Sstby VI EUR Acc</t>
  </si>
  <si>
    <t>#https://markets.ft.com/data/funds/tearsheet/risk?s=IE00BFY85M14:EUR#</t>
  </si>
  <si>
    <t>IE00BFYN8Y92</t>
  </si>
  <si>
    <t xml:space="preserve">HantETF EMQQ Emerging Markets Internet &amp; Ecommerce UCITS ETF </t>
  </si>
  <si>
    <t>IE00BFYTYS33</t>
  </si>
  <si>
    <t>iShares Edge MSCI World Value Factor UCITS ETF D GBP</t>
  </si>
  <si>
    <t>IE00BFYV9L73</t>
  </si>
  <si>
    <t>Guinness Sustainable Energy Y GBP Acc</t>
  </si>
  <si>
    <t>#https://markets.ft.com/data/funds/tearsheet/risk?s=IE00BFYV9L73:GBP#</t>
  </si>
  <si>
    <t>IE00BFZ0X772</t>
  </si>
  <si>
    <t>Dimensional World Allc 60/40 USD Acc</t>
  </si>
  <si>
    <t>#https://markets.ft.com/data/funds/tearsheet/risk?s=IE00BFZ0X772:USD#</t>
  </si>
  <si>
    <t>IE00BFZ11J82</t>
  </si>
  <si>
    <t>KLS Arete Macro Fund SI GBP (Hedged) Acc</t>
  </si>
  <si>
    <t>https://markets.ft.com/data/funds/tearsheet/risk?s=IE00BFZ11J82:GBP</t>
  </si>
  <si>
    <t>IE00BFZMJ644</t>
  </si>
  <si>
    <t>BNY Mellon Sust Glb Dyn Bd GBP W Inc H</t>
  </si>
  <si>
    <t>#https://markets.ft.com/data/funds/tearsheet/risk?s=IE00BFZMJ644:GBP#</t>
  </si>
  <si>
    <t>IE00BG04LV15</t>
  </si>
  <si>
    <t>Xtrackers USD High Yield Corporate Bond UCITS ETF 4D GBP Hedged</t>
  </si>
  <si>
    <t>IE00BG0J4841</t>
  </si>
  <si>
    <t>iShares Digital Security UCITS ETF USD Dist | SHLD</t>
  </si>
  <si>
    <t>https://www.morningstar.co.uk/uk/etf/snapshot/snapshot.aspx?id=0P0001EXOV&amp;InvestmentType=FE</t>
  </si>
  <si>
    <t>IE00BG0J4C88</t>
  </si>
  <si>
    <t>iShares Digital Security ETF USD Acc</t>
  </si>
  <si>
    <t>#https://www.teletrader.com/shshares-shv-plc/stocks/details/tts-194732906#</t>
  </si>
  <si>
    <t>IE00BG0J8F99</t>
  </si>
  <si>
    <t>PIMCO GIS GlInGd Crdt Inv AUD H Inc</t>
  </si>
  <si>
    <t>IE00BG0J9Y53</t>
  </si>
  <si>
    <t>iShares Core MSCI EMU UCITS ETF £ H Dist</t>
  </si>
  <si>
    <t>#https://www.ishares.com/uk/individual/en/products/297587/ishares-core-msci-emu-ucits-etf-fund#</t>
  </si>
  <si>
    <t>IE00BG0R3140</t>
  </si>
  <si>
    <t>Brown Advisory US Sustainable Growth Fund SI GBP</t>
  </si>
  <si>
    <t>IE00BG0R3702</t>
  </si>
  <si>
    <t>Brown Advisory Global Leaders SI GBP Acc</t>
  </si>
  <si>
    <t>#https://markets.ft.com/data/funds/tearsheet/risk?s=IE00BG0R3702:GBP#</t>
  </si>
  <si>
    <t>IE00BG0R3819</t>
  </si>
  <si>
    <t>Brown Advisory Global Leaders Fund Sterling Class SI Distribution</t>
  </si>
  <si>
    <t>https://www.morningstar.co.uk/uk/funds/snapshot/snapshot.aspx?id=F000014UX4</t>
  </si>
  <si>
    <t>IE00BG0R3B42</t>
  </si>
  <si>
    <t>Brown Advisory Global Leaders Fund Class SI USD Inc</t>
  </si>
  <si>
    <t>IE00BG0SSC32</t>
  </si>
  <si>
    <t>First Trust Dow Jones Internet UCITS ETF</t>
  </si>
  <si>
    <t>IE00BG0TQ445</t>
  </si>
  <si>
    <t>Invesco UK Gilt 1-5 Year ETF GBP Inc</t>
  </si>
  <si>
    <t>#https://www.morningstar.co.uk/uk/etf/snapshot/snapshot.aspx?id=0P0001H4UU&amp;tab=2&amp;InvestmentType=FE#</t>
  </si>
  <si>
    <t>IE00BG0TQC25</t>
  </si>
  <si>
    <t>Invesco UK Gilts ETF GBP Inc</t>
  </si>
  <si>
    <t>IE00BG0TQD32</t>
  </si>
  <si>
    <t>Invesco UK Gilts ETF GBP Acc</t>
  </si>
  <si>
    <t>IE00BG11HV38</t>
  </si>
  <si>
    <t>iShares MSCI World ESG Enh ETF USD Dist</t>
  </si>
  <si>
    <t>#https://www.justetf.com/en/etf-profile.html?isin=IE00BG11HV38#overview</t>
  </si>
  <si>
    <t>IE00BG143G97</t>
  </si>
  <si>
    <t>Vanguard Germany All Cap ETF EUR Inc</t>
  </si>
  <si>
    <t>#https://www.justetf.com/en/etf-profile.html?isin=IE00BG143G97#volatility</t>
  </si>
  <si>
    <t>IE00BG225J95</t>
  </si>
  <si>
    <t>Muzinich Global Tact Crdt HGBP Inc G</t>
  </si>
  <si>
    <t>#https://markets.ft.com/data/funds/tearsheet/risk?s=IE00BG225J95:GBP#</t>
  </si>
  <si>
    <t>IE00BG382Q20</t>
  </si>
  <si>
    <t>Winton Trend UCITS I GBP Acc</t>
  </si>
  <si>
    <t>#https://markets.ft.com/data/funds/tearsheet/risk?s=IE00BG382Q20:GBP#</t>
  </si>
  <si>
    <t>IE00BG43Q977</t>
  </si>
  <si>
    <t>Polar Capital China stars S GBP Acc</t>
  </si>
  <si>
    <t>#https://markets.ft.com/data/funds/tearsheet/risk?s=IE00BG43Q977:GBP#</t>
  </si>
  <si>
    <t>IE00BG47J908</t>
  </si>
  <si>
    <t>JPMorgan Ultra Short Income UCITS ETF Acc GBP</t>
  </si>
  <si>
    <t>IE00BG47K971</t>
  </si>
  <si>
    <t>Vanguard Global Aggt Bd ETF GBP H Acc</t>
  </si>
  <si>
    <t>#https://www.teletrader.com/vanguard-funds-plc-vanguard-global-aggregate-bd-ucshts-etf/stocks/details/tts-168436057/name/asc#</t>
  </si>
  <si>
    <t>IE00BG47KJ78</t>
  </si>
  <si>
    <t xml:space="preserve">Vanguard Global Aggregate Bond UCITS ETF H Acc </t>
  </si>
  <si>
    <t>IE00BG4PVW16</t>
  </si>
  <si>
    <t>Baillie Gifford WW L/T Glb Gr B GBP Acc</t>
  </si>
  <si>
    <t>#https://www.morningstarfunds.ie/ie/funds/snapshot/snapshot.aspx?id=F000011NRI&amp;tab=2#</t>
  </si>
  <si>
    <t>IE00BG4R4J52</t>
  </si>
  <si>
    <t>Arkaim Advisors Emerging Markets Corporate High Yield Debt o1 Dis GBP</t>
  </si>
  <si>
    <t>IE00BG5H9W25</t>
  </si>
  <si>
    <t>Brown Advisory US Small Cap Blend A $</t>
  </si>
  <si>
    <t>#http://www.morningstar.co.uk/uk/funds/snapshot/snapshot.aspx?id=F00000T5B7&amp;tab=2#</t>
  </si>
  <si>
    <t>IE00BG5NF556</t>
  </si>
  <si>
    <t>Evenlode Global Dividend Fund Class X USD Inc</t>
  </si>
  <si>
    <t>IE00BG5QQP10</t>
  </si>
  <si>
    <t>Guinness Multi Asset Growth C GBP Acc</t>
  </si>
  <si>
    <t>https://www.morningstar.co.uk/uk/funds/snapshot/snapshot.aspx?id=F00000XCE3&amp;tab=2#https://www.morningstar.co.uk/uk/funds/snapshot/snapshot.aspx?id=F00000XCE3&amp;tab=2#</t>
  </si>
  <si>
    <t>IE00BG5QQV79</t>
  </si>
  <si>
    <t>Guinness Multi-Asset Balanced C GBP Acc</t>
  </si>
  <si>
    <t>#https://www.morningstar.co.uk/uk/funds/snapshot/snapshot.aspx?id=F000011P76&amp;tab=14&amp;DocumentId=11d19802e329581fb5c88c3aea254036&amp;Format=PDF#</t>
  </si>
  <si>
    <t>IE00BG5QQW86</t>
  </si>
  <si>
    <t>Guinness Multi-Asset Balanced C EUR Acc</t>
  </si>
  <si>
    <t>#https://markets.ft.com/data/funds/tearsheet/risk?s=IE00BG5QQW86:EUR#</t>
  </si>
  <si>
    <t>IE00BG5QQZ18</t>
  </si>
  <si>
    <t>Guinness Multi-Asset Balanced C USDH Acc</t>
  </si>
  <si>
    <t>#https://www.guinnessfunds.com/literature/Factsheet%20Guinness%20Multi-Asset%20Balanced%20Fund%20en.pdf#</t>
  </si>
  <si>
    <t>IE00BG5QR034</t>
  </si>
  <si>
    <t>Guinness Multi-Asset Balanced O GBP Acc</t>
  </si>
  <si>
    <t>#https://markets.ft.com/data/funds/tearsheet/risk?s=IE00BG5QR034:GBP#</t>
  </si>
  <si>
    <t>IE00BG5QR588</t>
  </si>
  <si>
    <t>Guinness Multi-Asset Balanced R GBP Acc</t>
  </si>
  <si>
    <t>#https://markets.ft.com/data/funds/tearsheet/risk?s=IE00BG5QR588:GBP#</t>
  </si>
  <si>
    <t>IE00BG5QRB49</t>
  </si>
  <si>
    <t>Guinness Multi-Asset Balanced Fund Class Y ACC GBP</t>
  </si>
  <si>
    <t>IE00BG5QRK30</t>
  </si>
  <si>
    <t>Guinness Multi Asset Growth O GBP Acc</t>
  </si>
  <si>
    <t>#http://www.morningstar.co.uk/uk/funds/snapshot/snapshot.aspx?id=F000011Q4W&amp;tab=2#</t>
  </si>
  <si>
    <t>IE00BG5QRL47</t>
  </si>
  <si>
    <t>Guinness Multi Asset Growth O EUR Acc</t>
  </si>
  <si>
    <t>#https://www.guinnessfunds.com/kiids/KIIDOC-EN-IE00BG5QRL47-Guinness%20Multi-Asset%20Growth%20Fund%20class%20O%20EUR%20Acc.pdf#</t>
  </si>
  <si>
    <t>IE00BG85LL68</t>
  </si>
  <si>
    <t>Dimensional Global Core Fx Inc GBP Acc</t>
  </si>
  <si>
    <t>#https://markets.ft.com/data/funds/tearsheet/risk?s=IE00BG85LL68:GBP#</t>
  </si>
  <si>
    <t>IE00BG88WH84</t>
  </si>
  <si>
    <t>WisdomTree Enh Cmdty ETF GBP Hedged Acc</t>
  </si>
  <si>
    <t>#https://www.justetf.com/en/etf-profile.html?isin=IE00BG88WH84#</t>
  </si>
  <si>
    <t>IE00BGBN6P67</t>
  </si>
  <si>
    <t>Invesco Elwood Global Blockchain UCITS ETF</t>
  </si>
  <si>
    <t xml:space="preserve">Weekly Gap - Blocked due to exposure to crypto mining companies. As it 19/11/2024 approx 1/3 invested in crypto mining companies by weighting. </t>
  </si>
  <si>
    <t>IE00BGCZ0826</t>
  </si>
  <si>
    <t>Vanguard Global Bond Index Inv USDH Acc</t>
  </si>
  <si>
    <t>#http://www.morningstar.co.uk/uk/funds/snapshot/snapshot.aspx?id=F00000VIK3&amp;tab=12#</t>
  </si>
  <si>
    <t>IE00BGGJJC74</t>
  </si>
  <si>
    <t>Baillie Gifford WW Glb Stwdsp B USD Acc</t>
  </si>
  <si>
    <t>IE00BGHHDH35</t>
  </si>
  <si>
    <t>Lazard Rathmore Alternative (GBP)</t>
  </si>
  <si>
    <t>IE00BGHQDW50</t>
  </si>
  <si>
    <t>Guinness European Equity Income C EURAcc</t>
  </si>
  <si>
    <t>#https://markets.ft.com/data/funds/tearsheet/risk?s=IE00BGHQDW50:EUR#</t>
  </si>
  <si>
    <t>IE00BGHQF631</t>
  </si>
  <si>
    <t>Guinness Global Equity Income C EUR Acc</t>
  </si>
  <si>
    <t>#https://markets.ft.com/data/funds/tearsheet/risk?s=IE00BGHQF631:EUR#</t>
  </si>
  <si>
    <t>IE00BGK8XW82</t>
  </si>
  <si>
    <t>Mercer Passive Em Mkts Eq A4 0.1000 GBP</t>
  </si>
  <si>
    <t>IE00BGK8XZ14</t>
  </si>
  <si>
    <t>Mercer Passive Global Equity Fund A4 0750 GBP</t>
  </si>
  <si>
    <t>IE00BGL86Z12</t>
  </si>
  <si>
    <t>iShares Elctrc Vhcl&amp;Drvng Tech ETFUSDAcc</t>
  </si>
  <si>
    <t>#https://www.justetf.com/en/etf-profile.html?isin=IE00BGL86Z12#overview</t>
  </si>
  <si>
    <t>IE00BGL88775</t>
  </si>
  <si>
    <t>iShares Developed World Index Fund (IE) D Dist GBP Hedged</t>
  </si>
  <si>
    <t>IE00BGP6PZ49</t>
  </si>
  <si>
    <t>Chikara Japan Alpha I GBP</t>
  </si>
  <si>
    <t>#https://markets.ft.com/data/funds/tearsheet/risk?s=IE00BGP6PZ49:GBP#</t>
  </si>
  <si>
    <t>IE00BGPP6580</t>
  </si>
  <si>
    <t>iShares $ Trs Bd 7-10yr ETF GBP H Dist</t>
  </si>
  <si>
    <t>#https://www.justetf.com/en/etf-profile.html?isin=IE00BGPP6580#overview</t>
  </si>
  <si>
    <t>IE00BGPP6697</t>
  </si>
  <si>
    <t>ISHARES II PLC USD TREAS BD 7-10YR UCIT ETF</t>
  </si>
  <si>
    <t>IE00BGPP8L80</t>
  </si>
  <si>
    <t>iShares Edge MSCI Wld Min Vol ETFGBPHAcc</t>
  </si>
  <si>
    <t>#https://www.morningstar.co.uk/uk/etf/snapshot/snapshot.aspx?id=0P0001GYDC&amp;tab=2&amp;InvestmentType=FE#</t>
  </si>
  <si>
    <t>IE00BGQYPR94</t>
  </si>
  <si>
    <t>Waverton Sterling Bond Fund P GBP</t>
  </si>
  <si>
    <t>IE00BGQYRS42</t>
  </si>
  <si>
    <t>Xtrackers MSCI USA Information Technology UCITS ETF 1D</t>
  </si>
  <si>
    <t>IE00BGRZGH87</t>
  </si>
  <si>
    <t>Nanjia XSE Fund Class S</t>
  </si>
  <si>
    <t>Nanjia</t>
  </si>
  <si>
    <t>IE00BGRZGS92</t>
  </si>
  <si>
    <t>Nanjia Capital ICAV-Civetta Fd S GBP Acc</t>
  </si>
  <si>
    <t>#https://markets.ft.com/data/funds/tearsheet/risk?s=IE00BGRZGT00:SGD#</t>
  </si>
  <si>
    <t>IE00BGSF1X88</t>
  </si>
  <si>
    <t xml:space="preserve">iShares $ Treasury Bond 0-1yr UCITS ETF </t>
  </si>
  <si>
    <t>IE00BGT6GQ84</t>
  </si>
  <si>
    <t>Man GLG Strategic Bond D GBP</t>
  </si>
  <si>
    <t>IE00BGT6GR91</t>
  </si>
  <si>
    <t>Man GLG Strategic Bond I GBP</t>
  </si>
  <si>
    <t>IE00BGT6GW45</t>
  </si>
  <si>
    <t>Man GLG Strategic Bond D GBP Net-Dist MO</t>
  </si>
  <si>
    <t>#https://www.morningstar.es/es/funds/snapshot/snapshot.aspx?id=F0000148XC&amp;tab=2#</t>
  </si>
  <si>
    <t>IE00BGV5VM45</t>
  </si>
  <si>
    <t>XTRACKERS (IE) PLC S&amp;P EUROPE EX UK UCITS ETF 1D GBP DIS</t>
  </si>
  <si>
    <t>IE00BGV5VN51</t>
  </si>
  <si>
    <t>Xtrackers Artificial Intelligence &amp; Big Data UCITS ETF 1C USD</t>
  </si>
  <si>
    <t>IE00BGWL6825</t>
  </si>
  <si>
    <t>HSBC GLOBAL FUNDS ICAV GLOBAL GOVERNMENT BOND IDX S2CH GBP DIS</t>
  </si>
  <si>
    <t>IE00BGWL6932</t>
  </si>
  <si>
    <t>HSBC GF ICAV GLOBAL GOVERNMENT BOND INDEX S2QHGBP INC</t>
  </si>
  <si>
    <t>IE00BGWL6D79</t>
  </si>
  <si>
    <t>HSBC GLOBAL FUNDS ICAV GLOBAL AGGREGATE BD INDEX S2CH GBP INSTL</t>
  </si>
  <si>
    <t>IE00BGWL6L53</t>
  </si>
  <si>
    <t>HSBC GLOBAL FUNDS ICAV GLOBAL CORPORATE BOND INDEX S2CH GBP ACC</t>
  </si>
  <si>
    <t>IE00BGYWFK87</t>
  </si>
  <si>
    <t>Vanguard USD Corporate Bond UCITS ETF Acc</t>
  </si>
  <si>
    <t>IE00BGYWSV06</t>
  </si>
  <si>
    <t>Vanguard USD Corp1-3yrBd ETFUSDAcc</t>
  </si>
  <si>
    <t>IE00BH3T0F73</t>
  </si>
  <si>
    <t>dVAM Global Equity Income PCP GBP D2Dist</t>
  </si>
  <si>
    <t>PLDVGBP003</t>
  </si>
  <si>
    <t>#https://markets.ft.com/data/funds/tearsheet/risk?s=IE00BH3T0F73:GBP#</t>
  </si>
  <si>
    <t>IE00BH480R51</t>
  </si>
  <si>
    <t>GQG Partners Global Equity Fund Class I USD Acc</t>
  </si>
  <si>
    <t>IE00BH480W05</t>
  </si>
  <si>
    <t>GQG Partners Gbl Eq R USD Acc</t>
  </si>
  <si>
    <t>IE00BH65QG55</t>
  </si>
  <si>
    <t>Vanguard Glb S/T Bd Idx £ H Acc</t>
  </si>
  <si>
    <t>#https://markets.ft.com/data/funds/tearsheet/risk?s=IE00BH65QG55:GBP#</t>
  </si>
  <si>
    <t>IE00BH65QH62</t>
  </si>
  <si>
    <t>Vanguard Glb S/T Bd Idx £ H Dist</t>
  </si>
  <si>
    <t>#https://markets.ft.com/data/funds/tearsheet/risk?s=IE00BH65QH62:GBP#</t>
  </si>
  <si>
    <t>IE00BH65QN23</t>
  </si>
  <si>
    <t>Vanguard Global Short-Term Bond Index Hedged GBP</t>
  </si>
  <si>
    <t>IE00BHBF0S07</t>
  </si>
  <si>
    <t>Pzena Global Value A GBP Acc</t>
  </si>
  <si>
    <t>#https://www.morningstar.co.uk/uk/funds/snapshot/snapshot.aspx?id=F00000TYH9&amp;tab=2#</t>
  </si>
  <si>
    <t>IE00BHBXBH08</t>
  </si>
  <si>
    <t>GAM Star Credit Opportunities Institutional Semi-Annual Inc GBP</t>
  </si>
  <si>
    <t>IE00BHNDVM31</t>
  </si>
  <si>
    <t>Marlborough Adventurous X</t>
  </si>
  <si>
    <t>#https://markets.ft.com/data/funds/tearsheet/risk?s=IE00BHNDVM31:GBP#</t>
  </si>
  <si>
    <t>IE00BHNDVT00</t>
  </si>
  <si>
    <t>Marlborough Adventurous Z</t>
  </si>
  <si>
    <t>#https://markets.ft.com/data/funds/tearsheet/risk?s=IE00BHNDVT00:GBP#</t>
  </si>
  <si>
    <t>IE00BHNDVW39</t>
  </si>
  <si>
    <t>IFSL Marlborough Adventurous Fund Z USD Acc</t>
  </si>
  <si>
    <t>IE00BHNDVX46</t>
  </si>
  <si>
    <t>Marlborough Cautious X</t>
  </si>
  <si>
    <t>#https://markets.ft.com/data/funds/tearsheet/risk?s=IE00BHNDVX46:GBP#</t>
  </si>
  <si>
    <t>IE00BHNDW317</t>
  </si>
  <si>
    <t>Marlborough Cautious Z</t>
  </si>
  <si>
    <t>#https://funds.marlboroughfunds.com/uploads/documents/BHNDW31-kiid.PDF#</t>
  </si>
  <si>
    <t>IE00BHNDW648</t>
  </si>
  <si>
    <t>Marlborough Defensive X</t>
  </si>
  <si>
    <t>#https://markets.ft.com/data/funds/tearsheet/risk?s=IE00BHNDW648:GBP#</t>
  </si>
  <si>
    <t>IE00BHNDWD15</t>
  </si>
  <si>
    <t>Marlborough Defensive Y</t>
  </si>
  <si>
    <t>IE00BHNDWH52</t>
  </si>
  <si>
    <t>Marlborough Defensive Z</t>
  </si>
  <si>
    <t>IE00BHNDWL98</t>
  </si>
  <si>
    <t>Marlborough Balanced X</t>
  </si>
  <si>
    <t>#https://markets.ft.com/data/funds/tearsheet/risk?s=IE00BHNDWL98:GBP#</t>
  </si>
  <si>
    <t>IE00BHNDWS67</t>
  </si>
  <si>
    <t>Marlborough Balanced Z</t>
  </si>
  <si>
    <t>#https://markets.ft.com/data/funds/tearsheet/summary?s=IE00BHNDWS67:GBP#</t>
  </si>
  <si>
    <t>IE00BHR3YT76</t>
  </si>
  <si>
    <t>dVAM Global Equity Income PCP GBP E2Dist</t>
  </si>
  <si>
    <t>IE00BHR3YX13</t>
  </si>
  <si>
    <t>dVAM Global Equity Income PCP EUR D2Dist</t>
  </si>
  <si>
    <t>#https://markets.ft.com/data/funds/tearsheet/risk?s=IE00BHR3YX13:EUR#</t>
  </si>
  <si>
    <t>IE00BHR3YY20</t>
  </si>
  <si>
    <t>dVAM Global Equity Income PCP EUR B2Dist</t>
  </si>
  <si>
    <t>#https://markets.ft.com/data/funds/tearsheet/risk?s=IE00BHR3YY20:EUR#</t>
  </si>
  <si>
    <t>IE00BHR3YZ37</t>
  </si>
  <si>
    <t>Titan Hybrid Capital Bond Fund E USD Inc</t>
  </si>
  <si>
    <t>IE00BHR3ZV63</t>
  </si>
  <si>
    <t>dVAM Global Equity Income PCP USD A2Dist</t>
  </si>
  <si>
    <t>IE00BHXMFH35</t>
  </si>
  <si>
    <t>dVAM Global Equity Income PCP EUR A2Dist</t>
  </si>
  <si>
    <t>#https://markets.ft.com/data/funds/tearsheet/risk?s=IE00BHXMFH35:EUR#</t>
  </si>
  <si>
    <t>IE00BHXMHR72</t>
  </si>
  <si>
    <t>UBS ETF S&amp;P 500 ESG A GBP H Dis</t>
  </si>
  <si>
    <t>#https://www.teletrader.com/ubs-shrl-etf-plc-ubs-etf-s-p-500-esg-h-gbp-dshs/stocks/details/tts-163731953/name/asc#</t>
  </si>
  <si>
    <t>IE00BHZKQF00</t>
  </si>
  <si>
    <t>PIMCO GIS Glb Lw Dur Rl Rt Ins GBP H Acc</t>
  </si>
  <si>
    <t>IE00BHZPJ239</t>
  </si>
  <si>
    <t>iShares MSCI EM ESG Enhanced ETF USD Acc</t>
  </si>
  <si>
    <t>#https://www.justetf.com/en/etf-profile.html?isin=IE00BHZPJ239#overview</t>
  </si>
  <si>
    <t>IE00BHZPJ890</t>
  </si>
  <si>
    <t>iShares MSCI USA ESG Enh ETF USD Dist</t>
  </si>
  <si>
    <t>IE00BHZRQZ17</t>
  </si>
  <si>
    <t>Franklin FTSE India UCITS ETF GBP</t>
  </si>
  <si>
    <t>IE00BHZRR147</t>
  </si>
  <si>
    <t>Franklin FTSE China UCITS ETF GBP</t>
  </si>
  <si>
    <t>IE00BJ06C044</t>
  </si>
  <si>
    <t>JPM US REsearch Enh Eq ESG ETF</t>
  </si>
  <si>
    <t>IE00BJ09LQ22</t>
  </si>
  <si>
    <t>PIMCO GIS Income Fund I GBP Hedged Acc</t>
  </si>
  <si>
    <t>IE00BJ0KDQ92</t>
  </si>
  <si>
    <t>Xtrackers MSCI world UCITS ETF 1C USD</t>
  </si>
  <si>
    <t>IE00BJ0KDR00</t>
  </si>
  <si>
    <t xml:space="preserve">Xtrackers MSCI USA UCITS ETF </t>
  </si>
  <si>
    <t>IE00BJ116W86</t>
  </si>
  <si>
    <t>Fortem Capital Alternative Growth Fund A GBP Acc</t>
  </si>
  <si>
    <t>IE00BJ116X93</t>
  </si>
  <si>
    <t>Fortem Capital Alternative Growth Fund C GBP</t>
  </si>
  <si>
    <t>IE00BJ31XR03</t>
  </si>
  <si>
    <t>Liontrust GF Absolute Return Bond Fund C10 (Acc) IRE</t>
  </si>
  <si>
    <t>IE00BJ358226</t>
  </si>
  <si>
    <t>GAM Star Global Defensive A GBP Acc</t>
  </si>
  <si>
    <t>#http://www.morningstarfunds.ie/ie/funds/snapshot/snapshot.aspx?id=F00000WWO5&amp;tab=14&amp;DocumentId=4e37eb155c4ef9bb6061e2747b382f33&amp;Format=PDF#</t>
  </si>
  <si>
    <t>IE00BJ358887</t>
  </si>
  <si>
    <t>GAM Star Global Growth A GBP Acc</t>
  </si>
  <si>
    <t>#https://markets.ft.com/data/funds/tearsheet/risk?s=IE00BJ358887:GBP#</t>
  </si>
  <si>
    <t>IE00BJ38QD84</t>
  </si>
  <si>
    <t>SPDR® Russell 2000 U.S. Small Cap UCITS ETF (Acc)</t>
  </si>
  <si>
    <t>http://www.morningstar.co.uk/uk/etf/snapshot/snapshot.aspx?id=0P00013L7Z&amp;InvestmentType=FE</t>
  </si>
  <si>
    <t>IE00BJ56QM98</t>
  </si>
  <si>
    <t>SkylineLevendiThornbridgeDfndRetIRet£Acc</t>
  </si>
  <si>
    <t>IE00BJ5CB555</t>
  </si>
  <si>
    <t>Sanlam Real Assets A GBP Acc</t>
  </si>
  <si>
    <t>#https://www.morningstar.co.uk/uk/funds/snapshot/snapshot.aspx?id=F0000143O0&amp;tab=2#</t>
  </si>
  <si>
    <t>IE00BJ5JP105</t>
  </si>
  <si>
    <t>iShares MSCI Wld Engy Sector ETF USD Inc</t>
  </si>
  <si>
    <t>#https://www.morningstar.dk/dk/etf/snapshot/snapshot.aspx?id=0P0001ILXZ&amp;tab=2&amp;InvestmentType=FE#</t>
  </si>
  <si>
    <t>IE00BJ9K4P63</t>
  </si>
  <si>
    <t>SPARX Japan Sustainable Equity Fund - GBP Institutional E Class</t>
  </si>
  <si>
    <t>Sparx</t>
  </si>
  <si>
    <t>https://markets.ft.com/data/funds/tearsheet/risk?s=IE00BJ9K4P63:GBP</t>
  </si>
  <si>
    <t>IE00BJ9MMW50</t>
  </si>
  <si>
    <t>Baillie Gifford WW Glb Stwdsp B GBP Acc</t>
  </si>
  <si>
    <t>#https://markets.ft.com/data/funds/tearsheet/risk?s=IE00BJ9MMW50:GBP#</t>
  </si>
  <si>
    <t>IE00BJCXFP92</t>
  </si>
  <si>
    <t>Muzinich Glbl Shrt DurInvmtGrdHGBPAccH</t>
  </si>
  <si>
    <t>IE00BJDQWX40</t>
  </si>
  <si>
    <t>SPARX Japan Fund Plc Institutional E GBP</t>
  </si>
  <si>
    <t>Fund Manager could charge 3% exit fee if sold within 60 days</t>
  </si>
  <si>
    <t>IE00BJFSYV04</t>
  </si>
  <si>
    <t>dVAM Balanced Active PCP GBP D1</t>
  </si>
  <si>
    <t>#https://markets.ft.com/data/funds/tearsheet/risk?s=IE00BJFSYV04:GBP#</t>
  </si>
  <si>
    <t>IE00BJFSYW11</t>
  </si>
  <si>
    <t>dVAM Balanced Active PCP GBP E1</t>
  </si>
  <si>
    <t>PLDVGBP015</t>
  </si>
  <si>
    <t>#https://markets.ft.com/data/funds/tearsheet/risk?s=IE00BJFSYW11:GBP#</t>
  </si>
  <si>
    <t>IE00BJFSYY35</t>
  </si>
  <si>
    <t>dVAM Balanced Active PCP B1 USD</t>
  </si>
  <si>
    <t>IE00BJFSZ518</t>
  </si>
  <si>
    <t>dVAM Cautious Active PCP GBP D1</t>
  </si>
  <si>
    <t>IE00BJFSZ625</t>
  </si>
  <si>
    <t>dVAM Cautious Active PCP GBP E1</t>
  </si>
  <si>
    <t>#https://devere-am.com/library#</t>
  </si>
  <si>
    <t>IE00BJFSZH35</t>
  </si>
  <si>
    <t>dVAM Growth Active PCP GBP D1</t>
  </si>
  <si>
    <t>PLDVGBP013</t>
  </si>
  <si>
    <t>#https://markets.ft.com/data/funds/tearsheet/risk?s=IE00BJFSZH35:GBP#</t>
  </si>
  <si>
    <t>IE00BJFSZJ58</t>
  </si>
  <si>
    <t>dVAM Growth Active PCP GBP E1</t>
  </si>
  <si>
    <t>IE00BJFTSQ65</t>
  </si>
  <si>
    <t>Pacific North of South EM All CpEqR2£Inc</t>
  </si>
  <si>
    <t>#https://www.morningstar.co.uk/uk/funds/snapshot/snapshot.aspx?id=F000014DER&amp;tab=2#</t>
  </si>
  <si>
    <t>IE00BJFTSR72</t>
  </si>
  <si>
    <t>Pacific North of South EM All Cap Equity Fund R2 GBP Acc</t>
  </si>
  <si>
    <t>IE00BJGTLV15</t>
  </si>
  <si>
    <t>PGIM Wadhwani Keynes Syst AbRetIGBPHDisQ</t>
  </si>
  <si>
    <t>IE00BJGWQN72</t>
  </si>
  <si>
    <t>WisdomTree Cloud Computing ETF - USD Acc</t>
  </si>
  <si>
    <t>#https://lt.morningstar.com/1c6qh1t6k9/etfreport/default.aspx?1=1&amp;tab=2&amp;SecurityToken=0P0001IEMT%5D22%5D0%5DETEXG%24XLON&amp;Id=0P0001IEMT&amp;ClientFund=0&amp;CurrencyId=USD#</t>
  </si>
  <si>
    <t>IE00BJHPJB40</t>
  </si>
  <si>
    <t>Quilter Investors Compass 3 A GBP H Acc</t>
  </si>
  <si>
    <t>#https://markets.ft.com/data/funds/tearsheet/risk?s=IE00BJHPJB40:GBP#</t>
  </si>
  <si>
    <t>IE00BJHPJC56</t>
  </si>
  <si>
    <t>Quilter Investors Compass 3 A EUR H Acc</t>
  </si>
  <si>
    <t>#https://markets.ft.com/data/funds/tearsheet/summary?s=IE00BJHPJC56:EUR#</t>
  </si>
  <si>
    <t>IE00BJJPVP04</t>
  </si>
  <si>
    <t>iShares $ Treasury Bd 3-7yr ETF GBPHDist</t>
  </si>
  <si>
    <t>#https://www.teletrader.com/ishares-vii-plc-ish-tbills-3-7yr-gbp-hedged-dis/stocks/details/tts-160340593#</t>
  </si>
  <si>
    <t>IE00BJK55B31</t>
  </si>
  <si>
    <t>iShares USD High Yield Corp Bond ESG UCITS ETF USD</t>
  </si>
  <si>
    <t>IE00BJKWZ148</t>
  </si>
  <si>
    <t>Impax Asian Environmental Markets (Ire) Fund S GBP Acc</t>
  </si>
  <si>
    <t>IE00BJKWZC52</t>
  </si>
  <si>
    <t>Impax Global Equity Opports X GBP Acc</t>
  </si>
  <si>
    <t>Impax</t>
  </si>
  <si>
    <t>IE00BJM0BB81</t>
  </si>
  <si>
    <t>Blue Whale Growth GBP T</t>
  </si>
  <si>
    <t>#https://bluewhale.co.uk/assets/ICAV/Fund%20Documents/KIIDs/KIID%20T-Acc%20(GBP)%20IE00BJM0BB81.pdf#</t>
  </si>
  <si>
    <t>IE00BJP26F04</t>
  </si>
  <si>
    <t>iShares £ Ultrashort Bd ESG ETF GBP Inc</t>
  </si>
  <si>
    <t>#https://www.justetf.com/en/etf-profile.html?isin=IE00BJP26F04#overview</t>
  </si>
  <si>
    <t>IE00BJQRDM08</t>
  </si>
  <si>
    <t>Invesco MSCI USA ESG Universal Scrn ETF</t>
  </si>
  <si>
    <t>#https://lt.morningstar.com/1c6qh1t6k9/etfreport/default.aspx?1=1&amp;tab=2&amp;SecurityToken=0P0001HSGY%5D22%5D0%5DETEXG%24XLON&amp;Id=0P0001HSGY&amp;ClientFund=0&amp;CurrencyId=USD#</t>
  </si>
  <si>
    <t>IE00BJQRDN15</t>
  </si>
  <si>
    <t>Invesco Quantitative Strategies ESG Global Equity Multi-Factor UCITS ETF</t>
  </si>
  <si>
    <t>IE00BJQRTH72</t>
  </si>
  <si>
    <t>Pacific Multi-Asset Acc Core GBP D2</t>
  </si>
  <si>
    <t>#https://markets.ft.com/data/funds/tearsheet/risk?s=IE00BJQRTH72:GBP#</t>
  </si>
  <si>
    <t>IE00BJR5PF02</t>
  </si>
  <si>
    <t>dVAM Diversified Lqd Alts PCP GBP A1 Hdg</t>
  </si>
  <si>
    <t>IE00BJR5PG19</t>
  </si>
  <si>
    <t>dVAM Diversified Lqd Alts PCP GBP B1</t>
  </si>
  <si>
    <t>IE00BJR5PH26</t>
  </si>
  <si>
    <t>dVAM Diversified Lqd Alts PCP GBP D1</t>
  </si>
  <si>
    <t>PLDVGBP020</t>
  </si>
  <si>
    <t>#https://markets.ft.com/data/funds/tearsheet/risk?s=IE00BJR5PH26:GBP#</t>
  </si>
  <si>
    <t>IE00BJR5PJ40</t>
  </si>
  <si>
    <t>dVAM Diversified Liquid Alternatives PCP Fund E1 GBP</t>
  </si>
  <si>
    <t>IE00BJSB2R88</t>
  </si>
  <si>
    <t>Patrizia Low Carbon Core Infrastructure Fund A Unhedged GBP Acc</t>
  </si>
  <si>
    <t>IE00BJSFQW37</t>
  </si>
  <si>
    <t>iShares Global Corp Bond ETF EUR H Dist</t>
  </si>
  <si>
    <t>https://www.morningstarfunds.ie/ie/etf/snapshot/snapshot.aspx?id=0P0001HCCV&amp;tab=14&amp;DocumentId=be86418356669d1b55295859100f93e0&amp;Format=PDF</t>
  </si>
  <si>
    <t>IE00BJSFQX44</t>
  </si>
  <si>
    <t>Ishares PLC ISH GHY CORP BND GBP</t>
  </si>
  <si>
    <t>https://www.teletrader.com/ishares-plc-ish-ghy-corp-bnd-gbp-h-d/stocks/details/tts-164855889</t>
  </si>
  <si>
    <t>IE00BJT15908</t>
  </si>
  <si>
    <t>Pacific Multi-Asset Acc Core £ B</t>
  </si>
  <si>
    <t>IE00BJV2JP52</t>
  </si>
  <si>
    <t>PGIM Wadhwani Keynes Sysmc AbsRtIGBPHAcc</t>
  </si>
  <si>
    <t>IE00BJVLCS69</t>
  </si>
  <si>
    <t>Pacific Multi-Asset Acc Defesv GBP B</t>
  </si>
  <si>
    <t>IE00BJVQR193</t>
  </si>
  <si>
    <t>Causeway Defined Growth A GBP Hedged</t>
  </si>
  <si>
    <t>Causeway</t>
  </si>
  <si>
    <t>#https://markets.ft.com/data/funds/tearsheet/risk?s=IE00BJVQR193:GBP#</t>
  </si>
  <si>
    <t>IE00BJVQR425</t>
  </si>
  <si>
    <t>Causeway Defined Growth B GBP Hedged</t>
  </si>
  <si>
    <t>#https://markets.ft.com/data/funds/tearsheet/risk?s=IE00BJVQR425:GBP#</t>
  </si>
  <si>
    <t>IE00BJXC4033</t>
  </si>
  <si>
    <t>Eaton VanceIntl(IRL)EmMktsDbtOppsSIncQ£H</t>
  </si>
  <si>
    <t>IE00BJXMLK22</t>
  </si>
  <si>
    <t>Diamond Angsana Bond DL Participating</t>
  </si>
  <si>
    <t>waiver sorted dealings folder#http://waiver sorted dealings folder#</t>
  </si>
  <si>
    <t>IE00BJXRZJ40</t>
  </si>
  <si>
    <t>Rize Cybersecurity Data Privacy ETF</t>
  </si>
  <si>
    <t>#https://www.justetf.com/en/etf-profile.html?isin=IE00BJXRZJ40#overview</t>
  </si>
  <si>
    <t>IE00BJXT4D76</t>
  </si>
  <si>
    <t>Mercer Pasv Low Vol Eq Fdr A5-0.1000GBP</t>
  </si>
  <si>
    <t>IE00BJZ2DD79</t>
  </si>
  <si>
    <t xml:space="preserve">DB Xtrackers Russell 2000 1C UCITS ETF </t>
  </si>
  <si>
    <t>IE00BK1W4D58</t>
  </si>
  <si>
    <t>Quilter Investors Compass 5 A GBP H Acc</t>
  </si>
  <si>
    <t>#https://www.morningstarfunds.ie/ie/funds/snapshot/snapshot.aspx?id=F000013L8W&amp;tab=2#</t>
  </si>
  <si>
    <t>IE00BK1W5875</t>
  </si>
  <si>
    <t>Quilter Investors Compass 4 A GBP H Acc</t>
  </si>
  <si>
    <t>#https://markets.ft.com/data/funds/tearsheet/summary?s=IE00BK1W5875:GBP#</t>
  </si>
  <si>
    <t>IE00BK4W7N32</t>
  </si>
  <si>
    <t xml:space="preserve">Ishares USD Corporate Bond ESG UCITS ETF </t>
  </si>
  <si>
    <t>IE00BK4Z4V95</t>
  </si>
  <si>
    <t>Lindsell Train Global Equity C USD Acc</t>
  </si>
  <si>
    <t>#https://markets.ft.com/data/funds/tearsheet/risk?s=IE00BK4Z4V95:USD#</t>
  </si>
  <si>
    <t>IE00BK5BCD43</t>
  </si>
  <si>
    <t>L&amp;G Artificial Intelligence UCITS ETF GBP</t>
  </si>
  <si>
    <t>IE00BK5BQT80</t>
  </si>
  <si>
    <t>Vanguard FTSE All-World ETF USD Acc</t>
  </si>
  <si>
    <t>#https://www.justetf.com/en/etf-profile.html?isin=IE00BK5BQT80#overview</t>
  </si>
  <si>
    <t>IE00BK5BQV03</t>
  </si>
  <si>
    <t>Vanguard FTSE Developed World UCITS ETF GBP</t>
  </si>
  <si>
    <t>IE00BK5BQX27</t>
  </si>
  <si>
    <t>Vanguard FTSE Developed Europe ETFEURAcc</t>
  </si>
  <si>
    <t>#https://www.justetf.com/en/etf-profile.html?isin=IE00BK5BQX27#volatility</t>
  </si>
  <si>
    <t>IE00BK5BQY34</t>
  </si>
  <si>
    <t>Vanguard FTSE Developed Europe ex UK UCITS ETF EUR Accuimulation (GBP)</t>
  </si>
  <si>
    <t>https://www.justetf.com/en/etf-profile.html?isin=IE00BK5BQY34</t>
  </si>
  <si>
    <t>IE00BK5BQZ41</t>
  </si>
  <si>
    <t>Vanguard FTSE Developed Asia Pacific ex Japan ETF GBP</t>
  </si>
  <si>
    <t>IE00BK5BR626</t>
  </si>
  <si>
    <t>Vanguard FTSE AllWld HiDivYld ETF USDAcc</t>
  </si>
  <si>
    <t>#https://markets.ft.com/data/etfs/tearsheet/risk?s=VHYA:LSE:USD#</t>
  </si>
  <si>
    <t>IE00BK5MT033</t>
  </si>
  <si>
    <t>iShares $ Treasury Bond 20 + yr UCITS ETFs Dis GBP</t>
  </si>
  <si>
    <t>IE00BK6GV757</t>
  </si>
  <si>
    <t>Odey Special Situations Fund I Hedged GBP Inc</t>
  </si>
  <si>
    <t>IE00BK6Q9938</t>
  </si>
  <si>
    <t>JPM BetaBuilders US Treasury Bond UCITS ETF - GBP Hedged (acc)</t>
  </si>
  <si>
    <t>IE00BK6S3P37</t>
  </si>
  <si>
    <t>Vanguard U.S. Government Bond Index Fund Institutional Plus GBP Hedged Acc</t>
  </si>
  <si>
    <t>IE00BK6S9Y48</t>
  </si>
  <si>
    <t>CARNE GL FD MGR (IRE) SPYGLASS US GROWTH UCITS F GBP ACC</t>
  </si>
  <si>
    <t>IE00BK6SB598</t>
  </si>
  <si>
    <t>Spyglass US Growth FP GBP Dist</t>
  </si>
  <si>
    <t xml:space="preserve">Class FP is a restricted share class so would not be available to RL360 or FPIL products but this could be purchased outside of these products via another Investment Provider </t>
  </si>
  <si>
    <t>IE00BK723871</t>
  </si>
  <si>
    <t>Evelyn Global Balanced Ptf Ret GBP Acc</t>
  </si>
  <si>
    <t>IE00BK723G55</t>
  </si>
  <si>
    <t>Evelyn Global Balanced Ptf Cln GBP Acc</t>
  </si>
  <si>
    <t>#https://markets.ft.com/data/funds/tearsheet/summary?s=IE00BK723G55:GBX#</t>
  </si>
  <si>
    <t>IE00BK723J86</t>
  </si>
  <si>
    <t>Evelyn Global Balanced Ptf Cln USD Acc</t>
  </si>
  <si>
    <t>IE00BK74KV56</t>
  </si>
  <si>
    <t>iShares € Corp Bond ESG ETF GBP Hdg Inc</t>
  </si>
  <si>
    <t>#https://www.ishares.com/uk/individual/en/products/309638/ishares-corp-bond-esg-ucits-etf-fund#</t>
  </si>
  <si>
    <t>IE00BK7Y2S64</t>
  </si>
  <si>
    <t>iShares $CorpBd 0-3y ESG UCITS ETF£H Dis</t>
  </si>
  <si>
    <t>#https://www.morningstar.co.uk/uk/etf/snapshot/snapshot.aspx?id=0P0001HWPI#</t>
  </si>
  <si>
    <t>IE00BK80KJ05</t>
  </si>
  <si>
    <t>Federated Hermes Unconstrained Credit Fund Class L3 GBP Dis</t>
  </si>
  <si>
    <t>https://markets.ft.com/data/funds/tearsheet/summary?s=IE00BK80KJ05:GBP</t>
  </si>
  <si>
    <t>IE00BKBF6H24</t>
  </si>
  <si>
    <t>iShares Core MSCI World ETF EUR H Dist</t>
  </si>
  <si>
    <t>IE00BKDKNR42</t>
  </si>
  <si>
    <t>Lyxor Newcits IRL III ICAV - Amundi Bridgewater Core Global Macro Fund I GBP Acc</t>
  </si>
  <si>
    <t>IE00BKDRZ687</t>
  </si>
  <si>
    <t>Stewart Investors Asia Pacific Leaders Sustainability Fund Class VI Inc USD</t>
  </si>
  <si>
    <t>IE00BKDRZ794</t>
  </si>
  <si>
    <t>Stewart Inv APAC Ldrs Sstby VI GBP Acc</t>
  </si>
  <si>
    <t>IE00BKDV3Y45</t>
  </si>
  <si>
    <t>Trium ESG Emissions Improvers F EUR Acc</t>
  </si>
  <si>
    <t>#https://markets.ft.com/data/funds/tearsheet/risk?s=IE00BKDV3Y45:EUR#</t>
  </si>
  <si>
    <t>IE00BKDV4072</t>
  </si>
  <si>
    <t>Trium ESG Emissions Improvers F GBP Acc</t>
  </si>
  <si>
    <t>IE00BKDW5N02</t>
  </si>
  <si>
    <t>PIMCO Global Investors Series Investor GBP (Hedged) Income</t>
  </si>
  <si>
    <t>IE00BKLF1R75</t>
  </si>
  <si>
    <t>WisdomTree Battery Solutions ETF USD Acc</t>
  </si>
  <si>
    <t>#https://www.teletrader.com/wisdomtree-battery-sol-ue-usd/funds/details/FU_100073024#</t>
  </si>
  <si>
    <t>IE00BKLFJD90</t>
  </si>
  <si>
    <t>Stewart Inv Wldwd Sustnby VI GBP Acc</t>
  </si>
  <si>
    <t>#https://markets.ft.com/data/funds/tearsheet/risk?s=IE00BKLFJD90:GBP#</t>
  </si>
  <si>
    <t>IE00BKLWXM74</t>
  </si>
  <si>
    <t>Vanguard Emerging Markets Bond Fund USD Acc</t>
  </si>
  <si>
    <t>IE00BKLWXP06</t>
  </si>
  <si>
    <t>Vanguard Emerging Markets Bond Fund GBP Hedged Acc</t>
  </si>
  <si>
    <t>IE00BKM4GZ66</t>
  </si>
  <si>
    <t>iShares Core MSCI EM IMI ETF USD Acc</t>
  </si>
  <si>
    <t>https://markets.ft.com/data/etfs/tearsheet/risk?s=EIMI:LSE:USD#https://markets.ft.com/data/etfs/tearsheet/risk?s=EIMI:LSE:USD#</t>
  </si>
  <si>
    <t>IE00BKM4H312</t>
  </si>
  <si>
    <t>iShares MSCI USAQualDiv ESG ETF USD Dis</t>
  </si>
  <si>
    <t>#https://markets.ft.com/data/etfs/tearsheet/risk?s=QDIV:LSE:USD#</t>
  </si>
  <si>
    <t>IE00BKMG4D66</t>
  </si>
  <si>
    <t>Baillie Gifford WW Hlth Innovt A USD Acc</t>
  </si>
  <si>
    <t>#https://markets.ft.com/data/funds/tearsheet/risk?s=IE00BKMG4D66:USD#</t>
  </si>
  <si>
    <t>IE00BKP84S47</t>
  </si>
  <si>
    <t>Lazard Global Eq Franchise J Acc GBP</t>
  </si>
  <si>
    <t>#https://markets.ft.com/data/funds/tearsheet/summary?s=IE00BKP84S47:GBX#</t>
  </si>
  <si>
    <t>IE00BKP84T53</t>
  </si>
  <si>
    <t>Lazard Global Equity Franchise Fund Class J Dist GBP</t>
  </si>
  <si>
    <t>2% exit fee but this is for short term trading, therefore, will not apply to IFGL Pensions. SC 4/10/24</t>
  </si>
  <si>
    <t>IE00BKP8G007</t>
  </si>
  <si>
    <t>Coronation Global Optimum Gr P USD Acc</t>
  </si>
  <si>
    <t>IE00BKPSLL63</t>
  </si>
  <si>
    <t>Titan Hybrid Capital Bond Fund F USD Acc</t>
  </si>
  <si>
    <t>IE00BKPTXQ89</t>
  </si>
  <si>
    <t>HANetf Alerian Midstream Energy Dividend UCITS ETF</t>
  </si>
  <si>
    <t>IE00BKPVDC02</t>
  </si>
  <si>
    <t>Ardea Global Alpha X EUR H Acc</t>
  </si>
  <si>
    <t>#https://www.ardea.com.au/wp-content/uploads/Ardea-Global-Alpha-Fund-Factsheet-June-2022_Net-Returns.pdf#</t>
  </si>
  <si>
    <t>IE00BKPVDG40</t>
  </si>
  <si>
    <t>Ardea Global Alpha X GBP H Inc</t>
  </si>
  <si>
    <t>#https://markets.ft.com/data/funds/tearsheet/risk?s=IE00BKPVDG40:GBP#</t>
  </si>
  <si>
    <t>IE00BKPWG798</t>
  </si>
  <si>
    <t>Dimensional Global Sstby Fxd Inc GBP Acc</t>
  </si>
  <si>
    <t>#https://markets.ft.com/data/funds/tearsheet/risk?s=IE00BKPWG798:GBP#</t>
  </si>
  <si>
    <t>IE00BKRVM216</t>
  </si>
  <si>
    <t>Polar Capital Glbl Convert S USD Inc</t>
  </si>
  <si>
    <t>IE00BKS7L097</t>
  </si>
  <si>
    <t>Invesco S&amp;P 500 ESG UCITS ETF Acc</t>
  </si>
  <si>
    <t>https://www.teletrader.com/invesco-sp-500-esg-ucits-etf/stocks/details/tts-192888471/name/asc</t>
  </si>
  <si>
    <t>IE00BKT6FT27</t>
  </si>
  <si>
    <t>iShares Global Govt Bond UCITS ETF EUR Hedged</t>
  </si>
  <si>
    <t>IE00BKTN1T54</t>
  </si>
  <si>
    <t>Ishares PLC ISH $ TSY BND</t>
  </si>
  <si>
    <t>https://www.teletrader.com/ishares-plc-ish-tsy-bnd-ucits-gbp-hdged/stocks/details/tts-174514625</t>
  </si>
  <si>
    <t>IE00BKTNQ780</t>
  </si>
  <si>
    <t>Fiera Oaks EM Select Fund – Class B GBP Acc Series 1</t>
  </si>
  <si>
    <t>IE00BKV0QF55</t>
  </si>
  <si>
    <t>JPM Global High Yield Corporate Bond Multi-Factor UCITS ETF - GBP Hedged (dist)</t>
  </si>
  <si>
    <t>IE00BKW9SV11</t>
  </si>
  <si>
    <t>Invesco GBP Corporate Bond ESG ETF Dist</t>
  </si>
  <si>
    <t>IE00BKW9SW28</t>
  </si>
  <si>
    <t xml:space="preserve">INVESCO MARKETS II PLC GBP CORPORATE BOND UCITS ETF </t>
  </si>
  <si>
    <t>IE00BKWD3F20</t>
  </si>
  <si>
    <t>Invesco US Treasury Bond 0-1 Year UCITS ETF GBP Hedged Dist</t>
  </si>
  <si>
    <t>IE00BKWQ0M75</t>
  </si>
  <si>
    <t>SPDR® MSCI Europe Small Cap ETF</t>
  </si>
  <si>
    <t>#http://www.morningstar.co.uk/uk/etf/snapshot/snapshot.aspx?id=0P0001529B&amp;tab=2#</t>
  </si>
  <si>
    <t>IE00BKX55Q28</t>
  </si>
  <si>
    <t>Vanguard FTSE 250 UCITS ETF</t>
  </si>
  <si>
    <t>http://www.teletrader.com/vang-fds-ftse-250-u-etfls/stocks/details/tts-84885759/name/asc</t>
  </si>
  <si>
    <t>IE00BKX55R35</t>
  </si>
  <si>
    <t>Vanguard FTSE North America UCITS ETF</t>
  </si>
  <si>
    <t>#http://www.teletrader.com/vanguard-funds-plc-vanguard-ftse-north-america-ucits-etf/stocks/details/tts-77060470/name/asc#</t>
  </si>
  <si>
    <t>IE00BKX55S42</t>
  </si>
  <si>
    <t>Vanguard FTSE Dev Eurp ex UK ETF Dis</t>
  </si>
  <si>
    <t>#https://www.morningstar.co.uk/uk/etf/snapshot/snapshot.aspx?id=0P00014D7Q&amp;tab=2&amp;InvestmentType=FE#</t>
  </si>
  <si>
    <t>IE00BKX55T58</t>
  </si>
  <si>
    <t>Vanguard FTSE Dev World ETF $Dis</t>
  </si>
  <si>
    <t>#https://www.justetf.com/en/etf-profile.html?isin=IE00BKX55T58&amp;tab=volatility#</t>
  </si>
  <si>
    <t>IE00BKX8G916</t>
  </si>
  <si>
    <t xml:space="preserve">Invesco S&amp;P 500 UCITS ETF </t>
  </si>
  <si>
    <t>IE00BKXGFM15</t>
  </si>
  <si>
    <t>Nedgroup Inv Funds Global Flex C USD Acc</t>
  </si>
  <si>
    <t>Nedgroup</t>
  </si>
  <si>
    <t>#http://www.morningstarfunds.ie/ie/funds/snapshot/snapshot.aspx?id=F00000TJD7&amp;tab=2#</t>
  </si>
  <si>
    <t>IE00BL0BLZ15</t>
  </si>
  <si>
    <t xml:space="preserve">JPM Global High Yield Corporate Bond Multi-Factor UCITS ETF </t>
  </si>
  <si>
    <t>IE00BL0KY268</t>
  </si>
  <si>
    <t>Muzinich Global Tact Crdt HGBP Acc G</t>
  </si>
  <si>
    <t>#https://markets.ft.com/data/funds/tearsheet/risk?s=IE00BL0KY268:GBP#</t>
  </si>
  <si>
    <t>IE00BL1GHK20</t>
  </si>
  <si>
    <t>AEGON GLOBAL SHORT DATED CLIMATE TRANSITION FUND GBP S ACC (IE00BL1GHK20)</t>
  </si>
  <si>
    <t>IE00BL1GHL37</t>
  </si>
  <si>
    <t>Aegon Glb Shrt Dtd Clmt Transition £SInc</t>
  </si>
  <si>
    <t>IE00BL25JL35</t>
  </si>
  <si>
    <t>Xtrackers MSCI World Quality ETF 1C</t>
  </si>
  <si>
    <t>db X-Trackers</t>
  </si>
  <si>
    <t>#https://www.morningstar.co.uk/uk/etf/snapshot/snapshot.aspx?id=0P00014B9D&amp;tab=2&amp;InvestmentType=FE#</t>
  </si>
  <si>
    <t>IE00BL25JM42</t>
  </si>
  <si>
    <t>xTrackers MSCI World Value UCITS ETF</t>
  </si>
  <si>
    <t>IE00BL25JN58</t>
  </si>
  <si>
    <t>Xtrackers MSCI World Min Vol ETF 1C</t>
  </si>
  <si>
    <t>Xtrackers</t>
  </si>
  <si>
    <t>#https://www.morningstar.co.uk/uk/etf/snapshot/snapshot.aspx?id=0P00014B89&amp;tab=2&amp;InvestmentType=FE#</t>
  </si>
  <si>
    <t>IE00BL25JP72</t>
  </si>
  <si>
    <t>Xtrackers MSCI World Momentum ETF 1C</t>
  </si>
  <si>
    <t>Concept</t>
  </si>
  <si>
    <t>#https://www.morningstar.co.uk/uk/etf/snapshot/snapshot.aspx?id=0P00016NER&amp;tab=2&amp;InvestmentType=FE#</t>
  </si>
  <si>
    <t>IE00BL58SP63</t>
  </si>
  <si>
    <t>LAZARD RATHMORE ALTERNATIVE FUND E ACC GBP HEDGED</t>
  </si>
  <si>
    <t>IE00BL58ST02</t>
  </si>
  <si>
    <t>PIMCO GIS Global Bond ESG Fund Instituational Acc (Hedged) GBP</t>
  </si>
  <si>
    <t>IE00BL6VJ958</t>
  </si>
  <si>
    <t>Sanlam AI Global Managed Risk Fund A5 USD</t>
  </si>
  <si>
    <t>https://markets.ft.com/data/funds/tearsheet/risk?s=IE00BL6VJ958:USD</t>
  </si>
  <si>
    <t>IE00BL85DV51</t>
  </si>
  <si>
    <t>Nomura Fds Global High Convct F GBP</t>
  </si>
  <si>
    <t>IE00BL977963</t>
  </si>
  <si>
    <t>Wellington Management US Dynamic Equity E Unhedged Acc GBP</t>
  </si>
  <si>
    <t>IE00BL9BVZ22</t>
  </si>
  <si>
    <t>Royal London Sterling Liquidity Money Market Fund Y Dist GBP</t>
  </si>
  <si>
    <t>IE00BLCHJB90</t>
  </si>
  <si>
    <t>Global X Robotics &amp; Artificial Intelligence UCITS ETF USD</t>
  </si>
  <si>
    <t>IE00BLG2YK48</t>
  </si>
  <si>
    <t>Dodge &amp; Cox Worldwide Global Bd £Hdg Inc</t>
  </si>
  <si>
    <t>IE00BLLZQ797</t>
  </si>
  <si>
    <t>BlackRock ESG MA Mod Ptf ETF GBP H Acc</t>
  </si>
  <si>
    <t>#https://www.teletrader.com/blackrock-esg-multi-asset-moderate-portfolio-ucits-etf-gbp-hedged-acc/funds/details/FU_107791#</t>
  </si>
  <si>
    <t>IE00BLLZQ805</t>
  </si>
  <si>
    <t>BlackRock ESG MA Gr Ptf ETF EUR Acc</t>
  </si>
  <si>
    <t>IE00BLNMYC90</t>
  </si>
  <si>
    <t>Xtrackers S&amp;P 500 EW ETF 1C</t>
  </si>
  <si>
    <t>#http://www.morningstar.co.uk/uk/etf/snapshot/snapshot.aspx?id=0P00012OZ5&amp;tab=2#</t>
  </si>
  <si>
    <t>IE00BLP46Q11</t>
  </si>
  <si>
    <t>Nutshell Growth Fund GBP Inst Class</t>
  </si>
  <si>
    <t>IE00BLP46V63</t>
  </si>
  <si>
    <t>MontLake Nutshell Growth Fund Retail Class GBP</t>
  </si>
  <si>
    <t>IE00BLP58F76</t>
  </si>
  <si>
    <t>Jupiter UK Smaller Companies Focus L Inc GBP</t>
  </si>
  <si>
    <t>IE00BLP58G83</t>
  </si>
  <si>
    <t>Jupiter UK Smaller Companies Focus Fund I GBP Inc</t>
  </si>
  <si>
    <t>https://www.morningstar.co.uk/uk/funds/snapshot/snapshot.aspx?id=F00000TG2Q</t>
  </si>
  <si>
    <t>IE00BLP58S06</t>
  </si>
  <si>
    <t>Jupiter Strategic Absolute Return Bond Fund F2 Hedged GBP Acc</t>
  </si>
  <si>
    <t>IE00BLP59322</t>
  </si>
  <si>
    <t>Jupiter UK Dynamic Eq L £ Inc</t>
  </si>
  <si>
    <t>#http://www.morningstar.co.uk/uk/funds/snapshot/snapshot.aspx?id=F00000TG39&amp;tab=2#</t>
  </si>
  <si>
    <t>IE00BLP59652</t>
  </si>
  <si>
    <t>Jupiter Strategic AbsRt Bd F2 £ H Inc</t>
  </si>
  <si>
    <t>IE00BLP59769</t>
  </si>
  <si>
    <t>Jupiter UK Dynamic Eq I £ Inc</t>
  </si>
  <si>
    <t>IE00BLP5S460</t>
  </si>
  <si>
    <t>Jupiter Merian Gbl Eq Abs Ret L H A EUR</t>
  </si>
  <si>
    <t>IE00BLP5S577</t>
  </si>
  <si>
    <t>JupiterMerian Glb Eq AbsRt L £ H Acc</t>
  </si>
  <si>
    <t>#http://www.morningstar.co.uk/uk/funds/snapshot/snapshot.aspx?id=F00000TG3E&amp;tab=2#</t>
  </si>
  <si>
    <t>IE00BLP5S791</t>
  </si>
  <si>
    <t>JupiterMerian Glb Eq AbsRt I € H Acc</t>
  </si>
  <si>
    <t>IE00BLP5S809</t>
  </si>
  <si>
    <t>Jupiter Merian Global Equity Absolute Return I Acc GBP Hgd</t>
  </si>
  <si>
    <t>IE00BLR75F08</t>
  </si>
  <si>
    <t>Neuberger Berman US Small Cap Intrinsic Value I GBP Acc Unhedged</t>
  </si>
  <si>
    <t>IE00BLRB0242</t>
  </si>
  <si>
    <t xml:space="preserve">Invesco Global Clean Energy UCITS ETF </t>
  </si>
  <si>
    <t>IE00BLRPML96</t>
  </si>
  <si>
    <t>Baillie Gifford WW Pstv Chg B GBP Acc</t>
  </si>
  <si>
    <t>#https://markets.ft.com/data/funds/tearsheet/risk?s=IE00BLRPML96:GBP#</t>
  </si>
  <si>
    <t>IE00BLRPQH31</t>
  </si>
  <si>
    <t>Rize Sustainable Future of Fd ETF A USD</t>
  </si>
  <si>
    <t>IE00BLRPRR04</t>
  </si>
  <si>
    <t>Rize Environmental Impact 100 ETF</t>
  </si>
  <si>
    <t>#https://www.teletrader.com/rshze-envshronmental-shmpact-100-ucshts-etf/stocks/details/tts-225429704/name/asc#</t>
  </si>
  <si>
    <t>IE00BLSNMW37</t>
  </si>
  <si>
    <t>Invesco Global Buyback Achievers ETF</t>
  </si>
  <si>
    <t>http://www.teletrader.com/p-shs-gl-buyb-achiev-qd-d/stocks/details/tts-78892752/name/asc</t>
  </si>
  <si>
    <t>IE00BM67HJ62</t>
  </si>
  <si>
    <t>Xtrackers MSCI EM ESG Scr ETF 1C</t>
  </si>
  <si>
    <t>#https://www.morningstar.co.uk/uk/etf/snapshot/snapshot.aspx?id=0P000131W1&amp;tab=2&amp;InvestmentType=FE#</t>
  </si>
  <si>
    <t>IE00BM67HK77</t>
  </si>
  <si>
    <t>Xtrackers MSCI World Health Care ETF 1C</t>
  </si>
  <si>
    <t>#https://www.morningstar.co.uk/uk/etf/snapshot/snapshot.aspx?id=0P000131W6&amp;tab=2&amp;InvestmentType=FE#</t>
  </si>
  <si>
    <t>IE00BM67HL84</t>
  </si>
  <si>
    <t>XTRACKERS (IE) PLC MSCI WORLD FINANCIALS UCITS</t>
  </si>
  <si>
    <t>IE00BM67HM91</t>
  </si>
  <si>
    <t>XTRACKERS (IE) PLC MSCI WORLD ENERGY</t>
  </si>
  <si>
    <t>IE00BM67HR47</t>
  </si>
  <si>
    <t>Xtrackers X MSCI World Com Services UCITS ETF 1C</t>
  </si>
  <si>
    <t>IE00BM67HT60</t>
  </si>
  <si>
    <t>Xtrackers MSCI World IT ETF 1C</t>
  </si>
  <si>
    <t>#http://www.morningstar.co.uk/uk/etf/snapshot/snapshot.aspx?id=0P000131W8&amp;tab=2#</t>
  </si>
  <si>
    <t>IE00BM67HX07</t>
  </si>
  <si>
    <t>Xtrackers S&amp;P 500 ETF 2C GBP</t>
  </si>
  <si>
    <t>#https://markets.ft.com/data/etfs/tearsheet/risk?s=XDPG:LSE:GBX#</t>
  </si>
  <si>
    <t>IE00BM8QRZ79</t>
  </si>
  <si>
    <t>Invesco Solar Energy UCITS ETF</t>
  </si>
  <si>
    <t>https://www.morningstar.co.uk/uk/etf/snapshot/snapshot.aspx?id=0P0001MR4K&amp;tab=2&amp;InvestmentType=FE</t>
  </si>
  <si>
    <t>IE00BM97KW72</t>
  </si>
  <si>
    <t>Next Generation Morningstr Glb Cau A GBP</t>
  </si>
  <si>
    <t>#https://markets.ft.com/data/funds/tearsheet/summary?s=IE00BM97KW72:GBP#</t>
  </si>
  <si>
    <t>IE00BM97L139</t>
  </si>
  <si>
    <t>Next Generation Morningstr Glb Bal A GBP</t>
  </si>
  <si>
    <t>#https://markets.ft.com/data/funds/tearsheet/risk?s=IE00BM97L139:GBP#</t>
  </si>
  <si>
    <t>IE00BM97L352</t>
  </si>
  <si>
    <t>Next Generation Morningstr Glb Bal A USD</t>
  </si>
  <si>
    <t>IE00BM97L683</t>
  </si>
  <si>
    <t>Next Gnrtn Mrnngstr Glb Advntrs A GBP</t>
  </si>
  <si>
    <t>#https://markets.ft.com/data/funds/tearsheet/risk?s=IE00BM97L683:GBP#</t>
  </si>
  <si>
    <t>IE00BM97L808</t>
  </si>
  <si>
    <t>Next Generation Morningstar Global Adventurous Fund A USD</t>
  </si>
  <si>
    <t>IE00BM98VP02</t>
  </si>
  <si>
    <t>MNTLAK MYG DRIV ACCUM INSTITUTIONAL POOLED H SHS GBP</t>
  </si>
  <si>
    <t>IE00BM991757</t>
  </si>
  <si>
    <t>Pacific North of South EM All CpEqR2€Acc</t>
  </si>
  <si>
    <t>#file:///C:\Users\Frankie%20Mendoza\Downloads\KIID-ISIN-IE00BM99WQ17-EN-CH.pdf#</t>
  </si>
  <si>
    <t>IE00BMBVH372</t>
  </si>
  <si>
    <t>Eire ICAV Athena Glo Growth GBP Acc</t>
  </si>
  <si>
    <t>Fund went into Liquidation on 25/01/2024. Shareholder letter dated 29/01/2024 has been sent to Pensions (Comments updated 03/10/2024 CC)</t>
  </si>
  <si>
    <t>#https://markets.ft.com/data/funds/tearsheet/risk?s=IE00BMBVH372:GBP#</t>
  </si>
  <si>
    <t>IE00BMC38736</t>
  </si>
  <si>
    <t>VanEck Semiconductor ETF</t>
  </si>
  <si>
    <t>#https://markets.ft.com/data/etfs/tearsheet/risk?s=SMH:MIL:EUR#</t>
  </si>
  <si>
    <t>IE00BMC49N98</t>
  </si>
  <si>
    <t>Trojan Ethical Fund Class X Acc GBP</t>
  </si>
  <si>
    <t>IE00BMC5GD19</t>
  </si>
  <si>
    <t>AIKYA GLOBAL EMERGING MARKETS FUND - UCITS I SHARE CLASS USD</t>
  </si>
  <si>
    <t>IE00BMD8FX29</t>
  </si>
  <si>
    <t>Evelyn Global Conservative Drt K GBP Acc</t>
  </si>
  <si>
    <t>#https://markets.ft.com/data/funds/tearsheet/risk?s=IE00BMD8FV05:EUR#</t>
  </si>
  <si>
    <t>IE00BMD8G066</t>
  </si>
  <si>
    <t>Evelyn Global Balanced Direct Fund H Acc GBP</t>
  </si>
  <si>
    <t>IE00BMD8GD97</t>
  </si>
  <si>
    <t>Evelyn Global Balanced Direct K GBP Acc</t>
  </si>
  <si>
    <t>#https://markets.ft.com/data/funds/tearsheet/risk?s=IE00BMD8GF12:EUR#</t>
  </si>
  <si>
    <t>IE00BMD8KG07</t>
  </si>
  <si>
    <t>Evelyn Global Adventurous Drt K GBP Acc</t>
  </si>
  <si>
    <t>#https://www.tsandw.com/media/1741/tilney-global-adventurous-direct-fund-k-accumulation-gbp-kiid.pdf#</t>
  </si>
  <si>
    <t>IE00BMDBML89</t>
  </si>
  <si>
    <t>iShares Global Inflation Linked Govt Bond UCITS ETF GBP Hedged (Dist)</t>
  </si>
  <si>
    <t>https://www.teletrader.com/shshares-shii-plc-shsh-glbshnfgov-e-gbh-d/stocks/details/tts-206476482/name/asc</t>
  </si>
  <si>
    <t>IE00BMDKNW35</t>
  </si>
  <si>
    <t>VanEck Crypto and Blockchain Innovators UCITS ETF</t>
  </si>
  <si>
    <t>Crypto asset</t>
  </si>
  <si>
    <t>IE00BMF77083</t>
  </si>
  <si>
    <t>DWS Noor Prescious Metals Securities Fund USD LC</t>
  </si>
  <si>
    <t>IE00BMFNW783</t>
  </si>
  <si>
    <t xml:space="preserve">The Travel UCITS ETF </t>
  </si>
  <si>
    <t>IE00BMG6Z448</t>
  </si>
  <si>
    <t>iShares MSCI EM EX-China UCITS ETF</t>
  </si>
  <si>
    <t>IE00BMH57T96</t>
  </si>
  <si>
    <t>Causeway Defined Growth C GBP</t>
  </si>
  <si>
    <t>#https://markets.ft.com/data/funds/tearsheet/risk?s=IE00BMH57T96:GBP#</t>
  </si>
  <si>
    <t>IE00BMH57W26</t>
  </si>
  <si>
    <t>Causeway Defined Growth D GBP</t>
  </si>
  <si>
    <t>#https://markets.ft.com/data/funds/tearsheet/risk?s=IE00BMH57W26:GBP#</t>
  </si>
  <si>
    <t>IE00BMHMYR74</t>
  </si>
  <si>
    <t>EPIC Wealth GBP Acc</t>
  </si>
  <si>
    <t>#https://markets.ft.com/data/funds/tearsheet/risk?s=IE00BMHMYR74:GBP#</t>
  </si>
  <si>
    <t>IE00BMMV1N47</t>
  </si>
  <si>
    <t>Gemini Principal Asset Allc A £ Acc</t>
  </si>
  <si>
    <t>#https://markets.ft.com/data/funds/tearsheet/risk?s=IE00BMMV1N47:GBP#</t>
  </si>
  <si>
    <t>IE00BMMV1R84</t>
  </si>
  <si>
    <t>Gemini Principal Asset Allc B £ Acc</t>
  </si>
  <si>
    <t>Gemini Capital Management</t>
  </si>
  <si>
    <t>#https://markets.ft.com/data/funds/tearsheet/risk?s=IE00BMMV1R84:GBP#</t>
  </si>
  <si>
    <t>IE00BMMV1S91</t>
  </si>
  <si>
    <t>Gemini Principal Asset Allc B $ Acc</t>
  </si>
  <si>
    <t>#https://markets.ft.com/data/funds/tearsheet/risk?s=IE00BMMV1S91:USD#</t>
  </si>
  <si>
    <t>IE00BMP3HN93</t>
  </si>
  <si>
    <t>UBS ETF MSCI UK IMI SRI GBP A dis</t>
  </si>
  <si>
    <t>#https://www.morningstar.co.uk/uk/etf/snapshot/snapshot.aspx?id=0P00014DNB&amp;tab=2&amp;InvestmentType=FE#</t>
  </si>
  <si>
    <t>IE00BMVB5N38</t>
  </si>
  <si>
    <t>Vanguard LifeStrategy 40% Eq ETF EUR Dis</t>
  </si>
  <si>
    <t>#https://www.justetf.com/en/etf-profile.html?isin=IE00BMVB5N38#exposure</t>
  </si>
  <si>
    <t>IE00BMVB5P51</t>
  </si>
  <si>
    <t>Vanguard LifeStrategy 60% Eq ETF EUR Acc</t>
  </si>
  <si>
    <t>#https://www.teletrader.com/vanguard-lifestrategy-60-equity-ue/funds/details/FU_100076657#</t>
  </si>
  <si>
    <t>IE00BMVB5R75</t>
  </si>
  <si>
    <t>Vanguard LifeStrategy 80% Eq ETF EUR Acc</t>
  </si>
  <si>
    <t>#https://www.teletrader.com/van-l-80eq-etf-eoa/stocks/details/tts-208246212/name/asc#</t>
  </si>
  <si>
    <t>IE00BMVHFS67</t>
  </si>
  <si>
    <t>Waverton Multi-Asset Growth B GBP</t>
  </si>
  <si>
    <t>IE00BMW13836</t>
  </si>
  <si>
    <t>KraneShares CSI China Internet ETF GBP</t>
  </si>
  <si>
    <t>IE00BMW3QX54</t>
  </si>
  <si>
    <t>L&amp;G ROBO Global Rbtc and Atmtn ETF</t>
  </si>
  <si>
    <t>#http://www.morningstar.co.uk/uk/etf/snapshot/snapshot.aspx?id=0P00014IK3&amp;tab=2&amp;InvestmentType=FE#</t>
  </si>
  <si>
    <t>IE00BMW42181</t>
  </si>
  <si>
    <t>iShares MSCI Europe Health Care Sector UCITS ETF GBP</t>
  </si>
  <si>
    <t>IE00BMW42306</t>
  </si>
  <si>
    <t>iShares MSCI Europe Financials Sec ETF</t>
  </si>
  <si>
    <t>#https://www.teletrader.com/ishares-mscsh-eur-financ-sect-ue-eur/funds/details/FU_100077436#</t>
  </si>
  <si>
    <t>IE00BMW4T404</t>
  </si>
  <si>
    <t>1OAK Multi Asset 80 UCITS B GBP Acc</t>
  </si>
  <si>
    <t>IE00BMW4T628</t>
  </si>
  <si>
    <t>1OAK Multi Asset 80 UCITS D1 GBP Inc</t>
  </si>
  <si>
    <t>IE00BMW4T735</t>
  </si>
  <si>
    <t>1OAK Multi Asset 80 UCITS D2 GBP Inc</t>
  </si>
  <si>
    <t>IE00BMWHQC61</t>
  </si>
  <si>
    <t>Nomura Fds Asia ex Japan High Cnv F GBP</t>
  </si>
  <si>
    <t>IE00BMWPV470</t>
  </si>
  <si>
    <t>iShares MSCI USA SRI ETF GBP Dist</t>
  </si>
  <si>
    <t>#https://www.justetf.com/en/etf-profile.html?isin=IE00BMWPV470#exposure</t>
  </si>
  <si>
    <t>IE00BMWPYK46</t>
  </si>
  <si>
    <t>Neuberger Berman US Equity Index Putwrite Fund I3 Acc GBP</t>
  </si>
  <si>
    <t>IE00BMX0DF60</t>
  </si>
  <si>
    <t>iShares US Medical Devices UCITS ETF</t>
  </si>
  <si>
    <t>IE00BMXMV814</t>
  </si>
  <si>
    <t>Brook Global Emerging Markets I GBP Acc</t>
  </si>
  <si>
    <t>IE00BMXR2D84</t>
  </si>
  <si>
    <t>Baillie Gifford WW Glb Alp B GBP Inc</t>
  </si>
  <si>
    <t>#https://markets.ft.com/data/funds/tearsheet/risk?s=IE00BMXR2D84:GBP#</t>
  </si>
  <si>
    <t>IE00BMY8S439</t>
  </si>
  <si>
    <t>Atlantic House DD A Acc GBP</t>
  </si>
  <si>
    <t>IE00BMYLVF48</t>
  </si>
  <si>
    <t>HC Snyder US All Cap Equity Fdr GBP Acc</t>
  </si>
  <si>
    <t>Harrington Cooper</t>
  </si>
  <si>
    <t>#https://www.morningstar.co.uk/uk/funds/snapshot/snapshot.aspx?id=F0000174IC#</t>
  </si>
  <si>
    <t>IE00BMYM6Q35</t>
  </si>
  <si>
    <t>BNY MELLON GLOBAL FUNDS PLC EFFICIENT GBL HGH YLD BETA E GBP ACC HDG</t>
  </si>
  <si>
    <t>IE00BMYPM087</t>
  </si>
  <si>
    <t>Muzinich EmergingMktsShrtDur HGBP Acc G</t>
  </si>
  <si>
    <t>IE00BMZ17T93</t>
  </si>
  <si>
    <t>Ishares MSCI World SRI UCITS ETF</t>
  </si>
  <si>
    <t>SC updated fund details 21/1/25</t>
  </si>
  <si>
    <t>IE00BN0W2T93</t>
  </si>
  <si>
    <t>Guinness Sustainable Global Eq C GBP Acc</t>
  </si>
  <si>
    <t>#https://markets.ft.com/data/funds/tearsheet/risk?s=IE00BN0W2T93:GBP#</t>
  </si>
  <si>
    <t>IE00BN0W3073</t>
  </si>
  <si>
    <t>Guinness Sustainable Global Eq Y GBP Acc</t>
  </si>
  <si>
    <t>#https://www.trustnet.com/factsheets/b/tb2h/guinness-sustainable-global-equity#</t>
  </si>
  <si>
    <t>IE00BN0W3297</t>
  </si>
  <si>
    <t>Guinness Sustainable Global Equity Y Acc USD</t>
  </si>
  <si>
    <t>IE00BN4GWG46</t>
  </si>
  <si>
    <t>GQG Global UCITS ICAV - GQG Partners US Equity Fund Class Q GBP</t>
  </si>
  <si>
    <t>https://markets.ft.com/data/funds/tearsheet/summary?s=IE00BN4GWG46:GBP</t>
  </si>
  <si>
    <t>IE00BN4GWJ76</t>
  </si>
  <si>
    <t>GQG Partners US Equity Fund Class Q USD Acc</t>
  </si>
  <si>
    <t>IE00BN4GYH92</t>
  </si>
  <si>
    <t>GQG Partners US Equity I GBP Acc</t>
  </si>
  <si>
    <t>#https://markets.ft.com/data/funds/tearsheet/risk?s=IE00BN4GYH92:GBP#</t>
  </si>
  <si>
    <t>IE00BN76Y761</t>
  </si>
  <si>
    <t>HANetf U.S. Global Jets ETF Acc</t>
  </si>
  <si>
    <t>#https://www.teletrader.com/hanetf-shcav-u-s-global-jets-ucshts-etf-acc-gbx/stocks/details/tts-221601319/name/asc#</t>
  </si>
  <si>
    <t>IE00BN7CHS67</t>
  </si>
  <si>
    <t>KBI Global Sustainable Infrastructure Fund A GBP Dist</t>
  </si>
  <si>
    <t>IE00BN7HSN31</t>
  </si>
  <si>
    <t>dVAM Global Equity Foc Strat GBP A1 Acc</t>
  </si>
  <si>
    <t>#https://markets.ft.com/data/funds/tearsheet/risk?s=IE00BF59HQ13:GBP#</t>
  </si>
  <si>
    <t>IE00BN7HSP54</t>
  </si>
  <si>
    <t>dVAM Global Equity Foc Strat EUR A1 Acc</t>
  </si>
  <si>
    <t>IE00BN7HSQ61</t>
  </si>
  <si>
    <t>dVAM Global Equity Foc Strat USD A1 Acc</t>
  </si>
  <si>
    <t>IE00BN7HSR78</t>
  </si>
  <si>
    <t>dVAM Global Equity Foc Strat GBP B1 Acc</t>
  </si>
  <si>
    <t>IE00BN7HST92</t>
  </si>
  <si>
    <t>dVAM Global Equity Focus Strategy PCP B1 C USD</t>
  </si>
  <si>
    <t>IE00BN7HSV15</t>
  </si>
  <si>
    <t>dVAM Global Equity Foc Strat GBP D1 Acc</t>
  </si>
  <si>
    <t>#https://markets.ft.com/data/funds/tearsheet/risk?s=IE00BN7HSV15:GBP#</t>
  </si>
  <si>
    <t>IE00BN7HSW22</t>
  </si>
  <si>
    <t>dVAM Global Equity Focus Strategy PCP D1 EUR</t>
  </si>
  <si>
    <t>PLDVEUR024</t>
  </si>
  <si>
    <t>IE00BN7HSY46</t>
  </si>
  <si>
    <t>dVAM Global Equity Foc Strat GBP E1 Acc</t>
  </si>
  <si>
    <t>#https://markets.ft.com/data/funds/tearsheet/summary?s=IE00BN7HSY46:GBP#</t>
  </si>
  <si>
    <t>IE00BN940365</t>
  </si>
  <si>
    <t xml:space="preserve">Brown Advisory Beutel Goodman US Value C GBP </t>
  </si>
  <si>
    <t>NEW GAP. 1% repurchase fee can be charged but only for significant redemptIons or in cases of excessive trading</t>
  </si>
  <si>
    <t>IE00BN940L42</t>
  </si>
  <si>
    <t>BA Beutel Goodman US Val SI GBP Acc UnH</t>
  </si>
  <si>
    <t>https://markets.ft.com/data/funds/tearsheet/risk?s=IE00BN940L42:GBP#https://markets.ft.com/data/funds/tearsheet/risk?s=IE00BN940L42:GBP#</t>
  </si>
  <si>
    <t>IE00BNDS1P30</t>
  </si>
  <si>
    <t xml:space="preserve">Vanguard ESG Global Corporate Bond UCITS ETF </t>
  </si>
  <si>
    <t>IE00BNDS1T77</t>
  </si>
  <si>
    <t>Vanguard ESG Glb Corp Bd ETF GBP H Acc</t>
  </si>
  <si>
    <t>#https://www.teletrader.com/vanguard-funds-plc-vanguard-esg-glbl-corp-ucshts-etf-gbh-acc/stocks/details/tts-220237639/name/asc#</t>
  </si>
  <si>
    <t>IE00BNDS1V99</t>
  </si>
  <si>
    <t>IE00BNDS1W07</t>
  </si>
  <si>
    <t>Vanguard ESG Glb Corp Bd ETF USD H Acc</t>
  </si>
  <si>
    <t>IE00BNDTNH26</t>
  </si>
  <si>
    <t>Pacific Mlt-Asset Sust Bal A GBP Acc</t>
  </si>
  <si>
    <t>#https://markets.ft.com/data/funds/tearsheet/risk?s=IE00BF59JD24:GBP#</t>
  </si>
  <si>
    <t>IE00BNDTNP00</t>
  </si>
  <si>
    <t>Pacific Mlt-Asset Sust Bal D3 GBP Acc</t>
  </si>
  <si>
    <t>IE00BNG8L278</t>
  </si>
  <si>
    <t>Vanguard ESG Global All CAP UCITS ETF GBP</t>
  </si>
  <si>
    <t>IE00BNGJH226</t>
  </si>
  <si>
    <t>Graham Macro UCITS H Platform GBP</t>
  </si>
  <si>
    <t>Graham Macro</t>
  </si>
  <si>
    <t>IE00BNGJJT35</t>
  </si>
  <si>
    <t>Invesco S&amp;P 500 Equal Weight UCITS ETF</t>
  </si>
  <si>
    <t>IE00BNH72088</t>
  </si>
  <si>
    <t>SPDR Refinitiv Global Cvtb Bd ETF</t>
  </si>
  <si>
    <t>#https://www.morningstar.co.uk/uk/etf/snapshot/snapshot.aspx?id=0P00016KD8&amp;tab=2&amp;InvestmentType=FE#</t>
  </si>
  <si>
    <t>IE00BNKLLD39</t>
  </si>
  <si>
    <t>Canaccord Genuity Growth Fund H GBP Hedged (Accumulation)</t>
  </si>
  <si>
    <t>IE00BNKLLJ90</t>
  </si>
  <si>
    <t>Canaccord Genuity Balanced H GBP Hdg Acc</t>
  </si>
  <si>
    <t>#https://markets.ft.com/data/funds/tearsheet/risk?s=IE00BNKLLJ90:GBP#</t>
  </si>
  <si>
    <t>IE00BNKLLN37</t>
  </si>
  <si>
    <t>Canaccord Genuity Opportunity Fund H Acc GBP Acc Hgd</t>
  </si>
  <si>
    <t>IE00BNTJ5Q97</t>
  </si>
  <si>
    <t>Atlantic House Uncorrelated Strategies Fund Class A (Hedged) Acc Shares GBP</t>
  </si>
  <si>
    <t>IE00BP3QZ601</t>
  </si>
  <si>
    <t>iShares Edge MSCI Wld Qual Fctr ETF $Acc</t>
  </si>
  <si>
    <t>#http://www.morningstar.co.uk/uk/etf/snapshot/snapshot.aspx?id=0P00014E86&amp;tab=2&amp;InvestmentType=FE#</t>
  </si>
  <si>
    <t>IE00BP3QZ825</t>
  </si>
  <si>
    <t>iShares Edge MSCI Wld Mom Fctr ETF $ Acc</t>
  </si>
  <si>
    <t>IE00BP3QZB59</t>
  </si>
  <si>
    <t>iShares Edge MSCI Wld Val Fctr ETF $Acc</t>
  </si>
  <si>
    <t>#http://www.morningstar.co.uk/uk/etf/snapshot/snapshot.aspx?id=0P00014E87&amp;tab=2#</t>
  </si>
  <si>
    <t>IE00BP3QZJ36</t>
  </si>
  <si>
    <t xml:space="preserve">iShares MSCI France UCITS ETF </t>
  </si>
  <si>
    <t>IE00BP3QZQ03</t>
  </si>
  <si>
    <t>Royal London Absolute Return Govt Bond Z Acc GBP</t>
  </si>
  <si>
    <t>IE00BP4KB298</t>
  </si>
  <si>
    <t>Liontrust GF UK Growth C3 Instl Acc £</t>
  </si>
  <si>
    <t>#http://www.morningstar.co.uk/uk/funds/snapshot/snapshot.aspx?id=F00000U3Y2&amp;tab=2#</t>
  </si>
  <si>
    <t>IE00BP4KB306</t>
  </si>
  <si>
    <t>Liontrust GF UK Growth C6 Instl Dis £</t>
  </si>
  <si>
    <t>#http://www.morningstar.co.uk/uk/funds/snapshot/snapshot.aspx?id=F00000U3Y3&amp;tab=2#</t>
  </si>
  <si>
    <t>IE00BP4KBK77</t>
  </si>
  <si>
    <t>Liontrust GF Spec Sits C6 Instl Dis £</t>
  </si>
  <si>
    <t>#https://markets.ft.com/data/funds/tearsheet/risk?s=IE00BP4KBK77:GBP#</t>
  </si>
  <si>
    <t>IE00BPH3MK08</t>
  </si>
  <si>
    <t>Polar Capital Glbl Convert I GBP Hdg Acc</t>
  </si>
  <si>
    <t>#http://www.morningstar.co.uk/uk/funds/snapshot/snapshot.aspx?id=F00000U4TU&amp;tab=2#</t>
  </si>
  <si>
    <t>IE00BPT2B978</t>
  </si>
  <si>
    <t>Vanguard Emerging Markets Stock Index GBP Inst Plus (Inc)</t>
  </si>
  <si>
    <t>IE00BPT2BB99</t>
  </si>
  <si>
    <t>VANGUARD INVS SRS EMG MKTS STK IDX INSTL PLS</t>
  </si>
  <si>
    <t>IE00BPT2BC07</t>
  </si>
  <si>
    <t>Vanguard Global Small-Cap Index Fund Inst Plus GBP (Inc)</t>
  </si>
  <si>
    <t>IE00BPT2BD14</t>
  </si>
  <si>
    <t>Vanguard Global Small-Cap Index Institutional Plus Acc GBP</t>
  </si>
  <si>
    <t>IE00BPT2BJ75</t>
  </si>
  <si>
    <t>Vanguard Pacific ex-Japan Stock Index Fund Institutional Plus GBP Acc</t>
  </si>
  <si>
    <t>IE00BPT2BP36</t>
  </si>
  <si>
    <t>Vanguard Glb Bd Idx Ins Pl £ H Dist</t>
  </si>
  <si>
    <t>IE00BPT2BQ43</t>
  </si>
  <si>
    <t>VANGUARD INVESTMENT SERIES PLC GLOBAL BOND IDX INSTL PLS GBP ACC HGD</t>
  </si>
  <si>
    <t>IE00BPT2BR59</t>
  </si>
  <si>
    <t>Vanguard UK Govt Bd Idx Ins Pl £ Dist</t>
  </si>
  <si>
    <t>IE00BPT2BS66</t>
  </si>
  <si>
    <t>Vanguard UK Government Bond Index Fund Institutional Plus GBP Acc</t>
  </si>
  <si>
    <t>IE00BPT2BT73</t>
  </si>
  <si>
    <t>Vanguard UK Invm Grd Bd Idx Ins Pl £Dist</t>
  </si>
  <si>
    <t>#https://www.morningstar.co.uk/uk/funds/snapshot/snapshot.aspx?id=F00000UDY7&amp;tab=12#</t>
  </si>
  <si>
    <t>IE00BPT2BW03</t>
  </si>
  <si>
    <t>Vanguard UK S/T Invm Grd BdIdxInsPl£Dist</t>
  </si>
  <si>
    <t>#https://www.morningstar.co.uk/uk/funds/snapshot/snapshot.aspx?id=F00000UDY8&amp;tab=2#</t>
  </si>
  <si>
    <t>IE00BPT2BX10</t>
  </si>
  <si>
    <t>Vanguard U.K. Short-Term Investment Grade Bond Index Fund Institutional Plus GBP Acc</t>
  </si>
  <si>
    <t>IE00BPT2BZ34</t>
  </si>
  <si>
    <t>VANGUARD INVESTMENT SERIES PLC GBL SHT TRM BD IDX INSTL PLS GBP ACC HGD</t>
  </si>
  <si>
    <t>IE00BPZ58R76</t>
  </si>
  <si>
    <t>Muzinich EmergingMktsShrtDur HGBP Acc H</t>
  </si>
  <si>
    <t>#https://markets.ft.com/data/funds/tearsheet/risk?s=IE00BPZ58R76:GBP#</t>
  </si>
  <si>
    <t>IE00BQ1KPQ19</t>
  </si>
  <si>
    <t>Waverton Multi-Asset Income P GBP</t>
  </si>
  <si>
    <t>IE00BQ1YBM13</t>
  </si>
  <si>
    <t>Comgest Growth Europe ex UK GBP SU Acc</t>
  </si>
  <si>
    <t>#https://www.morningstar.co.uk/uk/funds/snapshot/snapshot.aspx?id=F00000WTU2&amp;tab=2#</t>
  </si>
  <si>
    <t>IE00BQN1K562</t>
  </si>
  <si>
    <t>iShares Edge MSCI Eurp QualFctr ETF €Acc</t>
  </si>
  <si>
    <t>#https://www.morningstar.co.uk/uk/etf/snapshot/snapshot.aspx?id=0P000159BS&amp;tab=14&amp;DocumentId=6d93ae7b81b61b7b9933b54d0a70aa51&amp;Format=PDF#</t>
  </si>
  <si>
    <t>IE00BQN1K901</t>
  </si>
  <si>
    <t>iShares Edge MSCI Eurp Val Fctr ETF €Acc</t>
  </si>
  <si>
    <t>#http://www.teletrader.com/ish-msci-europe-value-factor/stocks/details/tts-82863839/name/asc#</t>
  </si>
  <si>
    <t>IE00BQQ3Q067</t>
  </si>
  <si>
    <t>WisdomTree Emrgng Mkts Equity Income ETF</t>
  </si>
  <si>
    <t>#https://www.morningstar.co.uk/uk/etf/snapshot/snapshot.aspx?id=0P00014OAA&amp;tab=2&amp;InvestmentType=FE#</t>
  </si>
  <si>
    <t>IE00BQQP9F84</t>
  </si>
  <si>
    <t>VanEck Gold Miners ETF</t>
  </si>
  <si>
    <t>#https://www.morningstar.co.uk/uk/etf/snapshot/snapshot.aspx?id=0P00015QB0&amp;tab=2&amp;InvestmentType=FE#</t>
  </si>
  <si>
    <t>IE00BQQP9H09</t>
  </si>
  <si>
    <t>VanEck Vectors Morningstar US ESG Wide Moat UCITS ETF</t>
  </si>
  <si>
    <t>IE00BQT3WG13</t>
  </si>
  <si>
    <t>iShares MSCI China A ETF USD Acc</t>
  </si>
  <si>
    <t>#https://markets.ft.com/data/etfs/tearsheet/risk?s=CNYA:LSE:USD#</t>
  </si>
  <si>
    <t>IE00BQWJFQ70</t>
  </si>
  <si>
    <t>SPDR® Morningstar Mlt-Asst Glb Infrs ETF</t>
  </si>
  <si>
    <t>#https://www.teletrader.com/spdr-morningstar-multi-a-gl-infr-ue-usd/funds/details/FU_100058223#</t>
  </si>
  <si>
    <t>IE00BQXX3C00</t>
  </si>
  <si>
    <t>Guinness Global Innovators C GBP ACC</t>
  </si>
  <si>
    <t>#https://www.morningstar.co.uk/uk/funds/snapshot/snapshot.aspx?id=F00000UNFC&amp;tab=2#</t>
  </si>
  <si>
    <t>IE00BQXX3D17</t>
  </si>
  <si>
    <t>Guinness Global Innovators C EUR ACC</t>
  </si>
  <si>
    <t>#https://markets.ft.com/data/funds/tearsheet/risk?s=IE00BQXX3D17:EUR#</t>
  </si>
  <si>
    <t>IE00BQXX3F31</t>
  </si>
  <si>
    <t>Guinness Global Innovators C USD ACC</t>
  </si>
  <si>
    <t>#https://www.morningstar.co.uk/uk/funds/snapshot/snapshot.aspx?id=F00000UNFH&amp;tab=14&amp;DocumentId=66e1c0f21322e9d231f4dc60c1bf1ebf&amp;Format=PDF#</t>
  </si>
  <si>
    <t>IE00BQXX3K83</t>
  </si>
  <si>
    <t>Guinness Global Innovators Y GBP ACC</t>
  </si>
  <si>
    <t>#http://www.morningstar.co.uk/uk/funds/snapshot/snapshot.aspx?id=F00000UNFE&amp;tab=2#</t>
  </si>
  <si>
    <t>IE00BQXX3L90</t>
  </si>
  <si>
    <t>Guinness Global Innovators Y EUR ACC</t>
  </si>
  <si>
    <t>IE00BQXX3M08</t>
  </si>
  <si>
    <t>Guinness Global Innovators Y USD ACC</t>
  </si>
  <si>
    <t>#https://www.morningstar.co.uk/uk/funds/snapshot/snapshot.aspx?id=F00000UNFJ&amp;tab=2#</t>
  </si>
  <si>
    <t>IE00BRHZ0398</t>
  </si>
  <si>
    <t>iShares MSCI Target UK Rl Est ETF £ Dist</t>
  </si>
  <si>
    <t>#http://www.teletrader.com/ishares-iii-plc-ishrs-msci-trgt-uk-real-est-etf-gbp-dist/stocks/details/tts-83987030/name/asc#</t>
  </si>
  <si>
    <t>IE00BRJL4C27</t>
  </si>
  <si>
    <t>Fortem Capital Dynamic Growth Fund A GBP</t>
  </si>
  <si>
    <t>IE00BRJT7944</t>
  </si>
  <si>
    <t>Man AHL TargetRisk D H GBP</t>
  </si>
  <si>
    <t>#https://www.trustnetoffshore.com/Factsheets/Factsheet.aspx?univ=DC&amp;fundCode=KYFVR&amp;pagetype=ratios#</t>
  </si>
  <si>
    <t>IE00BRJT7H22</t>
  </si>
  <si>
    <t>MAN AHL TargetRisk I USD</t>
  </si>
  <si>
    <t>IE00BRJT7N81</t>
  </si>
  <si>
    <t>Man AHL TargetRisk I H GBP</t>
  </si>
  <si>
    <t>#http://www.morningstar.co.uk/uk/funds/snapshot/snapshot.aspx?id=F00000XMYD&amp;tab=2#</t>
  </si>
  <si>
    <t>IE00BSJCDS15</t>
  </si>
  <si>
    <t>Canaccord Genuity Balanced T GBP Hdg Acc</t>
  </si>
  <si>
    <t>#https://markets.ft.com/data/funds/tearsheet/risk?s=IE00BSJCDS15:GBP#</t>
  </si>
  <si>
    <t>IE00BSJCJ725</t>
  </si>
  <si>
    <t>Canaccord Genuity Opp T USD Acc</t>
  </si>
  <si>
    <t>IE00BSJCJ832</t>
  </si>
  <si>
    <t>Canaccord Genuity Opp T GBP Hdg Acc</t>
  </si>
  <si>
    <t>EB approval   + lastest confirmation of Ter by CGWM ON 06.12/2022#http://EB approval   + lastest confirmation of Ter by CGWM ON 06.12/2022#</t>
  </si>
  <si>
    <t>IE00BSJCJC74</t>
  </si>
  <si>
    <t>Canaccord Genuity Opp A GBP Hdg Acc</t>
  </si>
  <si>
    <t>#https://markets.ft.com/data/funds/tearsheet/summary?s=IE00BSJCJC74:GBP#</t>
  </si>
  <si>
    <t>IE00BSJCJF06</t>
  </si>
  <si>
    <t>Canaccord Genuity Opp R GBP Hdg Acc</t>
  </si>
  <si>
    <t>#https://markets.ft.com/data/funds/tearsheet/risk?s=IE00BSJCJF06:GBP#</t>
  </si>
  <si>
    <t>IE00BSJCJG13</t>
  </si>
  <si>
    <t>Canaccord Genuity Growth T USD Acc</t>
  </si>
  <si>
    <t>#https://markets.ft.com/data/funds/tearsheet/risk?s=IE00BSJCJG13:USD#</t>
  </si>
  <si>
    <t>IE00BSJCJH20</t>
  </si>
  <si>
    <t>Canaccord Genuity Growth T GBP H Acc</t>
  </si>
  <si>
    <t>#https://www.morningstarfunds.ie/ie/funds/snapshot/snapshot.aspx?id=F00000W2P3&amp;tab=14&amp;DocumentId=f911cf4769d675f9b2b70ba260481e62&amp;Format=PDF#</t>
  </si>
  <si>
    <t>IE00BSKRJZ44</t>
  </si>
  <si>
    <t>iShares $ Treasury Bd 20+y ETF USD Dist</t>
  </si>
  <si>
    <t>#https://markets.ft.com/data/etfs/tearsheet/risk?s=IBTL:LSE:GBX#</t>
  </si>
  <si>
    <t>IE00BSL72H65</t>
  </si>
  <si>
    <t>Barings EM Debt Blended TR A Acc</t>
  </si>
  <si>
    <t>IE00BSMTGF70</t>
  </si>
  <si>
    <t>TwentyFour Corporate Bond I GBP Inc</t>
  </si>
  <si>
    <t>#http://www.morningstar.co.uk/uk/funds/snapshot/snapshot.aspx?id=F00000V2C7&amp;tab=2#</t>
  </si>
  <si>
    <t>IE00BSMTGG87</t>
  </si>
  <si>
    <t>TwentyFour Corporate Bond Fund I A</t>
  </si>
  <si>
    <t>IE00BSMTGJ19</t>
  </si>
  <si>
    <t>TwentyFour Corporate Bond GBP Acc</t>
  </si>
  <si>
    <t>IE00BSPLC520</t>
  </si>
  <si>
    <t>SPDR® MSCI USA Value ETF USD Acc</t>
  </si>
  <si>
    <t>#https://www.morningstar.co.uk/uk/etf/snapshot/snapshot.aspx?id=0P00015EI3&amp;tab=2&amp;InvestmentType=FE#</t>
  </si>
  <si>
    <t>IE00BSQXBH24</t>
  </si>
  <si>
    <t>Sanlam AI Global Managed Risk N GBP Inc</t>
  </si>
  <si>
    <t>#https://markets.ft.com/data/funds/tearsheet/risk?s=IE00BSQXBH24:GBP#</t>
  </si>
  <si>
    <t>IE00BTJRLV20</t>
  </si>
  <si>
    <t>New Capital Strat Port UCITS GBP Ord Acc</t>
  </si>
  <si>
    <t>#http://www.morningstar.co.uk/uk/funds/snapshot/snapshot.aspx?id=F00000VOZV&amp;tab=2#</t>
  </si>
  <si>
    <t>IE00BTJRMP35</t>
  </si>
  <si>
    <t>XTrackers MSCI Emerging Markets UCITS ETF</t>
  </si>
  <si>
    <t>IE00BTLJYN96</t>
  </si>
  <si>
    <t>Algebris Financial Equity Fund B Hedged GBP Acc</t>
  </si>
  <si>
    <t>IE00BTN1Y115</t>
  </si>
  <si>
    <t>Medtronic PLC</t>
  </si>
  <si>
    <t>#https://www.teletrader.com/l-oreal/stocks/details/tts-965#</t>
  </si>
  <si>
    <t>IE00BVDPJP67</t>
  </si>
  <si>
    <t>iShares MSCI Europe ex-UK GBPH ETF Dist</t>
  </si>
  <si>
    <t>#https://www.morningstar.co.uk/uk/etf/snapshot/snapshot.aspx?id=0P00015OWD&amp;tab=2&amp;InvestmentType=FE#</t>
  </si>
  <si>
    <t>IE00BVSS1C10</t>
  </si>
  <si>
    <t>GuardCap Global Equity Fund I GBP</t>
  </si>
  <si>
    <t>IE00BVYPNP33</t>
  </si>
  <si>
    <t>Guinness Asian Equity Income C GBP Acc</t>
  </si>
  <si>
    <t>#http://www.morningstar.co.uk/uk/funds/snapshot/snapshot.aspx?id=F00000VFFH&amp;tab=14&amp;DocumentId=4320f88666d2e71e448fb86292a96131&amp;Format=PDF#</t>
  </si>
  <si>
    <t>IE00BVYPNS63</t>
  </si>
  <si>
    <t>Guinness European Equity Income C £ Acc</t>
  </si>
  <si>
    <t>#https://markets.ft.com/data/funds/tearsheet/risk?s=IE00BVYPNS63:GBP#</t>
  </si>
  <si>
    <t>IE00BVYPNT70</t>
  </si>
  <si>
    <t>Guinness European Equity Income C $ Acc</t>
  </si>
  <si>
    <t>#http://www.morningstar.co.uk/uk/funds/snapshot/snapshot.aspx?id=F00000VFI2&amp;tab=2#</t>
  </si>
  <si>
    <t>IE00BVYPNV92</t>
  </si>
  <si>
    <t>Guinness Global Equity Income C GBP Acc</t>
  </si>
  <si>
    <t>#https://markets.ft.com/data/funds/tearsheet/risk?s=IE00BVYPNV92:GBP#</t>
  </si>
  <si>
    <t>IE00BVYPNW00</t>
  </si>
  <si>
    <t>Guinness Global Equity Income C USD Acc</t>
  </si>
  <si>
    <t>#http://www.morningstar.co.uk/uk/funds/snapshot/snapshot.aspx?id=F00000VFI4&amp;tab=14&amp;DocumentId=abf38cbd383681b9c80122cfbcdcabcb&amp;Format=PDF#</t>
  </si>
  <si>
    <t>IE00BVYPNX17</t>
  </si>
  <si>
    <t>GUINNESS AM GLOBAL EQUITY INCOME Y</t>
  </si>
  <si>
    <t>https://markets.ft.com/data/funds/tearsheet/risk?s=IE00BVYPNX17:USD</t>
  </si>
  <si>
    <t>IE00BVYPNY24</t>
  </si>
  <si>
    <t>Guinness Global Equity Income Y GBP Acc</t>
  </si>
  <si>
    <t>#http://www.morningstar.co.uk/uk/funds/snapshot/snapshot.aspx?id=F00000VFFF&amp;tab=2#</t>
  </si>
  <si>
    <t>IE00BVYPP131</t>
  </si>
  <si>
    <t>Guinness Global Equity Income Y GBP Dist</t>
  </si>
  <si>
    <t>#https://markets.ft.com/data/funds/tearsheet/risk?s=IE00BVYPP131:GBP#</t>
  </si>
  <si>
    <t>IE00BVYPP248</t>
  </si>
  <si>
    <t>Guinness Global Equity Income Y Inc USD</t>
  </si>
  <si>
    <t>IE00BW0D8B96</t>
  </si>
  <si>
    <t>Nedgroup Global Flexible Fund C GBP</t>
  </si>
  <si>
    <t>IE00BW0DJL69</t>
  </si>
  <si>
    <t>Baillie Gifford WW EM LdgComs B USD Acc</t>
  </si>
  <si>
    <t>#https://markets.ft.com/data/funds/tearsheet/risk?s=IE00BW0DJL69:USD#</t>
  </si>
  <si>
    <t>IE00BW9HD621</t>
  </si>
  <si>
    <t>Polar Capital Global Tech I GBP Hdg Inc</t>
  </si>
  <si>
    <t>#http://www.morningstarfunds.ie/ie/funds/snapshot/snapshot.aspx?id=F00000VMR8&amp;tab=14&amp;DocumentId=8c6b8b8771bc3a122be1a171f989dda9&amp;Format=PDF#</t>
  </si>
  <si>
    <t>IE00BWBXM492</t>
  </si>
  <si>
    <t>SPDR® S&amp;P US Energy Select Sector ETF</t>
  </si>
  <si>
    <t>#https://www.morningstar.co.uk/uk/etf/snapshot/snapshot.aspx?id=0P00016CZ0&amp;tab=2&amp;InvestmentType=FE#</t>
  </si>
  <si>
    <t>IE00BWBXM617</t>
  </si>
  <si>
    <t>SPDR® S&amp;P US Health Care Select Sect ETF</t>
  </si>
  <si>
    <t>#https://www.morningstar.co.uk/uk/etf/snapshot/snapshot.aspx?id=0P00016CZ2&amp;tab=2&amp;InvestmentType=FE#</t>
  </si>
  <si>
    <t>IE00BWBXM948</t>
  </si>
  <si>
    <t>SPDR® S&amp;P US Technology Select Sect ETF</t>
  </si>
  <si>
    <t>#https://www.teletrader.com/spdr-sp-u-s-technology-select-sector-ue/funds/details/FU_100058235#</t>
  </si>
  <si>
    <t>IE00BWD1Z317</t>
  </si>
  <si>
    <t>Davy Discovery Equity L GBP Acc</t>
  </si>
  <si>
    <t>#http://www.morningstarfunds.ie/ie/funds/snapshot/snapshot.aspx?id=F00000W8EH&amp;tab=2#</t>
  </si>
  <si>
    <t>IE00BWT6H894</t>
  </si>
  <si>
    <t>Flutter Entertainment PLC</t>
  </si>
  <si>
    <t>#http://www.teletrader.com/paddy-power-betfair-plc-ord-eur0-09/stocks/details/tts-100543983#</t>
  </si>
  <si>
    <t>IE00BWTN6Y99</t>
  </si>
  <si>
    <t>Invesco S&amp;P 500 High Div LowVol ETF</t>
  </si>
  <si>
    <t>#https://www.morningstar.co.uk/uk/etf/snapshot/snapshot.aspx?id=0P00016ANU&amp;InvestmentType=FE#</t>
  </si>
  <si>
    <t>IE00BWTNM743</t>
  </si>
  <si>
    <t>First Trust Indxx NextG UCITS ETF A Acc</t>
  </si>
  <si>
    <t>#https://www.justetf.com/en/etf-profile.html?isin=IE00BWTNM743#overview</t>
  </si>
  <si>
    <t>IE00BWX5D394</t>
  </si>
  <si>
    <t>Polar Capital Funds PLC - Polar Capital European Ex UK Income Fund Class I GBP Acc</t>
  </si>
  <si>
    <t>IE00BWXC9G51</t>
  </si>
  <si>
    <t>Nomura Global Dynamic Bond Fund R GBP Hedged</t>
  </si>
  <si>
    <t>IE00BWY58M24</t>
  </si>
  <si>
    <t>Findlay Park American I GBP Dist</t>
  </si>
  <si>
    <t>#https://markets.ft.com/data/funds/tearsheet/risk?s=IE00BWY58M24:GBP#</t>
  </si>
  <si>
    <t>IE00BX1D4S49</t>
  </si>
  <si>
    <t>Neuberger US Small Cap Intrinsic Value I Acc USD</t>
  </si>
  <si>
    <t>IE00BYM31M36</t>
  </si>
  <si>
    <t>iShares Fallen Angels High Yield Corporate Bond</t>
  </si>
  <si>
    <t>IE00BYM8JD58</t>
  </si>
  <si>
    <t>Invesco Real Estate S&amp;P US Select Sector UCITS ETF</t>
  </si>
  <si>
    <t>IE00BYMLZY74</t>
  </si>
  <si>
    <t>WisdomTree Enhanced Commodity UCITS ETF</t>
  </si>
  <si>
    <t>IE00BYMS5W68</t>
  </si>
  <si>
    <t>Invesco KBW NASDAQ FinTech UCITS ETF</t>
  </si>
  <si>
    <t>IE00BYNWCV54</t>
  </si>
  <si>
    <t>Gemini Principal Asset Allocation Fund C GBP</t>
  </si>
  <si>
    <t>#https://markets.ft.com/data/funds/tearsheet/risk?s=IE00BYNWCV54:GBP#</t>
  </si>
  <si>
    <t>IE00BYNWD015</t>
  </si>
  <si>
    <t>Gemini Principal Asset Allocation Fund C USD</t>
  </si>
  <si>
    <t>#http://www.morningstar.co.uk/uk/funds/snapshot/snapshot.aspx?id=F00000XLBW&amp;tab=14&amp;DocumentId=5d4197772ae63ae0f9113180653fbe97&amp;Format=PDF#</t>
  </si>
  <si>
    <t>IE00BYPC7Q38</t>
  </si>
  <si>
    <t>UTI India Dynamic Equity Retail USD</t>
  </si>
  <si>
    <t>#https://markets.ft.com/data/funds/tearsheet/risk?s=IE00BYPC7Q38:USD#</t>
  </si>
  <si>
    <t>IE00BYPC7R45</t>
  </si>
  <si>
    <t>UTI India Dynamic Equity USD Instl</t>
  </si>
  <si>
    <t>IE00BYPJ0V09</t>
  </si>
  <si>
    <t>Brown Advisory Global Leaders B GBP Inc</t>
  </si>
  <si>
    <t>IE00BYPLS672</t>
  </si>
  <si>
    <t>L&amp;G Cyber Security ETF</t>
  </si>
  <si>
    <t>#https://markets.ft.com/data/etfs/tearsheet/risk?s=ISPY:LSE:GBX#</t>
  </si>
  <si>
    <t>IE00BYPZNT76</t>
  </si>
  <si>
    <t>Canaccord Genuity Opp R USD Acc</t>
  </si>
  <si>
    <t>#https://www.morningstarfunds.ie/ie/funds/snapshot/snapshot.aspx?id=F0000118OP&amp;tab=2#</t>
  </si>
  <si>
    <t>IE00BYPZP462</t>
  </si>
  <si>
    <t>Canaccord Genuity Balanced R USD Acc</t>
  </si>
  <si>
    <t>#https://markets.ft.com/data/funds/tearsheet/risk?s=IE00BYPZP462:USD#</t>
  </si>
  <si>
    <t>IE00BYPZZQ83</t>
  </si>
  <si>
    <t>Pacific Multi-Asset Acc Defesv GBP D2</t>
  </si>
  <si>
    <t>IE00BYQ00673</t>
  </si>
  <si>
    <t>KEPLER PTNRS LLP SLOANE ROBINSON EMG MKTS I3</t>
  </si>
  <si>
    <t>https://www.trustnetoffshore.com/Factsheets/Factsheet.aspx?univ=DC&amp;fundCode=NUFMF&amp;pagetype=ratios</t>
  </si>
  <si>
    <t>IE00BYQ00Y50</t>
  </si>
  <si>
    <t>UBS ETF MSCI USA (H GBP) A-acc</t>
  </si>
  <si>
    <t>#https://www.teletrader.com/ubs-irl-etf-plc-ubsetf-msci-usa-hd-gbp-a-acc/stocks/details/tts-125734695/name/asc#</t>
  </si>
  <si>
    <t>IE00BYQ0F959</t>
  </si>
  <si>
    <t>GAM Star Global Bal U GBP Acc</t>
  </si>
  <si>
    <t>#https://markets.ft.com/data/funds/tearsheet/summary?s=ie00byq0f959:gbp#</t>
  </si>
  <si>
    <t>IE00BYQ0FP16</t>
  </si>
  <si>
    <t>GAM Star Global Growth U GBP Acc</t>
  </si>
  <si>
    <t>#http://www.morningstarfunds.ie/ie/funds/snapshot/snapshot.aspx?id=F0000109TN&amp;tab=2#</t>
  </si>
  <si>
    <t>IE00BYQ0FR30</t>
  </si>
  <si>
    <t>GAM Star Global Cautious U GBP Acc</t>
  </si>
  <si>
    <t>justin#http://justin/#</t>
  </si>
  <si>
    <t>IE00BYQ69B30</t>
  </si>
  <si>
    <t>CG Absolute Return GBP M</t>
  </si>
  <si>
    <t>CG</t>
  </si>
  <si>
    <t>#https://markets.ft.com/data/funds/tearsheet/risk?s=IE00BYQ69B30:GBP#</t>
  </si>
  <si>
    <t>IE00BYQ91839</t>
  </si>
  <si>
    <t>IMPAX FUNDS (IRELAND) PLC ASIAN ENVIRONMENTAL MKTS (IRE) X GBP</t>
  </si>
  <si>
    <t>IE00BYQ9KS66</t>
  </si>
  <si>
    <t>FTGF CB US Lg Cp Gr PR GBP Acc</t>
  </si>
  <si>
    <t>IE00BYQDND46</t>
  </si>
  <si>
    <t>PIMCO GIS Dyn Mlt-Asst Instl EUR Acc</t>
  </si>
  <si>
    <t>#https://www.morningstar.co.uk/uk/funds/snapshot/snapshot.aspx?id=F00000WX4Y#</t>
  </si>
  <si>
    <t>IE00BYQDNG76</t>
  </si>
  <si>
    <t>PIMCO GIS Dyn Mlt-Asst Instl GBPH Acc</t>
  </si>
  <si>
    <t>#http://www.morningstar.co.uk/uk/funds/snapshot/snapshot.aspx?id=F00000WX50&amp;tab=2#</t>
  </si>
  <si>
    <t>IE00BYQG5606</t>
  </si>
  <si>
    <t>Baillie Gifford WW L/T Glb Gr B USD Acc</t>
  </si>
  <si>
    <t>#https://www.morningstarfunds.ie/ie/funds/snapshot/snapshot.aspx?id=F00000XMCF&amp;tab=2#</t>
  </si>
  <si>
    <t>IE00BYQNSD98</t>
  </si>
  <si>
    <t>Impax Environmental Mkts Ire X GBP Acc</t>
  </si>
  <si>
    <t>#https://www.morningstar.co.uk/uk/funds/snapshot/snapshot.aspx?id=F00000XHHC&amp;tab=2#</t>
  </si>
  <si>
    <t>IE00BYQQK106</t>
  </si>
  <si>
    <t>BNY Mellon Global Leaders GBP W Acc</t>
  </si>
  <si>
    <t>https://www.morningstar.pt/pt/funds/snapshot/snapshot.aspx?id=F00000YB8I&amp;tab=2</t>
  </si>
  <si>
    <t>IE00BYQRBG58</t>
  </si>
  <si>
    <t>Artisan Developing World I USD Acc</t>
  </si>
  <si>
    <t>#https://markets.ft.com/data/funds/tearsheet/risk?s=IE00BYQRBG58:USD#</t>
  </si>
  <si>
    <t>IE00BYR8Q289</t>
  </si>
  <si>
    <t>Lazard Global Eq Franchise A Acc GBP</t>
  </si>
  <si>
    <t>#https://www.morningstar.co.uk/uk/funds/snapshot/snapshot.aspx?id=F00000VYWY&amp;tab=14&amp;DocumentId=4fb254b3c70e4eb01d56a95f8cbbeb81&amp;Format=PDF#</t>
  </si>
  <si>
    <t>IE00BYSJTZ46</t>
  </si>
  <si>
    <t>First Sentier Glb Lstd Infra VI GBP Inc</t>
  </si>
  <si>
    <t>IE00BYTBXV33</t>
  </si>
  <si>
    <t>Ryanair Holdings PLC</t>
  </si>
  <si>
    <t>#https://www.teletrader.com/ryanair-holdings-plc-ord-eur0-006/stocks/details/tts-403041#</t>
  </si>
  <si>
    <t>IE00BYTRR756</t>
  </si>
  <si>
    <t>SPDR® MSCI World Cnsmr Stapl ETF</t>
  </si>
  <si>
    <t>#https://www.morningstar.co.uk/uk/etf/snapshot/snapshot.aspx?id=0P000183UT&amp;tab=2&amp;InvestmentType=FE#</t>
  </si>
  <si>
    <t>IE00BYTRR863</t>
  </si>
  <si>
    <t>SPDR MSCI World Energy UCITS ETF</t>
  </si>
  <si>
    <t>IE00BYTRRB94</t>
  </si>
  <si>
    <t>SPDR® MSCI World Health Care ETF</t>
  </si>
  <si>
    <t>#https://markets.ft.com/data/etfs/tearsheet/risk?s=WHEA:AEX:EUR#</t>
  </si>
  <si>
    <t>IE00BYTRRD19</t>
  </si>
  <si>
    <t>SPDR® MSCI World Technology ETF USD Acc</t>
  </si>
  <si>
    <t>#https://www.morningstar.co.uk/uk/etf/snapshot/snapshot.aspx?id=0P000183UX&amp;tab=2&amp;InvestmentType=FE#</t>
  </si>
  <si>
    <t>IE00BYTYV184</t>
  </si>
  <si>
    <t>Dimensional World Allc 80/20 GBP Acc</t>
  </si>
  <si>
    <t>#https://markets.ft.com/data/funds/tearsheet/risk?s=IE00BYTYV184:GBP#</t>
  </si>
  <si>
    <t>IE00BYTYV523</t>
  </si>
  <si>
    <t>Dimensional World Allocation 80/20 USD Acc</t>
  </si>
  <si>
    <t>IE00BYTYX230</t>
  </si>
  <si>
    <t>Royal London Global Bd Opps Z GBP</t>
  </si>
  <si>
    <t>IE00BYV03C98</t>
  </si>
  <si>
    <t>Fidelity US Quality Income ETF GBP H Acc</t>
  </si>
  <si>
    <t>IE00BYV1RG46</t>
  </si>
  <si>
    <t>Vanguard Global Credit Bond Fund Inv H Acc GBP</t>
  </si>
  <si>
    <t>IE00BYV1YF22</t>
  </si>
  <si>
    <t>Fidelity Global Qual Inc ETF GBP H Inc</t>
  </si>
  <si>
    <t>https://www.justetf.com/en/etf-profile.html?isin=IE00BYV1YF22#https://www.justetf.com/en/etf-profile.html?isin=IE00BYV1YF22#overview</t>
  </si>
  <si>
    <t>IE00BYV1YH46</t>
  </si>
  <si>
    <t>Fidelity Global Qual Inc ETF EUR H Inc</t>
  </si>
  <si>
    <t>IE00BYV24Q63</t>
  </si>
  <si>
    <t>Guinness Emerging Mkts Eq Inc Y GBP Acc</t>
  </si>
  <si>
    <t>IE00BYV3WJ85</t>
  </si>
  <si>
    <t>Levendi Thornbridge Defined Return Fund Class B Accumulation GBP</t>
  </si>
  <si>
    <t>IE00BYVHVZ98</t>
  </si>
  <si>
    <t>Guinness European Equity Income Y Acc GBP</t>
  </si>
  <si>
    <t>IE00BYVHW019</t>
  </si>
  <si>
    <t>Guinness European Equity Income Y Acc EUR</t>
  </si>
  <si>
    <t>IE00BYVHW126</t>
  </si>
  <si>
    <t>Guinness European Equity Income Y € Inc</t>
  </si>
  <si>
    <t>IE00BYVJQT42</t>
  </si>
  <si>
    <t>Dimensional EM LrgCap Core Eq USD Acc</t>
  </si>
  <si>
    <t>#https://markets.ft.com/data/funds/tearsheet/risk?s=IE00BYVJQT42:USD#</t>
  </si>
  <si>
    <t>IE00BYVJQW70</t>
  </si>
  <si>
    <t>Dimensional EM LrgCap Core Eq GBP Acc</t>
  </si>
  <si>
    <t>#https://markets.ft.com/data/funds/tearsheet/risk?s=IE00BYVJQW70:GBP#</t>
  </si>
  <si>
    <t>IE00BYVJRB33</t>
  </si>
  <si>
    <t>Jupiter Gold &amp; Silver L GBP Acc</t>
  </si>
  <si>
    <t>#https://markets.ft.com/data/funds/tearsheet/risk?s=IE00BYVJRB33:GBP#</t>
  </si>
  <si>
    <t>IE00BYVJRD56</t>
  </si>
  <si>
    <t>OLD MUTUAL GLOBAL GOLD AND SILVER I USD ACC</t>
  </si>
  <si>
    <t>https://markets.ft.com/data/funds/tearsheet/risk?s=IE00BYVJRD56:USD</t>
  </si>
  <si>
    <t>IE00BYVJRH94</t>
  </si>
  <si>
    <t>Jupiter Gold &amp; Silver I GBP Acc</t>
  </si>
  <si>
    <t>#https://markets.ft.com/data/funds/tearsheet/risk?s=IE00BYVJRH94:GBP#</t>
  </si>
  <si>
    <t>IE00BYVJRJ19</t>
  </si>
  <si>
    <t>Jupiter Gold &amp; Silver U1 GBP Acc</t>
  </si>
  <si>
    <t>#https://markets.ft.com/data/funds/tearsheet/risk?s=IE00BYVJRJ19:GBP#</t>
  </si>
  <si>
    <t>IE00BYVJRK24</t>
  </si>
  <si>
    <t>Merian Gold &amp; Silver Fund U2 GBP Acc</t>
  </si>
  <si>
    <t>https://markets.ft.com/data/funds/tearsheet/risk?s=IE00BYVJRK24:GBP</t>
  </si>
  <si>
    <t>IE00BYVJRP78</t>
  </si>
  <si>
    <t>iShares MSCI EM SRI ETF USD Acc</t>
  </si>
  <si>
    <t>#https://www.morningstar.co.uk/uk/etf/snapshot/snapshot.aspx?id=0P00018CYC&amp;tab=2&amp;InvestmentType=FE#</t>
  </si>
  <si>
    <t>IE00BYVJRR92</t>
  </si>
  <si>
    <t>iShares MSCI USA SRI ETF USD Acc</t>
  </si>
  <si>
    <t>IE00BYVQ3H23</t>
  </si>
  <si>
    <t>Dodge &amp; Cox Worldwide Global Stk £ Inc H</t>
  </si>
  <si>
    <t>IE00BYVTMW98</t>
  </si>
  <si>
    <t>Invesco EQQQ NASDAQ-100 ETF (GBP Hdg)</t>
  </si>
  <si>
    <t>#https://www.teletrader.com/shnvesco-eqqq-ucshts-etf-gbp-hdg/stocks/details/tts-129879876/name/asc#</t>
  </si>
  <si>
    <t>IE00BYW8RJ77</t>
  </si>
  <si>
    <t>Brown Advisory US Mid-Cap Growth C Dis USD</t>
  </si>
  <si>
    <t>IE00BYW8RK82</t>
  </si>
  <si>
    <t>Brown Advisory US Md-Cap Grth C Acc GBP</t>
  </si>
  <si>
    <t>OLD GAP / 1% Exit fee can be charged for significant (10%) redemptions or excessive trading</t>
  </si>
  <si>
    <t>IE00BYWFFF02</t>
  </si>
  <si>
    <t>Montanaro Better World GBP Dis</t>
  </si>
  <si>
    <t>#https://markets.ft.com/data/funds/tearsheet/risk?s=IE00BYWFFF02:GBP#</t>
  </si>
  <si>
    <t>IE00BYWJ7676</t>
  </si>
  <si>
    <t>Diamond Capital Tower Global High Yield Fund B Acc USD</t>
  </si>
  <si>
    <t>IE00BYWKN283</t>
  </si>
  <si>
    <t>Heptagon Future Trends Equity CG GBP Acc</t>
  </si>
  <si>
    <t>IE00BYWQWR46</t>
  </si>
  <si>
    <t>VanEck Video Gmng &amp;eSptsETFAUSD</t>
  </si>
  <si>
    <t>#https://www.justetf.com/en/etf-profile.html?isin=IE00BYWQWR46#overview</t>
  </si>
  <si>
    <t>IE00BYWZ0333</t>
  </si>
  <si>
    <t>iShares Automation&amp;Robotics ETF USD Dist</t>
  </si>
  <si>
    <t>#https://www.teletrader.com/ishares-automationrobotics-u-e-usd-d/funds/details/FU_100061909#</t>
  </si>
  <si>
    <t>IE00BYWZ0440</t>
  </si>
  <si>
    <t>iShares Global HY Corp Bd ETF USD Acc</t>
  </si>
  <si>
    <t>#https://www.teletrader.com/ishares-plc-ishares-gl-hyld-crp-bond-ucits-usd-acc/stocks/details/tts-129616539/name/asc#</t>
  </si>
  <si>
    <t>IE00BYX2JD69</t>
  </si>
  <si>
    <t>iShares MSCI World SRI ETF EUR Acc</t>
  </si>
  <si>
    <t>#https://www.justetf.com/en/etf-profile.html?isin=IE00BYX2JD69#</t>
  </si>
  <si>
    <t>IE00BYX4R502</t>
  </si>
  <si>
    <t>Baillie Gifford WW L/T Glb Gr B EUR Acc</t>
  </si>
  <si>
    <t>IE00BYX5MQ90</t>
  </si>
  <si>
    <t>Fidelity MSCI Europe Indx GBP P Acc H</t>
  </si>
  <si>
    <t>IE00BYX5MS15</t>
  </si>
  <si>
    <t>Fidelity S&amp;P 500 Index Fund P-ACC-USD</t>
  </si>
  <si>
    <t>IE00BYX5NF50</t>
  </si>
  <si>
    <t>Fidelity MSCI Japan Index Fund P Acc GBP (Hedged)</t>
  </si>
  <si>
    <t>IE00BYX5P487</t>
  </si>
  <si>
    <t>Fidelity MSCI World Index Fund P GBP Hedged Acc</t>
  </si>
  <si>
    <t>IE00BYX7MJ89</t>
  </si>
  <si>
    <t>Pacific Multi-Asset Accumulator Defensive Fund Inst Acc GBP</t>
  </si>
  <si>
    <t>IE00BYX7MN26</t>
  </si>
  <si>
    <t>Pacific Multi-Asset Acc Consvat £ Ins</t>
  </si>
  <si>
    <t>#http://www.pacificam.co.uk/downloads/multi-asset-factsheets/fund-conservative-factsheet-GBP-instit.pdf#</t>
  </si>
  <si>
    <t>IE00BYX7MP40</t>
  </si>
  <si>
    <t>Pacific Multi-Asset Acc Consvat £ D1</t>
  </si>
  <si>
    <t>http://funds.ft.com/uk/Tearsheet/Risk?s=IE00BYX7PM24:GBP</t>
  </si>
  <si>
    <t>IE00BYX7PK00</t>
  </si>
  <si>
    <t>Pacific Multi-Asset Acc Core £ Ins</t>
  </si>
  <si>
    <t>#https://markets.ft.com/data/funds/tearsheet/risk?s=IE00BYX7PK00:GBP#</t>
  </si>
  <si>
    <t>IE00BYX7PL17</t>
  </si>
  <si>
    <t>Pacific Multi-Asset Acc Core £ D1</t>
  </si>
  <si>
    <t>#https://markets.ft.com/data/funds/tearsheet/risk?s=IE00BYX7PL17:GBP#</t>
  </si>
  <si>
    <t>IE00BYX7PM24</t>
  </si>
  <si>
    <t>Pacific Multi-Asset Acc Core £ D3</t>
  </si>
  <si>
    <t>#http://www.morningstar.co.uk/uk/funds/snapshot/snapshot.aspx?id=F00000YG9R&amp;tab=14&amp;DocumentId=01c971751157766f83f46ed82621ec95&amp;Format=PDF#</t>
  </si>
  <si>
    <t>IE00BYX7PN31</t>
  </si>
  <si>
    <t>Pacific Multi-Asset Acc Core £ C</t>
  </si>
  <si>
    <t>#https://markets.ft.com/data/funds/tearsheet/risk?s=IE00BYX7PN31:GBP#</t>
  </si>
  <si>
    <t>IE00BYX7Q184</t>
  </si>
  <si>
    <t>Pacific Multi-Asset Acc Plus GBP Ins</t>
  </si>
  <si>
    <t>#http://www.pacificam.co.uk/downloads/multi-asset-kiid/plus/Pacific%20MA%20Accumulator%20Plus%20Fund%20-%20KIID%20GBP%20Inst.%20-%203.8.2018.pdf#</t>
  </si>
  <si>
    <t>IE00BYX7Q291</t>
  </si>
  <si>
    <t>Pacific Multi-Asset Acc Plus GBP D1</t>
  </si>
  <si>
    <t>#https://markets.ft.com/data/funds/tearsheet/risk?s=IE00BYX7Q291:GBP#</t>
  </si>
  <si>
    <t>IE00BYX7Q309</t>
  </si>
  <si>
    <t>Pacific Multi-Asset Acc Plus GBP D3</t>
  </si>
  <si>
    <t>#https://markets.ft.com/data/funds/tearsheet/risk?s=IE00BYX7Q309:GBP#</t>
  </si>
  <si>
    <t>IE00BYX7Q416</t>
  </si>
  <si>
    <t>Pacific Multi-Asset Acc Plus GBP C</t>
  </si>
  <si>
    <t>#https://markets.ft.com/data/funds/tearsheet/risk?s=IE00BYX7Q416:GBP#</t>
  </si>
  <si>
    <t>IE00BYX8KR56</t>
  </si>
  <si>
    <t>Evelyn Growth Clean GBP Acc</t>
  </si>
  <si>
    <t>#https://markets.ft.com/data/funds/tearsheet/summary?s=IE00BYX8KR56:GBP#</t>
  </si>
  <si>
    <t>IE00BYX8L381</t>
  </si>
  <si>
    <t>Evelyn Sustainable Cautious CleanGBPAcc</t>
  </si>
  <si>
    <t>IE00BYX8VL67</t>
  </si>
  <si>
    <t>New Capital US Small Cp Gr USD Ord Acc</t>
  </si>
  <si>
    <t>#https://markets.ft.com/data/funds/tearsheet/risk?s=IE00BYX8VL67:USD#</t>
  </si>
  <si>
    <t>IE00BYX8VP06</t>
  </si>
  <si>
    <t>New Capital US Small Cp Gr GBP Acc</t>
  </si>
  <si>
    <t>#https://www.morningstar.co.uk/uk/funds/snapshot/snapshot.aspx?id=F000015J58&amp;tab=5#</t>
  </si>
  <si>
    <t>IE00BYX8XC17</t>
  </si>
  <si>
    <t>iShares MSCI Japan SRI ETF</t>
  </si>
  <si>
    <t>#https://www.morningstar.co.uk/uk/etf/snapshot/snapshot.aspx?id=0P00019W7E&amp;tab=2&amp;InvestmentType=FE#</t>
  </si>
  <si>
    <t>IE00BYX95F19</t>
  </si>
  <si>
    <t>NEWSCAPE FUNDS 5ALPHA ADVENTUROUS FUND D ACC</t>
  </si>
  <si>
    <t>#https://newscapegroup.com/wp-content/uploads/2020/11/Newscape-GMAA-FactSheet-Oct2020.pdf#</t>
  </si>
  <si>
    <t>IE00BYXG2H39</t>
  </si>
  <si>
    <t>iShares Nasdaq US Biotech ETF USD Acc</t>
  </si>
  <si>
    <t>#https://www.morningstar.co.uk/uk/etf/snapshot/snapshot.aspx?id=0P0001BUTL&amp;tab=2&amp;InvestmentType=FE#</t>
  </si>
  <si>
    <t>IE00BYXPSP02</t>
  </si>
  <si>
    <t>iShares $ Treasury Bd 1-3yr ETF USD Acc</t>
  </si>
  <si>
    <t>#https://www.morningstar.co.uk/uk/etf/snapshot/snapshot.aspx?id=0P0001A907&amp;tab=2&amp;InvestmentType=FE#</t>
  </si>
  <si>
    <t>IE00BYXPXL17</t>
  </si>
  <si>
    <t>iShares Edge MSCI Wld Min Vol ETF €H Acc</t>
  </si>
  <si>
    <t>IE00BYXVGX24</t>
  </si>
  <si>
    <t>Fidelity US Quality Income ETF Inc</t>
  </si>
  <si>
    <t>#https://www.morningstar.co.uk/uk/etf/snapshot/snapshot.aspx?id=0P0001A1YZ&amp;tab=2&amp;InvestmentType=FE#</t>
  </si>
  <si>
    <t>IE00BYXVGZ48</t>
  </si>
  <si>
    <t>Fidelity Global Qual Inc ETF Inc</t>
  </si>
  <si>
    <t>#https://www.justetf.com/en/etf-profile.html?isin=IE00BYXVGZ48#overview</t>
  </si>
  <si>
    <t>IE00BYXVWC37</t>
  </si>
  <si>
    <t>PIMCO S/T HY CorpBd Idx Source ETF £ H</t>
  </si>
  <si>
    <t>#https://www.morningstar.co.uk/uk/etf/snapshot/snapshot.aspx?id=0P00016XU2&amp;tab=2&amp;InvestmentType=FE#</t>
  </si>
  <si>
    <t>IE00BYXYX521</t>
  </si>
  <si>
    <t>Invesco Bloomberg Commodity ex-Agltr ETF</t>
  </si>
  <si>
    <t>IE00BYXYYJ35</t>
  </si>
  <si>
    <t>iShares USD Corp Bond UCITS ETF A</t>
  </si>
  <si>
    <t>IE00BYXYYK40</t>
  </si>
  <si>
    <t>iShares JPM USD EM Bond UCITS ETF USD A</t>
  </si>
  <si>
    <t>IE00BYXYYL56</t>
  </si>
  <si>
    <t>iShares USD High Yield Corporate Bond UCITS ETF USD</t>
  </si>
  <si>
    <t>IE00BYXYYP94</t>
  </si>
  <si>
    <t>iShares $ Short D.Cor.Bd.U.E.USD</t>
  </si>
  <si>
    <t>https://www.teletrader.com/ishares-short-d-cor-bd-u-e-usd-a/funds/details/FU_100058058</t>
  </si>
  <si>
    <t>IE00BYXZ2585</t>
  </si>
  <si>
    <t>iShares Core MSCI EMU UCITS ETF EUR</t>
  </si>
  <si>
    <t>IE00BYYHSM20</t>
  </si>
  <si>
    <t>iShares MSCI Europe Quality Dividend UCITS ETF</t>
  </si>
  <si>
    <t>IE00BYYHSQ67</t>
  </si>
  <si>
    <t>iShares MSCI World Quality Dividend ESG UCITS ETF USD</t>
  </si>
  <si>
    <t>IE00BYYLPD44</t>
  </si>
  <si>
    <t>Comgest Growth Europe USD I H Acc</t>
  </si>
  <si>
    <t>https://markets.ft.com/data/funds/tearsheet/risk?s=IE00BYYLPD44:USD</t>
  </si>
  <si>
    <t xml:space="preserve">IE00BYYLQ199 </t>
  </si>
  <si>
    <t>Comgest Growth Japan Fund GBP U Acc</t>
  </si>
  <si>
    <t>IE00BYYPFK35</t>
  </si>
  <si>
    <t>Aegon Global Diversified Inc GBPH B Inc</t>
  </si>
  <si>
    <t>IE00BYZ28V50</t>
  </si>
  <si>
    <t>iShares Global Government Bond UCITS ETF Acc</t>
  </si>
  <si>
    <t>IE00BYZ5FH95</t>
  </si>
  <si>
    <t>Nomura Fds Japan High Conviction R GBP</t>
  </si>
  <si>
    <t>IE00BYZ8K068</t>
  </si>
  <si>
    <t>iShares Dev Wld ESG Scrn Idx(IE)D Dis £</t>
  </si>
  <si>
    <t>#https://markets.ft.com/data/funds/tearsheet/risk?s=IE00BYZ8K068:GBP#</t>
  </si>
  <si>
    <t>IE00BYZ8K175</t>
  </si>
  <si>
    <t>iShares Dev Wld ESG Scrn Idx(IE)D Acc$</t>
  </si>
  <si>
    <t>#https://www.morningstar.co.uk/uk/funds/snapshot/snapshot.aspx?id=F00000Z6QB&amp;tab=2#</t>
  </si>
  <si>
    <t>IE00BYZJ3441</t>
  </si>
  <si>
    <t>Aegon Global Sustainable Eq GBP B Acc</t>
  </si>
  <si>
    <t>#https://markets.ft.com/data/funds/tearsheet/risk?s=IE00BYZJ3441:GBP#</t>
  </si>
  <si>
    <t>IE00BYZJ5K48</t>
  </si>
  <si>
    <t>Montlake Dunn WMA Institutional UCITS InstlA PooledUSD</t>
  </si>
  <si>
    <t>IE00BYZK4552</t>
  </si>
  <si>
    <t>iShares Automation&amp;Robotics ETF USD Acc</t>
  </si>
  <si>
    <t>http://www.teletrader.com/ishares-auto-robo/stocks/details/tts-109994112/name/asc</t>
  </si>
  <si>
    <t>IE00BYZK4669</t>
  </si>
  <si>
    <t>iShares Ageing Population ETF USD Acc</t>
  </si>
  <si>
    <t>#https://www.morningstar.co.uk/uk/etf/snapshot/snapshot.aspx?id=0P00018NKR&amp;tab=2&amp;InvestmentType=FE#</t>
  </si>
  <si>
    <t>IE00BYZK4776</t>
  </si>
  <si>
    <t>iShares Healthcare Innov ETF USD Acc</t>
  </si>
  <si>
    <t>#https://www.morningstar.co.uk/uk/etf/snapshot/snapshot.aspx?id=0P00018NKQ#</t>
  </si>
  <si>
    <t>IE00BYZK4883</t>
  </si>
  <si>
    <t>iShares Digitalisation ETF USD Acc</t>
  </si>
  <si>
    <t>#https://www.morningstar.co.uk/uk/etf/snapshot/snapshot.aspx?id=0P00018NKS&amp;InvestmentType=FE#</t>
  </si>
  <si>
    <t>IE00BZ02LR44</t>
  </si>
  <si>
    <t>Xtrackers MSCI World ESG ETF 1C</t>
  </si>
  <si>
    <t>IE00BZ043R46</t>
  </si>
  <si>
    <t>iShares Core Global Aggt Bd ETF USD HAcc</t>
  </si>
  <si>
    <t>#https://www.teletrader.com/ishares-global-aggregate-bond-ucits-etf-usd-hedged-acc/funds/details/FU_105129#</t>
  </si>
  <si>
    <t>IE00BZ048462</t>
  </si>
  <si>
    <t>iShares USD Floating Rate Bond UCITS ETF</t>
  </si>
  <si>
    <t>IE00BZ08YR35</t>
  </si>
  <si>
    <t>Guinness Greater China C GBP Acc</t>
  </si>
  <si>
    <t>#https://markets.ft.com/data/funds/tearsheet/risk?s=IE00BZ08YR35:GBP#</t>
  </si>
  <si>
    <t>IE00BZ08YV70</t>
  </si>
  <si>
    <t>Guinness Greater China Y GBP Acc</t>
  </si>
  <si>
    <t>#https://www.morningstar.co.uk/uk/funds/snapshot/snapshot.aspx?id=F00000WLLP&amp;tab=2#</t>
  </si>
  <si>
    <t>IE00BZ0CQH94</t>
  </si>
  <si>
    <t>Pyrford Glbl Tot Ret(Sterling)B GBP Inc</t>
  </si>
  <si>
    <t>IE00BZ0G8860</t>
  </si>
  <si>
    <t>SPDR® Blmbrg 10+ Yr US Corp Bd ETF</t>
  </si>
  <si>
    <t>#https://www.morningstar.co.uk/uk/etf/snapshot/snapshot.aspx?id=0P000173X5&amp;tab=2&amp;InvestmentType=FE#</t>
  </si>
  <si>
    <t>IE00BZ0G8977</t>
  </si>
  <si>
    <t>SPDR® Blmbrg US TIPS ETF</t>
  </si>
  <si>
    <t>#https://www.morningstar.co.uk/uk/etf/snapshot/snapshot.aspx?id=0P000173NA&amp;tab=2&amp;InvestmentType=FE#</t>
  </si>
  <si>
    <t>IE00BZ0RSN48</t>
  </si>
  <si>
    <t>Comgest Growth Japan EUR I Acc</t>
  </si>
  <si>
    <t>#https://markets.ft.com/data/funds/tearsheet/summary?s=ie00bz0rsn48:eur#</t>
  </si>
  <si>
    <t>IE00BZ163G84</t>
  </si>
  <si>
    <t>Vanguard EUR Corp Bd UCITS ETF</t>
  </si>
  <si>
    <t>#https://www.morningstar.co.uk/uk/etf/snapshot/snapshot.aspx?id=0P00017K0J&amp;tab=2&amp;InvestmentType=FE#</t>
  </si>
  <si>
    <t>IE00BZ163H91</t>
  </si>
  <si>
    <t>Vanguard EUR Euroz Gov Bd UCITS ETF</t>
  </si>
  <si>
    <t>#https://www.morningstar.co.uk/uk/etf/snapshot/snapshot.aspx?id=0P00017K0K&amp;tab=2&amp;InvestmentType=FE#</t>
  </si>
  <si>
    <t>IE00BZ163K21</t>
  </si>
  <si>
    <t>Vanguard USD Corp Bd UCITS ETF</t>
  </si>
  <si>
    <t>#https://www.morningstar.co.uk/uk/etf/snapshot/snapshot.aspx?id=0P00017M0P&amp;tab=2&amp;InvestmentType=FE#</t>
  </si>
  <si>
    <t>IE00BZ163L38</t>
  </si>
  <si>
    <t>Vanguard USD EmMktsGovBd UCITS ETF</t>
  </si>
  <si>
    <t>IE00BZ163M45</t>
  </si>
  <si>
    <t>Vanguard USD Trs Bd UCITS ETF</t>
  </si>
  <si>
    <t>https://www.morningstar.co.uk/uk/etf/snapshot/snapshot.aspx?id=0P00017JX0&amp;tab=2&amp;InvestmentType=FE#https://www.morningstar.co.uk/uk/etf/snapshot/snapshot.aspx?id=0P00017JX0&amp;tab=2&amp;InvestmentType=FE#</t>
  </si>
  <si>
    <t>IE00BZ1BS790</t>
  </si>
  <si>
    <t>Xtrackers MSCI World ETF 2D GBP</t>
  </si>
  <si>
    <t>#https://www.morningstar.co.uk/uk/etf/snapshot/snapshot.aspx?id=0P0001965S&amp;tab=2&amp;InvestmentType=FE#</t>
  </si>
  <si>
    <t>IE00BZ1LW551</t>
  </si>
  <si>
    <t>Impax Environmental Markets Ireland Fund X GBP D</t>
  </si>
  <si>
    <t>IE00BZ1NPT63</t>
  </si>
  <si>
    <t>FTGF ClearBridge US Equity Sustainability Leaders Fund Class X GBP Accumulating</t>
  </si>
  <si>
    <t>IE00BZ4C8688</t>
  </si>
  <si>
    <t>Hermes Global Emg Mkts Eqty L GBP Acc</t>
  </si>
  <si>
    <t>IE00BZ4C8795</t>
  </si>
  <si>
    <t>Federated Hermes GLB Em Mtks L2 GBP DIST</t>
  </si>
  <si>
    <t>#https://markets.ft.com/data/funds/tearsheet/risk?s=IE00BZ4C8795:GBP#</t>
  </si>
  <si>
    <t>IE00BZ4T5248</t>
  </si>
  <si>
    <t>PineBridge - Asia ex Japan Small Cap Equity Y2 Acc GBP</t>
  </si>
  <si>
    <t>IE00BZ4TPJ17</t>
  </si>
  <si>
    <t>Magna New Frontiers Fund S Inc GBP</t>
  </si>
  <si>
    <t>IE00BZ56RN96</t>
  </si>
  <si>
    <t>WisdomTree Glbl Quality Div Gr ETF - USD</t>
  </si>
  <si>
    <t>#https://www.morningstar.co.uk/uk/etf/snapshot/snapshot.aspx?id=0P000192KD&amp;tab=2&amp;InvestmentType=FE#</t>
  </si>
  <si>
    <t>IE00BZ56SW52</t>
  </si>
  <si>
    <t>WisdomTree Global Quality ETF</t>
  </si>
  <si>
    <t>IE00BZ60K206</t>
  </si>
  <si>
    <t>Arbrook American Equities A1 USD Acc</t>
  </si>
  <si>
    <t>#https://markets.ft.com/data/funds/tearsheet/summary?s=IE00BZ60K206:USD#</t>
  </si>
  <si>
    <t>IE00BZ6VKP67</t>
  </si>
  <si>
    <t>Titan Hybrid Capital Bond Fund A GBP Acc</t>
  </si>
  <si>
    <t>IE00BZ6VKQ74</t>
  </si>
  <si>
    <t>Titan Hybrid Capital Bond Fund B GBP Inc</t>
  </si>
  <si>
    <t>IE00BZBVQX19</t>
  </si>
  <si>
    <t>Oldfield Partners Overstone Global Equity Fund C Hedged GBP</t>
  </si>
  <si>
    <t>IE00BZBW4Z27</t>
  </si>
  <si>
    <t>FIRST TRUST GLOBAL FUNDS PLC US EQUITY INCOME UCITS ETF</t>
  </si>
  <si>
    <t>IE00BZCQB185</t>
  </si>
  <si>
    <t>iShares MSCI India ETF USD Acc</t>
  </si>
  <si>
    <t>#https://markets.ft.com/data/etfs/tearsheet/risk?s=NDIA:LSE:USD#</t>
  </si>
  <si>
    <t>IL0011284465</t>
  </si>
  <si>
    <t>Plus500 LTD ORD</t>
  </si>
  <si>
    <t>https://www.teletrader.com/plus500-ltd-ls-01/stocks/details/tts-61985825</t>
  </si>
  <si>
    <t>IL0011301780</t>
  </si>
  <si>
    <t>Wix.Com Ltd (WIX)</t>
  </si>
  <si>
    <t>IL0011582033</t>
  </si>
  <si>
    <t>Fiverr Int Ltd (FVRR)</t>
  </si>
  <si>
    <t>IM00B1TRL726</t>
  </si>
  <si>
    <t>P75 Invesco Sterling Bond</t>
  </si>
  <si>
    <t>https://markets.ft.com/data/funds/tearsheet/risk?s=GB00B1WT7888:GBX</t>
  </si>
  <si>
    <t>IM00B3B2JG43</t>
  </si>
  <si>
    <t>Premier New Earth Sols - Recycling IOM Exp Inv Fd GBP</t>
  </si>
  <si>
    <t>RV</t>
  </si>
  <si>
    <t>IM00B3QVFL35</t>
  </si>
  <si>
    <t>R115 Templeton Global Total Return (USD)</t>
  </si>
  <si>
    <t>https://markets.ft.com/data/funds/tearsheet/risk?s=LU0170475585:USD</t>
  </si>
  <si>
    <t>IM00B4MW6H05</t>
  </si>
  <si>
    <t>R102 Canaccord Genuity Opp USD</t>
  </si>
  <si>
    <t>factsheet#http://factsheet#</t>
  </si>
  <si>
    <t>IM00B4Q14X53</t>
  </si>
  <si>
    <t>R103 Canaccord Genuity Opp GBP</t>
  </si>
  <si>
    <t>#https://www.trustnetoffshore.com/Factsheets/Factsheet.aspx?univ=DD&amp;fundCode=NEFI0&amp;pagetype=ratios#</t>
  </si>
  <si>
    <t>IM00B4W7J766</t>
  </si>
  <si>
    <t>R107 FPIL Mellon Global Bond (USD)</t>
  </si>
  <si>
    <t>IM00B4ZDPR37</t>
  </si>
  <si>
    <t>R118 FPIL FSSA Greater China Growth</t>
  </si>
  <si>
    <t>#https://markets.ft.com/data/funds/tearsheet/risk?s=IE0031814852:USD#</t>
  </si>
  <si>
    <t>IM00B5VQMV65</t>
  </si>
  <si>
    <t>Entain Plc Ord EUR0.01</t>
  </si>
  <si>
    <t>IM00B5WHC291</t>
  </si>
  <si>
    <t>R111 abrdn SICAV I Asia Pacific Sustainable Equity USD</t>
  </si>
  <si>
    <t>#https://www.trustnetoffshore.com/Factsheets/Factsheet.aspx?univ=DD&amp;fundCode=0DF7N&amp;pagetype=ratios#</t>
  </si>
  <si>
    <t>IM00B5ZSCL89</t>
  </si>
  <si>
    <t>R112 FPIL FSSA Asian Equity Plus</t>
  </si>
  <si>
    <t>IM00B68CHC03</t>
  </si>
  <si>
    <t>R113 FPIL FSSA China Growth</t>
  </si>
  <si>
    <t>IM00B6QH1J21</t>
  </si>
  <si>
    <t>Agronomics Ltd</t>
  </si>
  <si>
    <t>#https://www.teletrader.com/argonomshcs-ltd/stocks/details/tts-179752130#</t>
  </si>
  <si>
    <t>IM00B6T1Q528</t>
  </si>
  <si>
    <t>R122 FPIL BlackRock World Gold (SGD HDG)</t>
  </si>
  <si>
    <t>IM00B6WX3T89</t>
  </si>
  <si>
    <t>Capital UK Leaders Sub-Fund Class A</t>
  </si>
  <si>
    <t>This is an IOM QIF (Isle of Man Qualifing Investor Fund) = non-standard asset</t>
  </si>
  <si>
    <t>IM00B784MV77</t>
  </si>
  <si>
    <t>R142 FPIL Mellon Global Bond (GBP)</t>
  </si>
  <si>
    <t>#https://markets.ft.com/data/funds/tearsheet/risk?s=0P0000N4HO#</t>
  </si>
  <si>
    <t>IM00B7NLSJ35</t>
  </si>
  <si>
    <t>R126 FPIL Vanguard US 500 Stock Index</t>
  </si>
  <si>
    <t>#https://markets.ft.com/data/funds/tearsheet/risk?s=IE0002639668:USD#</t>
  </si>
  <si>
    <t>IM00B7S9G985</t>
  </si>
  <si>
    <t>Playtech Plc Ord NPV</t>
  </si>
  <si>
    <t>IM00B80PZT43</t>
  </si>
  <si>
    <t>R130 FPIL BlackRock US Flexible Equity</t>
  </si>
  <si>
    <t>IM00B91XGG89</t>
  </si>
  <si>
    <t>Capital US Leaders Sub-Fund Class B</t>
  </si>
  <si>
    <t>IM00BBHXMG89</t>
  </si>
  <si>
    <t>R144 abrdn SICAV I Global Innovation Equity (USD)</t>
  </si>
  <si>
    <t>FPIL mirror fund and risk rating is calculated on volatility</t>
  </si>
  <si>
    <t>#https://markets.ft.com/data/funds/tearsheet/risk?s=LU0107464264:USD#</t>
  </si>
  <si>
    <t>IM00BD08JB87</t>
  </si>
  <si>
    <t>R187 JPM Global Growth USD</t>
  </si>
  <si>
    <t>IM00BD1R8R32</t>
  </si>
  <si>
    <t>R189 Ninety One GS Global Equity</t>
  </si>
  <si>
    <t>IM00BD6L2N42</t>
  </si>
  <si>
    <t>Montreux Healthcare Fund Class  A</t>
  </si>
  <si>
    <t>Annabel confirmed these are on the IP feed from Custodian life, but none of our members hold it. It was requested to be added to the Asset List to ensure no one invests in the future 21/06/2024 CC</t>
  </si>
  <si>
    <t>IM00BDCL6D63</t>
  </si>
  <si>
    <t>L71 Fidelity Global Focus (GBP)</t>
  </si>
  <si>
    <t>IM00BF0FMG91</t>
  </si>
  <si>
    <t>Strix Group PlcÂ -Â Ord Shares 1p</t>
  </si>
  <si>
    <t>IM00BF0NVC29</t>
  </si>
  <si>
    <t>Capital Investment PCC Class D Global Diversified</t>
  </si>
  <si>
    <t>IM00BFXBM425</t>
  </si>
  <si>
    <t>First World Hybrid RE PLC C Acc (Instl)</t>
  </si>
  <si>
    <t>#https://www.tisegroup.com/market/securities/10155#</t>
  </si>
  <si>
    <t>IM00BH7JGP51</t>
  </si>
  <si>
    <t>R148 Schroder ISF US Smaller Companies Impact USD</t>
  </si>
  <si>
    <t>IM00BH7JGQ68</t>
  </si>
  <si>
    <t>R149 FPIL Fidelity Sustainable Europe Equity</t>
  </si>
  <si>
    <t>IM00BH7JGS82</t>
  </si>
  <si>
    <t>R151 Invesco Global Health Care Innovt</t>
  </si>
  <si>
    <t>#https://markets.ft.com/data/funds/tearsheet/risk?s=GGHCX#</t>
  </si>
  <si>
    <t>IM00BH7JGT99</t>
  </si>
  <si>
    <t>R152 Invesco Global Founders &amp; Owners USD</t>
  </si>
  <si>
    <t>IM00BJ04W750</t>
  </si>
  <si>
    <t>The IDAD Sterling Ordinary Fund</t>
  </si>
  <si>
    <t>IDAD</t>
  </si>
  <si>
    <t>#https://www.trustnetoffshore.com/Factsheets/Factsheet.aspx?univ=DC&amp;fundCode=KRFKS&amp;pagetype=ratios#</t>
  </si>
  <si>
    <t>IM00BJT0CR49</t>
  </si>
  <si>
    <t>R153 FPIL Ninety One GS European Equity</t>
  </si>
  <si>
    <t>#https://markets.ft.com/data/funds/tearsheet/risk?s=LU0345777659:USD#</t>
  </si>
  <si>
    <t>IM00BKWGF776</t>
  </si>
  <si>
    <t>L83 BlackRock United Kingdom (GBP)</t>
  </si>
  <si>
    <t>IM00BKWGF883</t>
  </si>
  <si>
    <t>R230 BlackRock United Kingdom (GBP)</t>
  </si>
  <si>
    <t>IM00BMBV8T08</t>
  </si>
  <si>
    <t>R241 FPIL AB Sustainable Global Thematic USD</t>
  </si>
  <si>
    <t>IM00BMT6LS78</t>
  </si>
  <si>
    <t>R233 Fundsmith Equity (GBP)</t>
  </si>
  <si>
    <t>IM00BN2RD444</t>
  </si>
  <si>
    <t>Challenger Energy Group PLC</t>
  </si>
  <si>
    <t>#https://www.teletrader.com/chall-energy-gr-ls-0002/stocks/details/tts-220619116#</t>
  </si>
  <si>
    <t>IM00BN7D0K24</t>
  </si>
  <si>
    <t>R239 BlackRock Sustainable Energy (USD)</t>
  </si>
  <si>
    <t>IM00BNNTMG42</t>
  </si>
  <si>
    <t>R238 FPIL RobecoSAM Smart Energy USD</t>
  </si>
  <si>
    <t>IM00BPLZ1D89</t>
  </si>
  <si>
    <t>Challenger Energy (CEG) - Ord GBP0.01 (GBP)</t>
  </si>
  <si>
    <t>IM00BSPC8P74</t>
  </si>
  <si>
    <t>R166 FPIL Schroder Glb MA Inc(GBP HDG)</t>
  </si>
  <si>
    <t>#https://markets.ft.com/data/funds/tearsheet/summary?s=LU0903425840:GBP#</t>
  </si>
  <si>
    <t>IM00BVXLM553</t>
  </si>
  <si>
    <t>R172 FPIL Schroder Strategic Bond (USD)</t>
  </si>
  <si>
    <t>#https://markets.ft.com/data/funds/tearsheet/risk?s=LU0201322137:USD#</t>
  </si>
  <si>
    <t>IM00BVXLM660</t>
  </si>
  <si>
    <t>R173 Ninety One GS Global Strategic Equity</t>
  </si>
  <si>
    <t>IM00BVXLM777</t>
  </si>
  <si>
    <t>R174 Allianz Japan Equity</t>
  </si>
  <si>
    <t>IM00BZ1NVL09</t>
  </si>
  <si>
    <t>R226 Schroder Global Climate Change Equity</t>
  </si>
  <si>
    <t>IM00BZCN9828</t>
  </si>
  <si>
    <t>R207 FPIL Quilter Investor Cmp3 Ptf GBPH</t>
  </si>
  <si>
    <t>#https://www.trustnetoffshore.com/Factsheets/Factsheet.aspx?univ=DD&amp;fundCode=O0FNT&amp;pagetype=ratios#</t>
  </si>
  <si>
    <t>IM00BZCN9C60</t>
  </si>
  <si>
    <t>R210 Old Mutual Compass Portfolio 4 (GBP HDG)</t>
  </si>
  <si>
    <t>https://markets.ft.com/data/funds/tearsheet/summary?s=IE00BK1W5875:GBP</t>
  </si>
  <si>
    <t>IT0003132476</t>
  </si>
  <si>
    <t>Eni SpA</t>
  </si>
  <si>
    <t>IT0003856405</t>
  </si>
  <si>
    <t>Leonardo SPA</t>
  </si>
  <si>
    <t>IT0004513641</t>
  </si>
  <si>
    <t>Buoni Poliennali Del Tes Bond 5% 01/03/2025 EUR</t>
  </si>
  <si>
    <t>Italian Gov bonds - rated Baa3/BBB</t>
  </si>
  <si>
    <t>IT0004889033</t>
  </si>
  <si>
    <t>Buoni Poliennali Del Tes Bond 4.75% 01/09/2028 EUR</t>
  </si>
  <si>
    <t>JE00B1GXH751</t>
  </si>
  <si>
    <t>Henderson Far East Income Ord</t>
  </si>
  <si>
    <t>#http://www.teletrader.com/henderson-far-east-income-limited-ord-npv/stocks/details/tts-5385529#</t>
  </si>
  <si>
    <t>JE00B1VS3333</t>
  </si>
  <si>
    <t>WisdomTree Physical Silver ETC</t>
  </si>
  <si>
    <t>#http://www.morningstar.co.uk/uk/etf/snapshot/snapshot.aspx?id=0P0000AAU1&amp;tab=2#</t>
  </si>
  <si>
    <t>JE00B1VS3770</t>
  </si>
  <si>
    <t>WisdomTree Physical Gold</t>
  </si>
  <si>
    <t>#http://www.morningstar.co.uk/uk/etf/snapshot/snapshot.aspx?id=0P0000AATZ&amp;tab=2#</t>
  </si>
  <si>
    <t>JE00B1VS3W29</t>
  </si>
  <si>
    <t>WisdomTree Physical Precious Metals ETC</t>
  </si>
  <si>
    <t>#http://www.morningstar.co.uk/uk/etf/snapshot/snapshot.aspx?id=0P00008UKY&amp;tab=2#</t>
  </si>
  <si>
    <t>JE00B4T3BW64</t>
  </si>
  <si>
    <t>Glencore PLC</t>
  </si>
  <si>
    <t>#https://www.teletrader.com/glencore-plc-ord-usd0-01/stocks/details/tts-29605392#</t>
  </si>
  <si>
    <t>JE00B588CD74</t>
  </si>
  <si>
    <t>WisdomTree Physical Swiss Gold ETC</t>
  </si>
  <si>
    <t>#http://www.teletrader.com/etfs-metal-securities-ld-etfs-physical-swiss-gold/stocks/details/tts-20994431/name/asc#</t>
  </si>
  <si>
    <t>JE00B5TT1872</t>
  </si>
  <si>
    <t>Centamin Plc Ord NPV (DI)</t>
  </si>
  <si>
    <t>JE00B6173J15</t>
  </si>
  <si>
    <t>GCP Infrastructure Investment Ord</t>
  </si>
  <si>
    <t>#https://www.teletrader.com/gcp-shnfrastructure-shnvestments-limited-ord-1p/stocks/details/tts-24146476#</t>
  </si>
  <si>
    <t>JE00B6RMDP68</t>
  </si>
  <si>
    <t>Invesco Bond Income Plus Ltd</t>
  </si>
  <si>
    <t>JE00B783TY65</t>
  </si>
  <si>
    <t>APTIV PLC COM USD0.01</t>
  </si>
  <si>
    <t>JE00B7VG2M16</t>
  </si>
  <si>
    <t>WisdomTree Physical Gold GBP Daily Hdgd</t>
  </si>
  <si>
    <t>#https://www.morningstar.co.uk/uk/etf/snapshot/snapshot.aspx?id=0P0000YA3Y&amp;tab=2&amp;InvestmentType=FE#</t>
  </si>
  <si>
    <t>JE00B8KF9B49</t>
  </si>
  <si>
    <t>WPP PLC</t>
  </si>
  <si>
    <t>http://www.teletrader.com/wpp-plc-ord-10p/stocks/details/tts-402560</t>
  </si>
  <si>
    <t>JE00BD3QJR55</t>
  </si>
  <si>
    <t>Foresight Solar Ord</t>
  </si>
  <si>
    <t>JE00BF5FX167</t>
  </si>
  <si>
    <t>3i Infrastructure Ord</t>
  </si>
  <si>
    <t>#https://www.teletrader.com/3i-infrastructure-plc-ord-npv/stocks/details/tts-6780729#</t>
  </si>
  <si>
    <t>JE00BG6L7297</t>
  </si>
  <si>
    <t>Boohoo Group Plc Ord GBP0.01</t>
  </si>
  <si>
    <t>JE00BJVNSS43</t>
  </si>
  <si>
    <t>Ferguson PLC</t>
  </si>
  <si>
    <t>JE00BM90BX45</t>
  </si>
  <si>
    <t>Team PlcÂ -Â Ord Shares NPV</t>
  </si>
  <si>
    <t>JE00BM9HZ112</t>
  </si>
  <si>
    <t>Arcadium Lithium PLC USD</t>
  </si>
  <si>
    <t>JE00BMDKH437</t>
  </si>
  <si>
    <t>Digital 9 Infrastructure PLC</t>
  </si>
  <si>
    <t>JE00BMDZN391</t>
  </si>
  <si>
    <t>TP ICAP GROUP PLC - ORD GBP0.25</t>
  </si>
  <si>
    <t>JE00BMFX6989</t>
  </si>
  <si>
    <t>GCP ASSET BACKED INCOME FUND LTD ORD NPV (POST PART REDN)</t>
  </si>
  <si>
    <t>Company is in managed wind down</t>
  </si>
  <si>
    <t>JE00BN2CJ301</t>
  </si>
  <si>
    <t>WisdomTree Core Physical Gold</t>
  </si>
  <si>
    <t>#https://www.teletrader.com/wshsdomtree-core-physshcal-gold/stocks/details/tts-213077692/name/asc#</t>
  </si>
  <si>
    <t>JE00BN574F90</t>
  </si>
  <si>
    <t>Wizz Air Holdings Plc Ord GBP</t>
  </si>
  <si>
    <t>JE00BN7KB334</t>
  </si>
  <si>
    <t>WisdomTree Natural Gas (NGAS.L)</t>
  </si>
  <si>
    <t>JE00BQWMWC12</t>
  </si>
  <si>
    <t>Babylon Holdings Ltd Ordinary Shares - Class A</t>
  </si>
  <si>
    <t>#https://www.teletrader.com/babylon-holdings-ltd/stocks/details/tts-231215418#</t>
  </si>
  <si>
    <t>JE00BSY6HT75</t>
  </si>
  <si>
    <t>GCP Asset Backed Income Fund Limited GBP (New Line)</t>
  </si>
  <si>
    <t>JE00BYVQYS01</t>
  </si>
  <si>
    <t>IWG PLC</t>
  </si>
  <si>
    <t>JP3481200008</t>
  </si>
  <si>
    <t>Metaplanet - Ticker 3350</t>
  </si>
  <si>
    <t>Metaplanet Inc is a Bitcoin Treasury Company</t>
  </si>
  <si>
    <t>Yen</t>
  </si>
  <si>
    <t>KYG017191142</t>
  </si>
  <si>
    <t>Alibaba Group Hldg (9988) - USD0.000003125 (HKD)</t>
  </si>
  <si>
    <t>KYG0411G1001</t>
  </si>
  <si>
    <t>BELMONT GLOBAL TREND FUND LTD CLASS A</t>
  </si>
  <si>
    <t>8/3/24 - Asset declined as cannot redeem within 30 days. Monthly dealing, 20 days notice and 30 days settlement</t>
  </si>
  <si>
    <t>#https://www.trustnetoffshore.com/Factsheets/Factsheet.aspx?univ=DC&amp;fundCode=IUFS2&amp;pagetype=ratios#</t>
  </si>
  <si>
    <t>KYG0567U1013</t>
  </si>
  <si>
    <t>ARQIT QUANTUM INC</t>
  </si>
  <si>
    <t>KYG097971041</t>
  </si>
  <si>
    <t>Belmont Multi Strategy Fund Ltd USD</t>
  </si>
  <si>
    <t>8/3/24 - Asset declined as cannot redeem within 30 days. Monthly dealing, 45 days notice and 30 days settlement</t>
  </si>
  <si>
    <t>KYG097971124</t>
  </si>
  <si>
    <t>Belmont Multi-Strategy Fund Class B USD</t>
  </si>
  <si>
    <t>KYG2072D1117</t>
  </si>
  <si>
    <t>CHATRIER EQUITY FUND L ACC</t>
  </si>
  <si>
    <t>KYG2072D2024</t>
  </si>
  <si>
    <t>Chatrier Equity Fund A GBP</t>
  </si>
  <si>
    <t>Cayman Island retail fund, but not a regulated collective investment scheme. No KIID.</t>
  </si>
  <si>
    <t>KYG254571055</t>
  </si>
  <si>
    <t>Credo Technology Group Holding Ltd USD</t>
  </si>
  <si>
    <t>KYG370921069</t>
  </si>
  <si>
    <t>Galaxy Digital Holdings Ltd.</t>
  </si>
  <si>
    <t>https://www.galaxy.com/   Galaxy is a digital asset and blockchain leader providing access to the growing digital economy. We connect financial sophistication with technological expertise, institutions with web3 innovations, and Silicon Valley agility with Wall Street savvy. Galaxy mines bitcoin, offers hosting, and miner financing solutions.</t>
  </si>
  <si>
    <t>#https://www.teletrader.com/galaxy-dshgshtal-hldgs/stocks/details/tts-151576073#</t>
  </si>
  <si>
    <t>KYG393871085</t>
  </si>
  <si>
    <t>GLOBALFOUNDRIES INC</t>
  </si>
  <si>
    <t>#https://www.teletrader.com/globalfoundr-shnc-dl-02/stocks/details/tts-232003089#</t>
  </si>
  <si>
    <t>KYG4124C1096</t>
  </si>
  <si>
    <t>Grab Holdings Ltd</t>
  </si>
  <si>
    <t>KYG532241042</t>
  </si>
  <si>
    <t>KWG GROUP HOLDINGS LIMITED</t>
  </si>
  <si>
    <t>#https://www.teletrader.com/kwg-property-holdg-hd-10/stocks/details/tts-10986805#</t>
  </si>
  <si>
    <t>KYG5322R1039</t>
  </si>
  <si>
    <t>KWG LIVING GROUP HOLDINGS LTD</t>
  </si>
  <si>
    <t>KYG5784H1065</t>
  </si>
  <si>
    <t>Manchester United PlcÂ -Â Ord A Shares</t>
  </si>
  <si>
    <t>KYG581391094</t>
  </si>
  <si>
    <t>Marco Polo Pure AM Ltd - Pure China Fd Cl A Acc (USD)</t>
  </si>
  <si>
    <t>#https://www.londonstockexchange.com/exchange/prices-and-markets/funds/company-summary/OX/25067782.html#</t>
  </si>
  <si>
    <t>KYG596691041</t>
  </si>
  <si>
    <t>Meituan</t>
  </si>
  <si>
    <t>#https://www.teletrader.com/meituan-w/stocks/details/tts-161916229#</t>
  </si>
  <si>
    <t>KYG621102030</t>
  </si>
  <si>
    <t>Montreux Natural Resources Fund</t>
  </si>
  <si>
    <t>KYG6401N2520</t>
  </si>
  <si>
    <t>CARLTON JAMES DIVERSIFIED ALPHA FUND SP GBP SHARES</t>
  </si>
  <si>
    <t>This fund has been previously declined against IFGL investment criteria due to various reason, including equilisaton and also due to it's lending and financing structure. It is a monthly dealing fund with 10 days notice which pushes it outside "redeemable within 30 days". Also it has an exit fee, starting at 5% and reducing over 24 months.</t>
  </si>
  <si>
    <t>KYG651631007</t>
  </si>
  <si>
    <t>Joby Aviation Inc</t>
  </si>
  <si>
    <t>KYG6683N1034</t>
  </si>
  <si>
    <t>Nu Holdings Ltd (NU) - USD0.000006666666 Cl A (USD)</t>
  </si>
  <si>
    <t>#https://www.teletrader.com/nu-hldgs-cl-a-dl-000066/stocks/details/tts-234975529#</t>
  </si>
  <si>
    <t>KYG687071012</t>
  </si>
  <si>
    <t xml:space="preserve">PagSeguro Digital Ltd </t>
  </si>
  <si>
    <t>KYG6974H2780</t>
  </si>
  <si>
    <t>Pecora Manning &amp; Napier High Yield Bond Fund Class A USD</t>
  </si>
  <si>
    <t>Updated from Fee Approved to blocked 20/12/2024. After further investigation whilst this is a retail asset in Cayman it is not a recognised scheme for the purpose of Part XVII of FSMA 2000 and therefore not classified as a Standard Asset (comments updated by Creena 20/12/2024)</t>
  </si>
  <si>
    <t>KYG6974H2947</t>
  </si>
  <si>
    <t>Pecora Manning &amp; Napier High Yield Bond Fund Class N</t>
  </si>
  <si>
    <t>Whilst this is a retail asset in Cayman it is not a recognised scheme for the purpose of Part XVII of FSMA 2000 and therefore not classified as a Standard Asset.  ISIN KYG6974H2780  was previously accepted based on it be retail and a risk rating obtained, but it's not a standard asset so have now been closed off 20/12/2024 Creena</t>
  </si>
  <si>
    <t>KYG722711283</t>
  </si>
  <si>
    <t>PRESTIGE ALTERNATIVE FINANCE FD GBP</t>
  </si>
  <si>
    <t>GAP - Fund foramlly suspended with effect 13/06/2024 - communication emailed to Pensions on 15/07/2024 (comments updated Sept 2024 CC)</t>
  </si>
  <si>
    <t>KYG8208B1014</t>
  </si>
  <si>
    <t>JD.com Inc HKD</t>
  </si>
  <si>
    <t>#https://www.teletrader.com/jd-com-shnc/stocks/details/tts-194835976#</t>
  </si>
  <si>
    <t>KYG875721634</t>
  </si>
  <si>
    <t>Tencent Holdings Ltd HKD0.00002</t>
  </si>
  <si>
    <t>#https://www.teletrader.com/tencent-hldgs-hd-00002/stocks/details/tts-72673461#</t>
  </si>
  <si>
    <t>KYG9315A2268</t>
  </si>
  <si>
    <t>Pecora QMS Class C USD</t>
  </si>
  <si>
    <t>Aug 2023 - Name change and share class change from Vallea Class B USD to Pecora QMS Class C USD</t>
  </si>
  <si>
    <t>KYG9361H1092</t>
  </si>
  <si>
    <t>DRAGON CAPTL GROUP VIETNAM ENTERPRISE INVS</t>
  </si>
  <si>
    <t>#https://www.teletrader.com/vietnam-enterprise-investments-limited-ord-usd0-01-di/stocks/details/tts-107228930#</t>
  </si>
  <si>
    <t>KYG9471C2068</t>
  </si>
  <si>
    <t xml:space="preserve">Vertical Aerospace </t>
  </si>
  <si>
    <t>KYG982771092</t>
  </si>
  <si>
    <t>XTEP INTERNATIONAL HKD0.01 HKD</t>
  </si>
  <si>
    <t>#https://www.teletrader.com/xtep-intl-hol-regs-hd-01/stocks/details/tts-14323475#</t>
  </si>
  <si>
    <t>LGT077335J</t>
  </si>
  <si>
    <t>LGT WMUK/LGT WMUK Global 3 GBP 077335J</t>
  </si>
  <si>
    <t>LI0547996921</t>
  </si>
  <si>
    <t>Chatrier Value Fund Class A USD</t>
  </si>
  <si>
    <t>LR0008862868</t>
  </si>
  <si>
    <t>Royal Caribbean Group</t>
  </si>
  <si>
    <t>Liberia</t>
  </si>
  <si>
    <t>#https://www.teletrader.com/royal-caribbean-group/stocks/details/tts-827019#</t>
  </si>
  <si>
    <t>LU0006277635</t>
  </si>
  <si>
    <t>UBS (Lux) Money Market GBP Sust P-acc</t>
  </si>
  <si>
    <t>Luxembourg</t>
  </si>
  <si>
    <t>#http://www.morningstar.co.uk/uk/funds/snapshot/snapshot.aspx?id=F0GBR04AJQ&amp;tab=2#</t>
  </si>
  <si>
    <t>LU0011847091</t>
  </si>
  <si>
    <t>BlackRock Global Funds - United Kingdom A2</t>
  </si>
  <si>
    <t>LU0011850046</t>
  </si>
  <si>
    <t>BGF Global Long-Horizon Equity A2</t>
  </si>
  <si>
    <t>#https://markets.ft.com/data/funds/tearsheet/risk?s=LU0011850046:USD#</t>
  </si>
  <si>
    <t>LU0011963245</t>
  </si>
  <si>
    <t>abrdn SICAV I Asia  Pacific Sustainable Equity A Acc USD</t>
  </si>
  <si>
    <t>LU0042381250</t>
  </si>
  <si>
    <t>MS INVF US Growth I</t>
  </si>
  <si>
    <t>#https://www.morningstar.co.uk/uk/funds/snapshot/snapshot.aspx?id=F0GBR04SY5&amp;tab=2#</t>
  </si>
  <si>
    <t>LU0047713382</t>
  </si>
  <si>
    <t>BGF Emerging Markets A2</t>
  </si>
  <si>
    <t>#https://markets.ft.com/data/funds/tearsheet/risk?s=LU0047713382:USD#</t>
  </si>
  <si>
    <t>LU0048620586</t>
  </si>
  <si>
    <t>Fidelity Flexible Bond A-Dis-GBP</t>
  </si>
  <si>
    <t>#https://markets.ft.com/data/funds/tearsheet/risk?s=LU0048620586:GBP#</t>
  </si>
  <si>
    <t>LU0049015760</t>
  </si>
  <si>
    <t>abrdn Sterling Fund A-2</t>
  </si>
  <si>
    <t>#http://www.morningstar.co.uk/uk/funds/snapshot/snapshot.aspx?id=F0GBR04BKT&amp;tab=2#</t>
  </si>
  <si>
    <t>LU0053666078</t>
  </si>
  <si>
    <t>JPM Funds America Equity A (dist) USD</t>
  </si>
  <si>
    <t>LU0054754816</t>
  </si>
  <si>
    <t>Fidelity Switzerland A-Dis-CHF</t>
  </si>
  <si>
    <t>#https://markets.ft.com/data/funds/tearsheet/risk?s=LU0054754816:CHF#</t>
  </si>
  <si>
    <t>LU0055631609</t>
  </si>
  <si>
    <t>BGF World Gold A2</t>
  </si>
  <si>
    <t>#https://markets.ft.com/data/funds/tearsheet/risk?s=LU0055631609:USD#</t>
  </si>
  <si>
    <t>LU0056508442</t>
  </si>
  <si>
    <t>BGF World Technology A2</t>
  </si>
  <si>
    <t>#https://markets.ft.com/data/funds/tearsheet/risk?s=LU0056508442:USD#</t>
  </si>
  <si>
    <t>LU0061475181</t>
  </si>
  <si>
    <t>Threadneedle (Lux) American AU</t>
  </si>
  <si>
    <t>#https://markets.ft.com/data/funds/tearsheet/risk?s=LU0061475181:USD#</t>
  </si>
  <si>
    <t>LU0067412154</t>
  </si>
  <si>
    <t>UBS (Lux) EF China Oppo(USD) P USD acc</t>
  </si>
  <si>
    <t>#https://markets.ft.com/data/funds/tearsheet/risk?s=LU0067412154:USD#</t>
  </si>
  <si>
    <t>LU0069450319</t>
  </si>
  <si>
    <t>Fidelity EURO STOXX 50® A-Dis-EUR</t>
  </si>
  <si>
    <t>#https://www.morningstar.es/es/funds/snapshot/snapshot.aspx?id=F0GBR04D0N&amp;tab=2#</t>
  </si>
  <si>
    <t>LU0070177588</t>
  </si>
  <si>
    <t>JPM GBP Standard Mny Mkt VNAV A (acc.)</t>
  </si>
  <si>
    <t>#https://markets.ft.com/data/funds/tearsheet/risk?s=LU0070177588:GBP#</t>
  </si>
  <si>
    <t>LU0070217475</t>
  </si>
  <si>
    <t>JPMorgan Global Select Equity A (acc) USD</t>
  </si>
  <si>
    <t>Can charge 0.5% exit fee</t>
  </si>
  <si>
    <t>LU0070992663</t>
  </si>
  <si>
    <t>Janus Henderson Hrzn GlbTechLdrs A2USD</t>
  </si>
  <si>
    <t>#http://www.morningstar.co.uk/uk/funds/snapshot/snapshot.aspx?id=F0GBR04E8V&amp;tab=2#</t>
  </si>
  <si>
    <t>LU0072462426</t>
  </si>
  <si>
    <t>BGF Global Allocation A2</t>
  </si>
  <si>
    <t>#https://markets.ft.com/data/funds/tearsheet/risk?s=LU0072462426:USD#</t>
  </si>
  <si>
    <t>LU0073232471</t>
  </si>
  <si>
    <t>MS INVF US Growth A USD</t>
  </si>
  <si>
    <t>#https://markets.ft.com/data/funds/tearsheet/risk?s=LU0073232471:USD#</t>
  </si>
  <si>
    <t>LU0079474960</t>
  </si>
  <si>
    <t>AB American Growth Portfolio A Acc USD</t>
  </si>
  <si>
    <t>LU0088300024</t>
  </si>
  <si>
    <t>JPM Global Select Equity C Acc USD</t>
  </si>
  <si>
    <t>LU0088883458</t>
  </si>
  <si>
    <t>JPM Sterling Liquidity C (acc.) GBP</t>
  </si>
  <si>
    <t>LU0094547139</t>
  </si>
  <si>
    <t>abrdnI-Global Sustainable Eqty A Acc USD</t>
  </si>
  <si>
    <t>#https://markets.ft.com/data/funds/tearsheet/risk?s=LU0094547139:USD#</t>
  </si>
  <si>
    <t>LU0096363154</t>
  </si>
  <si>
    <t>Threadneedle (Lux) Global Focus IU</t>
  </si>
  <si>
    <t>#https://markets.ft.com/data/funds/tearsheet/risk?s=LU0096363154:USD#</t>
  </si>
  <si>
    <t>LU0097089360</t>
  </si>
  <si>
    <t>AB International Health Care Portfolio I USD</t>
  </si>
  <si>
    <t>LU0104884860</t>
  </si>
  <si>
    <t>Pictet-Water P EUR</t>
  </si>
  <si>
    <t>EB Approved Exit Fee#http://EB Approved Exit Fee#</t>
  </si>
  <si>
    <t>LU0106258311</t>
  </si>
  <si>
    <t>Schroder ISF Glbl Corp Bd A Acc USD</t>
  </si>
  <si>
    <t>#https://www.morningstar.co.uk/uk/funds/snapshot/snapshot.aspx?id=F0GBR04AII&amp;tab=2#</t>
  </si>
  <si>
    <t>LU0106259558</t>
  </si>
  <si>
    <t>Schroder ISF Asian Opports A Acc USD</t>
  </si>
  <si>
    <t>#http://www.morningstar.co.uk/uk/funds/snapshot/snapshot.aspx?id=F0GBR04AEU&amp;tab=2#</t>
  </si>
  <si>
    <t>LU0106259988</t>
  </si>
  <si>
    <t>Schroder ISF Asian Opports C Acc USD</t>
  </si>
  <si>
    <t>#http://www.morningstar.co.uk/uk/funds/snapshot/snapshot.aspx?id=F0GBR04AEY&amp;tab=2#</t>
  </si>
  <si>
    <t>LU0107464264</t>
  </si>
  <si>
    <t>abrdnI-Global Innovation Eqty A Acc USD</t>
  </si>
  <si>
    <t>LU0108459040</t>
  </si>
  <si>
    <t>Candriam Eqs L Biotech C USD Cap</t>
  </si>
  <si>
    <t>#https://markets.ft.com/data/funds/tearsheet/risk?s=LU0108459040:USD#</t>
  </si>
  <si>
    <t>LU0109391861</t>
  </si>
  <si>
    <t>Franklin US Opportunities A(acc)USD</t>
  </si>
  <si>
    <t>#https://markets.ft.com/data/funds/tearsheet/risk?s=LU0109391861:USD#</t>
  </si>
  <si>
    <t>LU0109392836</t>
  </si>
  <si>
    <t>Franklin Technology A Acc USD</t>
  </si>
  <si>
    <t>#https://markets.ft.com/data/funds/tearsheet/risk?s=LU0109392836:USD#</t>
  </si>
  <si>
    <t>LU0109394709</t>
  </si>
  <si>
    <t>Franklin Biotechnology Discv A(acc)USD</t>
  </si>
  <si>
    <t>#https://markets.ft.com/data/funds/tearsheet/risk?s=LU0109394709:USD#</t>
  </si>
  <si>
    <t>LU0110459103</t>
  </si>
  <si>
    <t>HSBC Islamic Global Equity Index Fund Class AD GBP</t>
  </si>
  <si>
    <t>LU0116926998</t>
  </si>
  <si>
    <t>Fidelity Global Technology A-Dis-GBP</t>
  </si>
  <si>
    <t>#https://markets.ft.com/data/funds/tearsheet/risk?s=LU0116926998:GBP#</t>
  </si>
  <si>
    <t>LU0116927707</t>
  </si>
  <si>
    <t>Fidelity Sust Glb Div Pl A Dis GBP</t>
  </si>
  <si>
    <t>#https://markets.ft.com/data/funds/tearsheet/risk?s=LU0116927707:GBP#</t>
  </si>
  <si>
    <t>LU0116931725</t>
  </si>
  <si>
    <t>Fidelity Sust Hlth Care A-Dis-GBP</t>
  </si>
  <si>
    <t>LU0116932293</t>
  </si>
  <si>
    <t>Fidelity Sust Cnsmr Brds A-Dis-GBP</t>
  </si>
  <si>
    <t>#https://markets.ft.com/data/funds/tearsheet/risk?s=LU0116932293:GBP#</t>
  </si>
  <si>
    <t>LU0119094851</t>
  </si>
  <si>
    <t>JPM Funds Pacific Equity A (dist) GBP</t>
  </si>
  <si>
    <t>#http://www.morningstar.co.uk/uk/funds/snapshot/snapshot.aspx?id=F0GBR04BWV&amp;tab=2#</t>
  </si>
  <si>
    <t>LU0119095742</t>
  </si>
  <si>
    <t>JPM Funds US Technology A (dist) GBP</t>
  </si>
  <si>
    <t>#https://markets.ft.com/data/funds/tearsheet/risk?s=LU0119095742:GBP#</t>
  </si>
  <si>
    <t>LU0122379950</t>
  </si>
  <si>
    <t>BGF World Healthscience A2</t>
  </si>
  <si>
    <t>#https://markets.ft.com/data/funds/tearsheet/risk?s=LU0122379950:USD#</t>
  </si>
  <si>
    <t>LU0124384867</t>
  </si>
  <si>
    <t>BGF Sustainable Energy A2</t>
  </si>
  <si>
    <t>#https://www.morningstar.co.uk/uk/funds/snapshot/snapshot.aspx?id=F0GBR04KF3&amp;tab=2#</t>
  </si>
  <si>
    <t>LU0128489514</t>
  </si>
  <si>
    <t>Pictet-USD Government Bonds I USD</t>
  </si>
  <si>
    <t>This is a clean share class therefore intermediary would be prohibited from taking the 1% exit fee</t>
  </si>
  <si>
    <t>#https://www.morningstar.co.uk/uk/funds/snapshot/snapshot.aspx?id=F0GBR04JH5&amp;tab=2#</t>
  </si>
  <si>
    <t>LU0129459060</t>
  </si>
  <si>
    <t>JPM America Equity C (acc) USD</t>
  </si>
  <si>
    <t>#https://markets.ft.com/data/funds/tearsheet/risk?s=LU0129459060:USD#</t>
  </si>
  <si>
    <t>LU0129463179</t>
  </si>
  <si>
    <t>JPM US Value C (acc) - USD</t>
  </si>
  <si>
    <t>LU0133085943</t>
  </si>
  <si>
    <t>T. Rowe Price US Blue Chip Equity A Acc USD</t>
  </si>
  <si>
    <t>LU0133096635</t>
  </si>
  <si>
    <t>T. Rowe Price US Smaller Companies Equity A Acc USD</t>
  </si>
  <si>
    <t>LU0133096981</t>
  </si>
  <si>
    <t>T. Rowe Price US Smaller Companies Equity Fund I Acc USD</t>
  </si>
  <si>
    <t>LU0136044012</t>
  </si>
  <si>
    <t>Schroder ISF US Dollar Liqdty C Acc USD</t>
  </si>
  <si>
    <t>LU0140636845</t>
  </si>
  <si>
    <t>Schroder ISF Greater China A Acc USD</t>
  </si>
  <si>
    <t>#http://www.morningstar.co.uk/uk/funds/snapshot/snapshot.aspx?id=F0GBR04JV5&amp;tab=2#</t>
  </si>
  <si>
    <t>LU0143551892</t>
  </si>
  <si>
    <t>T. Rowe Price Global Focused Growth Equity Class A</t>
  </si>
  <si>
    <t>LU0154236417</t>
  </si>
  <si>
    <t>BlackRock (Luxembourg) SA US Flexible Equity A2 USD</t>
  </si>
  <si>
    <t>LU0157924183</t>
  </si>
  <si>
    <t>Fidelity Global Focus Fund A</t>
  </si>
  <si>
    <t>LU0171270639</t>
  </si>
  <si>
    <t>BGF Asian Dragon A2</t>
  </si>
  <si>
    <t>#https://www.blackrock.com/uk/individual/literature/kiid/kiid-lx-bgf-bgf-asian-dragon-a2-gbp-gb-lu0171270639-en.pdf#</t>
  </si>
  <si>
    <t>LU0171284937</t>
  </si>
  <si>
    <t>BlackRock Global Funds Global High Yield Bond A2 USD</t>
  </si>
  <si>
    <t>LU0171311680</t>
  </si>
  <si>
    <t>#https://www.morningstarfunds.ie/ie/funds/snapshot/snapshot.aspx?id=0P0001FJII&amp;tab=2#</t>
  </si>
  <si>
    <t>LU0181495838</t>
  </si>
  <si>
    <t>Schroder ISF Emerging Asia A Acc USD</t>
  </si>
  <si>
    <t>#https://www.morningstar.co.uk/uk/funds/snapshot/snapshot.aspx?id=F0GBR04VU2&amp;tab=2#</t>
  </si>
  <si>
    <t>LU0184630167</t>
  </si>
  <si>
    <t>AXAWF Global High Yield Bds A Cap USD</t>
  </si>
  <si>
    <t>#https://markets.ft.com/data/funds/tearsheet/risk?s=LU0184630167:USD#</t>
  </si>
  <si>
    <t>LU0196152861</t>
  </si>
  <si>
    <t>Partners Group Listed Priv Eq USD P Acc</t>
  </si>
  <si>
    <t>SICAV</t>
  </si>
  <si>
    <t>#http://www.morningstar.co.uk/uk/funds/snapshot/snapshot.aspx?id=F0GBR06BJD&amp;tab=14&amp;DocumentId=d4153782bae8cc9bf1eeb0c08b9466bc&amp;Format=PDF#</t>
  </si>
  <si>
    <t>LU0197230971</t>
  </si>
  <si>
    <t>Fidelity India Focus A-GBP</t>
  </si>
  <si>
    <t>#https://markets.ft.com/data/funds/tearsheet/risk?s=LU0197230971:GBP#</t>
  </si>
  <si>
    <t>LU0200077294</t>
  </si>
  <si>
    <t>Janus HndrsnGlbl Equity A2 GBP</t>
  </si>
  <si>
    <t>#https://markets.ft.com/data/funds/tearsheet/risk?s=LU0200077294:GBP#</t>
  </si>
  <si>
    <t>LU0200822756</t>
  </si>
  <si>
    <t>Fidelity China Focus A-Dis-GBP</t>
  </si>
  <si>
    <t>#https://markets.ft.com/data/funds/tearsheet/risk?s=LU0200822756:GBP#</t>
  </si>
  <si>
    <t>LU0204063720</t>
  </si>
  <si>
    <t>BGF Sustainable Energy A4</t>
  </si>
  <si>
    <t>#https://morningstar.co.uk/uk/funds/snapshot/snapshot.aspx?id=0P00002BP4&amp;tab=2#</t>
  </si>
  <si>
    <t>LU0204068364</t>
  </si>
  <si>
    <t>BGF World Energy A4 GBP</t>
  </si>
  <si>
    <t>#https://markets.ft.com/data/funds/tearsheet/risk?s=LU0204068364:GBP#</t>
  </si>
  <si>
    <t>LU0204068877</t>
  </si>
  <si>
    <t>BGF World Mining A4 GBP</t>
  </si>
  <si>
    <t>#https://markets.ft.com/data/funds/tearsheet/risk?s=LU0204068877:GBP#</t>
  </si>
  <si>
    <t>LU0210528500</t>
  </si>
  <si>
    <t>JPMorgan America Equity A (acc) USD</t>
  </si>
  <si>
    <t>LU0210533765</t>
  </si>
  <si>
    <t>JPM Global Growth A acc USD</t>
  </si>
  <si>
    <t>#https://markets.ft.com/data/funds/tearsheet/risk?s=LU0210533765:USD#</t>
  </si>
  <si>
    <t>LU0210535208</t>
  </si>
  <si>
    <t>JPM Emerging Middle East Eq A (acc) USD</t>
  </si>
  <si>
    <t>#https://www.morningstar.co.uk/uk/funds/snapshot/snapshot.aspx?id=F0GBR05VWA&amp;tab=2#</t>
  </si>
  <si>
    <t>LU0210536198</t>
  </si>
  <si>
    <t>JPM US Growth A Acc USD</t>
  </si>
  <si>
    <t>LU0214333063</t>
  </si>
  <si>
    <t>VAM US Mid Cap Growth B USD</t>
  </si>
  <si>
    <t>VAM</t>
  </si>
  <si>
    <t>#https://markets.ft.com/data/funds/tearsheet/risk?s=LU0214333063:USD#</t>
  </si>
  <si>
    <t>LU0217390227</t>
  </si>
  <si>
    <t>JPM America Equity A (acc) EUR</t>
  </si>
  <si>
    <t>LU0219431268</t>
  </si>
  <si>
    <t>MFS Meridian Global Equity A1 GBP</t>
  </si>
  <si>
    <t>#http://www.morningstar.co.uk/uk/funds/snapshot/snapshot.aspx?id=F0GBR05ZV6&amp;tab=2#</t>
  </si>
  <si>
    <t>LU0219431771</t>
  </si>
  <si>
    <t>MFS Meridian Global Total Ret A1 GBP</t>
  </si>
  <si>
    <t>#https://markets.ft.com/data/funds/tearsheet/risk?s=LU0219431771:GBP#</t>
  </si>
  <si>
    <t>LU0219441499</t>
  </si>
  <si>
    <t>MFS Meridian Global Total Return A1 USD Acc</t>
  </si>
  <si>
    <t>LU0219444675</t>
  </si>
  <si>
    <t>MFS Meridian Inflation Adjstd Bd A2 USD</t>
  </si>
  <si>
    <t>#https://www.morningstar.co.uk/uk/funds/snapshot/snapshot.aspx?id=F0GBR0552C&amp;tab=2#</t>
  </si>
  <si>
    <t>LU0224105477</t>
  </si>
  <si>
    <t>BGF Continental Eurp Flex A2</t>
  </si>
  <si>
    <t>#https://markets.ft.com/data/funds/tearsheet/risk?s=LU0224105477:EUR#</t>
  </si>
  <si>
    <t>LU0225880524</t>
  </si>
  <si>
    <t>DWS ESG Euro Money Market Fund</t>
  </si>
  <si>
    <t>LU0229938369</t>
  </si>
  <si>
    <t>Franklin US Opportunities A(Ydis)GBP</t>
  </si>
  <si>
    <t>#http://www.morningstar.co.uk/uk/funds/snapshot/snapshot.aspx?id=FOGBR05JY6&amp;tab=2#</t>
  </si>
  <si>
    <t>LU0229940423</t>
  </si>
  <si>
    <t>Templeton China A(Ydis)GBP</t>
  </si>
  <si>
    <t>#https://markets.ft.com/data/funds/tearsheet/risk?s=LU0229940423:GBP#</t>
  </si>
  <si>
    <t>LU0229943369</t>
  </si>
  <si>
    <t>Templeton Global Bond A(Mdis)GBP</t>
  </si>
  <si>
    <t>#http://www.morningstar.co.uk/uk/funds/snapshot/snapshot.aspx?id=FOGBR05JYK&amp;tab=2#</t>
  </si>
  <si>
    <t>LU0231203729</t>
  </si>
  <si>
    <t>Franklin India A Acc USD</t>
  </si>
  <si>
    <t>LU0231205187</t>
  </si>
  <si>
    <t>Franklin India A(acc)EUR</t>
  </si>
  <si>
    <t>#https://markets.ft.com/data/funds/tearsheet/risk?s=LU0231205187:EUR#</t>
  </si>
  <si>
    <t>LU0231206078</t>
  </si>
  <si>
    <t>Franklin India A(Ydis)GBP</t>
  </si>
  <si>
    <t>#http://www.morningstar.co.uk/uk/funds/snapshot/snapshot.aspx?id=F0GBR06PZR&amp;tab=2#</t>
  </si>
  <si>
    <t>LU0231460295</t>
  </si>
  <si>
    <t>abrdnI-All China Sustainable Eq A AccGBP</t>
  </si>
  <si>
    <t>#https://markets.ft.com/data/funds/tearsheet/risk?s=LU0231460295:GBP#</t>
  </si>
  <si>
    <t>LU0232504117</t>
  </si>
  <si>
    <t>Schroder AS Commodity A Acc USD</t>
  </si>
  <si>
    <t>#https://www.morningstar.dk/dk/funds/snapshot/snapshot.aspx?id=F0GBR06CAD&amp;tab=2#</t>
  </si>
  <si>
    <t>LU0232938208</t>
  </si>
  <si>
    <t>Schroder ISF Global Cities C Dis USD</t>
  </si>
  <si>
    <t>#https://markets.ft.com/data/funds/tearsheet/risk?s=LU0232938208:USD#</t>
  </si>
  <si>
    <t>LU0236177068</t>
  </si>
  <si>
    <t>BGF Global Allocation A2 GBP Hedged</t>
  </si>
  <si>
    <t>#https://markets.ft.com/data/funds/tearsheet/risk?s=LU0236177068:GBP#</t>
  </si>
  <si>
    <t>LU0242606829</t>
  </si>
  <si>
    <t>Schroder ISF Asian Bond Total Return Class A Dist GBP Hedged</t>
  </si>
  <si>
    <t>LU0242608874</t>
  </si>
  <si>
    <t>Schroder ISF Emerging Asia A Dis GBP AV</t>
  </si>
  <si>
    <t>#https://markets.ft.com/data/funds/tearsheet/risk?s=LU0242608874:GBP#</t>
  </si>
  <si>
    <t>LU0247231789</t>
  </si>
  <si>
    <t>VAM US Small Cap Growth A USD</t>
  </si>
  <si>
    <t>#https://markets.ft.com/data/funds/tearsheet/risk?s=LU0247231789:USD#</t>
  </si>
  <si>
    <t>LU0247232753</t>
  </si>
  <si>
    <t>VAM US Small Cap Growth B USD</t>
  </si>
  <si>
    <t>#https://markets.ft.com/data/funds/tearsheet/risk?s=LU0247232753:USD#</t>
  </si>
  <si>
    <t>LU0247234700</t>
  </si>
  <si>
    <t>VAM US Micro Cap Growth B USD</t>
  </si>
  <si>
    <t>#http://www.morningstar.co.uk/uk/funds/snapshot/snapshot.aspx?id=F000000908&amp;tab=2#</t>
  </si>
  <si>
    <t>LU0247237638</t>
  </si>
  <si>
    <t>VAM US Large Cap Growth B USD</t>
  </si>
  <si>
    <t>Merging into Alquity SICAV - Alquity Global Impact Fund R USD  LU1730018279 with effect 13/12/2024</t>
  </si>
  <si>
    <t>#http://www.morningstar.co.uk/uk/funds/snapshot/snapshot.aspx?id=F00000090B&amp;tab=2#</t>
  </si>
  <si>
    <t>LU0248044298</t>
  </si>
  <si>
    <t>JPM Emerging Markets Equity I (dist) EUR</t>
  </si>
  <si>
    <t>LU0251120670</t>
  </si>
  <si>
    <t>Fidelity Funds America A Inc GBP</t>
  </si>
  <si>
    <t>LU0251122882</t>
  </si>
  <si>
    <t>Fidelity Asian Special Sits A-Dis-GBP</t>
  </si>
  <si>
    <t>#https://markets.ft.com/data/funds/tearsheet/risk?s=LU0251122882:GBP#</t>
  </si>
  <si>
    <t>LU0251123260</t>
  </si>
  <si>
    <t>Fidelity Em Mkts A-DIST-GBP</t>
  </si>
  <si>
    <t>#http://www.trustnetoffshore.com/Factsheets/Factsheet.aspx?univ=DD&amp;fundCode=KNF0R&amp;pagetype=ratios#</t>
  </si>
  <si>
    <t>LU0252969661</t>
  </si>
  <si>
    <t>BGF Sustainable Energy D2</t>
  </si>
  <si>
    <t>#https://www.morningstar.co.uk/uk/funds/snapshot/snapshot.aspx?id=F000000F29&amp;tab=2#</t>
  </si>
  <si>
    <t>LU0255980327</t>
  </si>
  <si>
    <t>Pictet-Water P USD</t>
  </si>
  <si>
    <t>#http://www.morningstar.co.uk/uk/funds/snapshot/snapshot.aspx?id=F0000002ZF&amp;tab=14&amp;DocumentId=ec47eef029e1b5e47bb2bfa410a26419&amp;Format=PDF#</t>
  </si>
  <si>
    <t>LU0260062368</t>
  </si>
  <si>
    <t>AB Intl Health Care S1 USD</t>
  </si>
  <si>
    <t>LU0260085492</t>
  </si>
  <si>
    <t>Jupiter European Growth L EUR Acc</t>
  </si>
  <si>
    <t>#https://markets.ft.com/data/funds/tearsheet/risk?s=LU0260085492:EUR#</t>
  </si>
  <si>
    <t>LU0260086037</t>
  </si>
  <si>
    <t>Jupiter European Growth I EUR Acc</t>
  </si>
  <si>
    <t>#https://markets.ft.com/data/funds/tearsheet/risk?s=LU0260086037:EUR#</t>
  </si>
  <si>
    <t>LU0261947765</t>
  </si>
  <si>
    <t>Fidelity Flexible Bond A-Acc-GBP</t>
  </si>
  <si>
    <t>#https://www.morningstar.co.uk/uk/funds/snapshot/snapshot.aspx?id=FOGBR05KM7&amp;tab=2#</t>
  </si>
  <si>
    <t>LU0262308454</t>
  </si>
  <si>
    <t>Jupiter Financial Innovt L GBP A Inc</t>
  </si>
  <si>
    <t>#https://markets.ft.com/data/funds/tearsheet/risk?s=LU0262308454:GBP#</t>
  </si>
  <si>
    <t>LU0264739185</t>
  </si>
  <si>
    <t>Janus Henderson Hrzn GlblPtyEqsA2GBP</t>
  </si>
  <si>
    <t>#http://www.morningstar.co.uk/uk/funds/snapshot/snapshot.aspx?id=F0000000IZ&amp;tab=2#</t>
  </si>
  <si>
    <t>LU0266512127</t>
  </si>
  <si>
    <t>JPM Global Natural Resources A (acc) USD</t>
  </si>
  <si>
    <t>#http://www.morningstar.co.uk/uk/funds/snapshot/snapshot.aspx?id=F0000000F5&amp;tab=2#</t>
  </si>
  <si>
    <t>LU0267386521</t>
  </si>
  <si>
    <t>Fidelity Glb MA Gr &amp; Inc A-USD</t>
  </si>
  <si>
    <t>#http://www.morningstar.co.uk/uk/funds/snapshot/snapshot.aspx?id=F0000000DJ&amp;tab=14&amp;DocumentId=d3c7aed72e36a2d26c023094360b6e10&amp;Format=PDF#</t>
  </si>
  <si>
    <t>LU0274209237</t>
  </si>
  <si>
    <t>DB X Trackers MSCI Europe 1C</t>
  </si>
  <si>
    <t>#http://www.morningstar.co.uk/uk/etf/snapshot/snapshot.aspx?id=0P0000GH32&amp;tab=2#</t>
  </si>
  <si>
    <t>LU0274211217</t>
  </si>
  <si>
    <t>Xtrackers Euro Stoxx 50 ETF 1D</t>
  </si>
  <si>
    <t>LU0274552982</t>
  </si>
  <si>
    <t>Templeton Global Ttl Ret A(Mdis)GBP</t>
  </si>
  <si>
    <t>#https://markets.ft.com/data/funds/tearsheet/risk?s=LU0274552982:GBP#</t>
  </si>
  <si>
    <t>LU0276014999</t>
  </si>
  <si>
    <t>AXAWF US High Yield Bonds A Cap USD</t>
  </si>
  <si>
    <t>#https://markets.ft.com/data/funds/tearsheet/summary?s=LU0276014999:USD#</t>
  </si>
  <si>
    <t>LU0278272843</t>
  </si>
  <si>
    <t>Triodos SICAV I - Triodos Pioneer Impact Fund</t>
  </si>
  <si>
    <t>https://markets.ft.com/data/funds/tearsheet/summary?s=LU0278272843:EUR</t>
  </si>
  <si>
    <t>LU0278463947</t>
  </si>
  <si>
    <t>BGF Fixed Income Global Opps D2 GBP Hdg</t>
  </si>
  <si>
    <t>JB Risk Score re WIll DO NOT AMEND#http://JB Risk Score re WIll DO NOT AMEND#</t>
  </si>
  <si>
    <t>LU0280430405</t>
  </si>
  <si>
    <t>Pictet Clean Energy Transition I USD</t>
  </si>
  <si>
    <t>LU0280433847</t>
  </si>
  <si>
    <t>Pictet-Premium Brands P USD</t>
  </si>
  <si>
    <t>#http://www.morningstar.co.uk/uk/funds/snapshot/snapshot.aspx?id=F0000005S8&amp;tab=2#</t>
  </si>
  <si>
    <t>LU0280807784</t>
  </si>
  <si>
    <t>Schroder ISF Japanese Opportunities A Acc USD</t>
  </si>
  <si>
    <t>LU0290357929</t>
  </si>
  <si>
    <t>Xtrackers Global Inf-Lnk Bd ETF 1C EUR</t>
  </si>
  <si>
    <t>#https://www.morningstar.co.uk/uk/etf/snapshot/snapshot.aspx?id=0P000094CV&amp;tab=2&amp;InvestmentType=FE#</t>
  </si>
  <si>
    <t>LU0290358497</t>
  </si>
  <si>
    <t>Xtrackers II EUR Overnight Rate Swap UCITS ETF EUR</t>
  </si>
  <si>
    <t>LU0292097234</t>
  </si>
  <si>
    <t>Xtrackers FTSE 100 Income ETF 1D</t>
  </si>
  <si>
    <t>#https://www.morningstar.co.uk/uk/etf/snapshot/snapshot.aspx?id=0P000094C8&amp;tab=2&amp;InvestmentType=FE#</t>
  </si>
  <si>
    <t>LU0292097317</t>
  </si>
  <si>
    <t>Xtrackers FTSE 250 ETF 1D</t>
  </si>
  <si>
    <t>#http://www.teletrader.com/db-x-trackers-db-x-trackers-ftse-250-ucits-etf-dr/stocks/details/tts-11368010/name/asc#</t>
  </si>
  <si>
    <t>LU0292109690</t>
  </si>
  <si>
    <t>DB X-Trackers S&amp;P CNX Nifty ETF 1C</t>
  </si>
  <si>
    <t>LU0293692165</t>
  </si>
  <si>
    <t>VAM Emerging Markets Growth A USD</t>
  </si>
  <si>
    <t>Merging into Alquity SICAV – Alquity Future World Fund R USD LU1730018865 with effect 13/12/2024</t>
  </si>
  <si>
    <t>#http://www.morningstar.co.uk/uk/funds/snapshot/snapshot.aspx?id=F0000028T7&amp;tab=14&amp;DocumentId=4665f5cb0ddd48f3309d458c8026f045&amp;Format=PDF#</t>
  </si>
  <si>
    <t>LU0293692918</t>
  </si>
  <si>
    <t>VAM Emerging Markets Growth B USD</t>
  </si>
  <si>
    <t>#http://www.morningstar.co.uk/uk/funds/snapshot/snapshot.aspx?id=F0000023HB&amp;tab=2#</t>
  </si>
  <si>
    <t>LU0297699406</t>
  </si>
  <si>
    <t>VAM Managed Funds (Lux) - VAM Fund A USD</t>
  </si>
  <si>
    <t>https://markets.ft.com/data/funds/tearsheet/risk?s=LU0297699406:USD</t>
  </si>
  <si>
    <t>LU0297941469</t>
  </si>
  <si>
    <t>BGF Euro Bond D2</t>
  </si>
  <si>
    <t>#https://www.morningstar.co.uk/uk/funds/snapshot/snapshot.aspx?id=F000000F1L&amp;tab=2#</t>
  </si>
  <si>
    <t>LU0302445910</t>
  </si>
  <si>
    <t>Schroder ISF Glb Clmt Chg Eq A Acc USD</t>
  </si>
  <si>
    <t>#https://markets.ft.com/data/funds/tearsheet/risk?s=LU0302445910:USD#</t>
  </si>
  <si>
    <t>LU0312383663</t>
  </si>
  <si>
    <t>Pictet-Clean Energy Transition I EUR</t>
  </si>
  <si>
    <t>#https://www.teletrader.com/pshctet-clean-en-sh-eur/stocks/details/tts-28493399/name/asc#</t>
  </si>
  <si>
    <t>LU0315558501</t>
  </si>
  <si>
    <t>Harris Associates US Value Eq I/A GBP</t>
  </si>
  <si>
    <t>LU0318940003</t>
  </si>
  <si>
    <t>Fidelity European Dynamic Gr Y-Acc-EUR</t>
  </si>
  <si>
    <t>LU0318941662</t>
  </si>
  <si>
    <t>Fidelity World Y-Acc-EUR</t>
  </si>
  <si>
    <t>#https://www.morningstar.co.uk/uk/funds/snapshot/snapshot.aspx?id=F000000KD9&amp;tab=2#</t>
  </si>
  <si>
    <t>LU0321464652</t>
  </si>
  <si>
    <t>Xtrackers II GBP Overnight Rate Swap UCITS ETF 1D</t>
  </si>
  <si>
    <t>LU0322253906</t>
  </si>
  <si>
    <t>Xtrackers MSCI Europe Small Cap ETF 1C</t>
  </si>
  <si>
    <t>#https://www.justetf.com/en/etf-profile.html?isin=LU0322253906#overview</t>
  </si>
  <si>
    <t>LU0323239441</t>
  </si>
  <si>
    <t>HSBC GIF Global Eq Climate Change AC</t>
  </si>
  <si>
    <t>#https://www.morningstar.co.uk/uk/funds/snapshot/snapshot.aspx?id=0P000132FX&amp;tab=2#</t>
  </si>
  <si>
    <t>LU0326949186</t>
  </si>
  <si>
    <t>Schroder ISF Asian Ttl Ret C Acc USD</t>
  </si>
  <si>
    <t>#https://www.morningstar.co.uk/uk/funds/snapshot/snapshot.aspx?id=F000000NWW#</t>
  </si>
  <si>
    <t>LU0328474803</t>
  </si>
  <si>
    <t>Xtrackers S&amp;P ASX 200 ETF 1D</t>
  </si>
  <si>
    <t>#https://www.morningstar.co.uk/uk/etf/snapshot/snapshot.aspx?id=0P0000HYCL&amp;tab=12&amp;InvestmentType=FE#</t>
  </si>
  <si>
    <t>LU0328475792</t>
  </si>
  <si>
    <t>db x-trackers Stoxx Europe 600 UCITS ETF (DR) 1C</t>
  </si>
  <si>
    <t>LU0328476410</t>
  </si>
  <si>
    <t>Xtrackers S&amp;P Select Frntr Swap ETF 1C</t>
  </si>
  <si>
    <t>LU0329071053</t>
  </si>
  <si>
    <t>Jupiter India Select L GBP A Inc</t>
  </si>
  <si>
    <t>http://www.morningstar.co.uk/uk/funds/snapshot/snapshot.aspx?id=F00000EXOR&amp;tab=2</t>
  </si>
  <si>
    <t>LU0329190499</t>
  </si>
  <si>
    <t>Jupiter European Growth L GBP A Inc</t>
  </si>
  <si>
    <t>LU0329202922</t>
  </si>
  <si>
    <t>JPM Global Dividend C Acc USD</t>
  </si>
  <si>
    <t>LU0329592967</t>
  </si>
  <si>
    <t>BGF United Kingdom D2</t>
  </si>
  <si>
    <t>#https://markets.ft.com/data/funds/tearsheet/risk?s=LU0329592967:GBP#</t>
  </si>
  <si>
    <t>LU0329593007</t>
  </si>
  <si>
    <t>BGF World Healthscience D2</t>
  </si>
  <si>
    <t>#http://www.morningstar.co.uk/uk/funds/snapshot/snapshot.aspx?id=F0000020S6&amp;tab=2#</t>
  </si>
  <si>
    <t>LU0329762636</t>
  </si>
  <si>
    <t>DWS Invest Global Agribusiness GBP LD DS</t>
  </si>
  <si>
    <t>LU0333811072</t>
  </si>
  <si>
    <t>Goldman Sachs India Equity Portfolio I Acc USD</t>
  </si>
  <si>
    <t>LU0337786437</t>
  </si>
  <si>
    <t>MFS Meridian Prudent Wealth A1 USD</t>
  </si>
  <si>
    <t>#https://markets.ft.com/data/funds/tearsheet/risk?s=LU0337786437:USD#</t>
  </si>
  <si>
    <t>LU0338622292</t>
  </si>
  <si>
    <t>Perinvest(Lux) Sicav Asia Div Eq B EUR</t>
  </si>
  <si>
    <t>Perinvest</t>
  </si>
  <si>
    <t>#http://www.morningstar.co.uk/uk/funds/snapshot/snapshot.aspx?id=F000002BPC&amp;tab=2#</t>
  </si>
  <si>
    <t>LU0343751862</t>
  </si>
  <si>
    <t>abrdnII-Eu SmlCo D Acc GBP</t>
  </si>
  <si>
    <t>#https://markets.ft.com/data/funds/tearsheet/risk?s=LU0343751862:GBP#</t>
  </si>
  <si>
    <t>LU0345362361</t>
  </si>
  <si>
    <t>Fidelity Funds - Asia Pacific Opportunities Fund Y-Acc-EUR</t>
  </si>
  <si>
    <t>LU0345764160</t>
  </si>
  <si>
    <t>Ninety One GSF InvGrdCorpBd I Acc USD</t>
  </si>
  <si>
    <t>#https://www.morningstar.co.uk/uk/funds/snapshot/snapshot.aspx?id=F000000LLR&amp;tab=2#</t>
  </si>
  <si>
    <t>LU0345768583</t>
  </si>
  <si>
    <t>Ninety One GSF Glb StratMgd I Acc USD</t>
  </si>
  <si>
    <t>#https://markets.ft.com/data/funds/tearsheet/risk?s=LU0345768583:USD#</t>
  </si>
  <si>
    <t>LU0346390940</t>
  </si>
  <si>
    <t>Fidelity Em Mkts Y-Acc-USD</t>
  </si>
  <si>
    <t>#https://markets.ft.com/data/funds/tearsheet/risk?s=LU0346390940:USD#</t>
  </si>
  <si>
    <t>LU0346392482</t>
  </si>
  <si>
    <t>Fidelity US Dollar Bond Y-Acc-USD</t>
  </si>
  <si>
    <t>#https://www.morningstar.co.uk/uk/funds/snapshot/snapshot.aspx?id=F000001AT7&amp;tab=2#</t>
  </si>
  <si>
    <t>LU0346392565</t>
  </si>
  <si>
    <t>Fidelity US Dollar Cash Fund Y Acc USD</t>
  </si>
  <si>
    <t>LU0348784397</t>
  </si>
  <si>
    <t>Allianz Oriental Income AT USD</t>
  </si>
  <si>
    <t>#https://www.morningstarfunds.ie/ie/funds/snapshot/snapshot.aspx?id=F0GBR06X0A&amp;tab=2#</t>
  </si>
  <si>
    <t>LU0352132103</t>
  </si>
  <si>
    <t>Franklin MENA A Acc USD</t>
  </si>
  <si>
    <t>LU0353648032</t>
  </si>
  <si>
    <t>Fidelity Funds European Dividend Fund Y Acc EUR</t>
  </si>
  <si>
    <t>LU0353682304</t>
  </si>
  <si>
    <t>LO Funds Short-Term Money Market GBP PA</t>
  </si>
  <si>
    <t>LU0355356832</t>
  </si>
  <si>
    <t>Schroder International Selection Fund Global Energy C Distribution GBP</t>
  </si>
  <si>
    <t>LU0355583906</t>
  </si>
  <si>
    <t>JPM EU Government Bond C (acc) EUR</t>
  </si>
  <si>
    <t>#https://markets.ft.com/data/funds/tearsheet/risk?s=LU0355583906:EUR#</t>
  </si>
  <si>
    <t>LU0357130854</t>
  </si>
  <si>
    <t>Bakersteel Global Precious Metals A2 EUR</t>
  </si>
  <si>
    <t>#http://www.morningstar.co.uk/uk/funds/snapshot/snapshot.aspx?id=F00000246T&amp;tab=14&amp;DocumentId=add722c5564fbffebc8547675208e842&amp;Format=PDF#</t>
  </si>
  <si>
    <t>LU0360476583</t>
  </si>
  <si>
    <t>MS INVF Global Bond Z</t>
  </si>
  <si>
    <t>#https://markets.ft.com/data/funds/tearsheet/risk?s=LU0360476583:USD#</t>
  </si>
  <si>
    <t>LU0362742552</t>
  </si>
  <si>
    <t>Jupiter Merlin International Balanced Portfolio Class L GBP A Inc</t>
  </si>
  <si>
    <t>LU0362742982</t>
  </si>
  <si>
    <t>Jupiter Merlin International Equities Portfolio L AInc GBP</t>
  </si>
  <si>
    <t>LU0363285684</t>
  </si>
  <si>
    <t>WIOF LIQ - China Performance A USD</t>
  </si>
  <si>
    <t>WIOF</t>
  </si>
  <si>
    <t>LU0363285767</t>
  </si>
  <si>
    <t>WIOF CHINA PERFORMANCE FUND B SUSP</t>
  </si>
  <si>
    <t>#https://markets.ft.com/data/funds/tearsheet/risk?s=LU0363285767:USD#</t>
  </si>
  <si>
    <t>LU0366531837</t>
  </si>
  <si>
    <t>Pictet-Water P dy GBP</t>
  </si>
  <si>
    <t>#http://www.morningstar.co.uk/uk/funds/snapshot/snapshot.aspx?id=F0000020B6&amp;tab=14&amp;DocumentId=883635530f549fcdf80a5708c2855d34&amp;Format=PDF#</t>
  </si>
  <si>
    <t>LU0366534856</t>
  </si>
  <si>
    <t>Pictet-Nutrition P dy GBP</t>
  </si>
  <si>
    <t>#https://www.morningstar.co.uk/uk/funds/snapshot/snapshot.aspx?id=F000002XVI#</t>
  </si>
  <si>
    <t>LU0367026217</t>
  </si>
  <si>
    <t>Invesco Asia Asset Allc A USD Acc</t>
  </si>
  <si>
    <t>#http://www.morningstar.co.uk/uk/funds/snapshot/snapshot.aspx?id=F0HKG05BY3&amp;tab=2#</t>
  </si>
  <si>
    <t>LU0368266499</t>
  </si>
  <si>
    <t>BGF Euro Corporate Bond D2 EUR</t>
  </si>
  <si>
    <t>#http://www.morningstar.co.uk/uk/funds/snapshot/snapshot.aspx?id=F0000020MN&amp;tab=12#</t>
  </si>
  <si>
    <t>LU0368267034</t>
  </si>
  <si>
    <t>BGF Global High Yield Bond D2 EUR Hedged</t>
  </si>
  <si>
    <t>#https://markets.ft.com/data/funds/tearsheet/risk?s=LU0368267034:EUR#</t>
  </si>
  <si>
    <t>LU0368268198</t>
  </si>
  <si>
    <t>BGF Global Dynamic Equity D2</t>
  </si>
  <si>
    <t>#https://markets.ft.com/data/funds/tearsheet/risk?s=LU0368268198:USD#</t>
  </si>
  <si>
    <t>LU0370789058</t>
  </si>
  <si>
    <t>Fidelity Global Focus Fund Y Acc USD</t>
  </si>
  <si>
    <t>LU0372757517</t>
  </si>
  <si>
    <t>VAM World Growth B USD</t>
  </si>
  <si>
    <t>#http://www.morningstar.co.uk/uk/funds/snapshot/snapshot.aspx?id=F00000257H&amp;tab=2#</t>
  </si>
  <si>
    <t>LU0372758598</t>
  </si>
  <si>
    <t>VAM Global Infrastructure A USD</t>
  </si>
  <si>
    <t>Brendan Adams 05.07.21#http://Brendan Adams 05.07.21#</t>
  </si>
  <si>
    <t>LU0372758754</t>
  </si>
  <si>
    <t>VAM Global Infrastructure B USD</t>
  </si>
  <si>
    <t>#https://markets.ft.com/data/funds/tearsheet/risk?s=LU0372758754:USD#</t>
  </si>
  <si>
    <t>LU0376438312</t>
  </si>
  <si>
    <t>BGF World Technology D2</t>
  </si>
  <si>
    <t>#https://www.morningstar.es/es/funds/snapshot/snapshot.aspx?id=0P0000VHOL&amp;tab=2#</t>
  </si>
  <si>
    <t>LU0378802051</t>
  </si>
  <si>
    <t>Schroder ISF Asian Ttl Ret C Dis GBP AV</t>
  </si>
  <si>
    <t>#https://markets.ft.com/data/funds/tearsheet/risk?s=LU0378802051:GBP#</t>
  </si>
  <si>
    <t>LU0389355263</t>
  </si>
  <si>
    <t>Harris Associates Glbl Eq Fd I/A GBP</t>
  </si>
  <si>
    <t>#http://www.morningstar.co.uk/uk/funds/snapshot/snapshot.aspx?id=F000002QLI&amp;tab=14&amp;DocumentId=8caaa237b9fafb30218ca78eb346eed1&amp;Format=PDF#</t>
  </si>
  <si>
    <t>LU0393653919</t>
  </si>
  <si>
    <t>Fidelity Global Inflation-linked Bond Fund Y GBP Hedged Inc</t>
  </si>
  <si>
    <t>LU0395207615</t>
  </si>
  <si>
    <t>UBS (Lux) Money Market GBP Sust Q-acc</t>
  </si>
  <si>
    <t>#https://www.morningstar.co.uk/uk/funds/snapshot/snapshot.aspx?id=F00000W063&amp;tab=2#</t>
  </si>
  <si>
    <t>LU0397596080</t>
  </si>
  <si>
    <t>UBS (Lux) SICAV 1 All Rounder$ USD Q A</t>
  </si>
  <si>
    <t>#https://www.morningstar.co.uk/uk/funds/snapshot/snapshot.aspx?id=F00000W5KH#</t>
  </si>
  <si>
    <t>LU0404611757</t>
  </si>
  <si>
    <t>VAM Managed Funds (Lux) - VAM Fund A GBP</t>
  </si>
  <si>
    <t>#https://markets.ft.com/data/funds/tearsheet/risk?s=LU0404611757:GBP#</t>
  </si>
  <si>
    <t>LU0406496546</t>
  </si>
  <si>
    <t>BlackRock Global Funds - Continental European Flexible Fund D2 EUR</t>
  </si>
  <si>
    <t>http://www.morningstar.es/es/funds/snapshot/snapshot.aspx?id=F000002K15&amp;tab=2</t>
  </si>
  <si>
    <t>LU0406859446</t>
  </si>
  <si>
    <t>Schroder ISF Glbl Corp Bd A1 Dis MV</t>
  </si>
  <si>
    <t>#http://www.morningstar.co.uk/uk/funds/snapshot/snapshot.aspx?id=F000002IZK&amp;tab=6#</t>
  </si>
  <si>
    <t>LU0407011179</t>
  </si>
  <si>
    <t>GSA CORAL PORT SCA STUDENT PORT A GBP</t>
  </si>
  <si>
    <t>IFGL closed off the fund to futher investment in May 2023. SICAV SIF (experienced investor fund). Redemptions - Monthly with one calandar month's notice. Redemption fees - 5% reducing by 1% per annum.</t>
  </si>
  <si>
    <t>LU0419264733</t>
  </si>
  <si>
    <t>WIOF LIQ - India Perf A Acc USD</t>
  </si>
  <si>
    <t>#http://www.morningstar.co.uk/uk/funds/snapshot/snapshot.aspx?id=F000002PRW&amp;tab=14&amp;DocumentId=f5a2ed9e04fe4da643f02feb79e8bcd1&amp;Format=PDF#</t>
  </si>
  <si>
    <t>LU0424370343</t>
  </si>
  <si>
    <t>Man AHL Alpha Core Alt DNR H GBP Acc</t>
  </si>
  <si>
    <t>#https://www.morningstar.co.uk/uk/funds/snapshot/snapshot.aspx?id=F00000H6Q0&amp;tab=2#</t>
  </si>
  <si>
    <t>LU0426422076</t>
  </si>
  <si>
    <t>Ninety One GSF Glb Frchs I Acc USD</t>
  </si>
  <si>
    <t>#http://www.morningstar.co.uk/uk/funds/snapshot/snapshot.aspx?id=F000003USE&amp;tab=12#</t>
  </si>
  <si>
    <t>LU0435534705</t>
  </si>
  <si>
    <t>BGF Sustainable Energy D4 GBP</t>
  </si>
  <si>
    <t>#https://markets.ft.com/data/funds/tearsheet/risk?s=LU0435534705:GBP#</t>
  </si>
  <si>
    <t>LU0435837942</t>
  </si>
  <si>
    <t>DWS Invest Global Agribusiness GBP D RD</t>
  </si>
  <si>
    <t>#https://www.morningstar.co.uk/uk/funds/snapshot/snapshot.aspx?id=F0000043MB&amp;tab=14&amp;DocumentId=f06a44a4221cc6704e25b6e13febac83&amp;Format=PDF#</t>
  </si>
  <si>
    <t>LU0439320986</t>
  </si>
  <si>
    <t>Ninety One GSF UK Alpha I Acc GBP</t>
  </si>
  <si>
    <t>#https://markets.ft.com/data/funds/tearsheet/risk?s=LU0439320986:GBP#</t>
  </si>
  <si>
    <t>LU0441851309</t>
  </si>
  <si>
    <t>JPM ASEAN Equity A (acc) USD</t>
  </si>
  <si>
    <t>#https://markets.ft.com/data/funds/tearsheet/risk?s=LU0441851309:USD#</t>
  </si>
  <si>
    <t>LU0441868451</t>
  </si>
  <si>
    <t>Schroder ISF Global High Yield C</t>
  </si>
  <si>
    <t>LU0447610840</t>
  </si>
  <si>
    <t>HSBC Portfolios World Sel 2 ACHGBP</t>
  </si>
  <si>
    <t>LU0447611574</t>
  </si>
  <si>
    <t>HSBC Portfolios World Sel 4 ACHGBP</t>
  </si>
  <si>
    <t>#https://www.morningstar.co.uk/uk/funds/snapshot/snapshot.aspx?id=F00000462C&amp;tab=12#</t>
  </si>
  <si>
    <t>LU0448836352</t>
  </si>
  <si>
    <t>Pictet-Biotech I dy GBP</t>
  </si>
  <si>
    <t>LU0448836600</t>
  </si>
  <si>
    <t>Pictet-Water I dy GBP</t>
  </si>
  <si>
    <t>#http://www.morningstar.co.uk/uk/funds/snapshot/snapshot.aspx?id=F0000045M0#</t>
  </si>
  <si>
    <t>LU0448836949</t>
  </si>
  <si>
    <t>Pictet-Clean Energy Transition I dy GBP</t>
  </si>
  <si>
    <t>#https://markets.ft.com/data/funds/tearsheet/risk?s=LU0448836949:GBP#</t>
  </si>
  <si>
    <t>LU0448837087</t>
  </si>
  <si>
    <t>Pictet-Timber I dy GBP</t>
  </si>
  <si>
    <t>#https://www.morningstar.co.uk/uk/funds/snapshot/snapshot.aspx?id=F00000JUIJ&amp;tab=2#</t>
  </si>
  <si>
    <t>LU0457960192</t>
  </si>
  <si>
    <t>Fidelity Funds India Focus Y Inc GBP</t>
  </si>
  <si>
    <t>LU0466842654</t>
  </si>
  <si>
    <t>HSBC Islamic Global Equity Index Fund</t>
  </si>
  <si>
    <t>LU0489337690</t>
  </si>
  <si>
    <t>Xtrackers FTSE Developed Eurp RE ETF 1C</t>
  </si>
  <si>
    <t>#http://www.morningstar.es/es/etf/snapshot/snapshot.aspx?id=0P0000P76F&amp;tab=2&amp;InvestmentType=FE#</t>
  </si>
  <si>
    <t>LU0491680988</t>
  </si>
  <si>
    <t>Schroder ISF Glbl Corp Bd A Acc AUD</t>
  </si>
  <si>
    <t>LU0491816806</t>
  </si>
  <si>
    <t>Matthews China Fund A USD Acc</t>
  </si>
  <si>
    <t>Matthews International Funds</t>
  </si>
  <si>
    <t>#http://www.morningstar.co.uk/uk/funds/snapshot/snapshot.aspx?id=F00000JRPE&amp;tab=2#</t>
  </si>
  <si>
    <t>LU0491817952</t>
  </si>
  <si>
    <t>Matthews Asia Dividend Fund A USD Acc</t>
  </si>
  <si>
    <t>#https://www.morningstar.es/es/funds/snapshot/snapshot.aspx?id=F00000JRPD&amp;tab=2#</t>
  </si>
  <si>
    <t>LU0494615262</t>
  </si>
  <si>
    <t>Perinvest Asia Dividend Equity Fund F Inc GBP</t>
  </si>
  <si>
    <t>LU0496786657</t>
  </si>
  <si>
    <t xml:space="preserve">Lyxor S&amp;P 500 UCITS ETF </t>
  </si>
  <si>
    <t>LU0503632282</t>
  </si>
  <si>
    <t>Pictet - Global Envir Opps P USD</t>
  </si>
  <si>
    <t>#https://www.morningstar.co.uk/uk/funds/snapshot/snapshot.aspx?id=F00000JQ84&amp;tab=2#</t>
  </si>
  <si>
    <t>LU0503632878</t>
  </si>
  <si>
    <t>Pictet - Global Envir Opps I dy GBP</t>
  </si>
  <si>
    <t>LU0503632951</t>
  </si>
  <si>
    <t>Pictet - Global Envir Opps P dy GBP</t>
  </si>
  <si>
    <t>#https://markets.ft.com/data/funds/tearsheet/summary?s=LU0503632951:GBP#</t>
  </si>
  <si>
    <t>LU0503635970</t>
  </si>
  <si>
    <t>Pictet SmartCity P dy GBP</t>
  </si>
  <si>
    <t>#https://www.morningstar.co.uk/uk/funds/snapshot/snapshot.aspx?id=F00000IRA4&amp;tab=2#</t>
  </si>
  <si>
    <t>LU0511422924</t>
  </si>
  <si>
    <t>Kotak India Midcap A GBP Acc</t>
  </si>
  <si>
    <t>#http://www.morningstar.co.uk/uk/funds/snapshot/snapshot.aspx?id=F00000LQV9&amp;tab=2#</t>
  </si>
  <si>
    <t>LU0512346346</t>
  </si>
  <si>
    <t>Quaero Capital Argonaut A-GBP</t>
  </si>
  <si>
    <t>LU0514695690</t>
  </si>
  <si>
    <t>Xtrackers MSCI China ETF 1C</t>
  </si>
  <si>
    <t>#http://www.morningstar.co.uk/uk/etf/snapshot/snapshot.aspx?id=0P0000SDKC&amp;tab=2&amp;InvestmentType=FE#</t>
  </si>
  <si>
    <t>LU0522257285</t>
  </si>
  <si>
    <t>Jupiter Global Convert I GBP A Inc HSC</t>
  </si>
  <si>
    <t>#http://www.morningstar.co.uk/uk/funds/snapshot/snapshot.aspx?id=F00000JSZB&amp;tab=2#</t>
  </si>
  <si>
    <t>LU0533033071</t>
  </si>
  <si>
    <t>Lyxor MSCI World Financials TR ETF C USD</t>
  </si>
  <si>
    <t>#https://www.morningstar.co.uk/uk/etf/snapshot/snapshot.aspx?id=0P0000Q1W8&amp;tab=2&amp;InvestmentType=FE#</t>
  </si>
  <si>
    <t>LU0533033311</t>
  </si>
  <si>
    <t>Lyxor MSCI World HealthCare TR ETF C USD</t>
  </si>
  <si>
    <t>#https://www.teletrader.com/lyxor-etf-world-health-care/stocks/details/tts-26047237/name/asc#</t>
  </si>
  <si>
    <t>LU0533033667</t>
  </si>
  <si>
    <t>Lyxor MSCI World Info Tech TR ETF C EUR</t>
  </si>
  <si>
    <t>#https://www.morningstar.co.uk/uk/etf/snapshot/snapshot.aspx?id=0P0000Q1W0&amp;tab=2&amp;InvestmentType=FE#</t>
  </si>
  <si>
    <t>LU0533033741</t>
  </si>
  <si>
    <t>Lyxor MSCI World Info Tech TR ETF C USD</t>
  </si>
  <si>
    <t>#http://www.morningstar.co.uk/uk/etf/snapshot/snapshot.aspx?id=0P0000Q1W9&amp;tab=2&amp;InvestmentType=FE#</t>
  </si>
  <si>
    <t>LU0539372689</t>
  </si>
  <si>
    <t>RWC AM LLP ENHANCED INCOME B INC GBP</t>
  </si>
  <si>
    <t>https://www.morningstar.co.uk/uk/funds/snapshot/snapshot.aspx?id=F00000JWLI&amp;tab=2</t>
  </si>
  <si>
    <t>LU0545039389</t>
  </si>
  <si>
    <t>BGF Global Equity Income A2</t>
  </si>
  <si>
    <t>LU0548156891</t>
  </si>
  <si>
    <t>abrdnII-Absolute Rt Gbl bd Str A Acc GBP</t>
  </si>
  <si>
    <t>#https://markets.ft.com/data/funds/tearsheet/risk?s=LU0548156891:GBP#</t>
  </si>
  <si>
    <t>LU0552385295</t>
  </si>
  <si>
    <t>MS INVF Global Opportunity A</t>
  </si>
  <si>
    <t>#http://www.morningstar.co.uk/uk/funds/snapshot/snapshot.aspx?id=F00000LNTQ&amp;tab=2#</t>
  </si>
  <si>
    <t>LU0552385535</t>
  </si>
  <si>
    <t>MS INVF Global Opportunity Z</t>
  </si>
  <si>
    <t>#https://markets.ft.com/data/funds/tearsheet/risk?s=LU0552385535:USD#</t>
  </si>
  <si>
    <t>LU0553413385</t>
  </si>
  <si>
    <t>Carmignac Pf Global Bond FW GBP Acc H</t>
  </si>
  <si>
    <t>LU0557290854</t>
  </si>
  <si>
    <t>Schroder ISF Global Sustainable Growth C (acc) USD</t>
  </si>
  <si>
    <t>LU0562247006</t>
  </si>
  <si>
    <t>JPM Emerg Mkts Inv Grd Bd I (acc) USD</t>
  </si>
  <si>
    <t>#https://www.morningstar.co.uk/uk/funds/snapshot/snapshot.aspx?id=F00000N4FA&amp;tab=2#</t>
  </si>
  <si>
    <t>LU0564489937</t>
  </si>
  <si>
    <t>Perinvest(Lux) Sicav Harbour US Eq A</t>
  </si>
  <si>
    <t>#http://www.morningstar.co.uk/uk/funds/snapshot/snapshot.aspx?id=F00000LPUF&amp;tab=2#</t>
  </si>
  <si>
    <t>LU0564490273</t>
  </si>
  <si>
    <t>Perinvest(Lux) Sicav Harbour US Eq B</t>
  </si>
  <si>
    <t>#http://www.morningstar.co.uk/uk/funds/snapshot/snapshot.aspx?id=F00000LPUG&amp;tab=14&amp;DocumentId=1cb67fcc6399f6cd45148fdcd6ecd82d&amp;Format=PDF#</t>
  </si>
  <si>
    <t>LU0564490430</t>
  </si>
  <si>
    <t>Perinvest(Lux) Sicav Harbour US Eq C</t>
  </si>
  <si>
    <t>#http://www.morningstar.co.uk/uk/funds/snapshot/snapshot.aspx?id=F00000LPUH&amp;tab=2#</t>
  </si>
  <si>
    <t>LU0565135232</t>
  </si>
  <si>
    <t>First Eagle Amundi International AHG-C</t>
  </si>
  <si>
    <t>#https://markets.ft.com/data/funds/tearsheet/risk?s=LU0565135232:GBP#</t>
  </si>
  <si>
    <t>LU0567554463</t>
  </si>
  <si>
    <t>BGF Global High Yield Bond A2 GBP Hedged</t>
  </si>
  <si>
    <t>#https://markets.ft.com/data/funds/tearsheet/risk?s=LU0567554463:GBP#</t>
  </si>
  <si>
    <t>LU0572952280</t>
  </si>
  <si>
    <t>Janus Henderson Hrzn GlbTechLdrs A2EUR</t>
  </si>
  <si>
    <t>#https://markets.ft.com/data/funds/tearsheet/risk?s=LU0572952280:EUR#</t>
  </si>
  <si>
    <t>LU0580143203</t>
  </si>
  <si>
    <t>Janus HndrsnAbsolute Return I2 HUSD</t>
  </si>
  <si>
    <t>#https://www.morningstar.co.uk/uk/funds/snapshot/snapshot.aspx?id=F00000M7YJ&amp;tab=2#</t>
  </si>
  <si>
    <t>LU0592692320</t>
  </si>
  <si>
    <t>AB Sustainable Glb Thematic A GBP</t>
  </si>
  <si>
    <t>#https://markets.ft.com/data/funds/tearsheet/summary?s=LU0592692320:GBP#</t>
  </si>
  <si>
    <t>LU0592692593</t>
  </si>
  <si>
    <t>AB Sustainable Glb Thematic I GBP</t>
  </si>
  <si>
    <t>LU0594300336</t>
  </si>
  <si>
    <t>Fidelity China Consumer A-Dis-GBP</t>
  </si>
  <si>
    <t>#https://markets.ft.com/data/funds/tearsheet/risk?s=LU0594300336:GBP#</t>
  </si>
  <si>
    <t>LU0594300500</t>
  </si>
  <si>
    <t>Fidelity China Consumer Y-Acc-USD</t>
  </si>
  <si>
    <t>#https://www.morningstar.co.uk/uk/funds/snapshot/snapshot.aspx?id=F00000M0N4&amp;tab=14&amp;DocumentId=69a3eb3bd2d3beb831ad693bc42d1809&amp;Format=PDF#</t>
  </si>
  <si>
    <t>LU0594555590</t>
  </si>
  <si>
    <t>Matthews Pacific Tiger Fund A GBP Acc</t>
  </si>
  <si>
    <t>#https://markets.ft.com/data/funds/tearsheet/risk?s=LU0594555590:GBP#</t>
  </si>
  <si>
    <t>LU0594555756</t>
  </si>
  <si>
    <t>Matthews Pacific Tiger Fund I GBP Acc</t>
  </si>
  <si>
    <t>#https://markets.ft.com/data/funds/tearsheet/risk?s=LU0594555756:GBP#</t>
  </si>
  <si>
    <t>LU0594555913</t>
  </si>
  <si>
    <t>Matthews China Fund A GBP Acc</t>
  </si>
  <si>
    <t>#https://www.morningstar.co.uk/uk/funds/snapshot/snapshot.aspx?id=F00000M96E&amp;tab=2#</t>
  </si>
  <si>
    <t>LU0594556135</t>
  </si>
  <si>
    <t>Matthews China Fund I GBP Acc</t>
  </si>
  <si>
    <t>#http://www.morningstar.co.uk/uk/funds/snapshot/snapshot.aspx?id=F00000M96F&amp;tab=2#</t>
  </si>
  <si>
    <t>LU0594556309</t>
  </si>
  <si>
    <t>Matthews Asia Dividend Fund A GBP Acc</t>
  </si>
  <si>
    <t>#http://www.morningstar.co.uk/uk/funds/snapshot/snapshot.aspx?id=F00000M96G&amp;tab=2#</t>
  </si>
  <si>
    <t>LU0594556648</t>
  </si>
  <si>
    <t>Matthews Asia Dividend Fund I GBP Acc</t>
  </si>
  <si>
    <t>#https://markets.ft.com/data/funds/tearsheet/risk?s=LU0594556648:GBP#</t>
  </si>
  <si>
    <t>LU0594558263</t>
  </si>
  <si>
    <t>Matthews India Fund I GBP Acc</t>
  </si>
  <si>
    <t>#https://www.morningstar.co.uk/uk/funds/snapshot/snapshot.aspx?id=F00000MMZY&amp;tab=2#</t>
  </si>
  <si>
    <t>LU0605513752</t>
  </si>
  <si>
    <t>Fidelity UK Special Situations W - GBP</t>
  </si>
  <si>
    <t>#https://www.fidelity.lu/funds/factsheet/LU0605513752/tab-performance-risk#</t>
  </si>
  <si>
    <t>LU0615786091</t>
  </si>
  <si>
    <t>Amundi Fds Volatil Wld A GBP H C</t>
  </si>
  <si>
    <t>#http://www.morningstar.co.uk/uk/funds/snapshot/snapshot.aspx?id=F00000MN34&amp;tab=2#</t>
  </si>
  <si>
    <t>LU0625685937</t>
  </si>
  <si>
    <t>Perinvest(Lux) Sicav Asia Div Eq E EUR</t>
  </si>
  <si>
    <t>#http://www.morningstar.co.uk/uk/funds/snapshot/snapshot.aspx?id=F00000NJ6B&amp;tab=2#</t>
  </si>
  <si>
    <t>LU0626261944</t>
  </si>
  <si>
    <t>Franklin Technology I Acc USD</t>
  </si>
  <si>
    <t>LU0629459743</t>
  </si>
  <si>
    <t>UBS ETF - MSCI World Socially Responsible UCITS ETF</t>
  </si>
  <si>
    <t>LU0629460675</t>
  </si>
  <si>
    <t>UBS(Lux)FS MSCI EMU SRI EUR Adis</t>
  </si>
  <si>
    <t>#https://www.morningstar.co.uk/uk/etf/snapshot/snapshot.aspx?id=0P0000WHAV#</t>
  </si>
  <si>
    <t>LU0629460832</t>
  </si>
  <si>
    <t>UBS(Lux)FS MSCI Pacific SRI USD Adis</t>
  </si>
  <si>
    <t>#https://www.justetf.com/en/etf-profile.html?isin=LU0629460832#overview</t>
  </si>
  <si>
    <t>LU0638557586</t>
  </si>
  <si>
    <t>Ruffer Total Return Intl C GBP Cap</t>
  </si>
  <si>
    <t>#https://www.morningstar.co.uk/uk/funds/snapshot/snapshot.aspx?id=F00000MMLV&amp;tab=2#</t>
  </si>
  <si>
    <t>LU0638558048</t>
  </si>
  <si>
    <t>Ruffer Total Return Intl C GBP Dis</t>
  </si>
  <si>
    <t>#https://markets.ft.com/data/funds/tearsheet/risk?s=LU0638558048:GBP#</t>
  </si>
  <si>
    <t>LU0638558121</t>
  </si>
  <si>
    <t>RUFFER SICAV TOTAL RETURN INTL I CAP GBP</t>
  </si>
  <si>
    <t>LU0641006290</t>
  </si>
  <si>
    <t>Xtrackers II Global Govt Bd ETF 2D GBP H</t>
  </si>
  <si>
    <t>#https://www.morningstar.co.uk/uk/etf/snapshot/snapshot.aspx?id=0P0000UCAS&amp;tab=2&amp;InvestmentType=FE#</t>
  </si>
  <si>
    <t>LU0641007009</t>
  </si>
  <si>
    <t>Xtrackers II Global Inflation Linked Bond UCITS ETF 2C USD  </t>
  </si>
  <si>
    <t>LU0641007264</t>
  </si>
  <si>
    <t>Xtrackers II Glb Infl-Lnkd Bd ETF 3D £ H</t>
  </si>
  <si>
    <t>DEUTSCHE BAHN</t>
  </si>
  <si>
    <t>#https://markets.ft.com/data/etfs/tearsheet/risk?s=XGIG:LSE:GBX#</t>
  </si>
  <si>
    <t>LU0641506000</t>
  </si>
  <si>
    <t>Ninety One GSF UK Alpha I Acc USD</t>
  </si>
  <si>
    <t>LU0651984287</t>
  </si>
  <si>
    <t>Momentum GF Harmony Asian Growth D</t>
  </si>
  <si>
    <t>#https://markets.ft.com/data/funds/tearsheet/risk?s=LU0651984287:USD#</t>
  </si>
  <si>
    <t>LU0651984873</t>
  </si>
  <si>
    <t>Momentum GF Harmony Europe Growth A</t>
  </si>
  <si>
    <t>LU0651985250</t>
  </si>
  <si>
    <t>Momentum GF Harmony Sterling Balanced A</t>
  </si>
  <si>
    <t>#https://markets.ft.com/data/funds/tearsheet/risk?s=LU0651985250:GBP#</t>
  </si>
  <si>
    <t>LU0651985334</t>
  </si>
  <si>
    <t>Momentum GF Harmony Sterling Balanced B</t>
  </si>
  <si>
    <t>#https://markets.ft.com/data/funds/tearsheet/summary?s=LU0651985334:GBP#</t>
  </si>
  <si>
    <t>LU0651985508</t>
  </si>
  <si>
    <t>Momentum GF Harmony Sterling Balanced D</t>
  </si>
  <si>
    <t>Harmony</t>
  </si>
  <si>
    <t>#https://www.momentumgim.co.uk/wps/wcm/connect/mgim2/36b068dd-0181-4f6e-bbd0-43767e1b669e/Harmony_Sterling_Balanced_D_GBP.pdf?MOD=AJPERES&amp;CONVERT_TO=url&amp;CACHEID=36b068dd-0181-4f6e-bbd0-43767e1b669e#</t>
  </si>
  <si>
    <t>LU0651985680</t>
  </si>
  <si>
    <t>Momentum GF Harmony Sterling Growth A</t>
  </si>
  <si>
    <t>#https://markets.ft.com/data/funds/tearsheet/risk?s=LU0651985680:GBP#</t>
  </si>
  <si>
    <t>LU0651985763</t>
  </si>
  <si>
    <t>Momentum GF Harmony Sterling Growth B</t>
  </si>
  <si>
    <t>#https://markets.ft.com/data/funds/tearsheet/summary?s=LU0651985763:GBP#</t>
  </si>
  <si>
    <t>LU0651985920</t>
  </si>
  <si>
    <t>Momentum GF Harmony Sterling Growth D</t>
  </si>
  <si>
    <t>#https://markets.ft.com/data/funds/tearsheet/risk?s=LU0651985920:GBP#</t>
  </si>
  <si>
    <t>LU0651986571</t>
  </si>
  <si>
    <t>Momentum GF Harmony USD Growth A</t>
  </si>
  <si>
    <t>#https://markets.ft.com/data/funds/tearsheet/risk?s=LU0651986571:USD#</t>
  </si>
  <si>
    <t>LU0654560449</t>
  </si>
  <si>
    <t>AB Short Duration High Yield A2 GBP H</t>
  </si>
  <si>
    <t>#https://www.morningstar.co.uk/uk/funds/snapshot/snapshot.aspx?id=F00000MRZG&amp;tab=2#</t>
  </si>
  <si>
    <t>LU0663727740</t>
  </si>
  <si>
    <t>VAM US Mid Cap Growth A GBP</t>
  </si>
  <si>
    <t>#https://markets.ft.com/data/funds/tearsheet/risk?s=LU0663727740:GBP#</t>
  </si>
  <si>
    <t>LU0683600729</t>
  </si>
  <si>
    <t>AB Select US Equity Portfolio A GBP hedged</t>
  </si>
  <si>
    <t>LU0683600992</t>
  </si>
  <si>
    <t>AB Select US Equity Portfolio I USD</t>
  </si>
  <si>
    <t>LU0686550053</t>
  </si>
  <si>
    <t>BBGI Global Infrastructure Ord</t>
  </si>
  <si>
    <t>#https://www.fidelity.co.uk/factsheet-data/factsheet/LU0686550053-bbgi-global-infrastructure-sa/risk-and-rating#</t>
  </si>
  <si>
    <t>LU0689472784</t>
  </si>
  <si>
    <t>Allianz Income and Growth AT USD</t>
  </si>
  <si>
    <t>#https://www.morningstar.es/es/funds/snapshot/snapshot.aspx?id=F00000NDK5&amp;tab=2#</t>
  </si>
  <si>
    <t>LU0690374029</t>
  </si>
  <si>
    <t>Fundsmith Equity I EUR Acc</t>
  </si>
  <si>
    <t>#https://markets.ft.com/data/funds/tearsheet/risk?s=LU0690374029:EUR#</t>
  </si>
  <si>
    <t>LU0690375182</t>
  </si>
  <si>
    <t>Fundsmith Equity T EUR Acc</t>
  </si>
  <si>
    <t>http://www.morningstar.co.uk/uk/funds/snapshot/snapshot.aspx?id=F00000OHVY&amp;tab=2</t>
  </si>
  <si>
    <t>LU0702159699</t>
  </si>
  <si>
    <t>Fidelity Asian Smaller Coms A-Acc-USD</t>
  </si>
  <si>
    <t>#http://www.morningstar.co.uk/uk/funds/snapshot/snapshot.aspx?id=F00000NF9O&amp;tab=2#</t>
  </si>
  <si>
    <t>LU0702160192</t>
  </si>
  <si>
    <t>Fidelity Asian Smaller Coms Y-Acc-GBP</t>
  </si>
  <si>
    <t>LU0713331832</t>
  </si>
  <si>
    <t>Columbia Threadneedle (Lux) European Select AGH (GBP)</t>
  </si>
  <si>
    <t>LU0715348123</t>
  </si>
  <si>
    <t>MS INVF Global Brands ZH GBP</t>
  </si>
  <si>
    <t>#https://markets.ft.com/data/funds/tearsheet/risk?s=LU0715348123:GBP#</t>
  </si>
  <si>
    <t>LU0719899097</t>
  </si>
  <si>
    <t>Exane Funds 2 Exane Eqty Select Europe B</t>
  </si>
  <si>
    <t>#https://markets.ft.com/data/funds/tearsheet/risk?s=LU0719899097:EUR#</t>
  </si>
  <si>
    <t>LU0721876364</t>
  </si>
  <si>
    <t>Matthews China Small Coms Fd A USD Acc</t>
  </si>
  <si>
    <t>#http://www.morningstar.co.uk/uk/funds/snapshot/snapshot.aspx?id=F00000NYUF&amp;tab=2#</t>
  </si>
  <si>
    <t>LU0724618946</t>
  </si>
  <si>
    <t>#http://www.morningstar.co.uk/uk/funds/snapshot/snapshot.aspx?id=F00000NJPC&amp;tab=12#</t>
  </si>
  <si>
    <t>LU0736559948</t>
  </si>
  <si>
    <t>AB Select Absolute Alpha Portfolio I USD</t>
  </si>
  <si>
    <t>LU0741089386</t>
  </si>
  <si>
    <t>abrdnII- Gb Inf Lk Gv Bd DAcc HDG GBP</t>
  </si>
  <si>
    <t>#https://www.morningstar.co.uk/uk/funds/snapshot/snapshot.aspx?id=F00000NPCD&amp;tab=2#</t>
  </si>
  <si>
    <t>LU0750223959</t>
  </si>
  <si>
    <t>Jupiter Dynamic Bd I £ Hsc Q Inc</t>
  </si>
  <si>
    <t>#http://www.morningstar.co.uk/uk/funds/snapshot/snapshot.aspx?id=F00000O77E&amp;tab=14&amp;DocumentId=d57ef1a794c20effb7942f7c71a2b59e&amp;Format=PDF#</t>
  </si>
  <si>
    <t>LU0753966190</t>
  </si>
  <si>
    <t>BNPP Flexi III Signature EUR I Plus Acc</t>
  </si>
  <si>
    <t>LU0766125016</t>
  </si>
  <si>
    <t>Fidelity Funds - Sterling Cash Fund A Acc GBP</t>
  </si>
  <si>
    <t>LU0768358961</t>
  </si>
  <si>
    <t>Franklin India W Acc GBP</t>
  </si>
  <si>
    <t>LU0774687577</t>
  </si>
  <si>
    <t>Franklin Biotechnology Discv Z(acc)GBP</t>
  </si>
  <si>
    <t>#https://www.morningstar.co.uk/uk/funds/snapshot/snapshot.aspx?id=F00000O823&amp;tab=2#</t>
  </si>
  <si>
    <t>LU0779217453</t>
  </si>
  <si>
    <t>abrdn Sterling Fund L-1</t>
  </si>
  <si>
    <t>LU0782386402</t>
  </si>
  <si>
    <t>UBAM Global High Yield Solution AHC GBP</t>
  </si>
  <si>
    <t>#http://www.morningstar.co.uk/uk/funds/snapshot/snapshot.aspx?id=F00000QDCI&amp;tab=2#</t>
  </si>
  <si>
    <t>LU0784385840</t>
  </si>
  <si>
    <t>BGF Global Multi-Asset Inc A2</t>
  </si>
  <si>
    <t>#http://www.morningstar.co.uk/uk/funds/snapshot/snapshot.aspx?id=F00000OIH0&amp;tab=2#</t>
  </si>
  <si>
    <t>LU0792756115</t>
  </si>
  <si>
    <t>Franklin Global Sukuk A Acc USD</t>
  </si>
  <si>
    <t>#https://markets.ft.com/data/funds/tearsheet/risk?s=LU0792756115:USD#</t>
  </si>
  <si>
    <t>LU0792757196</t>
  </si>
  <si>
    <t>Templeton Shariah Global Equity Fund Class A Acc USD</t>
  </si>
  <si>
    <t>LU0795380350</t>
  </si>
  <si>
    <t>Momentum Global Funds SICAV Harmony Portfolios Asian Balanced Fund Class E USD Acc</t>
  </si>
  <si>
    <t>LU0795380517</t>
  </si>
  <si>
    <t>Momentum Global Funds SICAV Harmony Portfolios Asian Growth Fund Class E USD Acc</t>
  </si>
  <si>
    <t>LU0795380608</t>
  </si>
  <si>
    <t>Momentum Global Funds SICAV Harmony Portfolios Australian Dollar Growth Fund Class E</t>
  </si>
  <si>
    <t>LU0795380780</t>
  </si>
  <si>
    <t>Momentum Global Funds SICAV Harmony Portfolios Europe Growth Fund Class E EUR Acc</t>
  </si>
  <si>
    <t>LU0795380863</t>
  </si>
  <si>
    <t>Momentum GF Harmony Sterling Balanced E</t>
  </si>
  <si>
    <t>#https://markets.ft.com/data/funds/tearsheet/risk?s=LU0795380863:GBP#</t>
  </si>
  <si>
    <t>LU0795380947</t>
  </si>
  <si>
    <t>Momentum Global Funds SICAV Harmony Portfolios Sterling Growth Fund Class E GBP Acc</t>
  </si>
  <si>
    <t>LU0795381242</t>
  </si>
  <si>
    <t>Momentum Global Funds SICAV Harmony Portfolios US Dollar Balanced Fund Class E USD Acc</t>
  </si>
  <si>
    <t>LU0795381598</t>
  </si>
  <si>
    <t>Momentum Global Funds SICAV Harmony Portfolios US Dollar Growth Fund Class E USD Acc</t>
  </si>
  <si>
    <t>LU0802637750</t>
  </si>
  <si>
    <t>BLACKROCK GLOBAL FUNDS Eurp Abs Ret D2RF Hgd (GBP)</t>
  </si>
  <si>
    <t>LU0816460231</t>
  </si>
  <si>
    <t>BlackRock Global Funds - Global Corporate Bond Fund A3 H</t>
  </si>
  <si>
    <t>LU0817817702</t>
  </si>
  <si>
    <t>Capital Group GlobHiInc (LUX) Zdh-GBP</t>
  </si>
  <si>
    <t>#https://www.morningstar.co.uk/uk/funds/snapshot/snapshot.aspx?id=F00000P418&amp;tab=2#</t>
  </si>
  <si>
    <t>LU0820562386</t>
  </si>
  <si>
    <t>Allianz Income and Growth AM H2 GBP</t>
  </si>
  <si>
    <t>#https://markets.ft.com/data/funds/tearsheet/risk?s=LU0820562386:GBP#</t>
  </si>
  <si>
    <t>LU0822042619</t>
  </si>
  <si>
    <t>JPM Emerging Markets Equity C (dist) GBP</t>
  </si>
  <si>
    <t>LU0822049622</t>
  </si>
  <si>
    <t>JPM US Value C (dist) GBP</t>
  </si>
  <si>
    <t>LU0823411888</t>
  </si>
  <si>
    <t>BNP PARIBAS CONSUMER INNOVATORS CLASSIC USD CAP</t>
  </si>
  <si>
    <t>LU0823413587</t>
  </si>
  <si>
    <t>BNP Paribas Emerging Eq Cl C USD</t>
  </si>
  <si>
    <t>#http://www.morningstar.co.uk/uk/funds/snapshot/snapshot.aspx?id=F00000PXFW&amp;tab=12#</t>
  </si>
  <si>
    <t>LU0827876078</t>
  </si>
  <si>
    <t>Blackrock Global China Fund D2 GBP Hedged</t>
  </si>
  <si>
    <t>LU0827876235</t>
  </si>
  <si>
    <t>BGF Continental Eurp Flex D2 GBP Hdg</t>
  </si>
  <si>
    <t>#https://markets.ft.com/data/funds/tearsheet/risk?s=LU0827876235:GBP#</t>
  </si>
  <si>
    <t>LU0827876318</t>
  </si>
  <si>
    <t>BGF Continental Eurp Flex D4</t>
  </si>
  <si>
    <t>LU0827876409</t>
  </si>
  <si>
    <t>BGF Continental Eurp Flex D4 GBP Hdg</t>
  </si>
  <si>
    <t>#https://www.morningstar.co.uk/uk/funds/snapshot/snapshot.aspx?id=F00000OSU5&amp;tab=2#</t>
  </si>
  <si>
    <t>LU0827879924</t>
  </si>
  <si>
    <t>BGF ESG Multi-Asset D2 USD H</t>
  </si>
  <si>
    <t>LU0827880344</t>
  </si>
  <si>
    <t>BGF Global Allocation D2 GBP Hedged</t>
  </si>
  <si>
    <t>JB Score re WILL DO NOT AMEND#http://JB Score re WILL DO NOT AMEND#</t>
  </si>
  <si>
    <t>LU0827881318</t>
  </si>
  <si>
    <t>BGF Global Equity Income Fund D5(G) GBP Hedged</t>
  </si>
  <si>
    <t>LU0827881748</t>
  </si>
  <si>
    <t>BGF Global Equity Income D5G GBP</t>
  </si>
  <si>
    <t>LU0827886036</t>
  </si>
  <si>
    <t>BGF United Kingdom D4 GBP</t>
  </si>
  <si>
    <t>#https://www.morningstar.co.uk/uk/funds/snapshot/snapshot.aspx?id=F00000OVB7&amp;tab=2#</t>
  </si>
  <si>
    <t>LU0827889212</t>
  </si>
  <si>
    <t>BGF World Gold D2 GBP Hedged</t>
  </si>
  <si>
    <t>#https://markets.ft.com/data/funds/tearsheet/risk?s=LU0827889212:GBP#</t>
  </si>
  <si>
    <t>LU0827889725</t>
  </si>
  <si>
    <t>BGF World Mining D4 GBP</t>
  </si>
  <si>
    <t>#https://markets.ft.com/data/funds/tearsheet/risk?s=LU0827889725:GBP#</t>
  </si>
  <si>
    <t>LU0827890145</t>
  </si>
  <si>
    <t>BGF World Mining D2 GBP Hedged</t>
  </si>
  <si>
    <t>#http://www.morningstar.co.uk/uk/funds/snapshot/snapshot.aspx?id=F00000OWQE&amp;tab=2#</t>
  </si>
  <si>
    <t>LU0827890491</t>
  </si>
  <si>
    <t>#http://www.morningstar.co.uk/uk/funds/snapshot/snapshot.aspx?id=0P0000XAS1&amp;tab=2#</t>
  </si>
  <si>
    <t>LU0827890574</t>
  </si>
  <si>
    <t>BGF European D2 USD Hedged</t>
  </si>
  <si>
    <t>LU0834154790</t>
  </si>
  <si>
    <t>MS INVF Global Opportunity I</t>
  </si>
  <si>
    <t>#https://www.morningstar.co.uk/uk/funds/snapshot/snapshot.aspx?id=0P0000X57G&amp;tab=2#</t>
  </si>
  <si>
    <t>LU0836514744</t>
  </si>
  <si>
    <t>iShares Europe Equity Index Fund (EUR) Class D2</t>
  </si>
  <si>
    <t>LU0836517176</t>
  </si>
  <si>
    <t>iShares Global Govt Bd Idx (LU) F2 USD</t>
  </si>
  <si>
    <t>#https://www.morningstar.co.uk/uk/funds/snapshot/snapshot.aspx?id=F00000OYN5&amp;tab=2#</t>
  </si>
  <si>
    <t>LU0837972404</t>
  </si>
  <si>
    <t>abrdnI-Emerg Markets Equity X Acc GBP</t>
  </si>
  <si>
    <t>#https://www.morningstar.co.uk/uk/funds/snapshot/snapshot.aspx?id=F00000PAOP&amp;tab=2#</t>
  </si>
  <si>
    <t>LU0837977031</t>
  </si>
  <si>
    <t>abrdnI-Indian Equity X Acc GBP</t>
  </si>
  <si>
    <t>#https://markets.ft.com/data/funds/tearsheet/risk?s=LU0837977031:GBP#</t>
  </si>
  <si>
    <t>LU0838780707</t>
  </si>
  <si>
    <t>DB X-Trackers 100 UCITS ETF</t>
  </si>
  <si>
    <t>LU0840938822</t>
  </si>
  <si>
    <t>VAM Balanced Fund A GBP</t>
  </si>
  <si>
    <t>#https://markets.ft.com/data/funds/tearsheet/risk?s=LU0840938822:GBP#</t>
  </si>
  <si>
    <t>LU0842209909</t>
  </si>
  <si>
    <t>BlueBay Inv Grd Euro Govt Bd C EUR Acc</t>
  </si>
  <si>
    <t>#https://www.morningstar.co.uk/uk/funds/snapshot/snapshot.aspx?id=F00000V9QI&amp;tab=2#</t>
  </si>
  <si>
    <t>LU0847323382</t>
  </si>
  <si>
    <t>JPM Japan Equity C (dist) GBP</t>
  </si>
  <si>
    <t>#https://www.morningstar.co.uk/uk/funds/snapshot/snapshot.aspx?id=F00000Q7RJ#</t>
  </si>
  <si>
    <t>LU0847330163</t>
  </si>
  <si>
    <t>JPMorgan Funds - Global Healthcare Fund C (dist) - GBP</t>
  </si>
  <si>
    <t>https://www.morningstar.co.uk/uk/funds/snapshot/snapshot.aspx?id=F00000VHRN</t>
  </si>
  <si>
    <t>LU0853555547</t>
  </si>
  <si>
    <t>Jupiter Dynamic Bd L £ Hsc Acc</t>
  </si>
  <si>
    <t>#https://markets.ft.com/data/funds/tearsheet/risk?s=LU0853555547:GBP#</t>
  </si>
  <si>
    <t>LU0854925350</t>
  </si>
  <si>
    <t>Oaktree Global High Yield Bond Fund R USD</t>
  </si>
  <si>
    <t>LU0855165584</t>
  </si>
  <si>
    <t>Samarang Asian Prosperity A1 Acc GBP</t>
  </si>
  <si>
    <t>LU0858290173</t>
  </si>
  <si>
    <t>GS India Equity R Inc GBP</t>
  </si>
  <si>
    <t>#http://www.morningstar.co.uk/uk/funds/snapshot/snapshot.aspx?id=F00000PBIO&amp;tab=2#</t>
  </si>
  <si>
    <t>LU0858292542</t>
  </si>
  <si>
    <t>GS US CORE Equity R Inc Snap GBP</t>
  </si>
  <si>
    <t>#https://markets.ft.com/data/funds/tearsheet/risk?s=LU0858292542:GBP#</t>
  </si>
  <si>
    <t>LU0859479155</t>
  </si>
  <si>
    <t>Pictet Indian Equities I Acc GBP</t>
  </si>
  <si>
    <t>LU0859479239</t>
  </si>
  <si>
    <t>Pictet-Russian Equities I GBP</t>
  </si>
  <si>
    <t>#http://www.morningstar.co.uk/uk/funds/snapshot/snapshot.aspx?id=F00000PEW2&amp;tab=14&amp;DocumentId=bbdc75fe490b72cea3f1e55cb70e218d&amp;Format=PDF#</t>
  </si>
  <si>
    <t>LU0860350494</t>
  </si>
  <si>
    <t>T.Rowe Price US Blue Chip Eqty (USD)</t>
  </si>
  <si>
    <t>LU0860350650</t>
  </si>
  <si>
    <t>T. Rowe Price US Smlr Cm Eq Q GBP</t>
  </si>
  <si>
    <t>#https://markets.ft.com/data/funds/tearsheet/risk?s=LU0860350650:GBP#</t>
  </si>
  <si>
    <t>LU0867066879</t>
  </si>
  <si>
    <t>T. Rowe Price Funds SICAV - Global Growth Equity Fund Q GBP</t>
  </si>
  <si>
    <t>https://www.morningstar.co.uk/uk/funds/snapshot/snapshot.aspx?id=F00000QEKN&amp;tab=2</t>
  </si>
  <si>
    <t>LU0871674296</t>
  </si>
  <si>
    <t>Matthews Asia Small Coms Fd I USD Acc</t>
  </si>
  <si>
    <t>LU0871674379</t>
  </si>
  <si>
    <t>Matthews Asia Small Coms I GBP Acc</t>
  </si>
  <si>
    <t>#http://www.morningstar.co.uk/uk/funds/snapshot/snapshot.aspx?id=F00000TFNP&amp;tab=14&amp;DocumentId=33c41bdad6344c4e717fd67932e140e7&amp;Format=PDF#</t>
  </si>
  <si>
    <t>LU0875332040</t>
  </si>
  <si>
    <t>Morgan Stanley US Dollar Liquidity USD</t>
  </si>
  <si>
    <t>LU0875334764</t>
  </si>
  <si>
    <t>MS Liquidity Fds Sterl Lqdy Instl</t>
  </si>
  <si>
    <t>LU0888974473</t>
  </si>
  <si>
    <t>BGF Continentalp Flex I2</t>
  </si>
  <si>
    <t>LU0893933373</t>
  </si>
  <si>
    <t>Fundsmith Equity I USD Acc</t>
  </si>
  <si>
    <t>#https://markets.ft.com/data/funds/tearsheet/risk?s=LU0893933373:USD#</t>
  </si>
  <si>
    <t>LU0895806098</t>
  </si>
  <si>
    <t>Jupiter Dynamic Bd D £ Hsc Acc</t>
  </si>
  <si>
    <t>RBS</t>
  </si>
  <si>
    <t>#https://markets.ft.com/data/funds/tearsheet/risk?s=LU0895806098:GBP#</t>
  </si>
  <si>
    <t>LU0896308789</t>
  </si>
  <si>
    <t>Fidelity Flexible Bond Y-Dis-GBP</t>
  </si>
  <si>
    <t>#https://markets.ft.com/data/funds/tearsheet/risk?s=LU0896308789:GBP#</t>
  </si>
  <si>
    <t>LU0898847727</t>
  </si>
  <si>
    <t>Ninety One Sterling Money Fund I GBP</t>
  </si>
  <si>
    <t>LU0900828681</t>
  </si>
  <si>
    <t>JPM Global Natural Resources A (acc) GBP</t>
  </si>
  <si>
    <t>#https://markets.ft.com/data/funds/tearsheet/risk?s=LU0900828681:GBP#</t>
  </si>
  <si>
    <t>LU0908508814</t>
  </si>
  <si>
    <t>Xtrackers II Global Infl-Lnkd Bd ETF 5C</t>
  </si>
  <si>
    <t>LU0908662900</t>
  </si>
  <si>
    <t>abrdnI-Select Emrg Mrkt Bond A MInc HGBP</t>
  </si>
  <si>
    <t>#https://markets.ft.com/data/funds/tearsheet/risk?s=LU0908662900:GBP#</t>
  </si>
  <si>
    <t>LU0929966207</t>
  </si>
  <si>
    <t>T. Rowe Price US Smlr Cm Eq Q USD</t>
  </si>
  <si>
    <t>LU0936579340</t>
  </si>
  <si>
    <t>Fidelity Global Technology Y-Dis-EUR</t>
  </si>
  <si>
    <t>#https://www.morningstar.co.uk/uk/funds/snapshot/snapshot.aspx?id=F00000QIPH&amp;tab=2#</t>
  </si>
  <si>
    <t>LU0938199691</t>
  </si>
  <si>
    <t>T. Rowe Price Cont Eurp Eq Q GBP</t>
  </si>
  <si>
    <t>#https://www.morningstar.co.uk/uk/funds/snapshot/snapshot.aspx?id=F00000Q3SI&amp;tab=2#</t>
  </si>
  <si>
    <t>LU0942970368</t>
  </si>
  <si>
    <t>Xtrackers II ESG Global Agg Bd ETF3D£H</t>
  </si>
  <si>
    <t>#https://www.justetf.com/uk/etf-profile.html?isin=LU0942970368#volatility</t>
  </si>
  <si>
    <t>LU0943301068</t>
  </si>
  <si>
    <t>Schroder ISF Japanese Opportunities C Acc USD Hedged</t>
  </si>
  <si>
    <t>LU0943347566</t>
  </si>
  <si>
    <t>Allianz Income and Growth AM H2 SGD</t>
  </si>
  <si>
    <t>#https://morningstarfunds.ie/ie/funds/snapshot/snapshot.aspx?id=F00000Q4B0&amp;tab=2#</t>
  </si>
  <si>
    <t>LU0946220000</t>
  </si>
  <si>
    <t>Jupiter India Select D Acc GBP</t>
  </si>
  <si>
    <t>LU0946221073</t>
  </si>
  <si>
    <t>Jupiter Global Value D GBP Acc</t>
  </si>
  <si>
    <t>LU0946223368</t>
  </si>
  <si>
    <t>Jupiter Global Funds European Growth D Acc GBP</t>
  </si>
  <si>
    <t>PLJUGBP015</t>
  </si>
  <si>
    <t>LU0949170855</t>
  </si>
  <si>
    <t>BGF European Equity Income D5G GBP H</t>
  </si>
  <si>
    <t>#https://markets.ft.com/data/funds/tearsheet/risk?s=LU0949170855:GBP#</t>
  </si>
  <si>
    <t>LU0952587862</t>
  </si>
  <si>
    <t>Edgewood L Sel US Select Growth I USD Z</t>
  </si>
  <si>
    <t>#https://markets.ft.com/data/funds/tearsheet/risk?s=LU0952587862:USD#</t>
  </si>
  <si>
    <t>LU0953998605</t>
  </si>
  <si>
    <t>Janus HndrsnAbsolute Return I2 GBP</t>
  </si>
  <si>
    <t>#https://markets.ft.com/data/funds/tearsheet/risk?s=LU0953998605:GBP#</t>
  </si>
  <si>
    <t>LU0953998860</t>
  </si>
  <si>
    <t>Janus HndrsnContinen Eurp G2 GBP</t>
  </si>
  <si>
    <t>#https://www.morningstar.co.uk/uk/funds/snapshot/snapshot.aspx?id=F00000QB3R&amp;tab=2#</t>
  </si>
  <si>
    <t>LU0955011258</t>
  </si>
  <si>
    <t xml:space="preserve">Morgan Stanley Investment Funds Global Quality Fund Z </t>
  </si>
  <si>
    <t>exit fee is for mkt timing only.</t>
  </si>
  <si>
    <t>LU0955863922</t>
  </si>
  <si>
    <t>Invesco Euro Corporate Bond Z EUR Acc</t>
  </si>
  <si>
    <t>#https://www.morningstar.co.uk/uk/funds/snapshot/snapshot.aspx?id=F00000QBAQ&amp;tab=14&amp;DocumentId=703582d3df0bdc850232d801b97621ba&amp;Format=PDF#</t>
  </si>
  <si>
    <t>LU0957791311</t>
  </si>
  <si>
    <t>CT (Lux) Global Focus ZU Acc USD</t>
  </si>
  <si>
    <t>LU0959626531</t>
  </si>
  <si>
    <t>Schroder ISF Indian Opports A Acc USD</t>
  </si>
  <si>
    <t>#http://www.morningstar.co.uk/uk/funds/snapshot/snapshot.aspx?id=F00000QG06&amp;tab=2#</t>
  </si>
  <si>
    <t>LU0966752916</t>
  </si>
  <si>
    <t>Janus HndrsnAbsolute Return G2 HEUR</t>
  </si>
  <si>
    <t>LU0966834136</t>
  </si>
  <si>
    <t>Jupiter European Growth L Acc USD Hgd</t>
  </si>
  <si>
    <t>LU0966865445</t>
  </si>
  <si>
    <t>Schroder ISF Emerging Asia Z Acc EUR</t>
  </si>
  <si>
    <t>#http://www.morningstar.co.uk/uk/funds/snapshot/snapshot.aspx?id=F00000QKXQ&amp;tab=2#</t>
  </si>
  <si>
    <t>LU0966866500</t>
  </si>
  <si>
    <t>Schroder ISF Glb Clmt Chg Eq Z DisGBP AV</t>
  </si>
  <si>
    <t>LU0969112894</t>
  </si>
  <si>
    <t>Schroder ISF US S&amp;M-Cap Eq Z Acc EUR</t>
  </si>
  <si>
    <t>#http://www.morningstar.co.uk/uk/funds/snapshot/snapshot.aspx?id=F00000QNUT&amp;tab=12#</t>
  </si>
  <si>
    <t>LU0971089197</t>
  </si>
  <si>
    <t>Emirates Global Quarterly Inc C GBP Acc</t>
  </si>
  <si>
    <t>#https://www.fundeye.com/Fund/Details/0d2089e9-c6eb-41c7-bd0b-bf126cbf633e#</t>
  </si>
  <si>
    <t>LU0972490162</t>
  </si>
  <si>
    <t>Emirates Global Quarterly Inc C GBP Inc</t>
  </si>
  <si>
    <t>#https://markets.ft.com/data/funds/tearsheet/risk?s=LU0972490162:GBP#</t>
  </si>
  <si>
    <t>LU0973214777</t>
  </si>
  <si>
    <t>Janus HndrsnAbsolute Return G1 GBP</t>
  </si>
  <si>
    <t>#http://www.morningstar.co.uk/uk/funds/snapshot/snapshot.aspx?id=F00000QJ8Q&amp;tab=2#</t>
  </si>
  <si>
    <t>LU0974299876</t>
  </si>
  <si>
    <t>Globant SA (GLOB)</t>
  </si>
  <si>
    <t>LU0976566496</t>
  </si>
  <si>
    <t>Franklin Biotechnology Discv W(acc)USD</t>
  </si>
  <si>
    <t>LU0976566736</t>
  </si>
  <si>
    <t>Franklin Technology W Acc USD</t>
  </si>
  <si>
    <t>#https://www.morningstar.co.uk/uk/funds/snapshot/snapshot.aspx?id=F00000QLV9&amp;tab=2#</t>
  </si>
  <si>
    <t>LU0979706610</t>
  </si>
  <si>
    <t>Smead US Value UCITS Fund  I USD Acc</t>
  </si>
  <si>
    <t>LU0980735236</t>
  </si>
  <si>
    <t>ALLIANZ GBL INV EUROLAND EQUITY GROWTH AT H2-GBP</t>
  </si>
  <si>
    <t>LU0983164699</t>
  </si>
  <si>
    <t>Ninety One GSF Glb MA Inc I Acc USD</t>
  </si>
  <si>
    <t>#https://www.morningstar.co.uk/uk/funds/snapshot/snapshot.aspx?id=F00000RTMG&amp;tab=2#</t>
  </si>
  <si>
    <t>LU0985125607</t>
  </si>
  <si>
    <t>JPMorgan Global Dividend A (mth) USD</t>
  </si>
  <si>
    <t>LU0989423784</t>
  </si>
  <si>
    <t>Janus HndrsnContinen Eurp H2 GBP</t>
  </si>
  <si>
    <t>#https://www.morningstar.co.uk/uk/funds/snapshot/snapshot.aspx?id=F00000QNSS&amp;tab=2#</t>
  </si>
  <si>
    <t>LU0990495961</t>
  </si>
  <si>
    <t>PrivilEdge Sands US Growth EUR NA</t>
  </si>
  <si>
    <t>Lombard</t>
  </si>
  <si>
    <t>#https://markets.ft.com/data/funds/tearsheet/risk?s=LU0990495961:EUR#</t>
  </si>
  <si>
    <t>LU0990497157</t>
  </si>
  <si>
    <t>PrivilEdge Sands US Growth GBP ND</t>
  </si>
  <si>
    <t>#https://markets.ft.com/data/funds/tearsheet/risk?s=LU0990497157:GBP#</t>
  </si>
  <si>
    <t>LU0992626720</t>
  </si>
  <si>
    <t>Carmignac Portfolio Emergents FW GBP Acc</t>
  </si>
  <si>
    <t>LU0995124079</t>
  </si>
  <si>
    <t>SCHRODER INV MGMT STRATEGIC CREDIT C ACC GBP</t>
  </si>
  <si>
    <t>LU0995139184</t>
  </si>
  <si>
    <t>Janus Henderson Absolute Return Fund H2 GBP</t>
  </si>
  <si>
    <t>LU0997718795</t>
  </si>
  <si>
    <t>FTIF Templeton Global Balanced Fund (USD) Class W</t>
  </si>
  <si>
    <t>LU1003759153</t>
  </si>
  <si>
    <t>L&amp;G Global High Yield Bond I USD Inc</t>
  </si>
  <si>
    <t>#https://www.morningstar.co.uk/uk/funds/snapshot/snapshot.aspx?id=F00000W66K&amp;tab=14&amp;DocumentId=55edc15c44a831a9d45fe1bb66a4bd20&amp;Format=PDF#</t>
  </si>
  <si>
    <t>LU1003760672</t>
  </si>
  <si>
    <t>L&amp;G Global High Yield Bond I GBP Hgd Acc</t>
  </si>
  <si>
    <t>#https://markets.ft.com/data/funds/tearsheet/risk?s=LU1003760672:GBP#</t>
  </si>
  <si>
    <t>LU1023060665</t>
  </si>
  <si>
    <t>BGF European A2 GBP Hedged</t>
  </si>
  <si>
    <t>#https://www.morningstar.co.uk/uk/funds/snapshot/snapshot.aspx?id=F00000SSQ9&amp;tab=2#</t>
  </si>
  <si>
    <t>LU1028172069</t>
  </si>
  <si>
    <t>T. Rowe Price US Blue Chip Eq Q GBP</t>
  </si>
  <si>
    <t>#https://markets.ft.com/data/funds/tearsheet/summary?s=LU1028172069:GBP#</t>
  </si>
  <si>
    <t>LU1028172499</t>
  </si>
  <si>
    <t>T. Rowe Price Glb Foc Gr Eq Q GBP</t>
  </si>
  <si>
    <t>#https://www.morningstar.co.uk/uk/funds/snapshot/snapshot.aspx?id=F00000SZ36&amp;tab=2#</t>
  </si>
  <si>
    <t>LU1033662591</t>
  </si>
  <si>
    <t>Fidelity Funds Emerging Asia W Acc GBP</t>
  </si>
  <si>
    <t>LU1033663052</t>
  </si>
  <si>
    <t>Fidelity Global Dividend W-Acc-GBP</t>
  </si>
  <si>
    <t>#https://www.morningstar.co.uk/uk/funds/snapshot/snapshot.aspx?id=F00000SX1Z&amp;tab=2#</t>
  </si>
  <si>
    <t>LU1033663219</t>
  </si>
  <si>
    <t>Fidelity Global Focus W-Acc-GBP</t>
  </si>
  <si>
    <t>#https://markets.ft.com/data/funds/tearsheet/risk?s=LU1033663219:GBP#</t>
  </si>
  <si>
    <t>LU1033663300</t>
  </si>
  <si>
    <t>Fidelity Sust Hlth Care W-Acc-GBP</t>
  </si>
  <si>
    <t>#https://markets.ft.com/data/funds/tearsheet/risk?s=LU1033663300:GBP#</t>
  </si>
  <si>
    <t>LU1033663482</t>
  </si>
  <si>
    <t>Fidelity Global Industrials Fund W GBP</t>
  </si>
  <si>
    <t>LU1033663649</t>
  </si>
  <si>
    <t>Fidelity Global Technology W-Acc-GBP</t>
  </si>
  <si>
    <t>#https://markets.ft.com/data/funds/tearsheet/risk?s=LU1033663649:GBP#</t>
  </si>
  <si>
    <t>LU1033664373</t>
  </si>
  <si>
    <t>Fidelity Pacific W-Acc-GBP</t>
  </si>
  <si>
    <t>#http://www.morningstar.co.uk/uk/funds/snapshot/snapshot.aspx?id=F00000SX28&amp;tab=2#</t>
  </si>
  <si>
    <t>LU1033666584</t>
  </si>
  <si>
    <t>Morgan Stanley Investment Funds Global Quality Fund ZX Inc USD</t>
  </si>
  <si>
    <t>LU1046421795</t>
  </si>
  <si>
    <t>Fidelity Funds - Global Technology Fund A-Acc-USD</t>
  </si>
  <si>
    <t>https://markets.ft.com/data/funds/tearsheet/summary?s=LU1046421795:USD</t>
  </si>
  <si>
    <t>LU1048314949</t>
  </si>
  <si>
    <t>UBS(Lux)FS Blmbg USLqCrp1-5YrUSDAdis</t>
  </si>
  <si>
    <t>LU1048315326</t>
  </si>
  <si>
    <t>UBS(Lux)FS Blmbg US LqCrp1-5YrGBPH A</t>
  </si>
  <si>
    <t>#https://www.morningstar.co.uk/uk/etf/snapshot/snapshot.aspx?id=0P00014Z2S&amp;tab=14&amp;DocumentId=284300efb998d12aae7c288b0bf229e0&amp;Format=PDF#</t>
  </si>
  <si>
    <t>LU1049765818</t>
  </si>
  <si>
    <t>Alquity Global Impact Fund R GBP</t>
  </si>
  <si>
    <t>LU1049766386</t>
  </si>
  <si>
    <t>Alquity Global Impact GBP I</t>
  </si>
  <si>
    <t>Alquity</t>
  </si>
  <si>
    <t>#https://markets.ft.com/data/funds/tearsheet/risk?s=LU1049766386:GBP#</t>
  </si>
  <si>
    <t>LU1049767947</t>
  </si>
  <si>
    <t>Alquity Indian Subcontinent USD B</t>
  </si>
  <si>
    <t>#https://markets.ft.com/data/funds/tearsheet/risk?s=LU1049767947:USD#</t>
  </si>
  <si>
    <t>LU1049768085</t>
  </si>
  <si>
    <t>Alquity Indian Subcontinent Fund GBP R Class</t>
  </si>
  <si>
    <t>LU1053186000</t>
  </si>
  <si>
    <t>Fundsmith Equity I GBP Inc</t>
  </si>
  <si>
    <t>#http://www.morningstar.co.uk/uk/funds/snapshot/snapshot.aspx?id=F00000YB8T&amp;tab=2#</t>
  </si>
  <si>
    <t>LU1053186349</t>
  </si>
  <si>
    <t>Fundsmith Equity I GBP Acc</t>
  </si>
  <si>
    <t>#https://markets.ft.com/data/funds/tearsheet/risk?s=LU1053186349:GBP#</t>
  </si>
  <si>
    <t>LU1054338162</t>
  </si>
  <si>
    <t>DWS Invest Global Infrastructure D RD GBP</t>
  </si>
  <si>
    <t>LU1057468909</t>
  </si>
  <si>
    <t>BOFA MLCX Commodity Alp UCITS GBP B5 Acc</t>
  </si>
  <si>
    <t>Lumyna</t>
  </si>
  <si>
    <t>LU1057469113</t>
  </si>
  <si>
    <t>BOFA MLCX Commodity Alp UCITS USD B5 Acc</t>
  </si>
  <si>
    <t>LU1060351308</t>
  </si>
  <si>
    <t>Emirates Active Managed C GBP Acc</t>
  </si>
  <si>
    <t>Emirates</t>
  </si>
  <si>
    <t>#https://markets.ft.com/data/funds/tearsheet/risk?s=LU1060351308:GBP#</t>
  </si>
  <si>
    <t>LU1060357685</t>
  </si>
  <si>
    <t>Emirates SICAV Mena Opportunities C USD Acc</t>
  </si>
  <si>
    <t>5% CDSC</t>
  </si>
  <si>
    <t>LU1064860858</t>
  </si>
  <si>
    <t>Mirabaud Sust Glbl Hi Div D GBP Acc</t>
  </si>
  <si>
    <t>#https://markets.ft.com/data/funds/tearsheet/risk?s=LU1064860858:GBP#</t>
  </si>
  <si>
    <t>LU1070051021</t>
  </si>
  <si>
    <t>Alquity Future World Global Impact Fund Y USD</t>
  </si>
  <si>
    <t>LU1070051294</t>
  </si>
  <si>
    <t>Alquity Global Impact GBP Y</t>
  </si>
  <si>
    <t>#https://markets.ft.com/data/funds/tearsheet/risk?s=LU1070051294:GBP#</t>
  </si>
  <si>
    <t>LU1070051708</t>
  </si>
  <si>
    <t>Alquity Asia GBP Y</t>
  </si>
  <si>
    <t>#https://www.morningstar.co.uk/uk/funds/snapshot/snapshot.aspx?id=F00000VA68&amp;tab=5#</t>
  </si>
  <si>
    <t>LU1070052268</t>
  </si>
  <si>
    <t>Alquity Indian Subcontinent Fund Y GBP</t>
  </si>
  <si>
    <t>LU1070707374</t>
  </si>
  <si>
    <t>Fidelity Global Dividend W-QInc(G)-GBP</t>
  </si>
  <si>
    <t>#https://www.morningstar.co.uk/uk/funds/snapshot/snapshot.aspx?id=F00000TGV2&amp;tab=14&amp;DocumentId=0ff1ceac7008acb1c5fa10d8a0f6ad88&amp;Format=PDF#</t>
  </si>
  <si>
    <t>LU1074936037</t>
  </si>
  <si>
    <t>JPM US Value A (acc) SGD</t>
  </si>
  <si>
    <t>#https://am.jpmorgan.com/lu/en/asset-management/adv/products/jpm-us-value-a-acc-sgd-lu1074936037#/performance</t>
  </si>
  <si>
    <t>LU1075904984</t>
  </si>
  <si>
    <t>Xantis S.A. 0% 12/31/2023 GBP EMTN</t>
  </si>
  <si>
    <t>Zero Coupon Bond that matured 31 December 2023</t>
  </si>
  <si>
    <t>LU1084154795</t>
  </si>
  <si>
    <t>Mirabaud Equities Swiss Small and Mid D Capitalisation GBP</t>
  </si>
  <si>
    <t>LU1084165304</t>
  </si>
  <si>
    <t>Fidelity World A-Acc-USD</t>
  </si>
  <si>
    <t>#https://www.morningstar.co.uk/uk/funds/snapshot/snapshot.aspx?id=F00000TVF3#</t>
  </si>
  <si>
    <t>LU1084540324</t>
  </si>
  <si>
    <t>Aviva Investors Multi-Strategy Target Return Ih Acc GBP</t>
  </si>
  <si>
    <t>LU1093406939</t>
  </si>
  <si>
    <t>Allianz Best Styles Global Equity Share Class IT (USD)</t>
  </si>
  <si>
    <t>LU1103307747</t>
  </si>
  <si>
    <t>GS Absolute Ret Trkr I Acc GBP Hdg</t>
  </si>
  <si>
    <t>LU1109954310</t>
  </si>
  <si>
    <t>Ashburton Global Balanced R GBP Acc</t>
  </si>
  <si>
    <t>https://markets.ft.com/data/funds/tearsheet/summary?s=LU1109954310:GBP&amp;mhq5j=e2</t>
  </si>
  <si>
    <t>LU1112791790</t>
  </si>
  <si>
    <t>GAM Multistock EM Equity GBP A</t>
  </si>
  <si>
    <t>http://fundlab.credit-suisse.com/ee/en/retail/fund/detail/LU1112791790</t>
  </si>
  <si>
    <t>LU1116431138</t>
  </si>
  <si>
    <t>Fidelity Asia Pacific Opps Y-Acc-USD</t>
  </si>
  <si>
    <t>LU1122782227</t>
  </si>
  <si>
    <t>The Fund Group ASG Dynamic Income Fund B1 USD</t>
  </si>
  <si>
    <t>LU1123623123</t>
  </si>
  <si>
    <t>Robeco QI Glb Dev Sust Enh Idx Eqs F €</t>
  </si>
  <si>
    <t>Robeco</t>
  </si>
  <si>
    <t>#https://markets.ft.com/data/funds/tearsheet/summary?s=LU1123623123:EUR#</t>
  </si>
  <si>
    <t>LU1125359346</t>
  </si>
  <si>
    <t>Janus HndrsnContinen Eurp G2 EUR</t>
  </si>
  <si>
    <t>LU1136180780</t>
  </si>
  <si>
    <t>Allianz Income and Growth RM H2-GBP</t>
  </si>
  <si>
    <t>LU1136190581</t>
  </si>
  <si>
    <t>Quaero Capital Infras Secs A-USD Acc</t>
  </si>
  <si>
    <t>#https://www.morningstar.co.uk/uk/funds/snapshot/snapshot.aspx?id=F00000WS02&amp;tab=14&amp;DocumentId=a02844e7003178ea53f098c9f78fde67&amp;Format=PDF#</t>
  </si>
  <si>
    <t>LU1150255971</t>
  </si>
  <si>
    <t>BNP Paribas Islamic Fund Hilal Income Classic Capitalisation USD</t>
  </si>
  <si>
    <t>LU1164219682</t>
  </si>
  <si>
    <t>AXA WF Euro Credit Total Return A Capitalisation EUR</t>
  </si>
  <si>
    <t>LU1169820138</t>
  </si>
  <si>
    <t>UBS(Lux)FS MSCI EMU GBPH Aacc</t>
  </si>
  <si>
    <t>#https://markets.ft.com/data/etfs/tearsheet/summary?s=UB0E:LSE:GBX#</t>
  </si>
  <si>
    <t>LU1181257202</t>
  </si>
  <si>
    <t>Blackrock Global Funds - Fixed Income Global Opportunities A2 GBP</t>
  </si>
  <si>
    <t>LU1184045307</t>
  </si>
  <si>
    <t>abrdnII-Eu SmlCo D Acc HDG GBP</t>
  </si>
  <si>
    <t>#https://markets.ft.com/data/funds/tearsheet/risk?s=LU1184045307:GBP#</t>
  </si>
  <si>
    <t>LU1190417599</t>
  </si>
  <si>
    <t>Lyxor Smart Overnight Return - UCITS ETF C EUR</t>
  </si>
  <si>
    <t>LU1191062659</t>
  </si>
  <si>
    <t>BSF Managed Index Port Defesv D5 GBP H</t>
  </si>
  <si>
    <t>LU1191062733</t>
  </si>
  <si>
    <t>BSF Managed Index Port Defesv D2 GBP H</t>
  </si>
  <si>
    <t>#https://www.blackrock.com/uk/intermediaries/literature/kiid/kiid-lx-bsf-bsf-managed-ind-portf---def-hg-d2rf-gbp-gb-lu1191062733-en.pdf?siteEntryPassthrough=true&amp;locale=en_GB&amp;userType=intermediari#</t>
  </si>
  <si>
    <t>LU1191063038</t>
  </si>
  <si>
    <t>BSF Managed Index Port Mod D5 EUR</t>
  </si>
  <si>
    <t>LU1191063111</t>
  </si>
  <si>
    <t>BSF Managed Index Port Mod D5 GBP H</t>
  </si>
  <si>
    <t>LU1191063202</t>
  </si>
  <si>
    <t>BSF Managed Index Port Mod D2 GBP H</t>
  </si>
  <si>
    <t>#https://markets.ft.com/data/funds/tearsheet/risk?s=LU1191063202:GBP#</t>
  </si>
  <si>
    <t>LU1191063541</t>
  </si>
  <si>
    <t>BSF Managed Index Port Growth D5 EUR</t>
  </si>
  <si>
    <t>#https://www.morningstar.co.uk/uk/funds/snapshot/snapshot.aspx?id=F00000VPQ3&amp;tab=2#</t>
  </si>
  <si>
    <t>LU1191063897</t>
  </si>
  <si>
    <t>BSF Managed Index Port Growth D2 GBP H</t>
  </si>
  <si>
    <t>#https://markets.ft.com/data/funds/tearsheet/summary?s=lu1191063897:gbp#</t>
  </si>
  <si>
    <t>LU1200839618</t>
  </si>
  <si>
    <t>BGF Asian Tiger Bond A6 GBP Hedged</t>
  </si>
  <si>
    <t>LU1200839964</t>
  </si>
  <si>
    <t>BlackRock Global Funds European Equity Income Fund Class D6 USD Hedged</t>
  </si>
  <si>
    <t>LU1206411313</t>
  </si>
  <si>
    <t>Quaero Capital Bamboo A-USD</t>
  </si>
  <si>
    <t>Fund went into Liquidation on 25/01/2024. Shareholder letter dated 29/01/2024 sent to Pensions (comment updated Sept 2024 CC)</t>
  </si>
  <si>
    <t>#https://markets.ft.com/data/funds/tearsheet/risk?s=LU1206411313:USD#</t>
  </si>
  <si>
    <t>LU1210069792</t>
  </si>
  <si>
    <t>Ninety One GSF UK Alpha I Inc GBP</t>
  </si>
  <si>
    <t>LU1213241133</t>
  </si>
  <si>
    <t>Ninety One GSF UK Alpha JX Inc GBP</t>
  </si>
  <si>
    <t>#https://markets.ft.com/data/funds/tearsheet/risk?s=LU1213241133:GBP#</t>
  </si>
  <si>
    <t>LU1213836080</t>
  </si>
  <si>
    <t>Fidelity Global Technology A-Acc-EUR</t>
  </si>
  <si>
    <t>#https://markets.ft.com/data/funds/tearsheet/risk?s=LU1213836080:EUR#</t>
  </si>
  <si>
    <t>LU1218204391</t>
  </si>
  <si>
    <t>Invesco Global Founders &amp; Owners A Acc USD</t>
  </si>
  <si>
    <t>LU1220104142</t>
  </si>
  <si>
    <t>GS Japan Equity Ptnrs I Acc GBP</t>
  </si>
  <si>
    <t>LU1220257130</t>
  </si>
  <si>
    <t>Matthews Asia Funds - Japan Fund I USD Acc</t>
  </si>
  <si>
    <t>LU1227292221</t>
  </si>
  <si>
    <t>Oaktree Global Convertible Bond Fund Class Ih GBP Inc</t>
  </si>
  <si>
    <t>LU1230136894</t>
  </si>
  <si>
    <t>Lyxor Smart Overnight Return ETF C GBP</t>
  </si>
  <si>
    <t>#https://www.morningstar.co.uk/uk/etf/snapshot/snapshot.aspx?id=0P0001670S&amp;tab=2&amp;InvestmentType=FE#</t>
  </si>
  <si>
    <t>LU1233581633</t>
  </si>
  <si>
    <t>Perinvest(Lux) Sicav Glb Hlthcare Eq A</t>
  </si>
  <si>
    <t>#https://www.morningstar.co.uk/uk/funds/snapshot/snapshot.aspx?id=F00000W661&amp;tab=2#</t>
  </si>
  <si>
    <t>LU1233581989</t>
  </si>
  <si>
    <t>Perinvest(Lux) Sicav Glb Hlthcare Eq B</t>
  </si>
  <si>
    <t>#http://www.morningstar.co.uk/uk/funds/snapshot/snapshot.aspx?id=F00000W662&amp;tab=14&amp;DocumentId=2bba0bb685c771bbcdfe0b2f545ccd0a&amp;Format=PDF#</t>
  </si>
  <si>
    <t>LU1235257521</t>
  </si>
  <si>
    <t>VAM International Opportunities A USD</t>
  </si>
  <si>
    <t>Merging into Alquity SICAV – Alquity Global Impact Fund I USD LU1049766204 with effect 13/12/2024</t>
  </si>
  <si>
    <t>LU1235258842</t>
  </si>
  <si>
    <t>VAM Growth Fund A GBP</t>
  </si>
  <si>
    <t>#https://markets.ft.com/data/funds/tearsheet/risk?s=LU1235258842:GBP#</t>
  </si>
  <si>
    <t>LU1235259220</t>
  </si>
  <si>
    <t>VAM Managed Funds (Lux) - VAM Growth A Acc USD (hedged)</t>
  </si>
  <si>
    <t>LU1235259907</t>
  </si>
  <si>
    <t>VAM Cautious A GBP</t>
  </si>
  <si>
    <t>#https://markets.ft.com/data/funds/tearsheet/risk?s=LU1235259907:GBP#</t>
  </si>
  <si>
    <t>LU1241943262</t>
  </si>
  <si>
    <t>Allspring (Lux) Worldwide Fund Emerging Markets Equity Income Y GBP</t>
  </si>
  <si>
    <t>LU1248511575</t>
  </si>
  <si>
    <t xml:space="preserve">Lyxor Smart Overnight Return UCITS ETF C </t>
  </si>
  <si>
    <t>LU1251111065</t>
  </si>
  <si>
    <t>JPM Global Macro Opps C (dist) GBPH</t>
  </si>
  <si>
    <t>#http://www.morningstar.co.uk/uk/funds/snapshot/snapshot.aspx?id=F00000W6KY&amp;tab=2#</t>
  </si>
  <si>
    <t>LU1254146647</t>
  </si>
  <si>
    <t>DWS Invest Multi Opportunities USD LDMH</t>
  </si>
  <si>
    <t>DWS</t>
  </si>
  <si>
    <t>#https://markets.ft.com/data/funds/tearsheet/risk?s=LU1254146647:USD#</t>
  </si>
  <si>
    <t>LU1255915826</t>
  </si>
  <si>
    <t>Allianz Income and Growth RM USD</t>
  </si>
  <si>
    <t>#https://www.morningstar.co.uk/uk/funds/snapshot/snapshot.aspx?id=F00000WEDJ&amp;tab=2#</t>
  </si>
  <si>
    <t xml:space="preserve">LU1267852082 </t>
  </si>
  <si>
    <t>Vontobel Fund TwentyFour Absolute Return Credit Fund I GBP</t>
  </si>
  <si>
    <t>LU1267852595</t>
  </si>
  <si>
    <t>Vontobel TwentyFour Abs RetCrdt N GBP</t>
  </si>
  <si>
    <t>Vontobel</t>
  </si>
  <si>
    <t>#https://markets.ft.com/data/funds/tearsheet/risk?s=LU1267852595:GBP#</t>
  </si>
  <si>
    <t>LU1268608111</t>
  </si>
  <si>
    <t>Goldman Sachs India Equity Portfolio I Inc GBP</t>
  </si>
  <si>
    <t>LU1273509064</t>
  </si>
  <si>
    <t>Fidelity Funds - Asia Pacific Dividend Fund Y-ACC-USD</t>
  </si>
  <si>
    <t>LU1273680238</t>
  </si>
  <si>
    <t>Vontobel TwentyFour Abs RetCrdt G GBP</t>
  </si>
  <si>
    <t>#https://markets.ft.com/data/funds/tearsheet/risk?s=LU1273680238:GBP#</t>
  </si>
  <si>
    <t>LU1276832398</t>
  </si>
  <si>
    <t>Janus HndrsnContinen Eurp H2 USD</t>
  </si>
  <si>
    <t>LU1276832984</t>
  </si>
  <si>
    <t>Janus Henderson Hrzn GlblPtyEqsH2GBP</t>
  </si>
  <si>
    <t>#https://www.morningstar.co.uk/uk/funds/snapshot/snapshot.aspx?id=F00000WFH1&amp;tab=2#</t>
  </si>
  <si>
    <t>LU1279333675</t>
  </si>
  <si>
    <t>Pictet - Robotics P USD</t>
  </si>
  <si>
    <t>#http://www.morningstar.co.uk/uk/funds/snapshot/snapshot.aspx?id=F00000WFC4&amp;tab=14&amp;DocumentId=af76ccd0526aba6243bd3a323bc62bc6&amp;Format=PDF#</t>
  </si>
  <si>
    <t>LU1279334210</t>
  </si>
  <si>
    <t>Pictet - Robotics P EUR</t>
  </si>
  <si>
    <t>#https://markets.ft.com/data/funds/tearsheet/risk?s=LU1279334210:EUR#</t>
  </si>
  <si>
    <t>LU1282798062</t>
  </si>
  <si>
    <t>BlackRock Strategic Funds - Managed Index Portfolios Moderate D2</t>
  </si>
  <si>
    <t>https://markets.ft.com/data/funds/tearsheet/summary?s=lu1282798062:usd</t>
  </si>
  <si>
    <t>LU1282798732</t>
  </si>
  <si>
    <t>BSF Managed Index Port Growth D2 USD H</t>
  </si>
  <si>
    <t>#https://www.morningstar.co.uk/uk/funds/snapshot/snapshot.aspx?id=F00000W97J&amp;tab=2#</t>
  </si>
  <si>
    <t>LU1291106513</t>
  </si>
  <si>
    <t>BNPP E MSCI Pac exJpn exCW Trk I GBP Cap</t>
  </si>
  <si>
    <t>LU1291166335</t>
  </si>
  <si>
    <t>VAM Cautious Fund A EUR</t>
  </si>
  <si>
    <t>LU1293074123</t>
  </si>
  <si>
    <t>Schroder GAIA BlueTrend C Acc GBP Hedged</t>
  </si>
  <si>
    <t>#https://markets.ft.com/data/funds/tearsheet/risk?s=LU1293074123:GBP#</t>
  </si>
  <si>
    <t>LU1295554916</t>
  </si>
  <si>
    <t>Capital Group New Pers (LUX) Z</t>
  </si>
  <si>
    <t>#https://www.morningstar.co.uk/uk/funds/snapshot/snapshot.aspx?id=0P00016RQI&amp;tab=12#</t>
  </si>
  <si>
    <t>LU1295555566</t>
  </si>
  <si>
    <t>Capital International New Perspective Zd GBP</t>
  </si>
  <si>
    <t>LU1303224098</t>
  </si>
  <si>
    <t>Ninety One GSF Glb Frchs I Acc GBP H</t>
  </si>
  <si>
    <t>#https://www.morningstar.co.uk/uk/funds/snapshot/snapshot.aspx?id=F00000WGI9#</t>
  </si>
  <si>
    <t>LU1303372442</t>
  </si>
  <si>
    <t>JPM GBP Liquidity LVNAV C (dist.)</t>
  </si>
  <si>
    <t>#https://www.morningstar.co.uk/uk/funds/snapshot/snapshot.aspx?id=F00000WJ5D&amp;tab=2#</t>
  </si>
  <si>
    <t>LU1304596254</t>
  </si>
  <si>
    <t>BSF Managed Index Port Defesv D2 EUR</t>
  </si>
  <si>
    <t>#https://markets.ft.com/data/funds/tearsheet/risk?s=LU1304596254:EUR#</t>
  </si>
  <si>
    <t>LU1307986833</t>
  </si>
  <si>
    <t>MFS Meridian US Corporate Bond WH1 GBP</t>
  </si>
  <si>
    <t>LU1311311358</t>
  </si>
  <si>
    <t>Matthews Asia Ex Jpn Ttl Ret Eq I USDAcc</t>
  </si>
  <si>
    <t>#https://markets.ft.com/data/funds/tearsheet/risk?s=LU1311311358:USD#</t>
  </si>
  <si>
    <t>LU1311311515</t>
  </si>
  <si>
    <t>Matthews Asia Ex Jpn Ttl Ret Eq I GBPAcc</t>
  </si>
  <si>
    <t>#https://www.trustnet.com/factsheets/o/myyc/matthews-asia-asia-ex-japan-dividend#</t>
  </si>
  <si>
    <t>LU1311311606</t>
  </si>
  <si>
    <t>Matthews Asia Ex Jpn Ttl Ret Eq I GBPDis</t>
  </si>
  <si>
    <t>#https://www.morningstar.co.uk/uk/funds/snapshot/snapshot.aspx?id=F00000WMSI#</t>
  </si>
  <si>
    <t>LU1314310662</t>
  </si>
  <si>
    <t>Nikko AM Japan Value-D GBP</t>
  </si>
  <si>
    <t>LU1316549283</t>
  </si>
  <si>
    <t>Pictet - RoboticsI GBP</t>
  </si>
  <si>
    <t>#https://markets.ft.com/data/funds/tearsheet/summary?s=LU1316549283:GBP#</t>
  </si>
  <si>
    <t>LU1318336440</t>
  </si>
  <si>
    <t>Aviva Investments Multi Strategy Target Return Class Rah</t>
  </si>
  <si>
    <t>LU1319657703</t>
  </si>
  <si>
    <t>AXAWF US Short Dur HY Bds F Cap GBP Hdg</t>
  </si>
  <si>
    <t>#https://markets.ft.com/data/funds/tearsheet/risk?s=LU1319657703:GBP#</t>
  </si>
  <si>
    <t>LU1320599852</t>
  </si>
  <si>
    <t>MFS Global Equity Fund Class W1 GBP</t>
  </si>
  <si>
    <t>LU1322871556</t>
  </si>
  <si>
    <t>Vontobel Fund - TwentyFour Strategic Income Fund N GBP</t>
  </si>
  <si>
    <t>https://markets.ft.com/data/funds/tearsheet/risk?s=LU1322871556:GBP</t>
  </si>
  <si>
    <t>LU1322871630</t>
  </si>
  <si>
    <t>Vontobel TwentyFour StratInc AQN GBP</t>
  </si>
  <si>
    <t>LU1322872018</t>
  </si>
  <si>
    <t>Vontobel TwentyFour StratInc AQG GBP</t>
  </si>
  <si>
    <t>#https://markets.ft.com/data/funds/tearsheet/risk?s=LU1322872018:GBP#</t>
  </si>
  <si>
    <t>LU1324052809</t>
  </si>
  <si>
    <t>RWC Funds - RWC Global Emerging Markets Fund Class B GBP Acc</t>
  </si>
  <si>
    <t>http://www.morningstar.co.uk/uk/funds/snapshot/snapshot.aspx?id=F00000WPL2&amp;tab=14&amp;DocumentId=e9511e3f8b1dd2b6855732fc3e059d3c&amp;Format=PDF</t>
  </si>
  <si>
    <t>LU1324516480</t>
  </si>
  <si>
    <t>UBS(Lux)FS Blmbg USD EM Sovn GBPH A</t>
  </si>
  <si>
    <t>#https://www.teletrader.com/ubs-etf-ubsetf-blm-barc-usd-emma-sover-gbp-a-dis/stocks/details/tts-104983341/name/asc#</t>
  </si>
  <si>
    <t>LU1327549009</t>
  </si>
  <si>
    <t>JPM Multi-Manager Alt S1 (acc) GBPH</t>
  </si>
  <si>
    <t>LU1330249563</t>
  </si>
  <si>
    <t>BGF Continental Eurp Flex I4</t>
  </si>
  <si>
    <t>LU1330433571</t>
  </si>
  <si>
    <t>CS (Lux) Robotics Equity B USD</t>
  </si>
  <si>
    <t>#https://markets.ft.com/data/funds/tearsheet/risk?s=LU1330433571:USD#</t>
  </si>
  <si>
    <t>LU1331789377</t>
  </si>
  <si>
    <t>VONTOBEL ASST MGMT TWENTYFOUR ABST RETURN</t>
  </si>
  <si>
    <t>LU1331973468</t>
  </si>
  <si>
    <t>Eleva UCITS - Eleva Abs Ret Europe R EUR</t>
  </si>
  <si>
    <t>LU1336270811</t>
  </si>
  <si>
    <t>Aviva Multi Strategy Target Return Ah (acc) GBP</t>
  </si>
  <si>
    <t>LU1341423751</t>
  </si>
  <si>
    <t>MS INVF US Advantage ZH GBP</t>
  </si>
  <si>
    <t>#https://www.morningstar.co.uk/uk/funds/snapshot/snapshot.aspx?id=F00000WRXF&amp;tab=14&amp;DocumentId=37b197996ca5e943cfc0c5ffe3d5c7e7&amp;Format=PDF#</t>
  </si>
  <si>
    <t>LU1342486294</t>
  </si>
  <si>
    <t>Invesco Euro Equity C GBPH Acc</t>
  </si>
  <si>
    <t>#https://www.morningstar.co.uk/uk/funds/snapshot/snapshot.aspx?id=F00000WW6Q&amp;tab=2#</t>
  </si>
  <si>
    <t>LU1347437607</t>
  </si>
  <si>
    <t>Nevastar Wealth Defender Global Equity A USD</t>
  </si>
  <si>
    <t>LU1347437946</t>
  </si>
  <si>
    <t>Nevastar Wealth Defender Global Equity A GBP</t>
  </si>
  <si>
    <t>LU1347438084</t>
  </si>
  <si>
    <t>Nevastar Wealth Defender Global Equity Fund Class I USD</t>
  </si>
  <si>
    <t>LU1368730674</t>
  </si>
  <si>
    <t>Vontobel TwentyFour Abs RetCrdt AQNGGBP</t>
  </si>
  <si>
    <t>#https://markets.ft.com/data/funds/tearsheet/risk?s=LU1368730674:GBP#</t>
  </si>
  <si>
    <t>LU1373034930</t>
  </si>
  <si>
    <t>BSF Global Event Driven D2 GBP H</t>
  </si>
  <si>
    <t>#https://www.morningstar.co.uk/uk/funds/snapshot/snapshot.aspx?id=F00000X2PE&amp;tab=2#</t>
  </si>
  <si>
    <t>LU1378878869</t>
  </si>
  <si>
    <t>Morgan Stanley Investment Funds Asia Opportunity Fund I USD</t>
  </si>
  <si>
    <t>LU1378878943</t>
  </si>
  <si>
    <t>MS INVF Asia Opportunity ZH GBP</t>
  </si>
  <si>
    <t>#https://markets.ft.com/data/funds/tearsheet/risk?s=LU1378878943:GBP#</t>
  </si>
  <si>
    <t>LU1378997875</t>
  </si>
  <si>
    <t>Capital Group InvCoAmer (LUX) Z</t>
  </si>
  <si>
    <t>#https://www.morningstar.co.uk/uk/funds/snapshot/snapshot.aspx?id=F00000XDAC&amp;tab=2#</t>
  </si>
  <si>
    <t>LU1387591305</t>
  </si>
  <si>
    <t>MS INVF Europe Opportunity A</t>
  </si>
  <si>
    <t>LU1390214952</t>
  </si>
  <si>
    <t>Goldman Sachs Emerging Markets Equity Portfolio I Inc GBP</t>
  </si>
  <si>
    <t>LU1391034839</t>
  </si>
  <si>
    <t>Aubrey Global Emerging Markets Opps RC1£</t>
  </si>
  <si>
    <t>#https://markets.ft.com/data/funds/tearsheet/risk?s=LU1391034839:GBP#</t>
  </si>
  <si>
    <t>LU1391035216</t>
  </si>
  <si>
    <t>Aubrey Global Emerging Markets Opportunities Fund IC3 GBP</t>
  </si>
  <si>
    <t>LU1396458041</t>
  </si>
  <si>
    <t>Rathbone Lux - Multi-Asset Enhanced Growth Portfolio L EUR Acc Hdg</t>
  </si>
  <si>
    <t>LU1396458397</t>
  </si>
  <si>
    <t>Rathbone SICAV Mlt-Asst Enh Gr L Acc GBP</t>
  </si>
  <si>
    <t>#https://markets.ft.com/data/funds/tearsheet/risk?s=LU1396458397:GBP#</t>
  </si>
  <si>
    <t>LU1396458470</t>
  </si>
  <si>
    <t>Rathbone SICAV Mlt-Asst Enh Gr L0 AccGBP</t>
  </si>
  <si>
    <t>#https://markets.ft.com/data/funds/tearsheet/risk?s=LU1396458470:GBP#</t>
  </si>
  <si>
    <t>LU1396458801</t>
  </si>
  <si>
    <t>Rathbone Lux - Multi-Asset Strategic Growth Portfolio L EUR Acc Hdg</t>
  </si>
  <si>
    <t>LU1396459015</t>
  </si>
  <si>
    <t>Rathbone SICAV MA Strat Gr L Acc GBP</t>
  </si>
  <si>
    <t>#https://www.morningstar.co.uk/uk/funds/snapshot/snapshot.aspx?id=F00000XNN3&amp;tab=2#</t>
  </si>
  <si>
    <t>LU1396459106</t>
  </si>
  <si>
    <t>Rathbone SICAV MA Strat Gr L0 Acc GBP</t>
  </si>
  <si>
    <t>#https://markets.ft.com/data/funds/tearsheet/risk?s=LU1396459106:GBP#</t>
  </si>
  <si>
    <t>LU1396459288</t>
  </si>
  <si>
    <t>Rathbone SICAV MA Strat Gr L1 Acc GBP</t>
  </si>
  <si>
    <t>#https://markets.ft.com/data/funds/tearsheet/risk?s=LU1396459288:GBP#</t>
  </si>
  <si>
    <t>LU1396459528</t>
  </si>
  <si>
    <t>Rathbone Lux - Multi-Asset Strategic Growth Portfolio L EUR Inc Hdg</t>
  </si>
  <si>
    <t>LU1396459791</t>
  </si>
  <si>
    <t>Rathbone SICAV MA Strat Gr L Inc GBP</t>
  </si>
  <si>
    <t>#https://www.morningstar.co.uk/uk/funds/snapshot/snapshot.aspx?id=F00000XNN9&amp;tab=2#</t>
  </si>
  <si>
    <t>LU1396459874</t>
  </si>
  <si>
    <t>Rathbone SICAV MA Strat Gr L Inc USD</t>
  </si>
  <si>
    <t>#https://markets.ft.com/data/funds/tearsheet/risk?s=LU1396459874:USD#</t>
  </si>
  <si>
    <t>LU1396459957</t>
  </si>
  <si>
    <t>Rathbone SICAV MA Ttl Ret Acc L EUR</t>
  </si>
  <si>
    <t>#https://markets.ft.com/data/funds/tearsheet/risk?s=LU1396459957:EUR#</t>
  </si>
  <si>
    <t>LU1396460294</t>
  </si>
  <si>
    <t>Rathbone Multi-Asset Total Return L Acc GBP</t>
  </si>
  <si>
    <t>LU1396460880</t>
  </si>
  <si>
    <t>Rathbone Multi Asset Total Return L Inc EUR</t>
  </si>
  <si>
    <t>LU1396460963</t>
  </si>
  <si>
    <t>Rathbone Multi-Asset Total Return Portfolio L Inc GBP</t>
  </si>
  <si>
    <t>LU1396461268</t>
  </si>
  <si>
    <t>Rathbone SICAV Ethical Bond L Acc GBP</t>
  </si>
  <si>
    <t>#https://markets.ft.com/data/funds/tearsheet/risk?s=LU1396461268:GBP#</t>
  </si>
  <si>
    <t>LU1396461698</t>
  </si>
  <si>
    <t>Rathbone SICAV Ethical Bond L Inc GBP</t>
  </si>
  <si>
    <t>#https://markets.ft.com/data/funds/tearsheet/risk?s=LU1396461698:GBP#</t>
  </si>
  <si>
    <t>LU1407892592</t>
  </si>
  <si>
    <t>Lyxor Core UK Govt Bd (DR) ETF D GBP</t>
  </si>
  <si>
    <t>CASH LIKE (q)</t>
  </si>
  <si>
    <t>#https://www.opcvm360.com/opcvm/fiche/lyxor-ftse-actuaries-uk-gilts-dr-ucits-etf-d-gbp-dis#</t>
  </si>
  <si>
    <t>LU1408525464</t>
  </si>
  <si>
    <t>Robeco Global Consumer Trends Eqs F £</t>
  </si>
  <si>
    <t>#https://www.morningstar.co.uk/uk/funds/snapshot/snapshot.aspx?id=F00000X721&amp;tab=12#</t>
  </si>
  <si>
    <t>LU1410502493</t>
  </si>
  <si>
    <t>Vontobel TwentyFour Absolute Return Credit AQHNG USD</t>
  </si>
  <si>
    <t>LU1420311752</t>
  </si>
  <si>
    <t>AB European Eq S1 EUR</t>
  </si>
  <si>
    <t>LU1421306025</t>
  </si>
  <si>
    <t>Edgewood L Sel US Select Growth I USD ZD</t>
  </si>
  <si>
    <t>LU1421306611</t>
  </si>
  <si>
    <t>Edgewood L Sel US Select Growth I GBP D</t>
  </si>
  <si>
    <t>#https://markets.ft.com/data/funds/tearsheet/risk?s=LU1421306611:GBP#</t>
  </si>
  <si>
    <t>LU1429556951</t>
  </si>
  <si>
    <t>ASG Managed Futures I/A USD</t>
  </si>
  <si>
    <t>#https://www.morningstar.co.uk/uk/funds/snapshot/snapshot.aspx?id=F00000XCPT&amp;tab=2#</t>
  </si>
  <si>
    <t>LU1429557173</t>
  </si>
  <si>
    <t>ASG Managed Futures H-I/A GBP</t>
  </si>
  <si>
    <t>LU1429558734</t>
  </si>
  <si>
    <t>Natixis Loomis Sayles U.S. Growth Equity S1/A GBP</t>
  </si>
  <si>
    <t>LU1433070692</t>
  </si>
  <si>
    <t>CT (Lux) Global Focus ZG Acc GBP</t>
  </si>
  <si>
    <t>LU1435384604</t>
  </si>
  <si>
    <t>Loomis Sayles US Growth Equity Fund GBP I/A GBP</t>
  </si>
  <si>
    <t>LU1435409286</t>
  </si>
  <si>
    <t>AZ Islamic - MAMG Global Sukuk A-ME USD Acc</t>
  </si>
  <si>
    <t>LU1437676809</t>
  </si>
  <si>
    <t>Pictet Global Thematic Opportunities Fund IA GBP</t>
  </si>
  <si>
    <t>Old GAP - This is a clean share class therefore intermediary would be prohibited from taking the 1% exit fee</t>
  </si>
  <si>
    <t>LU1439943090</t>
  </si>
  <si>
    <t>Lyxor UK Government Bond 0-5Y (DR) UCITS ETF</t>
  </si>
  <si>
    <t>LU1452600270</t>
  </si>
  <si>
    <t>AMUNDI US TIPS GOV INFLATION LINKED BOND ETF</t>
  </si>
  <si>
    <t>LU1452600601</t>
  </si>
  <si>
    <t>Lyxor Core US TIPS (DR) ETF MthlyH D GBP</t>
  </si>
  <si>
    <t>LU1459801517</t>
  </si>
  <si>
    <t>UBS(Lux)FS Blmbg TIPS 1-10 USD Aacc</t>
  </si>
  <si>
    <t>LU1459801947</t>
  </si>
  <si>
    <t>UBS(Lux)FS Blmbg TIPS 1-10 HGBP Aacc</t>
  </si>
  <si>
    <t>#https://www.morningstar.co.uk/uk/etf/snapshot/snapshot.aspx?id=0P000198ZE&amp;tab=2&amp;InvestmentType=FE#</t>
  </si>
  <si>
    <t>LU1459803133</t>
  </si>
  <si>
    <t>UBS(Lux)FS Blmbg TIPS 10+ HGBP Adis</t>
  </si>
  <si>
    <t>#https://www.morningstar.co.uk/uk/etf/snapshot/snapshot.aspx?id=0P0001FTCT&amp;tab=14&amp;DocumentId=0c95732be2bd3537f015c4569d51fbfd&amp;Format=PDF#</t>
  </si>
  <si>
    <t>LU1475748270</t>
  </si>
  <si>
    <t>Threadneedle (Lux) UK Equity Income LGP</t>
  </si>
  <si>
    <t>#https://markets.ft.com/data/funds/tearsheet/risk?s=LU1475748270:GBP#</t>
  </si>
  <si>
    <t>LU1475749088</t>
  </si>
  <si>
    <t>Threadneedle (Lux) UK Equity Income IG</t>
  </si>
  <si>
    <t>#https://markets.ft.com/data/funds/tearsheet/summary?s=lu1475749088:gbp#</t>
  </si>
  <si>
    <t>LU1479558048</t>
  </si>
  <si>
    <t>AXA World Funds - US Short Duration High Yield Bonds ZI Cap GBP Hdg</t>
  </si>
  <si>
    <t>LU1479558477</t>
  </si>
  <si>
    <t>AXAWF US Short Dur HY Bds ZI QD GBP Hdg</t>
  </si>
  <si>
    <t>#https://markets.ft.com/data/funds/tearsheet/risk?s=LU1479558477:GBP#</t>
  </si>
  <si>
    <t>LU1484868242</t>
  </si>
  <si>
    <t>Emirates NBD SICAV - Emirates India Equity Fund I USD</t>
  </si>
  <si>
    <t>LU1487321751</t>
  </si>
  <si>
    <t>Rathbone Multi Asset Strategic Growth P2 Acc GBP</t>
  </si>
  <si>
    <t>LU1487322486</t>
  </si>
  <si>
    <t>Rathbone Multi Asset Total Return P3 Acc GBP</t>
  </si>
  <si>
    <t>LU1492452609</t>
  </si>
  <si>
    <t>Allianz Dyn Asian Hi Yld Bd AMg SGD</t>
  </si>
  <si>
    <t>LU1506039194</t>
  </si>
  <si>
    <t>Luxif Amathus Conservative</t>
  </si>
  <si>
    <t>Added on request for Annabel - Cornhill Ref:MWS0041 - Fund went into suspension on 17/07/2020. Limited information available. (11/06/2024 CC).</t>
  </si>
  <si>
    <t>LU1506043030</t>
  </si>
  <si>
    <t>Luxif Amathus Balanced Growth</t>
  </si>
  <si>
    <t>GAP - Fund went into suspension on 17/07/2020. Limited information available. (11/06/2024 CC). SICAV-SIF</t>
  </si>
  <si>
    <t>LU1508132989</t>
  </si>
  <si>
    <t>Momentum GF Harmony Sterling Growth H</t>
  </si>
  <si>
    <t>LU1521667029</t>
  </si>
  <si>
    <t>Robeco Global Credits IBH GBP</t>
  </si>
  <si>
    <t>#https://markets.ft.com/data/funds/tearsheet/risk?s=LU1521667029:GBP#</t>
  </si>
  <si>
    <t>LU1529944198</t>
  </si>
  <si>
    <t>BGF Emerging Markets Eq Inc A6 GBP Hdg</t>
  </si>
  <si>
    <t>#http://www.morningstar.co.uk/uk/funds/snapshot/snapshot.aspx?id=F00000YDMO&amp;tab=14&amp;DocumentId=7c17e5c5a0b2f2fac0c0726fc3121b2a&amp;Format=PDF#</t>
  </si>
  <si>
    <t>LU1530788402</t>
  </si>
  <si>
    <t>Vontobel TwentyFour Abs RetCrdt AQG GBP</t>
  </si>
  <si>
    <t>#https://markets.ft.com/data/funds/tearsheet/risk?s=LU1530788402:GBP#</t>
  </si>
  <si>
    <t>LU1531595723</t>
  </si>
  <si>
    <t>M&amp;G (Lux) Absolute Return Bond C GBPhAcc</t>
  </si>
  <si>
    <t>#https://www.morningstar.co.uk/uk/funds/snapshot/snapshot.aspx?id=F00000YCWX&amp;tab=14&amp;DocumentId=675f250749109e935aec268ecde67a47&amp;Format=PDF#</t>
  </si>
  <si>
    <t>LU1548497426</t>
  </si>
  <si>
    <t>Allianz Global Artificial Intelligence Fund AT USD</t>
  </si>
  <si>
    <t>LU1550162645</t>
  </si>
  <si>
    <t>Fidelity Global Dividend Fund WINC GBP H</t>
  </si>
  <si>
    <t>LU1551069211</t>
  </si>
  <si>
    <t>Fulcrum Diversified Absolute Ret I £ Acc</t>
  </si>
  <si>
    <t>LU1551069567</t>
  </si>
  <si>
    <t>Fulcrum Diversified Absolute Ret F £ Acc</t>
  </si>
  <si>
    <t>#https://www.trustnetoffshore.com/Factsheets/Factsheet.aspx?univ=DC&amp;fundCode=EBF7X&amp;pagetype=overview#</t>
  </si>
  <si>
    <t>LU1551069724</t>
  </si>
  <si>
    <t>Fulcrum Diversified Absolute Return Fund Class F USD Acc</t>
  </si>
  <si>
    <t>LU1555404869</t>
  </si>
  <si>
    <t>The Fund Group Athena Global Opp A1 Acc</t>
  </si>
  <si>
    <t>13 Feb 24 - The fund has been placed into liquidation and subscriptions/redemptions have been suspended (comments updated Sept 2024 CC)</t>
  </si>
  <si>
    <t>#https://markets.ft.com/data/funds/tearsheet/risk?s=LU1555404869:GBP#</t>
  </si>
  <si>
    <t>LU1555405320</t>
  </si>
  <si>
    <t>The Fund Group Athena Global Opp B1 Acc</t>
  </si>
  <si>
    <t>#http://www.athenafund.co.uk/files/new/Athena%20Key%20Facts.pdf#</t>
  </si>
  <si>
    <t>LU1555405759</t>
  </si>
  <si>
    <t>The Fund Group Athena Global Opportunities Fund C1</t>
  </si>
  <si>
    <t>13 Feb 24 - The fund has been placed into liquidation and subscriptions/redemptions have been suspended</t>
  </si>
  <si>
    <t>LU1558094261</t>
  </si>
  <si>
    <t>VAM Balanced Fund D GBP</t>
  </si>
  <si>
    <t>#http://www.morningstar.co.uk/uk/funds/snapshot/snapshot.aspx?id=F00000YNJQ&amp;tab=14&amp;DocumentId=65ad5610a9ef0bf554f4da06957ce3c0&amp;Format=PDF#</t>
  </si>
  <si>
    <t>LU1558094774</t>
  </si>
  <si>
    <t>VAM Cautious D GBP</t>
  </si>
  <si>
    <t>#https://markets.ft.com/data/funds/tearsheet/risk?s=LU1558094774:GBP#</t>
  </si>
  <si>
    <t>LU1558095151</t>
  </si>
  <si>
    <t>VAM Growth Fund D GBP</t>
  </si>
  <si>
    <t>#https://markets.ft.com/data/funds/tearsheet/risk?s=LU1558095151:GBP#</t>
  </si>
  <si>
    <t>LU1560650563</t>
  </si>
  <si>
    <t>Fidelity Funds Global Tecnology Y Acc</t>
  </si>
  <si>
    <t>LU1561566396</t>
  </si>
  <si>
    <t>Fulcrum Diversified Absolute Return Fund I GBP Inc</t>
  </si>
  <si>
    <t>GAP NEW. There is reference to an exit fee of 2% on the UCITS KID but nothing on PRIIPS KID. On page 92 of prospectus states there is no exit fee</t>
  </si>
  <si>
    <t>LU1562330560</t>
  </si>
  <si>
    <t>T. Rowe Price Funds SICAV - US Smaller Companies Equity Fund Qh GBP</t>
  </si>
  <si>
    <t>https://www.morningstar.co.uk/uk/funds/snapshot/snapshot.aspx?id=F00000YO0E&amp;tab=2</t>
  </si>
  <si>
    <t>LU1563454310</t>
  </si>
  <si>
    <t>Lyxor Green Bond (DR) ETF C EUR</t>
  </si>
  <si>
    <t>#https://www.morningstar.co.uk/uk/etf/snapshot/snapshot.aspx?id=0P0001ABPF&amp;tab=2&amp;InvestmentType=FE#</t>
  </si>
  <si>
    <t>LU1569385302</t>
  </si>
  <si>
    <t>HSBC Islamic Global Equity Index IC</t>
  </si>
  <si>
    <t>#https://markets.ft.com/data/funds/tearsheet/summary?s=lu1569385302:usd#</t>
  </si>
  <si>
    <t>LU1578129394</t>
  </si>
  <si>
    <t>Robeco BP US Premium Equities IH £</t>
  </si>
  <si>
    <t>#https://www.morningstar.co.uk/uk/funds/snapshot/snapshot.aspx?id=F00000YOTJ&amp;tab=2#</t>
  </si>
  <si>
    <t>LU1578216449</t>
  </si>
  <si>
    <t>BGF Asian Growth Leaders D2</t>
  </si>
  <si>
    <t>#https://markets.ft.com/data/funds/tearsheet/risk?s=LU1578216449:EUR#</t>
  </si>
  <si>
    <t>LU1594446863</t>
  </si>
  <si>
    <t>Casa4Funds (LUX) LIQ - Wld Invst Opps Intl Eqty A GBP</t>
  </si>
  <si>
    <t>#http://www.londonstockexchange.com/exchange/prices-and-markets/funds/company-summary/OX/25163615.html#</t>
  </si>
  <si>
    <t>LU1597246385</t>
  </si>
  <si>
    <t>Allianz Global Artfcl Intlgc PT GBP</t>
  </si>
  <si>
    <t>#https://www.morningstar.co.uk/uk/funds/snapshot/snapshot.aspx?id=F00000YWRX&amp;tab=12#</t>
  </si>
  <si>
    <t>LU1603798981</t>
  </si>
  <si>
    <t>Invesco Global Thmtc Inovt Eq A USD Acc</t>
  </si>
  <si>
    <t>#https://markets.ft.com/data/funds/tearsheet/risk?s=LU1603798981:USD#</t>
  </si>
  <si>
    <t>LU1614448808</t>
  </si>
  <si>
    <t>Ninety One GSF Glb MA Inc J Acc GBP H</t>
  </si>
  <si>
    <t>#https://markets.ft.com/data/funds/tearsheet/risk?s=LU1614448808:GBP#</t>
  </si>
  <si>
    <t>LU1622138904</t>
  </si>
  <si>
    <t>JPMF GL GOV BD SHS JPM A ACC AUD HEDGED CAP</t>
  </si>
  <si>
    <t>LU1627466425</t>
  </si>
  <si>
    <t>Janus Henderson Horizon Strategic Bond Fund GU3q H GBP</t>
  </si>
  <si>
    <t>1% exit fee applied for excessive trading so acceptable for IFGL Pensions.</t>
  </si>
  <si>
    <t>LU1665238934</t>
  </si>
  <si>
    <t>M&amp;G (Lux) Global Listed Infras C GBP Acc</t>
  </si>
  <si>
    <t>#https://www.morningstar.co.uk/uk/funds/snapshot/snapshot.aspx?id=F00000ZQ2F&amp;tab=2#</t>
  </si>
  <si>
    <t>LU1670632501</t>
  </si>
  <si>
    <t>M&amp;G Emerging Markets Bond C Acc USD</t>
  </si>
  <si>
    <t>LU1670713921</t>
  </si>
  <si>
    <t>M&amp;G (Lux) Episode Macro S USD Acc</t>
  </si>
  <si>
    <t>#https://www.morningstar.co.uk/uk/funds/snapshot/snapshot.aspx?id=F000010L5P&amp;tab=2#</t>
  </si>
  <si>
    <t>LU1673108939</t>
  </si>
  <si>
    <t>Aroundtown SA</t>
  </si>
  <si>
    <t>#https://www.teletrader.com/aroundtown-sa-aroundtown-property-holdings-ord-shs/stocks/details/tts-132002235#</t>
  </si>
  <si>
    <t>LU1681038326</t>
  </si>
  <si>
    <t>Amundi Nasdaq 100 UCITS ETF USD</t>
  </si>
  <si>
    <t>LU1681043086</t>
  </si>
  <si>
    <t xml:space="preserve">Amundi MSCI India UCITS ETF </t>
  </si>
  <si>
    <t>LU1681045297</t>
  </si>
  <si>
    <t>Amundi IS MSCI Em Latin America ETF-C $</t>
  </si>
  <si>
    <t>LU1681045453</t>
  </si>
  <si>
    <t>Amundi IS MSCI Emerging Markets ETF-C $</t>
  </si>
  <si>
    <t>#https://www.justetf.com/en/etf-profile.html?isin=LU1681045453#overview</t>
  </si>
  <si>
    <t>LU1681770118</t>
  </si>
  <si>
    <t>Perinvest(Lux) Sicav Asia Div Eq L EUR</t>
  </si>
  <si>
    <t>#https://markets.ft.com/data/funds/tearsheet/risk?s=LU1681770118:GBP#</t>
  </si>
  <si>
    <t>LU1683285164</t>
  </si>
  <si>
    <t>CS (Lux) Digital Health Equity B USD</t>
  </si>
  <si>
    <t>LU1684384354</t>
  </si>
  <si>
    <t>M&amp;G (Lux) Japan C USD Acc</t>
  </si>
  <si>
    <t>LU1689651096</t>
  </si>
  <si>
    <t>Fidelity Asia Pacific Opportunities Fund I EUR Acc</t>
  </si>
  <si>
    <t>LU1698187975</t>
  </si>
  <si>
    <t>Fidelity Glb Mlt Ast IncY-MInc(G)-GBPH</t>
  </si>
  <si>
    <t>#https://markets.ft.com/data/funds/tearsheet/risk?s=LU1698187975:GBP#</t>
  </si>
  <si>
    <t>LU1708482259</t>
  </si>
  <si>
    <t>Mirabaud Sust Glbl Hi Div N USD Acc</t>
  </si>
  <si>
    <t>LU1713307699</t>
  </si>
  <si>
    <t>Schroder ISF China A C Acc USD</t>
  </si>
  <si>
    <t>#https://markets.ft.com/data/funds/tearsheet/summary?s=LU1713307699:USD#</t>
  </si>
  <si>
    <t>LU1713667043</t>
  </si>
  <si>
    <t>Threadneedle (Lux) Glbl Corp Bd NGC</t>
  </si>
  <si>
    <t>#https://markets.ft.com/data/funds/tearsheet/risk?s=LU1713667043:GBP#</t>
  </si>
  <si>
    <t>LU1718418525</t>
  </si>
  <si>
    <t>JPM Global Select Equity A (acc) SGD</t>
  </si>
  <si>
    <t>LU1730018279</t>
  </si>
  <si>
    <t>Alquity Global Impact Fund USD R Cap USD</t>
  </si>
  <si>
    <t>LU1733247669</t>
  </si>
  <si>
    <t xml:space="preserve">Blackrock Managed Index Portfolios Conservative Class D2 Hedged USD </t>
  </si>
  <si>
    <t>LU1735751908</t>
  </si>
  <si>
    <t>MS INVF Asia Opportunity J</t>
  </si>
  <si>
    <t>LU1740659690</t>
  </si>
  <si>
    <t>Allianz Global Floating Rate Notes Plus Fund AT USD</t>
  </si>
  <si>
    <t>LU1740661167</t>
  </si>
  <si>
    <t xml:space="preserve">Allianz Global Floating Rate Notes Plus AT (H2 - EUR) </t>
  </si>
  <si>
    <t>LU1770035654</t>
  </si>
  <si>
    <t>Ninety One GSF Glb MA Inc J Inc-2 GBPH</t>
  </si>
  <si>
    <t>#https://markets.ft.com/data/funds/tearsheet/risk?s=LU1770035654:GBP#</t>
  </si>
  <si>
    <t>LU1775947333</t>
  </si>
  <si>
    <t>Invesco ASEAN Equity A USD AD</t>
  </si>
  <si>
    <t>LU1775952176</t>
  </si>
  <si>
    <t>Invesco Global Hlth Care Innovt C USD AD</t>
  </si>
  <si>
    <t>#http://www.morningstar.co.uk/uk/funds/snapshot/snapshot.aspx?id=F000010OVT&amp;tab=12#</t>
  </si>
  <si>
    <t>LU1775961243</t>
  </si>
  <si>
    <t>Invesco Cnttl Eur Sm Cp Eq A USD AD</t>
  </si>
  <si>
    <t>#https://markets.ft.com/data/funds/tearsheet/risk?s=LU1775961243:USD#</t>
  </si>
  <si>
    <t>LU1775980466</t>
  </si>
  <si>
    <t>Invesco UK Equity Z GBP AD</t>
  </si>
  <si>
    <t>#http://www.morningstar.co.uk/uk/funds/snapshot/snapshot.aspx?id=F000010P2U&amp;tab=12#</t>
  </si>
  <si>
    <t>LU1775980979</t>
  </si>
  <si>
    <t>Invesco Sterling Bond A GBP Acc</t>
  </si>
  <si>
    <t>#https://www.teletrader.com/shnvesco-sterling-bond-fd-a-acc-gbp/funds/details/FU_100064107#</t>
  </si>
  <si>
    <t>LU1775981274</t>
  </si>
  <si>
    <t>Invesco Sterling Bond A GBP QD</t>
  </si>
  <si>
    <t>#https://markets.ft.com/data/funds/tearsheet/risk?s=LU1775981274:GBP#</t>
  </si>
  <si>
    <t>LU1775981431</t>
  </si>
  <si>
    <t>Invesco Sterling Bond C GBP Acc</t>
  </si>
  <si>
    <t>#https://markets.ft.com/data/funds/tearsheet/risk?s=LU1775981431:GBP#</t>
  </si>
  <si>
    <t>LU1775981605</t>
  </si>
  <si>
    <t>Invesco Sterling Bond C GBP QD</t>
  </si>
  <si>
    <t>#https://markets.ft.com/data/funds/tearsheet/risk?s=LU1775981605:GBP#</t>
  </si>
  <si>
    <t>LU1775981860</t>
  </si>
  <si>
    <t>Invesco Sterling Bond Z GBP Acc</t>
  </si>
  <si>
    <t>#https://markets.ft.com/data/funds/tearsheet/risk?s=LU1775981860:GBP#</t>
  </si>
  <si>
    <t>LU1775982082</t>
  </si>
  <si>
    <t>Invesco Sterling Bond Z GBP QD</t>
  </si>
  <si>
    <t>#http://www.morningstar.co.uk/uk/funds/snapshot/snapshot.aspx?id=F000010P2Q&amp;tab=2#</t>
  </si>
  <si>
    <t>LU1781541096</t>
  </si>
  <si>
    <t>Lyxor Core Morningstar UK NT (DR) UCITS ETF</t>
  </si>
  <si>
    <t>LU1781541179</t>
  </si>
  <si>
    <t>Lyxor Smart Cash GBP UCITS ETF</t>
  </si>
  <si>
    <t>LU1791173633</t>
  </si>
  <si>
    <t>BGF Global Multi-Asset Inc GBP H</t>
  </si>
  <si>
    <t>#https://www.morningstar.co.uk/uk/funds/snapshot/snapshot.aspx?id=F0000109EL&amp;tab=2#</t>
  </si>
  <si>
    <t>LU1791708768</t>
  </si>
  <si>
    <t>Fidelity Funds - Asian Smaller Companies Fund I Dist USD</t>
  </si>
  <si>
    <t>LU1793345346</t>
  </si>
  <si>
    <t>BlueBox Funds Global Technology A £ Acc</t>
  </si>
  <si>
    <t>#https://markets.ft.com/data/funds/tearsheet/risk?s=LU1793345346:GBP#</t>
  </si>
  <si>
    <t>LU1793346740</t>
  </si>
  <si>
    <t>BlueBox Global Technology Fund I GBP Acc</t>
  </si>
  <si>
    <t>LU1797663298</t>
  </si>
  <si>
    <t>Fidelity Glb Mlt Ast Inc Y-Acc-USD</t>
  </si>
  <si>
    <t>LU1797811152</t>
  </si>
  <si>
    <t>M&amp;G (Lux) Emerging Markets Bond Fund CI Acc</t>
  </si>
  <si>
    <t>LU1805264717</t>
  </si>
  <si>
    <t>Artemis US Smaller Companies I Acc USD</t>
  </si>
  <si>
    <t>LU1807408643</t>
  </si>
  <si>
    <t>T. Rowe Price Japanese Equity Qd GBP</t>
  </si>
  <si>
    <t>LU1809996801</t>
  </si>
  <si>
    <t>Schroders GAIA Helix (GBP)</t>
  </si>
  <si>
    <t>LU1809996983</t>
  </si>
  <si>
    <t>Schroders GAIA Helis (GBP)</t>
  </si>
  <si>
    <t>LU1811047593</t>
  </si>
  <si>
    <t>Bellevue (Lux) Bellevue Dgtl Hthl B USD</t>
  </si>
  <si>
    <t>#https://markets.ft.com/data/funds/tearsheet/risk?s=LU1811047593:USD#</t>
  </si>
  <si>
    <t>LU1815336505</t>
  </si>
  <si>
    <t>Columbia Threadneedle (Lux) Global Smaller Companies ZG Acc GBP</t>
  </si>
  <si>
    <t>LU1821417471</t>
  </si>
  <si>
    <t>VAM Balanced Fund Z GBP</t>
  </si>
  <si>
    <t>#https://www.morningstar.co.uk/uk/funds/snapshot/snapshot.aspx?id=F000010RBN&amp;tab=2#</t>
  </si>
  <si>
    <t>LU1821417638</t>
  </si>
  <si>
    <t>VAM Growth Fund zas GBP</t>
  </si>
  <si>
    <t>#https://www.morningstar.co.uk/uk/funds/snapshot/snapshot.aspx?id=F000010RBQ#</t>
  </si>
  <si>
    <t>LU1821812770</t>
  </si>
  <si>
    <t>Cohen &amp; Steers SICAV Dvrs Rl Asts FX GBP</t>
  </si>
  <si>
    <t>#https://markets.ft.com/data/funds/tearsheet/risk?s=LU1821812770:GBP#</t>
  </si>
  <si>
    <t>LU1823585333</t>
  </si>
  <si>
    <t>Lombard 82 - EMTN Bonds Series 8 - Class B GBP (Acc) Maturity 2038</t>
  </si>
  <si>
    <t>NAN</t>
  </si>
  <si>
    <t>LU1829221024</t>
  </si>
  <si>
    <t>Lyxor Nasdaq 100 ETF Acc</t>
  </si>
  <si>
    <t>#https://www.justetf.com/en/etf-profile.html?isin=LU1829221024#volatility</t>
  </si>
  <si>
    <t>LU1829336780</t>
  </si>
  <si>
    <t>Columbia Threadneedle (Lux) I European Corporate Bond 8E</t>
  </si>
  <si>
    <t>LU1832003724</t>
  </si>
  <si>
    <t>Threadneedle(Lux)Pan Eurp ESG Eqs 1G GBP</t>
  </si>
  <si>
    <t>#https://markets.ft.com/data/funds/tearsheet/risk?s=LU1832003724:GBP#</t>
  </si>
  <si>
    <t>LU1835929719</t>
  </si>
  <si>
    <t>Allianz All China Equity WT GBP</t>
  </si>
  <si>
    <t>#https://markets.ft.com/data/funds/tearsheet/risk?s=LU1835929719:GBP#</t>
  </si>
  <si>
    <t>LU1837981973</t>
  </si>
  <si>
    <t>VAM Managed Funds (Lux) - VAM Fund Z GBP</t>
  </si>
  <si>
    <t>#https://www.trustnetoffshore.com/Factsheets/Factsheet.aspx?univ=DC&amp;fundCode=AIFV7&amp;pagetype=ratios#</t>
  </si>
  <si>
    <t>LU1841731745</t>
  </si>
  <si>
    <t>Amundi MSCI China UCITS ETF</t>
  </si>
  <si>
    <t>LU1842711688</t>
  </si>
  <si>
    <t>MS INVF Global Sustain Z USD Acc</t>
  </si>
  <si>
    <t>LU1842777788</t>
  </si>
  <si>
    <t>AQR Sustainable Delphi Long-Short Equity IAG1 GBP</t>
  </si>
  <si>
    <t>LU1852330908</t>
  </si>
  <si>
    <t>Blackrock Global Allocation Fund D4 GBP</t>
  </si>
  <si>
    <t>LU1854148928</t>
  </si>
  <si>
    <t>M&amp;G (Lux) Episode Macro T H GBP Acc</t>
  </si>
  <si>
    <t>LU1861138961</t>
  </si>
  <si>
    <t>Amundi MSCI EMs SRI PAB - DR (C)</t>
  </si>
  <si>
    <t>#https://www.morningstar.co.uk/uk/etf/snapshot/snapshot.aspx?id=0P0001IINP&amp;tab=2&amp;InvestmentType=FE#</t>
  </si>
  <si>
    <t>LU1861215629</t>
  </si>
  <si>
    <t>BGF Future of Transport D2 GBP Hedged</t>
  </si>
  <si>
    <t>#https://markets.ft.com/data/funds/tearsheet/risk?s=LU1861215629:GBP#</t>
  </si>
  <si>
    <t>LU1861215975</t>
  </si>
  <si>
    <t>BGF Next Generation Technology A2</t>
  </si>
  <si>
    <t>#https://markets.ft.com/data/funds/tearsheet/risk?s=LU1861215975:USD#</t>
  </si>
  <si>
    <t>LU1861216866</t>
  </si>
  <si>
    <t>BGF Next Generation Technology D2 GBP H</t>
  </si>
  <si>
    <t>#https://markets.ft.com/data/funds/tearsheet/risk?s=LU1861216866:GBP#</t>
  </si>
  <si>
    <t>LU1873128927</t>
  </si>
  <si>
    <t>JPM GBP Liquidity LVNAV Acc C GBP</t>
  </si>
  <si>
    <t>LU1881796145</t>
  </si>
  <si>
    <t>M&amp;G (Lux) Optimal Income JI EUR Acc</t>
  </si>
  <si>
    <t>#https://markets.ft.com/data/funds/tearsheet/risk?s=LU1881796145:EUR#</t>
  </si>
  <si>
    <t>LU1882613372</t>
  </si>
  <si>
    <t>Vontobel TwentyFour Mon Eur ABS HNH GBP</t>
  </si>
  <si>
    <t>LU1884804383</t>
  </si>
  <si>
    <t>BlackRock UK Emerging Companies Absolute Return Fund S2 GBP</t>
  </si>
  <si>
    <t>LU1887441761</t>
  </si>
  <si>
    <t>Invesco Japanese Equity Advantage Fund Z GBP A</t>
  </si>
  <si>
    <t>LU1893896800</t>
  </si>
  <si>
    <t>Artemis Fds (Lux) US Sct I USD Acc</t>
  </si>
  <si>
    <t>LU1893897287</t>
  </si>
  <si>
    <t>Artemis Fds (Lux) US Sct I GBP Acc</t>
  </si>
  <si>
    <t>#https://markets.ft.com/data/funds/tearsheet/summary?s=LU1893897287:GBP#</t>
  </si>
  <si>
    <t>LU1896777312</t>
  </si>
  <si>
    <t>T. Rowe Price Japanese Equity Q USD</t>
  </si>
  <si>
    <t>LU1897298391</t>
  </si>
  <si>
    <t>Amundi Fds Volatil Wld I2 GBP C</t>
  </si>
  <si>
    <t>#https://markets.ft.com/data/funds/tearsheet/summary?s=LU1897298391:GBP#</t>
  </si>
  <si>
    <t>LU1898274664</t>
  </si>
  <si>
    <t>Pictet Global Sustainable Crdt HI dy GBP</t>
  </si>
  <si>
    <t>#https://www.morningstar.co.uk/uk/funds/snapshot/snapshot.aspx?id=F000011D8F#</t>
  </si>
  <si>
    <t>LU1900066033</t>
  </si>
  <si>
    <t>Amundi Lyxor MSCI Semiconductors ESG Screened UCITS ETF USD</t>
  </si>
  <si>
    <t>LU1900068328</t>
  </si>
  <si>
    <t>Lyxor MSCI AC AsiaPac Ex Jpn ETF Acc EUR</t>
  </si>
  <si>
    <t>LU1912699771</t>
  </si>
  <si>
    <t>Wellington Global Quality Growth Fund N Acc GBP</t>
  </si>
  <si>
    <t>LU1914336968</t>
  </si>
  <si>
    <t>abrdn Sterling Fund X-2</t>
  </si>
  <si>
    <t>#https://markets.ft.com/data/funds/tearsheet/risk?s=LU1914336968:GBP#</t>
  </si>
  <si>
    <t>LU1915587239</t>
  </si>
  <si>
    <t>Fidelity European Dividend Fund W Inc GBP</t>
  </si>
  <si>
    <t>LU1917107465</t>
  </si>
  <si>
    <t>Brevan Howard Abs Rt Govt Bd A GBP Acc</t>
  </si>
  <si>
    <t>Brevan Howard</t>
  </si>
  <si>
    <t>#https://markets.ft.com/data/funds/tearsheet/risk?s=LU1917107465:GBP#</t>
  </si>
  <si>
    <t>LU1922158974</t>
  </si>
  <si>
    <t>Momentum Global Funds SICAV Harmony Portfolios Cautious Income Fund E USD Acc</t>
  </si>
  <si>
    <t>LU1922159352</t>
  </si>
  <si>
    <t>Momentum Global Funds SICAV Harmony Portfolios Cautious Income Fund E GBP Acc</t>
  </si>
  <si>
    <t>LU1926196376</t>
  </si>
  <si>
    <t>Momentum GF Harmony Cau Inc E EUR Acc</t>
  </si>
  <si>
    <t>LU1931974775</t>
  </si>
  <si>
    <t>AMUNDI LUXEMBOURG SA PRIME JAPAN UCITS ETF DR (D)</t>
  </si>
  <si>
    <t>LU1934454544</t>
  </si>
  <si>
    <t>AB - International Health Care Portfolio Class I Shares GBP Acc</t>
  </si>
  <si>
    <t>LU1936290169</t>
  </si>
  <si>
    <t>Morgan Stanley Sterling Liquidity Funds Institutional Plus Acc GBP</t>
  </si>
  <si>
    <t>LU1937123476</t>
  </si>
  <si>
    <t>Fidelity Sustainable EM Eq W-Inc-GBP</t>
  </si>
  <si>
    <t>#https://www.fidelity.co.uk/factsheet-data/factsheet/LU1937123476-emerging-markets-focus-fund-w-gbp/risk-and-rating#</t>
  </si>
  <si>
    <t>LU1940965426</t>
  </si>
  <si>
    <t>Redwheel Next Generation Emerging Markets Equity Fund S GBP Acc</t>
  </si>
  <si>
    <t>LU1940965699</t>
  </si>
  <si>
    <t>Redwheel Next Generation Emerging Markets Equity Fund I Acc GBP</t>
  </si>
  <si>
    <t>LU1950341179</t>
  </si>
  <si>
    <t>Lyxor S&amp;P 500 UCITS ETF</t>
  </si>
  <si>
    <t>https://www.justetf.com/en/etf-profile.html?isin=LU1950341179</t>
  </si>
  <si>
    <t>LU1950969375</t>
  </si>
  <si>
    <t>Rathbone SICAV Mlt-Asst Enh Gr L Acc USD</t>
  </si>
  <si>
    <t>#https://markets.ft.com/data/funds/tearsheet/summary?s=LU1950969375:USD#</t>
  </si>
  <si>
    <t>LU1953157879</t>
  </si>
  <si>
    <t>BlueBay Emerging Market Unconstrained Bond Fund C GBP Acc</t>
  </si>
  <si>
    <t>LU1955027906</t>
  </si>
  <si>
    <t>Morgan Stanley Investment Funds Global Sustain Fund JH GBP</t>
  </si>
  <si>
    <t>2% exit fees for excessive trading - not applicable for IFGL Pensions</t>
  </si>
  <si>
    <t>LU1968466208</t>
  </si>
  <si>
    <t>Fidelity Asia Pacific Opps Y-Inc-EUR</t>
  </si>
  <si>
    <t>#https://markets.ft.com/data/funds/tearsheet/risk?s=LU1968466208:EUR#</t>
  </si>
  <si>
    <t>LU1981113761</t>
  </si>
  <si>
    <t>Invesco Global Investment Grade Corporate Bond Fund Class Z GBP Acc</t>
  </si>
  <si>
    <t>LU1987118533</t>
  </si>
  <si>
    <t>Schroder ISF US Large Cap X Acc EUR</t>
  </si>
  <si>
    <t>LU1987118962</t>
  </si>
  <si>
    <t>Schroder ISF US Large Cap X Dis GBP AV</t>
  </si>
  <si>
    <t>#https://www.trustnetoffshore.com/Factsheets/Factsheet.aspx?univ=DC&amp;fundCode=IZF90&amp;pagetype=ratios#</t>
  </si>
  <si>
    <t>LU1987908693</t>
  </si>
  <si>
    <t>CT (Lux) SDG Engagement Global Equity R GBP Acc</t>
  </si>
  <si>
    <t>Calima Energy Ltd</t>
  </si>
  <si>
    <t>https://www.morningstar.co.uk/uk/funds/snapshot/snapshot.aspx?id=F000013MEY</t>
  </si>
  <si>
    <t>LU1988903081</t>
  </si>
  <si>
    <t>Janus Henderson Horizon Global Sustainable Equity Class IU2 GBP</t>
  </si>
  <si>
    <t>1% exit fees for excessive trading - not applicable for IFGL Pensions</t>
  </si>
  <si>
    <t>LU1992162799</t>
  </si>
  <si>
    <t>M&amp;G SECURITIES LTD OPTIMAL INCOME JI H GBP DIS</t>
  </si>
  <si>
    <t>LU1997245508</t>
  </si>
  <si>
    <t>Allianz China A Shares RT USD</t>
  </si>
  <si>
    <t>LU2000523741</t>
  </si>
  <si>
    <t>Momentum Global Funds SICAV Harmony Portfolios Global Equity Fund Class A USD Acc</t>
  </si>
  <si>
    <t>LU2000523824</t>
  </si>
  <si>
    <t>Momentum GF Global Equity B USD</t>
  </si>
  <si>
    <t>#https://markets.ft.com/data/funds/tearsheet/risk?s=LU2000523824:USD#</t>
  </si>
  <si>
    <t>LU2000525019</t>
  </si>
  <si>
    <t>Momentum Global Funds SICAV Global Sustainable Equity Fund A USD Acc</t>
  </si>
  <si>
    <t>LU2000525100</t>
  </si>
  <si>
    <t>Momentum GF Global Sustainable Equity Fund B USD</t>
  </si>
  <si>
    <t>LU2000525365</t>
  </si>
  <si>
    <t>MGF Harmony Global Equity Enhanced Index D Acc USD</t>
  </si>
  <si>
    <t>CDSC - 5% reducing over 5 years</t>
  </si>
  <si>
    <t>LU2004360918</t>
  </si>
  <si>
    <t>M&amp;G (Lux) Global Floating Rate High Yield Fund AH Acc</t>
  </si>
  <si>
    <t>LU2004361999</t>
  </si>
  <si>
    <t>M&amp;G (Lux) Japan C GBP Acc</t>
  </si>
  <si>
    <t>#https://markets.ft.com/data/funds/tearsheet/risk?s=LU2004361999:GBP#</t>
  </si>
  <si>
    <t>LU2004362377</t>
  </si>
  <si>
    <t>M&amp;G (Lux) Japan Fund CI GBP Income</t>
  </si>
  <si>
    <t>https://www.morningstar.es/es/funds/snapshot/snapshot.aspx?id=F000013QH1&amp;tab=2</t>
  </si>
  <si>
    <t>LU2004409434</t>
  </si>
  <si>
    <t>JPMorgan Investment Funds - Global Macro Sustainable Fund C (acc) - GBP (hedged)</t>
  </si>
  <si>
    <t>https://markets.ft.com/data/funds/tearsheet/risk?s=LU2004409434:GBP</t>
  </si>
  <si>
    <t>LU2005485581</t>
  </si>
  <si>
    <t>Schroders Capital Semi-Liquid Glb Priv Equity C USD</t>
  </si>
  <si>
    <t>Declined due to notice periods, borrowing &amp; lock-in. Declined for IFGL Pensions due to exit fees &amp; Professional fund.</t>
  </si>
  <si>
    <t>LU2009202107</t>
  </si>
  <si>
    <t xml:space="preserve">Lyxor MSCI Emerging Markets ex China UCITS ETF </t>
  </si>
  <si>
    <t>LU2016063658</t>
  </si>
  <si>
    <t>Schroder ISF Global Energy Transition Class E Acc USD</t>
  </si>
  <si>
    <t>LU2016065943</t>
  </si>
  <si>
    <t>Schroder International Selection Fund Global Energy Transition C Accumulation GBP Hedged</t>
  </si>
  <si>
    <t>https://www.morningstar.co.uk/uk/funds/snapshot/snapshot.aspx?id=F000013V4L&amp;tab=2</t>
  </si>
  <si>
    <t>LU2023679090</t>
  </si>
  <si>
    <t>Lyxor MSCI Ftr Mby ESG Ftd (DR) ETF Acc</t>
  </si>
  <si>
    <t>#https://www.justetf.com/en/etf-profile.html?isin=LU2023679090#overview</t>
  </si>
  <si>
    <t>LU2039859322</t>
  </si>
  <si>
    <t>Alliance Bernstein SICAV I Sustainable US Thematic Portfolio Class I GBP</t>
  </si>
  <si>
    <t>LU2044158892</t>
  </si>
  <si>
    <t>Janus Henderson Hrzn Strat Bd IU2 GBPH</t>
  </si>
  <si>
    <t>#https://markets.ft.com/data/funds/tearsheet/risk?s=LU2044158892:GBP#</t>
  </si>
  <si>
    <t>LU2044938715</t>
  </si>
  <si>
    <t>JP Morgan Income Fund A GBP Hedged</t>
  </si>
  <si>
    <t>The fund has 0.5% exit fee</t>
  </si>
  <si>
    <t>LU2049050615</t>
  </si>
  <si>
    <t>Momentum Global Funds SICAV Harmony Portfolios Cautious Income Fund E AUD Acc</t>
  </si>
  <si>
    <t>LU2053353822</t>
  </si>
  <si>
    <t>JPM Thematics Genetic Thrps A Acc GBPH</t>
  </si>
  <si>
    <t>LU2054627596</t>
  </si>
  <si>
    <t>JPM China A-Share Opps C (dist) GBP</t>
  </si>
  <si>
    <t>#https://www.morningstar.co.uk/uk/funds/snapshot/snapshot.aspx?id=F000014CMM&amp;tab=2#</t>
  </si>
  <si>
    <t>LU2055796481</t>
  </si>
  <si>
    <t>RobecoSAM Global SDG Credits IEH £</t>
  </si>
  <si>
    <t>LU2056373629</t>
  </si>
  <si>
    <t>Pictet - Global Envir Opps J GBP</t>
  </si>
  <si>
    <t>LU2060905887</t>
  </si>
  <si>
    <t>Allianz Strategic Bond W H2 GBP</t>
  </si>
  <si>
    <t>#https://www.morningstar.co.uk/uk/funds/snapshot/snapshot.aspx?id=F000014EDI&amp;tab=2#</t>
  </si>
  <si>
    <t>LU2065167806</t>
  </si>
  <si>
    <t>Invesco Sterling Bond Fund S QD GBP</t>
  </si>
  <si>
    <t>LU2073791746</t>
  </si>
  <si>
    <t>Allianz Strategic Bond WT9 H2-GBP</t>
  </si>
  <si>
    <t>#https://www.morningstar.co.uk/uk/funds/snapshot/snapshot.aspx?id=F000014FNE&amp;tab=2#</t>
  </si>
  <si>
    <t>LU2075925870</t>
  </si>
  <si>
    <t>Matthews China Small Coms I GBP Acc</t>
  </si>
  <si>
    <t>#https://markets.ft.com/data/funds/tearsheet/risk?s=LU2075925870:GBP#</t>
  </si>
  <si>
    <t>LU2080776789</t>
  </si>
  <si>
    <t>AB Intl Health Care S14 GBP</t>
  </si>
  <si>
    <t>#https://markets.ft.com/data/funds/tearsheet/risk?s=LU2080776789:GBP#</t>
  </si>
  <si>
    <t>LU2081485240</t>
  </si>
  <si>
    <t>Vontobel TwentyFour Sust S/T Bd Inc G £</t>
  </si>
  <si>
    <t>#https://www.morningstar.co.uk/uk/funds/snapshot/snapshot.aspx?id=F000014Q5N&amp;tab=2#</t>
  </si>
  <si>
    <t>LU2081485596</t>
  </si>
  <si>
    <t>Vontobel TwentyFour Sust S/T Bd Inc AQG£</t>
  </si>
  <si>
    <t>LU2089234046</t>
  </si>
  <si>
    <t>Amundi IS MSCI Europe SRI PAB IG C</t>
  </si>
  <si>
    <t>LU2089234129</t>
  </si>
  <si>
    <t>Amundi IS MSCI USA SRI PAB IG C</t>
  </si>
  <si>
    <t>LU2089234392</t>
  </si>
  <si>
    <t>Amundi Index MSCI World SRI IG C GBP</t>
  </si>
  <si>
    <t>LU2089234475</t>
  </si>
  <si>
    <t>Amundi IS MSCI EMs SRI PAB IG C</t>
  </si>
  <si>
    <t>LU2092164776</t>
  </si>
  <si>
    <t>HSBC Islamic Global Equity Index Fund IC GBP</t>
  </si>
  <si>
    <t>LU2092165666</t>
  </si>
  <si>
    <t>HSBC Islamic Global Equity Index Fund BC GBP</t>
  </si>
  <si>
    <t>LU2092176275</t>
  </si>
  <si>
    <t>BlueBox Funds Global Technology C Acc</t>
  </si>
  <si>
    <t>Black Box Corporation</t>
  </si>
  <si>
    <t>#https://markets.ft.com/data/funds/tearsheet/risk?s=LU2092176275:USD#</t>
  </si>
  <si>
    <t>LU2092176358</t>
  </si>
  <si>
    <t>BlueBox Funds Global Technology C £ Acc</t>
  </si>
  <si>
    <t>#https://markets.ft.com/data/funds/tearsheet/risk?s=LU2092176358:GBP#</t>
  </si>
  <si>
    <t>LU2107616596</t>
  </si>
  <si>
    <t>JPM Emerging Markets Equity I2 (inc) EUR</t>
  </si>
  <si>
    <t>LU2122430783</t>
  </si>
  <si>
    <t>Orbis SICAV Global Bal Inv Ref Rev Fee A</t>
  </si>
  <si>
    <t>#https://markets.ft.com/data/funds/tearsheet/risk?s=LU2122430783:USD#</t>
  </si>
  <si>
    <t>LU2128399578</t>
  </si>
  <si>
    <t>Threadneedle (Lux) US Disciplined Core Equities IU GBP Cap</t>
  </si>
  <si>
    <t>LU2145273327</t>
  </si>
  <si>
    <t>Kensington Multi Asset Cautious Fund A2 GBP</t>
  </si>
  <si>
    <t>5% CDSC fee applied. SC updated risk rating etc 22/5/24</t>
  </si>
  <si>
    <t>#https://www.morningstarfunds.ie/ie/funds/snapshot/snapshot.aspx?id=F00000LKVV&amp;tab=2#</t>
  </si>
  <si>
    <t>LU2145273756</t>
  </si>
  <si>
    <t>Kensington Multi Asset Growth Fund GBP</t>
  </si>
  <si>
    <t>#https://www.morningstar.co.uk/uk/funds/snapshot/snapshot.aspx?id=F0GBR069Z4&amp;tab=2#</t>
  </si>
  <si>
    <t>LU2145462565</t>
  </si>
  <si>
    <t>RobecoSAM Smart Energy Eqs G GBP</t>
  </si>
  <si>
    <t>#https://www.morningstar.be/be/funds/snapshot/snapshot.aspx?id=F000015UK4&amp;tab=2#</t>
  </si>
  <si>
    <t>LU2145462995</t>
  </si>
  <si>
    <t>RobecoSAM Smart Energy Eqs I GBP</t>
  </si>
  <si>
    <t>LU2145464694</t>
  </si>
  <si>
    <t>RobecoSAM Smart Materials Eqs G GBP</t>
  </si>
  <si>
    <t>#https://www.morningstar.co.uk/uk/funds/snapshot/snapshot.aspx?id=F000015UL4&amp;tab=2#</t>
  </si>
  <si>
    <t>LU2146191999</t>
  </si>
  <si>
    <t>RobecoSAM Sustainable Water Eqs G GBP</t>
  </si>
  <si>
    <t>#https://markets.ft.com/data/funds/tearsheet/risk?s=LU2146191999:GBP#</t>
  </si>
  <si>
    <t>LU2146192450</t>
  </si>
  <si>
    <t>RobecoSAM Sustainable Water Equities I Acc GBP</t>
  </si>
  <si>
    <t>LU2152796004</t>
  </si>
  <si>
    <t>Fidelity Flexible Bond I-Dis-GBP</t>
  </si>
  <si>
    <t>LU2174786934</t>
  </si>
  <si>
    <t>MS INVF Global Sustain ZH GBP Acc</t>
  </si>
  <si>
    <t>#https://markets.ft.com/data/funds/tearsheet/summary?s=IE00B1S74Q32:GBP#</t>
  </si>
  <si>
    <t>LU2178498452</t>
  </si>
  <si>
    <t>Fidelity Asia Pacific Opps I-Acc-GBP</t>
  </si>
  <si>
    <t>#https://markets.ft.com/data/funds/tearsheet/risk?s=LU2178498452:GBP#</t>
  </si>
  <si>
    <t>LU2178855313</t>
  </si>
  <si>
    <t>Ninety One GSF Global Envir IX Acc GBP</t>
  </si>
  <si>
    <t>#https://markets.ft.com/data/funds/tearsheet/risk?s=LU2178855313:GBP#</t>
  </si>
  <si>
    <t>LU2191242952</t>
  </si>
  <si>
    <t>Schroder ISF Glbl Engy Tnstn C Dis GBP</t>
  </si>
  <si>
    <t>LU2191352462</t>
  </si>
  <si>
    <t>M&amp;G (Lux) Episode Macro S H GBP Acc</t>
  </si>
  <si>
    <t>LU2195490599</t>
  </si>
  <si>
    <t>Pictet Strategic Credit HI GBP Cap</t>
  </si>
  <si>
    <t>LU2195491720</t>
  </si>
  <si>
    <t>Pictet - Strategic Credit HE GBP Acc</t>
  </si>
  <si>
    <t>LU2211841650</t>
  </si>
  <si>
    <t>MS INVF Asia Opportunity J GBP</t>
  </si>
  <si>
    <t>#https://markets.ft.com/data/funds/tearsheet/risk?s=LU2211841650:GBP#</t>
  </si>
  <si>
    <t>LU2213482735</t>
  </si>
  <si>
    <t>Franklin UK Equity Income W GBP QInc</t>
  </si>
  <si>
    <t>#https://markets.ft.com/data/funds/tearsheet/risk?s=LU2213482735:GBP#</t>
  </si>
  <si>
    <t>LU2214500949</t>
  </si>
  <si>
    <t>Lightman European Equities Fund Class I Acc</t>
  </si>
  <si>
    <t>LU2217310189</t>
  </si>
  <si>
    <t>Pictet - Strategic Credit HE dm GBP Inc</t>
  </si>
  <si>
    <t>LU2219351876</t>
  </si>
  <si>
    <t>Fidelity Sustainable Euroz Eq A-Inc-EUR</t>
  </si>
  <si>
    <t>#https://www.morningstar.co.uk/uk/funds/snapshot/snapshot.aspx?id=F000016FRD#</t>
  </si>
  <si>
    <t>LU2231263083</t>
  </si>
  <si>
    <t>VAM US Small Cap Growth E USD</t>
  </si>
  <si>
    <t>LU2231746806</t>
  </si>
  <si>
    <t>VAM World Growth E USD</t>
  </si>
  <si>
    <t>#https://markets.ft.com/data/funds/tearsheet/risk?s=LU2231746806:USD#</t>
  </si>
  <si>
    <t>LU2240840996</t>
  </si>
  <si>
    <t>Capital Group GlobCorpBd (LUX) Zh-GBP</t>
  </si>
  <si>
    <t>Capital Group</t>
  </si>
  <si>
    <t>#https://www.morningstar.co.uk/uk/funds/snapshot/snapshot.aspx?id=F000015SUK#</t>
  </si>
  <si>
    <t>LU2242646235</t>
  </si>
  <si>
    <t>Fidelity Sust Glb Div Pl A Acc USD</t>
  </si>
  <si>
    <t>LU2248080207</t>
  </si>
  <si>
    <t>Pictet-Japanese Equity Opps J dy GBP</t>
  </si>
  <si>
    <t>#https://markets.ft.com/data/funds/tearsheet/risk?s=LU2248080207:GBP#</t>
  </si>
  <si>
    <t>LU2249741757</t>
  </si>
  <si>
    <t>CT (Lux) SDG Engmnt Glbl Eq R USD Acc</t>
  </si>
  <si>
    <t>LU2250465577</t>
  </si>
  <si>
    <t>Ninety One Global Environment Fund Class J Acc GBP</t>
  </si>
  <si>
    <t>LU2262941987</t>
  </si>
  <si>
    <t>Artemis Funds(Lux) US Smlr Coms I GBPAcc</t>
  </si>
  <si>
    <t>LU2269164153</t>
  </si>
  <si>
    <t>Amundi MSCI UK IMI SRI PAB IG GBP</t>
  </si>
  <si>
    <t>LU2270400331</t>
  </si>
  <si>
    <t>Amundi Index MSCI Japan SRI PAB UCITS GBP</t>
  </si>
  <si>
    <t>LU2289280898</t>
  </si>
  <si>
    <t>Fundsmith Sustainable Equity I Acc GBP</t>
  </si>
  <si>
    <t>LU2291806730</t>
  </si>
  <si>
    <t>Fidelity China Consumer W-Inc-GBP</t>
  </si>
  <si>
    <t>LU2292244501</t>
  </si>
  <si>
    <t>JPMorgan America Equity C Dist GBP</t>
  </si>
  <si>
    <t>LU2298321824</t>
  </si>
  <si>
    <t>BGF Sustainable Energy A2 GBP H</t>
  </si>
  <si>
    <t>#https://www.blackrock.com/ae/intermediaries/products/318146/blackrock-sustainable-energy-fund#</t>
  </si>
  <si>
    <t>LU2306399069</t>
  </si>
  <si>
    <t>Aditum HCM Multi-Asset Mod A GBP Acc</t>
  </si>
  <si>
    <t>HCM</t>
  </si>
  <si>
    <t>LU2306399143</t>
  </si>
  <si>
    <t>Aditum HCM Mlt-Asst Advnturs A Acc GBP</t>
  </si>
  <si>
    <t>#https://www.fundsquare.net/security/summary?idInstr=410921#</t>
  </si>
  <si>
    <t>LU2309828486</t>
  </si>
  <si>
    <t>AB SICAV I International Health Care Portfolio A SGD H</t>
  </si>
  <si>
    <t>LU2310089698</t>
  </si>
  <si>
    <t>BGF Next Generation Technology A2 GBP H</t>
  </si>
  <si>
    <t>LU2329611714</t>
  </si>
  <si>
    <t>Aditum Multi-Asset Moderate Strategy Fund A Acc USD</t>
  </si>
  <si>
    <t>LU2336017566</t>
  </si>
  <si>
    <t>Invesco Sterling Bond T1 GBP QInc</t>
  </si>
  <si>
    <t>LU2339919370</t>
  </si>
  <si>
    <t>Foresight Global Real Infrastructure Fund A Acc GBP</t>
  </si>
  <si>
    <t>LU2346233039</t>
  </si>
  <si>
    <t>VAM Global Infrastructure A GBP</t>
  </si>
  <si>
    <t>#https://markets.ft.com/data/funds/tearsheet/risk?s=LU2346233039:GBP#</t>
  </si>
  <si>
    <t>VAM Global Infrastructure E GBP</t>
  </si>
  <si>
    <t>#https://markets.ft.com/data/funds/tearsheet/risk?s=LU2346233203:GBP#</t>
  </si>
  <si>
    <t>LU2354776960</t>
  </si>
  <si>
    <t>Allianz Global Water Class WT GBP</t>
  </si>
  <si>
    <t>LU2355630455</t>
  </si>
  <si>
    <t>Benevolent AI</t>
  </si>
  <si>
    <t>#https://www.teletrader.com/benevolentash-s-a-a-eo-1/stocks/details/tts-223705716#</t>
  </si>
  <si>
    <t>LU2361045086</t>
  </si>
  <si>
    <t>Wellington US Quality Growth Fund A USD Acc U</t>
  </si>
  <si>
    <t>LU2363960886</t>
  </si>
  <si>
    <t>Schroder ISF Global Sustainable Growth Class C Acc GBP</t>
  </si>
  <si>
    <t>LU2367650590</t>
  </si>
  <si>
    <t>Lumyna-MW TOPS UCITS GBP D (acc)</t>
  </si>
  <si>
    <t>LU2367652026</t>
  </si>
  <si>
    <t>Lumyna-MW TOPS UCITS GBP G (dis)</t>
  </si>
  <si>
    <t>LU2388185329</t>
  </si>
  <si>
    <t>Vontobel TwentyFour Mon Eur ABS HIH GBP</t>
  </si>
  <si>
    <t>#https://www.twentyfouram.com/view/LU2388185329/vontobel-fund-twentyfour-monument-european-asset-backed-securities#documents</t>
  </si>
  <si>
    <t>LU2393235291</t>
  </si>
  <si>
    <t>Aditum HCM Multi-Asset Mod B USD Acc</t>
  </si>
  <si>
    <t>LU2403442036</t>
  </si>
  <si>
    <t>Momentum Global Funds Global Sustainable Equity Fund A GBP</t>
  </si>
  <si>
    <t>LU2404859402</t>
  </si>
  <si>
    <t>Fundsmith Equity Fund T USD</t>
  </si>
  <si>
    <t>LU2404859667</t>
  </si>
  <si>
    <t xml:space="preserve">Fundsmith Equity Fund R USD Acc </t>
  </si>
  <si>
    <t>LU2407588818</t>
  </si>
  <si>
    <t>Franklin Global Sukuk Fund Class W (Qdis) GBP H1</t>
  </si>
  <si>
    <t>LU2414809090</t>
  </si>
  <si>
    <t>Sparinvest SICAV Ethical Global Value GBP HM2 ID X</t>
  </si>
  <si>
    <t>LU2419335471</t>
  </si>
  <si>
    <t>Natixis International Funds Harris Associates US Value Equity Fund I S1/A (H-GBP)</t>
  </si>
  <si>
    <t>LU2428337245</t>
  </si>
  <si>
    <t>Brevan Howard Absolute Return Govt Bd Fd Class A2 GBP Dis</t>
  </si>
  <si>
    <t>LU2428338565</t>
  </si>
  <si>
    <t>Brevan Howard Abs Rt Govt Bd A2M GBP Dis</t>
  </si>
  <si>
    <t>#https://www.morningstar.co.uk/uk/funds/snapshot/snapshot.aspx?id=F00001ETNK&amp;tab=2#</t>
  </si>
  <si>
    <t>LU2430703251</t>
  </si>
  <si>
    <t>Wellington Mgmt Multi Asset High Income A M4 Dis (USD)</t>
  </si>
  <si>
    <t>LU2444188994</t>
  </si>
  <si>
    <t>Fidelity International (FIL In US Dollar Cash A H</t>
  </si>
  <si>
    <t>LU2444285923</t>
  </si>
  <si>
    <t>BlueBay Glbl Inv Grd Corp Bd S GBP (QID)</t>
  </si>
  <si>
    <t>BlueBay</t>
  </si>
  <si>
    <t>LU2448035472</t>
  </si>
  <si>
    <t>Schroder ISF Global Sustainable Value Class C Acc GBP</t>
  </si>
  <si>
    <t>LU2454264024</t>
  </si>
  <si>
    <t>T ROWE PRICE FUNDS SICAV US SMALLER COMPANIES EQUITY I1 GBP ACC</t>
  </si>
  <si>
    <t>LU2456436083</t>
  </si>
  <si>
    <t>XTRACKERS MSCI CHINA UCITS ETF -1D</t>
  </si>
  <si>
    <t>LU2469335371</t>
  </si>
  <si>
    <t>Amundi Index  MSCI Emerging Markets SRI PAB UCITS ETF DR GBP</t>
  </si>
  <si>
    <t>LU2471913132</t>
  </si>
  <si>
    <t>AB International Healthcare S1 GBP</t>
  </si>
  <si>
    <t>LU2486835387</t>
  </si>
  <si>
    <t>M&amp;G (Lux) Japan LI EUR Inc</t>
  </si>
  <si>
    <t>LU2486835460</t>
  </si>
  <si>
    <t>M&amp;G (Lux) Japan LI GBP Inc</t>
  </si>
  <si>
    <t>LU2500677047</t>
  </si>
  <si>
    <t>Arabesque SICAV Global ESG Momentum Equity Fund GBP Plus A</t>
  </si>
  <si>
    <t>LU2502369130</t>
  </si>
  <si>
    <t>MS INVF Global Quality Z GBP</t>
  </si>
  <si>
    <t>https://markets.ft.com/data/funds/tearsheet/risk?s=LU2502369130:GBP#https://markets.ft.com/data/funds/tearsheet/risk?s=LU2502369130:GBP#</t>
  </si>
  <si>
    <t>LU2514613418</t>
  </si>
  <si>
    <t>HCM Multi-Asset Adventurous Fund A Acc USD</t>
  </si>
  <si>
    <t>LU2519375591</t>
  </si>
  <si>
    <t>BlueBox Precision Medicine S USD Acc</t>
  </si>
  <si>
    <t>Blue Box</t>
  </si>
  <si>
    <t>LU2521230750</t>
  </si>
  <si>
    <t>UBS (Lux) Bond Fund Asia Flexible (USD) I A3 Hedged GBP</t>
  </si>
  <si>
    <t>LU2530218457</t>
  </si>
  <si>
    <t>abrdn- Global Smaller Comp D Acc GBP</t>
  </si>
  <si>
    <t>#https://www.fundsquare.net/security/summary?idInstr=427454#</t>
  </si>
  <si>
    <t>LU2534784116</t>
  </si>
  <si>
    <t>Aditum HCM Multi-Asset Adventurous Fund C GBP Cap</t>
  </si>
  <si>
    <t>KID was not available, as it's a newly launched class. Estimated OCF was obtained from Aditum, and the SRI was taken from KID for Class A. SRI will be the same across all share classes.</t>
  </si>
  <si>
    <t>LU2547608468</t>
  </si>
  <si>
    <t>iMGP Global Concentrated Equity Share Class I M GBP</t>
  </si>
  <si>
    <t>1% exit</t>
  </si>
  <si>
    <t>LU2576084334</t>
  </si>
  <si>
    <t>Aditum Multi Asset Adventurous Strategy</t>
  </si>
  <si>
    <t>LU2576084417</t>
  </si>
  <si>
    <t>Aditum Multi Asset Moderate Strategy</t>
  </si>
  <si>
    <t>LU2584622893</t>
  </si>
  <si>
    <t>T. ROWE PRICE FUNDS SICAV US SMALLER COMPANIES EQUITY ID 2 GBP DIS</t>
  </si>
  <si>
    <t>LU2584622976</t>
  </si>
  <si>
    <t>T. Rowe Price US Smaller Companies Equity ID2 USD</t>
  </si>
  <si>
    <t>LU2607332223</t>
  </si>
  <si>
    <t>Morgan Stanley Emerging Markets Debt Opportunities Fund - JHR (GBP)</t>
  </si>
  <si>
    <t>Old GAP - 2% fee would be applied for market timing or excessive trading but not applicable for IFGL Pensions</t>
  </si>
  <si>
    <t>LU2607735342</t>
  </si>
  <si>
    <t>Arrival</t>
  </si>
  <si>
    <t>US OTC equity. Delisted from Nasdaq on 26/01/2024. (Asset status was blank, has been changed to blocked). (comments updated Sept 2024 CC).</t>
  </si>
  <si>
    <t>LU2630925894</t>
  </si>
  <si>
    <t>Capital Group Global Corporate Bond Lux  Ph-GBP</t>
  </si>
  <si>
    <t>LU2637817243</t>
  </si>
  <si>
    <t>Nevaster Wealth Defender Global Equity Fund Class C USD</t>
  </si>
  <si>
    <t>LU2637817326</t>
  </si>
  <si>
    <t>Nevastar Diversified Income Fund Class C GBP Dist</t>
  </si>
  <si>
    <t>LU2639068027</t>
  </si>
  <si>
    <t>NINETY ONE GLOBAL CREDIT INCOME J ACC</t>
  </si>
  <si>
    <t>LU2639602031</t>
  </si>
  <si>
    <t>Fidelity US Dollar Cash Fund A-MINCOME(G)-USD</t>
  </si>
  <si>
    <t>LU2705807696</t>
  </si>
  <si>
    <t>AB SICAV I International Health Care Portfolio Class S1NN GBP</t>
  </si>
  <si>
    <t>LU2708729566</t>
  </si>
  <si>
    <t>T. Rowe Price US Structured Research Equity Class I GBP</t>
  </si>
  <si>
    <t>LU2711052741</t>
  </si>
  <si>
    <t>Wellington Mgmt FD US Quality Growth T Acc (USD)</t>
  </si>
  <si>
    <t>LU2732984369</t>
  </si>
  <si>
    <t>Schroder International Selection Fund Asian Total Return Z USD</t>
  </si>
  <si>
    <t>LU2735508793</t>
  </si>
  <si>
    <t>Allianz Global Investors Fund UK Government Bond Share W8 GBP</t>
  </si>
  <si>
    <t>LU2735508876</t>
  </si>
  <si>
    <t>ALLIANZ UK GOVERNMENT BONDÂ WT8 ACC</t>
  </si>
  <si>
    <t>LU2736594123</t>
  </si>
  <si>
    <t>Clarivest Global Small Cap - A GBP</t>
  </si>
  <si>
    <t>LU2739015076</t>
  </si>
  <si>
    <t>Aditum Investment Funds - Short Term Liquid Securities Fund GBP Acc A</t>
  </si>
  <si>
    <t>LU2739015159</t>
  </si>
  <si>
    <t>Aditum Investment Funds - Short Term Liquid Securities Fund B GBP Acc</t>
  </si>
  <si>
    <t>LU2739015233</t>
  </si>
  <si>
    <t>Aditum Investment Funds - Short Term Liquid Securities Fund GBP Acc I</t>
  </si>
  <si>
    <t>LU2741328848</t>
  </si>
  <si>
    <t>Wellington US Quality Growth Fund Class T Acc H GBP</t>
  </si>
  <si>
    <t>LU2753546519</t>
  </si>
  <si>
    <t>AMUNDI INDEX SOLUTIONS PRIME JAPAN IG C GBP ACC</t>
  </si>
  <si>
    <t xml:space="preserve">GAP NEW - reference to an exit fee in the prospectus but nothing on the PRIIPS KID. After further reviewing of the prospectus this is for an anti-dilution levy. </t>
  </si>
  <si>
    <t>LU2753546600</t>
  </si>
  <si>
    <t>Amundi Prime UK Mid And Small Cap IG Acc GBP</t>
  </si>
  <si>
    <t>GAP NEW. There is reference to an exit fee of 1% on the UCITS KID but nothing on PRIIPS KID. After further reviewing the prospectus this for an anti-dilution levy (p360/363)</t>
  </si>
  <si>
    <t>LU2778289871</t>
  </si>
  <si>
    <t>State Street Emerging Markets Hard Currency Government Bond Index Fund I GBP</t>
  </si>
  <si>
    <t>LU2783771566</t>
  </si>
  <si>
    <t>Morgan Stanley Emerging Markets Debt Opps IH (Acc) GBP</t>
  </si>
  <si>
    <t>LU2783788537</t>
  </si>
  <si>
    <t>HCM Multi-Asset Moderate Fund A EUR Acc</t>
  </si>
  <si>
    <t>Info from GBP KID used as EUR KID not available due to only just being launched</t>
  </si>
  <si>
    <t>LU2783788610</t>
  </si>
  <si>
    <t>HCM Multi-Asset Adventurous Fund A Acc EUR</t>
  </si>
  <si>
    <t>LU2785546602</t>
  </si>
  <si>
    <t>Schroder ISF Asian Total Return Z Dist GBP</t>
  </si>
  <si>
    <t>LU2786262373</t>
  </si>
  <si>
    <t>Fidelity Global Technology Class I Acc GBP</t>
  </si>
  <si>
    <t>LU2813159279</t>
  </si>
  <si>
    <t>Artemis UK Select Fund JI Dist GBP</t>
  </si>
  <si>
    <t>LU2894089833</t>
  </si>
  <si>
    <t>Capital Group Global Corporate Bond Fund (Lux) ZLgdh GBP</t>
  </si>
  <si>
    <t>MHY410531021</t>
  </si>
  <si>
    <t>International Seaways Inc</t>
  </si>
  <si>
    <t>MT7000004024</t>
  </si>
  <si>
    <t>Dominion Global Trends Lxy Cnsmr £ R Acc</t>
  </si>
  <si>
    <t>IFGL Group no longer permit investment into Dominion (this has been in effect since Dec 2023)</t>
  </si>
  <si>
    <t>Malta</t>
  </si>
  <si>
    <t>Dominion</t>
  </si>
  <si>
    <t>#https://markets.ft.com/data/funds/tearsheet/risk?s=MT7000004024:GBP#</t>
  </si>
  <si>
    <t>MT7000005948</t>
  </si>
  <si>
    <t>Dominion Global Trends Managed I GBP</t>
  </si>
  <si>
    <t>MT7000007688</t>
  </si>
  <si>
    <t>Nexus Global Solutions Port A GBP</t>
  </si>
  <si>
    <t>Libero Nexus Global</t>
  </si>
  <si>
    <t>#https://markets.ft.com/data/funds/tearsheet/risk?s=MT7000007688:GBP#</t>
  </si>
  <si>
    <t>MT7000007696</t>
  </si>
  <si>
    <t>Libero Nexus Global Solutions Portfolio A EUR Acc</t>
  </si>
  <si>
    <t>MT7000007704</t>
  </si>
  <si>
    <t>Nexus Global Solutions Port A USD</t>
  </si>
  <si>
    <t>EB reviewed &amp; approved#http://EB reviewed &amp; approved#</t>
  </si>
  <si>
    <t>MT7000007712</t>
  </si>
  <si>
    <t>Nexus Global Solutions Port B GBP Invstr</t>
  </si>
  <si>
    <t>#https://markets.ft.com/data/funds/tearsheet/risk?s=MT7000007712:GBP#</t>
  </si>
  <si>
    <t>MT7000007720</t>
  </si>
  <si>
    <t>Libero Nexus Global Solutions Portfolio B EUR Acc</t>
  </si>
  <si>
    <t>CDSC: 4% reducing over 48 months</t>
  </si>
  <si>
    <t>MT7000007738</t>
  </si>
  <si>
    <t>Libero Nexus Global Solutions Portfolio B USD Acc</t>
  </si>
  <si>
    <t>MT7000009973</t>
  </si>
  <si>
    <t>Dominion Global Trends SICAV eCommerce Fund B EUR</t>
  </si>
  <si>
    <t>MT7000010575</t>
  </si>
  <si>
    <t>#https://markets.ft.com/data/funds/tearsheet/risk?s=MT7000010575:GBP#</t>
  </si>
  <si>
    <t>MT7000010583</t>
  </si>
  <si>
    <t>Libero Nexus Global Dynamic Portfolio A EUR Acc</t>
  </si>
  <si>
    <t>MT7000010591</t>
  </si>
  <si>
    <t>Libero Nexus Global Dynamic Portfolio A USD Acc</t>
  </si>
  <si>
    <t>MT7000010609</t>
  </si>
  <si>
    <t>Libero Nexus Global Dynamic Portfolio B GBP Acc</t>
  </si>
  <si>
    <t>MT7000010617</t>
  </si>
  <si>
    <t>Libero Nexus Global Dynamic Portfolio B EUR Acc</t>
  </si>
  <si>
    <t>MT7000010625</t>
  </si>
  <si>
    <t>Libero Nexus Global Dynamic Portfolio B USD Acc</t>
  </si>
  <si>
    <t>MT7000011052</t>
  </si>
  <si>
    <t>Mansard Capital SICAV plc - Opus Real Es - Sellar Development C GBP Acc</t>
  </si>
  <si>
    <t>MT7000012142</t>
  </si>
  <si>
    <t>Dominion Global Trends Luxury Consumer Fund</t>
  </si>
  <si>
    <t>MT7000017554</t>
  </si>
  <si>
    <t>ARIA Parala Balanced Mac MA B1 GBP</t>
  </si>
  <si>
    <t>#https://markets.ft.com/data/funds/tearsheet/risk?s=MT7000017554:GBP#</t>
  </si>
  <si>
    <t>MT7000017588</t>
  </si>
  <si>
    <t>ARIA PC Macro Multi-Asset Bal Cl C1 GBP</t>
  </si>
  <si>
    <t>#http://www.ariacm.com/parala-balanced-macro-multi-asset-fund/#</t>
  </si>
  <si>
    <t>MT7000017604</t>
  </si>
  <si>
    <t>Hanson Sustainable Income Ordinary A Acc GBP</t>
  </si>
  <si>
    <t>Asset has been declined due to high OCF of 4.25%</t>
  </si>
  <si>
    <t>MT7000017638</t>
  </si>
  <si>
    <t>Hanson Sustainable Income Fund Ordinary A GBP Dis</t>
  </si>
  <si>
    <t>OCF has been going up since Feb 22 (3.07%), Feb 23 (3.22%) and Feb 24 (4.25%) - asset declined on high OCF</t>
  </si>
  <si>
    <t>MT7000017653</t>
  </si>
  <si>
    <t>Hanson Sustainable Income Ordinary A USD Dist</t>
  </si>
  <si>
    <t>MT7000017695</t>
  </si>
  <si>
    <t>Hanson Sust Inc Ordinary B GBP Inc</t>
  </si>
  <si>
    <t>#https://www.morningstar.co.uk/uk/funds/snapshot/snapshot.aspx?id=F00000YPKO&amp;tab=14&amp;DocumentId=7853ca0a021409e6906424e93b5f10a1&amp;Format=PDF#</t>
  </si>
  <si>
    <t>MT7000017752</t>
  </si>
  <si>
    <t>Hanson Sust Inc Nexus Inc Port A GBP Inc</t>
  </si>
  <si>
    <t>Not acceptable as high OCF of 4.25% (KID dated Feb 24). SC 12/9/24</t>
  </si>
  <si>
    <t>MT7000019667</t>
  </si>
  <si>
    <t>Dominion Global Trends Lxy Cnsmr GBP C</t>
  </si>
  <si>
    <t>#http://www.morningstar.co.uk/uk/funds/snapshot/snapshot.aspx?id=F00000Z4XQ&amp;tab=14&amp;DocumentId=63b56c89c9eeb97571a97c19e26d98d1&amp;Format=PDF#</t>
  </si>
  <si>
    <t>MT7000019691</t>
  </si>
  <si>
    <t>Dominion Global Trends Ecommerce GBP C</t>
  </si>
  <si>
    <t>#http://dominion-funds.com/images/downloads/live_website_FFS/Ecommerce/ecom_b_class.pdf#</t>
  </si>
  <si>
    <t>MT7000019717</t>
  </si>
  <si>
    <t>Dominion Global Trends Ecommerce GBP B</t>
  </si>
  <si>
    <t>#http://dominion-funds.com/en/funds/ecommerce/tech-specs#</t>
  </si>
  <si>
    <t>MT7000019741</t>
  </si>
  <si>
    <t>Dominion Global Trends - Managed GBP C</t>
  </si>
  <si>
    <t>https://markets.ft.com/data/funds/tearsheet/risk?s=MT7000019741:GBP</t>
  </si>
  <si>
    <t>MT7000019758</t>
  </si>
  <si>
    <t>Dominion Global Trends - Managed GBP B</t>
  </si>
  <si>
    <t>#https://markets.ft.com/data/funds/tearsheet/summary?s=MT7000019758:GBP#</t>
  </si>
  <si>
    <t>MT7000019998</t>
  </si>
  <si>
    <t>ARIA Alternative Income B2 GBP</t>
  </si>
  <si>
    <t>ARIA</t>
  </si>
  <si>
    <t>#https://www.ariacm.com/wp-content/uploads/06-KIID-ARIA-Alternative-Income-Fund-Share-Class-B2.pdf#</t>
  </si>
  <si>
    <t>MT7000020020</t>
  </si>
  <si>
    <t>ARIA Alternative Income C2 GBP</t>
  </si>
  <si>
    <t>#https://markets.ft.com/data/funds/tearsheet/risk?s=MT7000020020:GBP#</t>
  </si>
  <si>
    <t>MT7000020053</t>
  </si>
  <si>
    <t>ARIA Alternative Income D2 GBP</t>
  </si>
  <si>
    <t>#https://markets.ft.com/data/funds/tearsheet/risk?s=MT7000020053:GBP#</t>
  </si>
  <si>
    <t>MT7000020111</t>
  </si>
  <si>
    <t>ARIA Diversified Alt Assts B3 GBP</t>
  </si>
  <si>
    <t>#https://morningstar.co.uk/uk/funds/snapshot/snapshot.aspx?id=F000010SI1#</t>
  </si>
  <si>
    <t>MT7000020145</t>
  </si>
  <si>
    <t>ARIA Diversified Alt Assts C3 GBP</t>
  </si>
  <si>
    <t>#https://markets.ft.com/data/funds/tearsheet/summary?s=MT7000020145:GBP#</t>
  </si>
  <si>
    <t>MT7000020178</t>
  </si>
  <si>
    <t>ARIA Diversified Alt Assts D3 GBP</t>
  </si>
  <si>
    <t>#https://www.ariacm.com/wp-content/uploads/12-KIID-ARIA-Diversified-Alternative-Assets-Sub-Fund-Share-Class-D3.pdf#</t>
  </si>
  <si>
    <t>MT7000020392</t>
  </si>
  <si>
    <t>ARIA Global Equity Leaders B6 GBP</t>
  </si>
  <si>
    <t>#https://markets.ft.com/data/funds/tearsheet/risk?s=MT7000020392:GBP#</t>
  </si>
  <si>
    <t>MT7000020426</t>
  </si>
  <si>
    <t>ARIA Global Equity Leaders Fund</t>
  </si>
  <si>
    <t>#https://ariacm.com/images/gl/gl-c.pdf#</t>
  </si>
  <si>
    <t>MT7000020459</t>
  </si>
  <si>
    <t>ARIA Global Equity Leaders D6 GBP</t>
  </si>
  <si>
    <t>#https://www.ariacm.com/wp-content/uploads/16-KIID-ARIA-Global-Equity-Leaders-Fund-Share-Classes-D6.pdf#</t>
  </si>
  <si>
    <t>MT7000022166</t>
  </si>
  <si>
    <t>SFUF Athena Global Cau Port D GBP Acc</t>
  </si>
  <si>
    <t>Athena</t>
  </si>
  <si>
    <t>#http://www.athenafund.co.uk/files/new/20180424%20-%20KIID%20-%20Athena%20Global%20Cautious%20Portfolio%20Class%20D.pdf#</t>
  </si>
  <si>
    <t>MT7000024071</t>
  </si>
  <si>
    <t>Castlestone FAANG UCITS Fund Class BBB GBP</t>
  </si>
  <si>
    <t xml:space="preserve">Asset declined due to 6% CDSC. Also IFGL Group took the decision not to accept any further investments for Castlestone FAANG UCITS Fund. </t>
  </si>
  <si>
    <t>MT7000024097</t>
  </si>
  <si>
    <t>Castlestone FAANG+ UCITS Fund Class CCC GBP Acc</t>
  </si>
  <si>
    <t>IFGL Group decision. No futher investment permitted into Castlestone Funds (Also the fund has investment in London Tunnels) See asset review for details.</t>
  </si>
  <si>
    <t>MT7000024550</t>
  </si>
  <si>
    <t>Castlestone FAANG+ UCITS Fund DDD</t>
  </si>
  <si>
    <t>Weekly GAP - No further investments into Castlestone funds</t>
  </si>
  <si>
    <t>MT7000024576</t>
  </si>
  <si>
    <t>Castlestone FAANG+ UCITS EEE GBP Acc</t>
  </si>
  <si>
    <t>#https://www.morningstar.co.uk/uk/funds/snapshot/snapshot.aspx?id=F000013N58&amp;tab=14&amp;DocumentId=dabd68e9a9e181de7829db4ad832c478&amp;Format=PDF#</t>
  </si>
  <si>
    <t>MT7000025466</t>
  </si>
  <si>
    <t>Libero Nexus Global Solutions Portfolio Institutional GBP Acc</t>
  </si>
  <si>
    <t xml:space="preserve">Clarification has been obtained on the share class eligibility. Confirmation received that this is an institutional class (no front or back end load) and is designed to be acceptable to pension providers  </t>
  </si>
  <si>
    <t>#https://markets.ft.com/data/funds/tearsheet/risk?s=MT7000025466:GBP#</t>
  </si>
  <si>
    <t>MT7000025474</t>
  </si>
  <si>
    <t>Libero Nexus Global Solutions Portfolio Institutional EUR Acc</t>
  </si>
  <si>
    <t>MT7000025482</t>
  </si>
  <si>
    <t>Libero Nexus Global Solutions Portfolio Institutional USD Acc</t>
  </si>
  <si>
    <t>MT7000026381</t>
  </si>
  <si>
    <t>ARIA Real Asset Income Fund Class B</t>
  </si>
  <si>
    <t>https://markets.ft.com/data/funds/tearsheet/risk?s=MT7000026381:GBP</t>
  </si>
  <si>
    <t>MT7000026399</t>
  </si>
  <si>
    <t>ARIA Real Asset Income C GBP</t>
  </si>
  <si>
    <t>#https://www.ariacm.com/images/ra/Real_C10_KID.pdf#</t>
  </si>
  <si>
    <t>MT7000026415</t>
  </si>
  <si>
    <t>Aria Global Impact Income Fund E10 GBP</t>
  </si>
  <si>
    <t>Weekly GAP - CDSC starting at 7% and reducing by 1% per annum.</t>
  </si>
  <si>
    <t>MT7000032819</t>
  </si>
  <si>
    <t>Libero Nexus Global Cautious Portfolio A GBP Acc</t>
  </si>
  <si>
    <t>MT7000032827</t>
  </si>
  <si>
    <t>Libero Nexus Global Cautious Portfolio A EUR Acc</t>
  </si>
  <si>
    <t>MT7000032835</t>
  </si>
  <si>
    <t>Libero Nexus Global Cautious Portfolio A USD Acc</t>
  </si>
  <si>
    <t>MT7000032843</t>
  </si>
  <si>
    <t>Libero Nexus Global Cautious Portfolio B GBP Acc</t>
  </si>
  <si>
    <t>MT7000032850</t>
  </si>
  <si>
    <t>Libero Nexus Global Cautious Portfolio B EUR Acc</t>
  </si>
  <si>
    <t>MT7000032868</t>
  </si>
  <si>
    <t>Libero Nexus Global Cautious Portfolio B USD Acc</t>
  </si>
  <si>
    <t>MT7000032876</t>
  </si>
  <si>
    <t>Libero Nexus Global Cautious Portfolio Institutional GBP Acc</t>
  </si>
  <si>
    <t>MT7000032884</t>
  </si>
  <si>
    <t>Libero Nexus Global Cautious Portfolio Institutional EUR Acc</t>
  </si>
  <si>
    <t>MT7000032892</t>
  </si>
  <si>
    <t>Libero Nexus Global Cautious Portfolio Institutional USD Acc</t>
  </si>
  <si>
    <t>MT7000034807</t>
  </si>
  <si>
    <t>North Point Global Equity Fund Class A EUR Shares</t>
  </si>
  <si>
    <t>MT7000034815</t>
  </si>
  <si>
    <t>North Point Global Equity Fund Class B GBP</t>
  </si>
  <si>
    <t>MT7000034823</t>
  </si>
  <si>
    <t>North Point Global Equity Fund Class C USD Shares</t>
  </si>
  <si>
    <t>MT7000034922</t>
  </si>
  <si>
    <t>Libero Nexus Global Cautious Portfolio A GBP Dist</t>
  </si>
  <si>
    <t>MT7000034930</t>
  </si>
  <si>
    <t>Libero Nexus Global Cautious Portfolio A EUR Dist</t>
  </si>
  <si>
    <t>MT7000034948</t>
  </si>
  <si>
    <t>Libero Nexus Global Cautious Portfolio A USD Dist</t>
  </si>
  <si>
    <t>MT7000034955</t>
  </si>
  <si>
    <t>Libero Nexus Global Cautious Portfolio B GBP Dist</t>
  </si>
  <si>
    <t>MT7000034963</t>
  </si>
  <si>
    <t>Libero Nexus Global Cautious Portfolio B EUR Dist</t>
  </si>
  <si>
    <t>MT7000034971</t>
  </si>
  <si>
    <t>Libero Nexus Global Cautious Portfolio B USD Dist</t>
  </si>
  <si>
    <t>MT7000034989</t>
  </si>
  <si>
    <t>Libero Nexus Global Cautious Portfolio Institutional GBP Dist</t>
  </si>
  <si>
    <t>MT7000034997</t>
  </si>
  <si>
    <t>Libero Nexus Global Cautious Portfolio Institutional EUR Dist</t>
  </si>
  <si>
    <t>MT7000035002</t>
  </si>
  <si>
    <t>Libero Nexus Global Cautious Portfolio Institutional USD Dist</t>
  </si>
  <si>
    <t>MT7000035010</t>
  </si>
  <si>
    <t>Libero Nexus Global Dynamic Portfolio Institutional GBP Acc</t>
  </si>
  <si>
    <t>MT7000035028</t>
  </si>
  <si>
    <t>Libero Nexus Global Dynamic Portfolio Institutional EUR Acc</t>
  </si>
  <si>
    <t>MT7000035036</t>
  </si>
  <si>
    <t>Libero Nexus Global Dynamic Portfolio Institutional USD Acc</t>
  </si>
  <si>
    <t>MT7000052338</t>
  </si>
  <si>
    <t>Castlestone FAANG+ UCITS FFF GBP Acc</t>
  </si>
  <si>
    <t>#https://markets.ft.com/data/funds/tearsheet/risk?s=MT7000052338:GBP#</t>
  </si>
  <si>
    <t>MU0501S00025</t>
  </si>
  <si>
    <t>Iza Global Balanced A GBP Acc</t>
  </si>
  <si>
    <t>Mauritius</t>
  </si>
  <si>
    <t>Providence Life</t>
  </si>
  <si>
    <t>#http://izawealth.com/wp-content/uploads/2018/03/IZA-Wealth-Global-Balanced-GBP-Factsheet-Static-February-2018.pdf#</t>
  </si>
  <si>
    <t>MU0501S00231</t>
  </si>
  <si>
    <t>Iza Global Equity A GBP Acc</t>
  </si>
  <si>
    <t>MU0501S00579</t>
  </si>
  <si>
    <t>Northstar Global Income Fund (Class A) USD</t>
  </si>
  <si>
    <t>This is a Mauritius Retail fund, but it is not a FCA recognised fund therefore isn't classified as a regulated collective investment scheme, and in turn doesn't qualify as a standard asset.</t>
  </si>
  <si>
    <t>NEW ASSET</t>
  </si>
  <si>
    <t>New Asset Requested</t>
  </si>
  <si>
    <t>NL0000009082</t>
  </si>
  <si>
    <t>Koninklijke (Royal) KPN NV</t>
  </si>
  <si>
    <t>NL0000009165</t>
  </si>
  <si>
    <t>Heineken N.V.</t>
  </si>
  <si>
    <t>NL0000226223</t>
  </si>
  <si>
    <t>STMicroelectronics NV</t>
  </si>
  <si>
    <t>#https://www.teletrader.com/stmicroelectronics/stocks/details/tts-8#</t>
  </si>
  <si>
    <t>NL0000235190</t>
  </si>
  <si>
    <t>Airbus SE</t>
  </si>
  <si>
    <t>#http://www.teletrader.com/airbus/stocks/details/tts-464862#</t>
  </si>
  <si>
    <t>NL0000319606</t>
  </si>
  <si>
    <t>Man AHL Diversified Markets EU A</t>
  </si>
  <si>
    <t>#http://www.morningstar.nl/nl/funds/snapshot/snapshot.aspx?id=F0GBR04FR5&amp;tab=2#</t>
  </si>
  <si>
    <t>NL0000334118</t>
  </si>
  <si>
    <t>ASM International NV</t>
  </si>
  <si>
    <t>NL0006294274</t>
  </si>
  <si>
    <t>Euronext NV</t>
  </si>
  <si>
    <t>#https://www.teletrader.com/euronext-nv/stocks/details/tts-73684307#</t>
  </si>
  <si>
    <t>NL0009690239</t>
  </si>
  <si>
    <t>VanEck Global Real Estate UCITS ETF</t>
  </si>
  <si>
    <t>#https://www.justetf.com/en/etf-profile.html?isin=NL0009690239#overview</t>
  </si>
  <si>
    <t>NL0010273215</t>
  </si>
  <si>
    <t>ASML Holding NV</t>
  </si>
  <si>
    <t>#https://www.teletrader.com/asml-holding/stocks/details/tts-590#</t>
  </si>
  <si>
    <t>NL0011585146</t>
  </si>
  <si>
    <t>Ferrari NV</t>
  </si>
  <si>
    <t>#https://www.teletrader.com/ferrari-nv/stocks/details/tts-96209158#</t>
  </si>
  <si>
    <t>NL0011683594</t>
  </si>
  <si>
    <t>VanEck Morningstar DevMrkts Div Lead ETF</t>
  </si>
  <si>
    <t>NL0011821202</t>
  </si>
  <si>
    <t>ING Groep NV</t>
  </si>
  <si>
    <t>#https://www.teletrader.com/ing-groep/stocks/details/tts-71#</t>
  </si>
  <si>
    <t>NL0012969182</t>
  </si>
  <si>
    <t>Adyen NV</t>
  </si>
  <si>
    <t>NL0013056914</t>
  </si>
  <si>
    <t>ELASTIC N.V.</t>
  </si>
  <si>
    <t>NL0013654783</t>
  </si>
  <si>
    <t>Prosus NV Ordinary Shares - Class N</t>
  </si>
  <si>
    <t>#https://www.teletrader.com/prosus-nv/stocks/details/tts-174369062#</t>
  </si>
  <si>
    <t>NL00150001Q9</t>
  </si>
  <si>
    <t>Stellantis N.V.</t>
  </si>
  <si>
    <t>teletrader.com/stellantis-nv/stocks/details/tts-211014300</t>
  </si>
  <si>
    <t>NL0015000F41</t>
  </si>
  <si>
    <t>Lilium N.V</t>
  </si>
  <si>
    <t>We can only accept Berlin (BLFK045/Ticker 5KD) traded equity because it has pricing, trading volume and trades on Berlin stock exchange. No pricing for LSE and US OTC traded.</t>
  </si>
  <si>
    <t>NL0015001L59</t>
  </si>
  <si>
    <t>SHELL PLC 31DEC49</t>
  </si>
  <si>
    <t>NL00150023L4</t>
  </si>
  <si>
    <t>GAP NEW - Rights - Main line GB00BP6MXD84</t>
  </si>
  <si>
    <t>NL00150026Z7</t>
  </si>
  <si>
    <t>NEW GAP. ISIN is a Rights Issue. Linked to parent line of GB00BP6MXD84 Shell Plc Ord. Information from Parent Security has been used to populate the asset list.</t>
  </si>
  <si>
    <t>NL0015002AR9</t>
  </si>
  <si>
    <t>SHELL PLC DP 24 RIGHTS</t>
  </si>
  <si>
    <t>Weekly GAP - Rights line. Parent line (Shell PLC: GB00BP6MXD84)  Volatility detal taken from Parent line.</t>
  </si>
  <si>
    <t>NO0003043309</t>
  </si>
  <si>
    <t>Kongsberg Gruppen ASA</t>
  </si>
  <si>
    <t>NO0003054108</t>
  </si>
  <si>
    <t>Mowi ASA</t>
  </si>
  <si>
    <t>Norway</t>
  </si>
  <si>
    <t>#https://markets.ft.com/data/equities/tearsheet/charts?s=MOWI:OSL#</t>
  </si>
  <si>
    <t>NO0010208051</t>
  </si>
  <si>
    <t>Yara International ASA</t>
  </si>
  <si>
    <t>NO0010769276</t>
  </si>
  <si>
    <t>Hancap AB Bonds 2016/2019 0% (former 10%)</t>
  </si>
  <si>
    <t>Issuer can't make final payment. https://www.hancap.se/en/2023/03/31/notice-from-hancap/</t>
  </si>
  <si>
    <t>NO0010884570</t>
  </si>
  <si>
    <t>Hancap AB Coupon Shares (SEK)</t>
  </si>
  <si>
    <t>The Hancap Group has for many years been suffering from liquidity problems. It appears that all bonds and shares have been delisted and are no longer pricing. https://www.hancap.se/en/investor-relations/financial-information/</t>
  </si>
  <si>
    <t>NO0010892110</t>
  </si>
  <si>
    <t>Hancap AB Coupon Shares (SEK) #2</t>
  </si>
  <si>
    <t>NO0010910078</t>
  </si>
  <si>
    <t>Hancap AB Coupon Shares (SEK) #3</t>
  </si>
  <si>
    <t>NO0010945777</t>
  </si>
  <si>
    <t>Hancap AB Coupon Shares (SEK) #4</t>
  </si>
  <si>
    <t>NO0011015968</t>
  </si>
  <si>
    <t>Hancap AB Coupon Shares (SEK) #5</t>
  </si>
  <si>
    <t>NO0011087496</t>
  </si>
  <si>
    <t>Hancap AB Coupon Shares (SEK) #6'</t>
  </si>
  <si>
    <t>NO0011165037</t>
  </si>
  <si>
    <t>Hancap AB Coupon Shares (SEK) #7</t>
  </si>
  <si>
    <t>NO0012459272</t>
  </si>
  <si>
    <t>Hancap AB Coupon Shares (SEK) #8</t>
  </si>
  <si>
    <t>NO0012539016</t>
  </si>
  <si>
    <t>Hancap AB Coupon Shares (SEK) #9</t>
  </si>
  <si>
    <t>NO0012692666</t>
  </si>
  <si>
    <t>Hancap AB Coupon Shares (SEK) #10</t>
  </si>
  <si>
    <t>OptisB</t>
  </si>
  <si>
    <t>PA1436583006</t>
  </si>
  <si>
    <t>Carnival Corp</t>
  </si>
  <si>
    <t>Panama</t>
  </si>
  <si>
    <t>#https://www.teletrader.com/carnival-corp/stocks/details/tts-824264#</t>
  </si>
  <si>
    <t>PRSE001</t>
  </si>
  <si>
    <t>Prism GBP Enhanced Growth</t>
  </si>
  <si>
    <t>CAPITAL IOM PORTFOLIOS - No valid ISIN codes and only their own internal code is available. Volatility is obtained from latest Capital IOM PRISM Chartbook. (latest figures from Chartbook Aug 2024)</t>
  </si>
  <si>
    <t>PRSH001</t>
  </si>
  <si>
    <t>Prism GBP Horizon 1 LLC</t>
  </si>
  <si>
    <t>PRSH002</t>
  </si>
  <si>
    <t>Prism GBP Horizon 2 LLC</t>
  </si>
  <si>
    <t>PRSH003</t>
  </si>
  <si>
    <t>Prism GBP Horizon 3 LLC</t>
  </si>
  <si>
    <t>PRSH004</t>
  </si>
  <si>
    <t>Prism GBP Horizon 4 LLC</t>
  </si>
  <si>
    <t>PRSH005</t>
  </si>
  <si>
    <t>Prism GBP Horizon 5 LLC</t>
  </si>
  <si>
    <t>PRSH006</t>
  </si>
  <si>
    <t>Prism GBP Horizon 6 LLC</t>
  </si>
  <si>
    <t>PRSH008</t>
  </si>
  <si>
    <t>Prism GBP Horizon 8 LLC</t>
  </si>
  <si>
    <t>PRSH010</t>
  </si>
  <si>
    <t>Prism GBP Horizon 10 LLC</t>
  </si>
  <si>
    <t>PRSH01P</t>
  </si>
  <si>
    <t>Prism GBP Horizon 1 Plus LLC</t>
  </si>
  <si>
    <t>PRSH02P</t>
  </si>
  <si>
    <t>Prism GBP Horizon 2 Plus LLC</t>
  </si>
  <si>
    <t>PRSH03P</t>
  </si>
  <si>
    <t>Prism GBP Horizon 3 Plus LLC</t>
  </si>
  <si>
    <t>SC6674HBJD08</t>
  </si>
  <si>
    <t>Fintas Global Limited 6% p.a. Loan Note (31.12.2023)</t>
  </si>
  <si>
    <t>Fintas Global Limited</t>
  </si>
  <si>
    <t>SE0007100581</t>
  </si>
  <si>
    <t xml:space="preserve">Assa Abloy AB B </t>
  </si>
  <si>
    <t>SE0010296582</t>
  </si>
  <si>
    <t>XBT Provider Ether Tracker Euro</t>
  </si>
  <si>
    <t>SE0012230217</t>
  </si>
  <si>
    <t>Smallville AB Senior 2022 10% pa</t>
  </si>
  <si>
    <t>Bond holder letter dated 13/09/2024. Matured bond / not pricing on BB / unable to payout - www.lilleby.se (Comments updated 03/10/2024 CC) https://blog.cscglobal.com/our-services/capital-markets-services/bond-news/information-to-the-holders-of-the-bonds-issued-by-smallville-ab-publ/</t>
  </si>
  <si>
    <t>SE0012596054</t>
  </si>
  <si>
    <t>HANCAP AB SHS</t>
  </si>
  <si>
    <t>06/02/2019 trading was halted on Nasdaq First North Nordic - https://www.hancap.se/en/2019/03/13/hancap-ab-publ-offentliggor-omstrukturering-och-ansoker-om-avnotering-av-obligation-och-preferensaktie-fran-nasdaq-first-north/</t>
  </si>
  <si>
    <t>SE0015658109</t>
  </si>
  <si>
    <t>Epiroc AB Ordinary Shares - Class A</t>
  </si>
  <si>
    <t>Sweden</t>
  </si>
  <si>
    <t>#https://www.teletrader.com/epiroc-ab-ser-a/stocks/details/tts-144905591#</t>
  </si>
  <si>
    <t>SE0015810247</t>
  </si>
  <si>
    <t>Kinnevik AB Ser B NPV</t>
  </si>
  <si>
    <t>GAP - superceded with SE0022060521 KINV B</t>
  </si>
  <si>
    <t>SE0022060521</t>
  </si>
  <si>
    <t>Kinnevik AB SEK</t>
  </si>
  <si>
    <t>SE0022060547</t>
  </si>
  <si>
    <t>Kinnevik AB - RDS</t>
  </si>
  <si>
    <t>New Gap - Spin off from SE0022060521</t>
  </si>
  <si>
    <t>SG1AF6000009</t>
  </si>
  <si>
    <t>Keppel DC REIT</t>
  </si>
  <si>
    <t>Singapore</t>
  </si>
  <si>
    <t>#http://sgx.i3investor.com/servlets/stk/ajbu.jsp#</t>
  </si>
  <si>
    <t>SG1M51904654</t>
  </si>
  <si>
    <t>CapitaLand Integrated Commercial Trust</t>
  </si>
  <si>
    <t>#https://www.teletrader.com/capland-shntcom-t/stocks/details/tts-18485393#</t>
  </si>
  <si>
    <t>SG1M77906915</t>
  </si>
  <si>
    <t>CapitaLand Ascendas REIT Units</t>
  </si>
  <si>
    <t>#https://www.teletrader.com/capland-ascendas-resht/stocks/details/tts-18484173#</t>
  </si>
  <si>
    <t>SG1T60930966</t>
  </si>
  <si>
    <t>Frasers Centrepoint Trust</t>
  </si>
  <si>
    <t>#https://www.teletrader.com/frasers-centrepoint-trust/stocks/details/tts-29625605#</t>
  </si>
  <si>
    <t>SG1V52937132</t>
  </si>
  <si>
    <t>Parkway Life Real Estate Investment Trust SGD</t>
  </si>
  <si>
    <t>SG2C32962814</t>
  </si>
  <si>
    <t>Mapletree Industrial Trust</t>
  </si>
  <si>
    <t>#https://www.teletrader.com/mapletree-shnd-tr/stocks/details/tts-25444969#</t>
  </si>
  <si>
    <t>SG2F77993036</t>
  </si>
  <si>
    <t>Asian Pay Television Trust</t>
  </si>
  <si>
    <t>http://www.teletrader.com/asian-pay-televisi-units/stocks/details/tts-64372737</t>
  </si>
  <si>
    <t>SG9999000194</t>
  </si>
  <si>
    <t>FSSA Regional China A Acc</t>
  </si>
  <si>
    <t>First Sentier</t>
  </si>
  <si>
    <t>http://citywireselector.com/fund/first-state-regional-china-sgd/c55506</t>
  </si>
  <si>
    <t>SG9999002083</t>
  </si>
  <si>
    <t>FSSA Dividend Advantage A Qdis</t>
  </si>
  <si>
    <t>http://www.sg.morningstar.com/ap/quicktake/risk.aspx?PerformanceId=0P0000KV3F&amp;activetab=MorningstarRisk</t>
  </si>
  <si>
    <t>SG9999002224</t>
  </si>
  <si>
    <t>Allianz Global High Payout SGD</t>
  </si>
  <si>
    <t>#https://sg.allianzgi.com/en/financial-advisor/products-solutions/authorised-fund/allianz-global-high-payout-fund-sgd-class-dis#</t>
  </si>
  <si>
    <t>SG9999002232</t>
  </si>
  <si>
    <t>Allianz Global Premier Global High Payout Fund USD Class</t>
  </si>
  <si>
    <t>Exit fee is currently Nil, but max 2% (as at 30/05/2024)</t>
  </si>
  <si>
    <t>SG9999003289</t>
  </si>
  <si>
    <t>Infinity US 500 Stock Index SGD</t>
  </si>
  <si>
    <t>#https://sg.morningstar.com/sg/report/fund/risk.aspx?t=0P00006FYT#</t>
  </si>
  <si>
    <t>SG9999003297</t>
  </si>
  <si>
    <t>Infinity U.S 500 Stock Index Fund USD</t>
  </si>
  <si>
    <t>The fund can impose an exit fee of 5% but is currently 0% but has been declined on the basis they can impose the exit fee</t>
  </si>
  <si>
    <t>SG9999010201</t>
  </si>
  <si>
    <t>Fullerton Asia Income Return A (SGD)</t>
  </si>
  <si>
    <t>#https://www.fullertonfund.com/documents/factsheets/Fullerton_Asia_Income_Return_SGD_Class_A_En.PDF#</t>
  </si>
  <si>
    <t>SGXZ16243750</t>
  </si>
  <si>
    <t>Hawthorne Asset Management VCC GBP A MA</t>
  </si>
  <si>
    <t>Restricted Scheme - PIF - No KIID and not on Morningstar (no volatility) (comments updated Sept 2024 CC).</t>
  </si>
  <si>
    <t>SGXZ20891545</t>
  </si>
  <si>
    <t>HAWTHORNE MULTI-ASSET P CLASS EUR SHARE HEDGED ACC</t>
  </si>
  <si>
    <t>SGXZ28921765</t>
  </si>
  <si>
    <t>Hawthorne Asset Management VCC GBP P MA</t>
  </si>
  <si>
    <t>SGXZ55238570</t>
  </si>
  <si>
    <t>Hawthorne Asset Management VCC GBP C MA</t>
  </si>
  <si>
    <t>TAIPG1419</t>
  </si>
  <si>
    <t>GBP Dealing</t>
  </si>
  <si>
    <t>TAIPG1443</t>
  </si>
  <si>
    <t>US0003752047</t>
  </si>
  <si>
    <t>ABB Ltd</t>
  </si>
  <si>
    <t>#https://www.teletrader.com/abb-ltd/stocks/details/tts-117450839#</t>
  </si>
  <si>
    <t>US00162Q3618</t>
  </si>
  <si>
    <t>ALPS I O'Shares Global Internet Giants ETF USD</t>
  </si>
  <si>
    <t>US00162Q3956</t>
  </si>
  <si>
    <t>ALPS O Shares US Small-Cap Quality Dividend ETF USD</t>
  </si>
  <si>
    <t>#https://www.teletrader.com/alps-o-shares-us-small-cap-quality-dividend-etf/stocks/details/tts-116278090/name/asc#</t>
  </si>
  <si>
    <t>US00162Q4608</t>
  </si>
  <si>
    <t>ALPS Clean Energy ETF</t>
  </si>
  <si>
    <t>#https://www.teletrader.com/alps-clean-energy-etf/stocks/details/tts-145660526/name/asc#</t>
  </si>
  <si>
    <t>US00162Q4780</t>
  </si>
  <si>
    <t>ALPS Disruptive Technologies ETF</t>
  </si>
  <si>
    <t>#https://www.teletrader.com/alps-disruptive-technologies-etf/stocks/details/tts-132782398/name/asc#</t>
  </si>
  <si>
    <t>US00206R1023</t>
  </si>
  <si>
    <t>AT&amp;T Inc</t>
  </si>
  <si>
    <t>#https://www.teletrader.com/at-t-inc/stocks/details/tts-821527#</t>
  </si>
  <si>
    <t>US00214Q1040</t>
  </si>
  <si>
    <t>ARK Innovation ETF</t>
  </si>
  <si>
    <t>ARK</t>
  </si>
  <si>
    <t>#https://www.teletrader.com/ark-industrial-innovation-etf/stocks/details/tts-117451300#</t>
  </si>
  <si>
    <t>US00214Q2030</t>
  </si>
  <si>
    <t>ARK ETF TR INDL INNOVATION ETF</t>
  </si>
  <si>
    <t>US00214Q3020</t>
  </si>
  <si>
    <t>ARK GENOMIC REVOLUTION MULTI-SECTOR ETF</t>
  </si>
  <si>
    <t>2XIDEAS</t>
  </si>
  <si>
    <t>#https://www.teletrader.com/ark-genomic-revolution-multi-sector-etf/stocks/details/tts-78269675/name/asc#</t>
  </si>
  <si>
    <t>US00214Q4010</t>
  </si>
  <si>
    <t>Ark Next Generation Internet ETF USD</t>
  </si>
  <si>
    <t>#https://www.morningstar.dk/dk/etf/snapshot/snapshot.aspx?id=0P0000ZGOC&amp;tab=2&amp;InvestmentType=FE#</t>
  </si>
  <si>
    <t>US00214Q7088</t>
  </si>
  <si>
    <t>Ark ETF (ARKF) - Fintech Innovation (USD)</t>
  </si>
  <si>
    <t>#https://www.teletrader.com/ark-etf-tr-fshn-shnn-etf/stocks/details/tts-159619804/name/asc#</t>
  </si>
  <si>
    <t>US0028241000</t>
  </si>
  <si>
    <t>Abbott Labs npv common stock</t>
  </si>
  <si>
    <t>#https://www.teletrader.com/abbott-laboratories/stocks/details/tts-117450846#</t>
  </si>
  <si>
    <t>US00287Y1091</t>
  </si>
  <si>
    <t>AbbVie Inc USD</t>
  </si>
  <si>
    <t>#https://www.teletrader.com/abbvie-inc/stocks/details/tts-117450825#</t>
  </si>
  <si>
    <t>US0032611040</t>
  </si>
  <si>
    <t>Aberdeen Standard Bloomberg All C.</t>
  </si>
  <si>
    <t>#https://www.teletrader.com/aberdeen-standard-bloomberg-all-commodity-strategy-k-1-free/stocks/details/tts-120095956/name/asc#</t>
  </si>
  <si>
    <t>US0032641088</t>
  </si>
  <si>
    <t>ABERDEEN STANDARD PHYSICAL SILVER SHS ETF</t>
  </si>
  <si>
    <t>#https://www.teletrader.com/asst-stand-phy-silv-shs/stocks/details/tts-159122517#</t>
  </si>
  <si>
    <t>US00507V1098</t>
  </si>
  <si>
    <t>Activision Blizzard Inc</t>
  </si>
  <si>
    <t>#https://www.teletrader.com/activision-blizzard-inc/stocks/details/tts-827879#</t>
  </si>
  <si>
    <t>US00724F1012</t>
  </si>
  <si>
    <t>ADOBE SYSTEMS INC COM USD0.0001</t>
  </si>
  <si>
    <t>#https://www.teletrader.com/adobe-systems-incorporated/stocks/details/tts-827038#</t>
  </si>
  <si>
    <t>US00768Y4531</t>
  </si>
  <si>
    <t>Advisor Shares Pure US Cannabis ETF</t>
  </si>
  <si>
    <t>US00768Y4952</t>
  </si>
  <si>
    <t>Advisorshares Trust (YOLO) - Pure Cannabis ETF (USD)</t>
  </si>
  <si>
    <t>#https://www.teletrader.com/advisorshares-pure-cannabis-etf/stocks/details/tts-164152483#</t>
  </si>
  <si>
    <t>US00783V1044</t>
  </si>
  <si>
    <t>Adyen N.V. ADR</t>
  </si>
  <si>
    <t>US0079031078</t>
  </si>
  <si>
    <t>ADVANCED MICRO DEV COM USD0.01</t>
  </si>
  <si>
    <t>#https://www.teletrader.com/advanced-micro-devices-inc/stocks/details/tts-117449963#</t>
  </si>
  <si>
    <t>US0080731088</t>
  </si>
  <si>
    <t>AeroVironment Inc</t>
  </si>
  <si>
    <t>US0090661010</t>
  </si>
  <si>
    <t>Airbnb Inc A USD</t>
  </si>
  <si>
    <t>US00973N1028</t>
  </si>
  <si>
    <t>Akoustis Technologies Inc</t>
  </si>
  <si>
    <t>#https://www.teletrader.com/akoustis-technologies/stocks/details/tts-119086617#</t>
  </si>
  <si>
    <t>US0116421050</t>
  </si>
  <si>
    <t>Alarm.Com Holdings Inc (ALRM)</t>
  </si>
  <si>
    <t>US0126531013</t>
  </si>
  <si>
    <t>ALBEMARLE CORP COM USD0.01</t>
  </si>
  <si>
    <t>#https://www.teletrader.com/albemarle-corporation/stocks/details/tts-117451111#</t>
  </si>
  <si>
    <t>US0138721065</t>
  </si>
  <si>
    <t>Alcoa Corporation</t>
  </si>
  <si>
    <t>US01609W1027</t>
  </si>
  <si>
    <t>Alibaba Grp Hldg Ltd Spon Ads - Each Rep 8 Ord USD0.000025 USD</t>
  </si>
  <si>
    <t>#https://www.teletrader.com/alibaba-group-holding-limited-american-depositary-shares-each-representing-one-ordinary-share/stocks/details/tts-76508246#</t>
  </si>
  <si>
    <t>US02043Q1076</t>
  </si>
  <si>
    <t>Alnylam Pharmaceuticals - Com Stk USD0.0001 (ALNY) (USD)</t>
  </si>
  <si>
    <t>#https://www.teletrader.com/alnylam-pharmaceuticals-inc/stocks/details/tts-117451092#</t>
  </si>
  <si>
    <t>US02079K1079</t>
  </si>
  <si>
    <t>ALPHABET INC CAP STK 0.001 CL C</t>
  </si>
  <si>
    <t>#https://www.teletrader.com/alphabet-inc-c/stocks/details/tts-117453810#</t>
  </si>
  <si>
    <t>US02079K3059</t>
  </si>
  <si>
    <t>ALPHABET INC CAP STK USD0.001 CL A</t>
  </si>
  <si>
    <t>#https://www.teletrader.com/alphabet-inc-a/stocks/details/tts-71625495#</t>
  </si>
  <si>
    <t>US0231351067</t>
  </si>
  <si>
    <t>AMAZON COM INC COM USD0.01</t>
  </si>
  <si>
    <t>#https://www.teletrader.com/amazon-com-inc/stocks/details/tts-827705#</t>
  </si>
  <si>
    <t>US023135BJ40</t>
  </si>
  <si>
    <t>Amazon.Com Inc 4.05% 22/08/2047 USD</t>
  </si>
  <si>
    <t>US0250728773</t>
  </si>
  <si>
    <t>Avantis US Small CAP Value ETF</t>
  </si>
  <si>
    <t>US0258161092</t>
  </si>
  <si>
    <t>AMER EXPRESS CO COM USD0.20</t>
  </si>
  <si>
    <t>#https://www.teletrader.com/american-express-company/stocks/details/tts-117450224#</t>
  </si>
  <si>
    <t>US0320951017</t>
  </si>
  <si>
    <t>Amphenol Corp</t>
  </si>
  <si>
    <t>#https://www.boerse-frankfurt.de/equity/amphenol-corp-new#</t>
  </si>
  <si>
    <t>US0321081020</t>
  </si>
  <si>
    <t>Amplify ETF Tr (IBUY.Nasdaq) - Amplify Online Retail ETF ($)</t>
  </si>
  <si>
    <t>#https://www.teletrader.com/amplify-online-retail-etf/stocks/details/tts-104136298/name/asc#</t>
  </si>
  <si>
    <t>US0321086078</t>
  </si>
  <si>
    <t>Amplify ETF Tr (BLOK.NY) - Data Sharing ETF (USD)</t>
  </si>
  <si>
    <t>#https://www.teletrader.com/amp-etf-tr-am-tr-da-s-etf/stocks/details/tts-134961351/name/asc#</t>
  </si>
  <si>
    <t>US0321086649</t>
  </si>
  <si>
    <t>Amplify Cyber Security ETF USD</t>
  </si>
  <si>
    <t>US0326541051</t>
  </si>
  <si>
    <t>Analog Devices Inc</t>
  </si>
  <si>
    <t>US03782L1017</t>
  </si>
  <si>
    <t xml:space="preserve">Appian Corp (APPN) </t>
  </si>
  <si>
    <t>US0378331005</t>
  </si>
  <si>
    <t>APPLE INC COM NAV</t>
  </si>
  <si>
    <t>http://www.teletrader.com/apple-inc/stocks/details/tts-831814</t>
  </si>
  <si>
    <t>US0382221051</t>
  </si>
  <si>
    <t>Applied Materials Inc - Usd</t>
  </si>
  <si>
    <t>US0390143032</t>
  </si>
  <si>
    <t>ARCADIA BIOSCIENCES INC NPV</t>
  </si>
  <si>
    <t>US03945R1023</t>
  </si>
  <si>
    <t>ARCHER AVIATION INC</t>
  </si>
  <si>
    <t>US0394831020</t>
  </si>
  <si>
    <t>Archer Daniels Midland Corp.</t>
  </si>
  <si>
    <t>US03969T1097</t>
  </si>
  <si>
    <t>Arcturus Therapeutics Holdings Inc</t>
  </si>
  <si>
    <t>#https://www.teletrader.com/arcturus-therapeutics-holdings/stocks/details/tts-39307338#</t>
  </si>
  <si>
    <t>US03990B1017</t>
  </si>
  <si>
    <t>Ares Management Corporation</t>
  </si>
  <si>
    <t>#https://www.teletrader.com/deere-co/stocks/details/tts-117452567#</t>
  </si>
  <si>
    <t>US0404131064</t>
  </si>
  <si>
    <t>Arista Networks Inc USD</t>
  </si>
  <si>
    <t>US0404132054</t>
  </si>
  <si>
    <t>Arista Networks</t>
  </si>
  <si>
    <t>US0409191022</t>
  </si>
  <si>
    <t>ARK 21Shares Bitcoin ETF</t>
  </si>
  <si>
    <t>US04626D2062</t>
  </si>
  <si>
    <t>Aston Martin Lagonda Global Holdings PLC ADR</t>
  </si>
  <si>
    <t>Asset declined as trades on OTC and not a recongised stock exchange such as London</t>
  </si>
  <si>
    <t>US0530151036</t>
  </si>
  <si>
    <t>Automatic Data Processing Inc</t>
  </si>
  <si>
    <t>#https://www.boerse-frankfurt.de/equity/automatic-data-processing-inc#</t>
  </si>
  <si>
    <t>US0533321024</t>
  </si>
  <si>
    <t>AUTOZONE INC USD</t>
  </si>
  <si>
    <t>US0567521085</t>
  </si>
  <si>
    <t>Baidu Inc (BIDU) SPONS ADS - REPR 1 ORD CL A US0.00005 ($)</t>
  </si>
  <si>
    <t>http://www.teletrader.com/baidu-inc-american-depositary-shares-each-representing-one-tenth-class-a-ordinary-share/stocks/details/tts-3138949</t>
  </si>
  <si>
    <t>US0594603039</t>
  </si>
  <si>
    <t>Banco Bradesco ADR</t>
  </si>
  <si>
    <t>US0605051046</t>
  </si>
  <si>
    <t>BK OF AMERICA CORP COM USD0.01</t>
  </si>
  <si>
    <t>http://www.teletrader.com/bank-of-america-corporation/stocks/details/tts-824090</t>
  </si>
  <si>
    <t>US0634251021</t>
  </si>
  <si>
    <t>Bank Of Marin Bancorp</t>
  </si>
  <si>
    <t>US0636795918</t>
  </si>
  <si>
    <t>MICROSECTORS FANG &amp; INNOVATION 3X INVERSE LEVERAGED ETN</t>
  </si>
  <si>
    <t>#https://in.investing.com/etfs/berz#</t>
  </si>
  <si>
    <t>US06738C7781</t>
  </si>
  <si>
    <t>IPATH DJ UBS COMMODITY ETN 12/6/36</t>
  </si>
  <si>
    <t>#https://www.teletrader.com/ipath-bloomberg-commodity-shndex-total-return-etn-due-june-1/stocks/details/tts-117450464#</t>
  </si>
  <si>
    <t>US0718131099</t>
  </si>
  <si>
    <t>Baxter International Inc</t>
  </si>
  <si>
    <t>US07373V1052</t>
  </si>
  <si>
    <t>Beam Therapeutics Inc</t>
  </si>
  <si>
    <t>#https://www.teletrader.com/beam-therapeutics/stocks/details/tts-183645070#</t>
  </si>
  <si>
    <t>US0758871091</t>
  </si>
  <si>
    <t>Becton Dickinson &amp; Co</t>
  </si>
  <si>
    <t>#https://www.teletrader.com/becton-dickinson-and-company/stocks/details/tts-117451511#</t>
  </si>
  <si>
    <t>US084664CQ25</t>
  </si>
  <si>
    <t>Berkshire Hathaway Finance Corporation 4.20% 15/08/2048 USD</t>
  </si>
  <si>
    <t>US0846707026</t>
  </si>
  <si>
    <t>Berkshire Hathaway - Cl'B'C/Stk USD0.1667(BRKb) ($)</t>
  </si>
  <si>
    <t>http://www.teletrader.com/berkshire-hathaway-inc-new/stocks/details/tts-824192</t>
  </si>
  <si>
    <t>US09061G1013</t>
  </si>
  <si>
    <t>Biomarin Pharmaceutical (BMRN) - Com USD0.001 (USD)</t>
  </si>
  <si>
    <t>#https://www.teletrader.com/biomarin-pharmaceutical-inc/stocks/details/tts-831964#</t>
  </si>
  <si>
    <t>US0919295701</t>
  </si>
  <si>
    <t>BlackRock Technology Opportunities Fund Investor A Shares</t>
  </si>
  <si>
    <t>#https://www.blackrock.com/us/individual/literature/fact-sheet/bgsax-technology-opportunities-fund-factsheet-us0919295701-us-en-individual.pdf#</t>
  </si>
  <si>
    <t>US09247X1019</t>
  </si>
  <si>
    <t>BLACKROCK INC COM USD0.01</t>
  </si>
  <si>
    <t>US09259W1080</t>
  </si>
  <si>
    <t>BlackRock Credit Strategies Fund</t>
  </si>
  <si>
    <t>Cannot redeem within 30 days. This is a US regulated inverval fund, which are closed-ended and offer quarterly/limited liquidity. They do not trade on a recognised stock exchange. Fund can also impose 2% exit fee</t>
  </si>
  <si>
    <t>US09260D1072</t>
  </si>
  <si>
    <t>The Blackstone Group Inc</t>
  </si>
  <si>
    <t>US0926671043</t>
  </si>
  <si>
    <t>Blade Air Mobility Inc</t>
  </si>
  <si>
    <t>US09290D1019</t>
  </si>
  <si>
    <t>BlackRock Inc USD</t>
  </si>
  <si>
    <t>US09581B1035</t>
  </si>
  <si>
    <t xml:space="preserve">Blue Owl Capital </t>
  </si>
  <si>
    <t>US09609G1004</t>
  </si>
  <si>
    <t>Bluebird Bio Inc Com USD 0.01 - (BLUE) (USD)</t>
  </si>
  <si>
    <t>#https://www.teletrader.com/bluebird-bio-inc/stocks/details/tts-60707882#</t>
  </si>
  <si>
    <t>US0970231058</t>
  </si>
  <si>
    <t>Boeing Co</t>
  </si>
  <si>
    <t>#https://www.teletrader.com/boeing-company-the/stocks/details/tts-818400#</t>
  </si>
  <si>
    <t>US09857L1089</t>
  </si>
  <si>
    <t>Booking Holdings Inc</t>
  </si>
  <si>
    <t>#https://www.teletrader.com/booking-holdings-inc/stocks/details/tts-136284383#</t>
  </si>
  <si>
    <t>US1010441053</t>
  </si>
  <si>
    <t xml:space="preserve">Boston Omaha Corp (BOC) </t>
  </si>
  <si>
    <t>US1101221083</t>
  </si>
  <si>
    <t>Bristol-Myers Squibb Company</t>
  </si>
  <si>
    <t>http://www.teletrader.com/bristol-myers-squibb-company/stocks/details/tts-818515</t>
  </si>
  <si>
    <t>US1104481072</t>
  </si>
  <si>
    <t>BRIT AMER TOBACCO ADR REP2 GBP0.25</t>
  </si>
  <si>
    <t>#https://www.teletrader.com/british-american-tobacco-industries-p-l-c-adr/stocks/details/tts-117451716#</t>
  </si>
  <si>
    <t>US11135F1012</t>
  </si>
  <si>
    <t>Broadcom Inc</t>
  </si>
  <si>
    <t>US1152361010</t>
  </si>
  <si>
    <t>BROWN &amp; BROWN INC COM USD0.10</t>
  </si>
  <si>
    <t>US12468P1049</t>
  </si>
  <si>
    <t>C3.ai Inc.</t>
  </si>
  <si>
    <t>#https://www.teletrader.com/c3-ai-inc/stocks/details/tts-117451070#</t>
  </si>
  <si>
    <t>US1266501006</t>
  </si>
  <si>
    <t>CVS HEALTH CORPORATION COM USD0.01</t>
  </si>
  <si>
    <t>US1273871087</t>
  </si>
  <si>
    <t>Cadence Design Systems Inc (CDN)</t>
  </si>
  <si>
    <t>US1417881091</t>
  </si>
  <si>
    <t xml:space="preserve">Cargurus Inc (CARG) </t>
  </si>
  <si>
    <t>US14817C1071</t>
  </si>
  <si>
    <t>Cassava Sciences Inc</t>
  </si>
  <si>
    <t>#https://www.teletrader.com/cassava-sciences/stocks/details/tts-161814974#</t>
  </si>
  <si>
    <t>US1491231015</t>
  </si>
  <si>
    <t>Caterpillar Inc</t>
  </si>
  <si>
    <t>US15118V2079</t>
  </si>
  <si>
    <t>Celsius Holdings (CELH) - Com USD0.001 (USD)</t>
  </si>
  <si>
    <t>#https://www.teletrader.com/celsius-holdings/stocks/details/tts-122576361#</t>
  </si>
  <si>
    <t>US1512908898</t>
  </si>
  <si>
    <t>Cemex Sab de CV ADR</t>
  </si>
  <si>
    <t>US1567271093</t>
  </si>
  <si>
    <t>Cerence Inc (CRNC)</t>
  </si>
  <si>
    <t>US1630921096</t>
  </si>
  <si>
    <t>Chegg Inc (CHGG) - Com USD0.001 (USD)</t>
  </si>
  <si>
    <t>#https://www.teletrader.com/chegg-shnc/stocks/details/tts-117452056#</t>
  </si>
  <si>
    <t>US1667641005</t>
  </si>
  <si>
    <t>CHEVRON CORPORATION COM USD0.75</t>
  </si>
  <si>
    <t>http://www.teletrader.com/chevron-corporation/stocks/details/tts-819002</t>
  </si>
  <si>
    <t>US17260G3011</t>
  </si>
  <si>
    <t>CION Ares Diversified Credit Fund</t>
  </si>
  <si>
    <t>Cannot redeem within 30 days. This is a US regulated inverval fund, which are closed-ended and offer quarterly/limited liquidity. They do not trade on a recognised stock exchange</t>
  </si>
  <si>
    <t>US17275R1023</t>
  </si>
  <si>
    <t>Cisco Systems Inc</t>
  </si>
  <si>
    <t>http://www.teletrader.com/cisco-systems-inc/stocks/details/tts-828468</t>
  </si>
  <si>
    <t>US1729674242</t>
  </si>
  <si>
    <t>Citigroup Inc Com USD 0.01</t>
  </si>
  <si>
    <t>http://www.teletrader.com/citigroup-inc/stocks/details/tts-818629</t>
  </si>
  <si>
    <t>US172967EW71</t>
  </si>
  <si>
    <t>Citigroup Inc 8.125% 15/07/2039 USD</t>
  </si>
  <si>
    <t>Rated BBB+</t>
  </si>
  <si>
    <t>US17888H1032</t>
  </si>
  <si>
    <t>Civitas Resources (CIVI) - Com Stk USD 0.001 (USD)</t>
  </si>
  <si>
    <t>#https://www.teletrader.com/civitas-resources-shnc/stocks/details/tts-117452317#</t>
  </si>
  <si>
    <t>US1844961078</t>
  </si>
  <si>
    <t>Clean Harbors Inc</t>
  </si>
  <si>
    <t>#https://www.teletrader.com/clean-harbors-shnc/stocks/details/tts-117452069#</t>
  </si>
  <si>
    <t>US1858991011</t>
  </si>
  <si>
    <t>CLEVELAND CLIFFS COM USD0.125</t>
  </si>
  <si>
    <t>#https://www.teletrader.com/cleveland-cliffs-shnc/stocks/details/tts-117452022#</t>
  </si>
  <si>
    <t>US1868542044</t>
  </si>
  <si>
    <t>Cliffwater Corporate Lending Fund </t>
  </si>
  <si>
    <t>US1890541097</t>
  </si>
  <si>
    <t>The Clorox Company</t>
  </si>
  <si>
    <t>#https://www.teletrader.com/clorox-co/stocks/details/tts-117452049#</t>
  </si>
  <si>
    <t>US18914F1030</t>
  </si>
  <si>
    <t>Clover Health Investments Corp</t>
  </si>
  <si>
    <t>US18915M1071</t>
  </si>
  <si>
    <t>Cloudflare Inc</t>
  </si>
  <si>
    <t>US1912161007</t>
  </si>
  <si>
    <t>COCA-COLA CO COM USD0.25 USD</t>
  </si>
  <si>
    <t>http://www.teletrader.com/coca-cola-company-the/stocks/details/tts-825992</t>
  </si>
  <si>
    <t>US19247G1076</t>
  </si>
  <si>
    <t>Coherent Corp</t>
  </si>
  <si>
    <t>US19260Q1076</t>
  </si>
  <si>
    <t>Coinbase Global Inc.</t>
  </si>
  <si>
    <t>Crypto asset. SC udpated 12/8/24</t>
  </si>
  <si>
    <t>US1941621039</t>
  </si>
  <si>
    <t>Colgate-Palmolive Company</t>
  </si>
  <si>
    <t>US20030N1019</t>
  </si>
  <si>
    <t>Comcast Corp Shs A</t>
  </si>
  <si>
    <t>US21037T1097</t>
  </si>
  <si>
    <t xml:space="preserve">Constellation Energy Corporation </t>
  </si>
  <si>
    <t>US21240E1055</t>
  </si>
  <si>
    <t>Controladora Vuela (VLRS) - Spon ADR Rep 10 CPOS (USD)</t>
  </si>
  <si>
    <t>#https://www.teletrader.com/controladora-vuela-compania-de-aviacion-sab-de-cv/stocks/details/tts-117458056#</t>
  </si>
  <si>
    <t>US2172041061</t>
  </si>
  <si>
    <t>Copart Inc</t>
  </si>
  <si>
    <t>US22160K1051</t>
  </si>
  <si>
    <t>COSTCO WHOLESALE CORPORATION</t>
  </si>
  <si>
    <t>#https://www.teletrader.com/costco-wholesale-corporation/stocks/details/tts-117450451#</t>
  </si>
  <si>
    <t>US22530J3095</t>
  </si>
  <si>
    <t>CREATIVE REALITIES</t>
  </si>
  <si>
    <t>https://www.teletrader.com/creatshve-realshtshes/stocks/details/tts-153868094</t>
  </si>
  <si>
    <t>US22788C1053</t>
  </si>
  <si>
    <t>CROWDSTRIKE HOLDINGS INC</t>
  </si>
  <si>
    <t>#https://www.teletrader.com/crowdstrike-holdings-inc/stocks/details/tts-167881391#</t>
  </si>
  <si>
    <t>US22822V1017</t>
  </si>
  <si>
    <t>Crown Castle Inc</t>
  </si>
  <si>
    <t>US2310211063</t>
  </si>
  <si>
    <t>Cummins Inc</t>
  </si>
  <si>
    <t>US2358511028</t>
  </si>
  <si>
    <t>Danaher Corp USD</t>
  </si>
  <si>
    <t>#https://www.teletrader.com/danaher-corporation/stocks/details/tts-819263#</t>
  </si>
  <si>
    <t>US23804L1035</t>
  </si>
  <si>
    <t>Datadog Inc</t>
  </si>
  <si>
    <t>US2441991054</t>
  </si>
  <si>
    <t>Deere and Company</t>
  </si>
  <si>
    <t>https://www.teletrader.com/deere-co/stocks/details/tts-117452567</t>
  </si>
  <si>
    <t>US24703L2025</t>
  </si>
  <si>
    <t>Dell Technologies Inc</t>
  </si>
  <si>
    <t>#https://www.boerse-stuttgart.de/en/stock-exchange/securities-and-markets/equities/factsheet/key-figures/?ID_NOTATION=241446327#</t>
  </si>
  <si>
    <t>US2473617023</t>
  </si>
  <si>
    <t>Delta Airlines Inc Com USD 0.0001</t>
  </si>
  <si>
    <t>#https://www.teletrader.com/delta-air-lines-shnc/stocks/details/tts-117450392#</t>
  </si>
  <si>
    <t>US25243Q2057</t>
  </si>
  <si>
    <t>Diageo plc</t>
  </si>
  <si>
    <t>#https://www.teletrader.com/diageo-plc/stocks/details/tts-117452577#</t>
  </si>
  <si>
    <t>US25402D1028</t>
  </si>
  <si>
    <t>DigitalOcean Holdings Inc</t>
  </si>
  <si>
    <t>US25460G1958</t>
  </si>
  <si>
    <t>Direxion Sh ETF TR Daily FTSE - China Bull 3x (YINN) USD</t>
  </si>
  <si>
    <t>US2546871060</t>
  </si>
  <si>
    <t>WALT DISNEY CO. DISNEY COM USD0.01</t>
  </si>
  <si>
    <t>#https://www.teletrader.com/walt-disney-company-the/stocks/details/tts-828100#</t>
  </si>
  <si>
    <t>US2561631068</t>
  </si>
  <si>
    <t xml:space="preserve">Docusign Inc (DOCU) </t>
  </si>
  <si>
    <t>US2566771059</t>
  </si>
  <si>
    <t>DOLLAR GENERAL CP COM USD0.875</t>
  </si>
  <si>
    <t>#https://www.teletrader.com/dollar-general-corporation/stocks/details/tts-117452560#</t>
  </si>
  <si>
    <t>US26740W1099</t>
  </si>
  <si>
    <t>D WAVE QUANTUM INC</t>
  </si>
  <si>
    <t>US26817Q8868</t>
  </si>
  <si>
    <t>Dynex Capital Inc</t>
  </si>
  <si>
    <t>US26853E1029</t>
  </si>
  <si>
    <t>EHang Holdings Limited</t>
  </si>
  <si>
    <t>US26922A2895</t>
  </si>
  <si>
    <t>Defiance 5G Next Gen Connectivity ETF</t>
  </si>
  <si>
    <t>#https://www.teletrader.com/defiance-next-gen-connectivity-etf/stocks/details/tts-160477886/name/asc#</t>
  </si>
  <si>
    <t>US26922A3216</t>
  </si>
  <si>
    <t>Distillate U.S. Fundamental Stability &amp; Value ETF</t>
  </si>
  <si>
    <t>teletrader.com/distillate-us-fundamental-stability-value-etf/stocks/details/tts-152191480/name/asc#http://teletrader.com/distillate-us-fundamental-stability-value-etf/stocks/details/tts-152191480/name/asc#</t>
  </si>
  <si>
    <t>US26922A4206</t>
  </si>
  <si>
    <t xml:space="preserve">Defiance Quantum ETF </t>
  </si>
  <si>
    <t>US26922B8651</t>
  </si>
  <si>
    <t xml:space="preserve">US Global Sea to Sky Cargo ETF </t>
  </si>
  <si>
    <t>US26924G2012</t>
  </si>
  <si>
    <t>ETF Managers Tr (HACK.NY) - Purefunds ISE Cyber Sec ETF $</t>
  </si>
  <si>
    <t>http://www.teletrader.com/etfm-etfmg-pr-cy-se-etf/stocks/details/tts-107094328/name/asc</t>
  </si>
  <si>
    <t>US28106W1036</t>
  </si>
  <si>
    <t>Editas Medicine Inc</t>
  </si>
  <si>
    <t>#https://www.teletrader.com/editas-medicine-inc/stocks/details/tts-117452882#</t>
  </si>
  <si>
    <t>US2910111044</t>
  </si>
  <si>
    <t>EMERSON ELECTRIC CO</t>
  </si>
  <si>
    <t>#https://www.teletrader.com/emerson-electric-co/stocks/details/tts-117449958#</t>
  </si>
  <si>
    <t>US29273V1008</t>
  </si>
  <si>
    <t>Energy Transfer LP</t>
  </si>
  <si>
    <t>#https://www.teletrader.com/energy-transfer-lp/stocks/details/tts-151871603#</t>
  </si>
  <si>
    <t>US29355A1079</t>
  </si>
  <si>
    <t>Enphase Energy Inc.</t>
  </si>
  <si>
    <t>US29414B1044</t>
  </si>
  <si>
    <t>EPAM Systems Inc</t>
  </si>
  <si>
    <t>US29444U7000</t>
  </si>
  <si>
    <t>EQUINIX INC COM USD0.001 NEW</t>
  </si>
  <si>
    <t>US29786A1060</t>
  </si>
  <si>
    <t>Etsy Inc (ETSY)</t>
  </si>
  <si>
    <t>US29970N1046</t>
  </si>
  <si>
    <t xml:space="preserve">Eve Holdings Inc </t>
  </si>
  <si>
    <t>US30040W1080</t>
  </si>
  <si>
    <t>Eversource Energy</t>
  </si>
  <si>
    <t>US30050B1017</t>
  </si>
  <si>
    <t>Evolent Health Inc</t>
  </si>
  <si>
    <t>#https://www.teletrader.com/evolent-health-shnc/stocks/details/tts-117453190#</t>
  </si>
  <si>
    <t>US30050E1055</t>
  </si>
  <si>
    <t>EvoTec SE ADR</t>
  </si>
  <si>
    <t xml:space="preserve">ADR </t>
  </si>
  <si>
    <t>US3015054758</t>
  </si>
  <si>
    <t>Range Nuclear Renaissance Index ETF USD</t>
  </si>
  <si>
    <t>ETF only launched in Jan 24 so no volatility data available. ETF AUM is $22M and the AUM for the issuer is $3B. defaulted to a 5 risk indicator score.</t>
  </si>
  <si>
    <t>US3015057231</t>
  </si>
  <si>
    <t>ROBO Global Healthcare Technology and Innovation ETF</t>
  </si>
  <si>
    <t>#https://www.teletrader.com/robo-global-healthcare-technology-and-shnnovation-etf/stocks/details/tts-168749648/name/asc#</t>
  </si>
  <si>
    <t>US3015058890</t>
  </si>
  <si>
    <t>The Emerging Markets Internet &amp; Ecommerce ETF</t>
  </si>
  <si>
    <t>#http://www.morningstar.co.uk/uk/etf/snapshot/snapshot.aspx?id=0P000141IZ&amp;tab=2&amp;InvestmentType=FE#</t>
  </si>
  <si>
    <t>US30231G1022</t>
  </si>
  <si>
    <t>EXXON MOBIL CORP COM USD</t>
  </si>
  <si>
    <t>#https://www.teletrader.com/exxon-mobil-corporation/stocks/details/tts-117450588#</t>
  </si>
  <si>
    <t>US30303M1027</t>
  </si>
  <si>
    <t>META PLATFORM INC</t>
  </si>
  <si>
    <t>#https://www.teletrader.com/meta-platforms/stocks/details/tts-222649729#</t>
  </si>
  <si>
    <t>US3032501047</t>
  </si>
  <si>
    <t>FICO</t>
  </si>
  <si>
    <t>US31154R1095</t>
  </si>
  <si>
    <t>Farmland Partners Inc</t>
  </si>
  <si>
    <t>#https://www.teletrader.com/farmland-partners-inc/stocks/details/tts-117453484#</t>
  </si>
  <si>
    <t>US31188V1008</t>
  </si>
  <si>
    <t>Fastly Inc (FSLY)</t>
  </si>
  <si>
    <t>US3119001044</t>
  </si>
  <si>
    <t>Fastenal Company Stk USD0.01</t>
  </si>
  <si>
    <t>US31428X1063</t>
  </si>
  <si>
    <t>Fedex Corp</t>
  </si>
  <si>
    <t>#https://www.teletrader.com/fedex-corporation/stocks/details/tts-819694#</t>
  </si>
  <si>
    <t>US31488V1070</t>
  </si>
  <si>
    <t>Ferguson Enterprises Inc</t>
  </si>
  <si>
    <t>US3159103643</t>
  </si>
  <si>
    <t>Fidelity Advisor Total International Equity Fund Class A</t>
  </si>
  <si>
    <t>US3159167838</t>
  </si>
  <si>
    <t xml:space="preserve">Fidelity Advisor Floating Rate High Income Fund </t>
  </si>
  <si>
    <t>FFRHX</t>
  </si>
  <si>
    <t>US3159206297</t>
  </si>
  <si>
    <t>Fidelity Advisor Global Capital Appreciation Fund A</t>
  </si>
  <si>
    <t>US3160924029</t>
  </si>
  <si>
    <t>The Fidelity MSCI Energy Index ETF USD</t>
  </si>
  <si>
    <t>US3160926008</t>
  </si>
  <si>
    <t>The Fidelity MSCI Health Care Index ETF</t>
  </si>
  <si>
    <t>#https://www.teletrader.com/fidelity-cov-trs/stocks/details/tts-65620626/name/asc#</t>
  </si>
  <si>
    <t>US3160928087</t>
  </si>
  <si>
    <t>Fidelity MSCI Information Technology Index ETF</t>
  </si>
  <si>
    <t>US31617H1023</t>
  </si>
  <si>
    <t>Fidelity Government Money Market Fund USD</t>
  </si>
  <si>
    <t>US31617H2013</t>
  </si>
  <si>
    <t>Fidelity Money Markets Fund (SPRXX)</t>
  </si>
  <si>
    <t>Decline due to registered account with Fidelity having to be in the name of natural persons. Cannot be invested into by Nominee company etc.</t>
  </si>
  <si>
    <t>US31618H7052</t>
  </si>
  <si>
    <t>Fidelity Advisor Worldwide Fund Class A</t>
  </si>
  <si>
    <t>US3163452069</t>
  </si>
  <si>
    <t>Fidelity Balanced Fund</t>
  </si>
  <si>
    <t>#https://fundresearch.fidelity.com/mutual-funds/summary/316345206#</t>
  </si>
  <si>
    <t>US3163905090</t>
  </si>
  <si>
    <t>Fidelity Select - Utilities Portfolios (USD)</t>
  </si>
  <si>
    <t>#https://markets.businessinsider.com/funds/data/fidelity-select-utilities-portfolio-us3163905090#</t>
  </si>
  <si>
    <t>US33733B1008</t>
  </si>
  <si>
    <t>First Trust P/f (FIW US) - ISE Water Index Fd USD</t>
  </si>
  <si>
    <t>#https://www.teletrader.com/first-trust-water-etf/stocks/details/tts-117453369#</t>
  </si>
  <si>
    <t>US33733E5006</t>
  </si>
  <si>
    <t>First Trust NASDAQ Clean Edge Green Energy Index</t>
  </si>
  <si>
    <t>#https://www.morningstar.com/etfs/xnas/qcln/quote#</t>
  </si>
  <si>
    <t>US33734X8469</t>
  </si>
  <si>
    <t>First Trust Nasdaq Cybersecurity ETF</t>
  </si>
  <si>
    <t>#https://www.teletrader.com/first-trust-nasdaq-cybersecurity-etf/stocks/details/tts-117451991#</t>
  </si>
  <si>
    <t>US33737J2244</t>
  </si>
  <si>
    <t xml:space="preserve">First Trust ExTraded United Kingdom AlphaDEX ETF </t>
  </si>
  <si>
    <t>US33813J1060</t>
  </si>
  <si>
    <t>Fisker Inc.</t>
  </si>
  <si>
    <t>#https://www.teletrader.com/fisker-shnc/stocks/details/tts-205617145#</t>
  </si>
  <si>
    <t>US3383071012</t>
  </si>
  <si>
    <t>Five9 Inc (FIVN)</t>
  </si>
  <si>
    <t>US34379V1035</t>
  </si>
  <si>
    <t>Fluence Energy Inc</t>
  </si>
  <si>
    <t>US35473P7446</t>
  </si>
  <si>
    <t>FRANKLIN TEMPLETON ETF FTSE JAPAN</t>
  </si>
  <si>
    <t>US3549211080</t>
  </si>
  <si>
    <t>Franklin Bitcoin ETF USD</t>
  </si>
  <si>
    <t>US35953D1046</t>
  </si>
  <si>
    <t>fuboTV Inc.</t>
  </si>
  <si>
    <t>#https://www.teletrader.com/fubotv-inc/stocks/details/tts-204091977#</t>
  </si>
  <si>
    <t>US3596641098</t>
  </si>
  <si>
    <t>Fulgent Genetics (FLGT)</t>
  </si>
  <si>
    <t>US36266G1076</t>
  </si>
  <si>
    <t>GE HealthCare Technologies Inc.</t>
  </si>
  <si>
    <t>US3635761097</t>
  </si>
  <si>
    <t>Arthur J Gallagher &amp; Co</t>
  </si>
  <si>
    <t>#https://www.teletrader.com/arthur-j-gallagher-co/stocks/details/tts-117451065#</t>
  </si>
  <si>
    <t>US36828A1016</t>
  </si>
  <si>
    <t>GE Vernova Inc</t>
  </si>
  <si>
    <t>No volatility - inception date 27/03/2024. Have defaulted risk rating to 5 as this was an existing holding.</t>
  </si>
  <si>
    <t>US3695501086</t>
  </si>
  <si>
    <t>General Dynamics Corp Com USD1.00 (XNYS)</t>
  </si>
  <si>
    <t>US3696043013</t>
  </si>
  <si>
    <t>General Electric Co</t>
  </si>
  <si>
    <t>US37045V1008</t>
  </si>
  <si>
    <t>General Motors Co</t>
  </si>
  <si>
    <t>US37045XEN21</t>
  </si>
  <si>
    <t>General Motors FINL Co 5.8%</t>
  </si>
  <si>
    <t>US3755581036</t>
  </si>
  <si>
    <t>GILEAD SCIENCES COM USD0.001</t>
  </si>
  <si>
    <t>http://www.teletrader.com/gilead-sciences-inc/stocks/details/tts-829063</t>
  </si>
  <si>
    <t>US37611X1000</t>
  </si>
  <si>
    <t>GINKGO BIOWORKS REG A</t>
  </si>
  <si>
    <t>US37733W2044</t>
  </si>
  <si>
    <t>GSK PLC Spon ADR</t>
  </si>
  <si>
    <t>US37950E2919</t>
  </si>
  <si>
    <t>DIV ETF -USD</t>
  </si>
  <si>
    <t>https://www.teletrader.com/global-x-superdividend-us-etf-large-value/stocks/details/tts-117450565/name/asc</t>
  </si>
  <si>
    <t>US37954Y2366</t>
  </si>
  <si>
    <t>Global X Data Center REITS &amp; Digital Infrastructure ETF</t>
  </si>
  <si>
    <t>US37954Y3190</t>
  </si>
  <si>
    <t>Global X MSCI Greece ETF</t>
  </si>
  <si>
    <t>US37954Y6243</t>
  </si>
  <si>
    <t>Global X Autonomous &amp; Electric Vehicles ETF</t>
  </si>
  <si>
    <t>#https://www.teletrader.com/global-x-autonomous-electric-vehicles-etf/stocks/details/tts-828653/name/asc#</t>
  </si>
  <si>
    <t>US37954Y6326</t>
  </si>
  <si>
    <t>Global X Artifical Intelligence &amp; Technology ETF</t>
  </si>
  <si>
    <t>US37954Y6730</t>
  </si>
  <si>
    <t>Global X US Infrastructure Development ETF USD</t>
  </si>
  <si>
    <t>GLOBAL X FUNDS</t>
  </si>
  <si>
    <t>#https://tools.morningstar.es/2nhcdckzon/etfreport/default.aspx?1=1&amp;tab=2&amp;SecurityToken=0P00019G32%5d22%5d0%5dUNIVE$$ALL&amp;Id=0P00019G32&amp;ClientFund=0&amp;BaseCurrencyId=USD&amp;CurrencyId=EUR&amp;LanguageId=es-ES#</t>
  </si>
  <si>
    <t>US37954Y7159</t>
  </si>
  <si>
    <t>Global X Funds (BOTZ) - Robotics &amp; Artificial Intelig</t>
  </si>
  <si>
    <t>#http://www.teletrader.com/gl-x-fds-rob-art-int-etf/stocks/details/tts-114399866/name/asc#</t>
  </si>
  <si>
    <t>US37954Y7647</t>
  </si>
  <si>
    <t>GLOBAL X FDS MILLENNIALS THEMATIC ETF</t>
  </si>
  <si>
    <t>US37954Y7803</t>
  </si>
  <si>
    <t>Global X Internet of Things ETF USD</t>
  </si>
  <si>
    <t>#https://www.teletrader.com/global-x-internet-of-things-etf/stocks/details/tts-134121343#</t>
  </si>
  <si>
    <t>US37954Y8140</t>
  </si>
  <si>
    <t>Global X Funds - (FINX) Fintech ETF</t>
  </si>
  <si>
    <t>#https://www.teletrader.com/global-x-fintech-etf/stocks/details/tts-117453359#</t>
  </si>
  <si>
    <t>US37954Y8306</t>
  </si>
  <si>
    <t>The Global X Copper Miners ETF</t>
  </si>
  <si>
    <t>US37954Y8488</t>
  </si>
  <si>
    <t>Global X Funds (SIL) - Silver Miners ETF USD</t>
  </si>
  <si>
    <t>http://www.teletrader.com/global-x-silver-miners-etf/stocks/details/tts-22948391/name/asc</t>
  </si>
  <si>
    <t>US37954Y8553</t>
  </si>
  <si>
    <t>Global X Funds (LIT) - Gbl X Lithium ETF (USD)</t>
  </si>
  <si>
    <t>US37960A6516</t>
  </si>
  <si>
    <t>GLOBAL X SUPERDIVIDEND REIT ETF</t>
  </si>
  <si>
    <t>#https://www.teletrader.com/glob-x-superdshv-resht-new/stocks/details/tts-267870567/name/asc#</t>
  </si>
  <si>
    <t>US37960A6698</t>
  </si>
  <si>
    <t>Global X SuperDividend ETF USD (New Line)</t>
  </si>
  <si>
    <t>#https://markets.ft.com/data/etfs/tearsheet/risk?s=SDIV:PCQ:USD#</t>
  </si>
  <si>
    <t>US37960A6771</t>
  </si>
  <si>
    <t>GLOBAL X MSCI SUPERDIVIDEND EMERGING MARKETS ETF</t>
  </si>
  <si>
    <t>#https://www.morningstar.dk/dk/etf/snapshot/snapshot.aspx?id=0P00014ZTA&amp;tab=2&amp;InvestmentType=FE#</t>
  </si>
  <si>
    <t>US38059T1060</t>
  </si>
  <si>
    <t>Gold Fields Ltd ADR</t>
  </si>
  <si>
    <t>US38141G1040</t>
  </si>
  <si>
    <t>GOLDMAN SACHS GP COM USD0.01</t>
  </si>
  <si>
    <t>#https://www.teletrader.com/goldman-sachs-group-inc-the/stocks/details/tts-824806#</t>
  </si>
  <si>
    <t>US38141GZR81</t>
  </si>
  <si>
    <t>The Goldman Sachs Group Inc, 3.615% 15/03/2028</t>
  </si>
  <si>
    <t>US38150K1034</t>
  </si>
  <si>
    <t>Goldman Sachs Physical Gold ETF</t>
  </si>
  <si>
    <t>US3927091013</t>
  </si>
  <si>
    <t>Green Brick Partners Inc</t>
  </si>
  <si>
    <t>US4020315044</t>
  </si>
  <si>
    <t>Guinness Atkinson - Alternative Energy (USD)</t>
  </si>
  <si>
    <t>#https://www.ethosesg.com/funds/3436#</t>
  </si>
  <si>
    <t>US4020318352</t>
  </si>
  <si>
    <t>The SmartETFs Dividend Builder ETF USD</t>
  </si>
  <si>
    <t>US40412C1018</t>
  </si>
  <si>
    <t>HCA Healthcare Inc USD</t>
  </si>
  <si>
    <t>US4062161017</t>
  </si>
  <si>
    <t>Halliburton Co - Com Stk USD2.50 (HAL)  (USD)</t>
  </si>
  <si>
    <t>http://www.teletrader.com/halliburton-company/stocks/details/tts-824829</t>
  </si>
  <si>
    <t>US4227041062</t>
  </si>
  <si>
    <t>Hecla Mining Company</t>
  </si>
  <si>
    <t>US4230081014</t>
  </si>
  <si>
    <t>HEINEKEN HOLDING N.V.</t>
  </si>
  <si>
    <t>#https://cbonds.com/stocks/US4230081014/#</t>
  </si>
  <si>
    <t>US4258941024</t>
  </si>
  <si>
    <t>Hennessy Japan Fund Investor Cl;ass USD (HJPNX)</t>
  </si>
  <si>
    <t>US4277461020</t>
  </si>
  <si>
    <t>Heron Therapeutics Inc.</t>
  </si>
  <si>
    <t>#https://www.teletrader.com/heron-therapeutics/stocks/details/tts-117454220#</t>
  </si>
  <si>
    <t>US4370761029</t>
  </si>
  <si>
    <t>HOME DEPOT INC COM USD0.05</t>
  </si>
  <si>
    <t>#https://www.teletrader.com/home-depot-inc-the/stocks/details/tts-824874#</t>
  </si>
  <si>
    <t>US4385161066</t>
  </si>
  <si>
    <t>HONEYWELL INTL INC</t>
  </si>
  <si>
    <t>http://www.teletrader.com/lockheed-martin-corporation/stocks/details/tts-820454</t>
  </si>
  <si>
    <t>US44045A1025</t>
  </si>
  <si>
    <t>Horizon Technology Finance Corp</t>
  </si>
  <si>
    <t>US4432011082</t>
  </si>
  <si>
    <t>Howmet Aerospace Inc</t>
  </si>
  <si>
    <t>US4435731009</t>
  </si>
  <si>
    <t>Hubspot Inc (HUBS)</t>
  </si>
  <si>
    <t>US4464131063</t>
  </si>
  <si>
    <t>Huntington Ingalls Industries</t>
  </si>
  <si>
    <t>US45168D1046</t>
  </si>
  <si>
    <t>IDEXX Laboratories</t>
  </si>
  <si>
    <t>US45662N1037</t>
  </si>
  <si>
    <t>IFINEON TECHNOLOGY - Trades OTC US</t>
  </si>
  <si>
    <t>US45667G1031</t>
  </si>
  <si>
    <t>Infinera Corporation</t>
  </si>
  <si>
    <t>#https://www.teletrader.com/shnfinera-corp/stocks/details/tts-117454465#</t>
  </si>
  <si>
    <t>US45719W2052</t>
  </si>
  <si>
    <t>Inhibikase Therapeutics Inc USD - New Line</t>
  </si>
  <si>
    <t>US4577301090</t>
  </si>
  <si>
    <t>Inspire Medical Systems (INSP)</t>
  </si>
  <si>
    <t>US4581401001</t>
  </si>
  <si>
    <t>INTEL CORP COM USD0.001</t>
  </si>
  <si>
    <t>http://www.teletrader.com/intel-corporation/stocks/details/tts-829352</t>
  </si>
  <si>
    <t>US45845P1084</t>
  </si>
  <si>
    <t>Intercept Pharmaceuticals - (ICPT) Com USD0.001 (USD)</t>
  </si>
  <si>
    <t>#https://www.teletrader.com/shntercept-pharmaceuticals/stocks/details/tts-117454286#</t>
  </si>
  <si>
    <t>US45866F1049</t>
  </si>
  <si>
    <t>Intercontinental Exchange Inc</t>
  </si>
  <si>
    <t>#https://www.teletrader.com/intercontinental-exchange-inc/stocks/details?symbol=tts-3536577#</t>
  </si>
  <si>
    <t>US4592001014</t>
  </si>
  <si>
    <t>International Bus Mach Corp - Com Stk USD0.20 (IBM)  (USD)</t>
  </si>
  <si>
    <t>http://www.teletrader.com/international-business-machines-corporation/stocks/details/tts-825194</t>
  </si>
  <si>
    <t>US46090E1038</t>
  </si>
  <si>
    <t>Invesco QQQ Trust</t>
  </si>
  <si>
    <t>#https://www.morningstar.dk/dk/etf/snapshot/snapshot.aspx?id=0P00002D82&amp;tab=2&amp;InvestmentType=FE#</t>
  </si>
  <si>
    <t>US4612021034</t>
  </si>
  <si>
    <t>INTUIT INC COM USD0.01</t>
  </si>
  <si>
    <t>US46120E6023</t>
  </si>
  <si>
    <t>Intuitive Surgical Inc - Com USD0.001 (ISRG) (USD)</t>
  </si>
  <si>
    <t>#https://www.teletrader.com/shntuitive-surgical/stocks/details/tts-117454636#</t>
  </si>
  <si>
    <t>US46137V1347</t>
  </si>
  <si>
    <t>Invesco Wilderhill Clean  Energy ETF USD</t>
  </si>
  <si>
    <t>#https://markets.ft.com/data/etfs/tearsheet/risk?s=PBW:MEX:MXN#</t>
  </si>
  <si>
    <t>US46137V2337</t>
  </si>
  <si>
    <t xml:space="preserve">Invesco S&amp;P 500 Top 50 ETF </t>
  </si>
  <si>
    <t>US46137V2824</t>
  </si>
  <si>
    <t>Invesco S&amp;P 500 Equal Weight Technology ETF</t>
  </si>
  <si>
    <t>US46137V4317</t>
  </si>
  <si>
    <t>Invesco S&amp;P 500 Garp ETF</t>
  </si>
  <si>
    <t>US46137V4986</t>
  </si>
  <si>
    <t>Invesco S&amp;P SmallCap Momentum ETF USD</t>
  </si>
  <si>
    <t>US46137V5637</t>
  </si>
  <si>
    <t>Invesco High Yield Equity Dividend Achievers™ ETF</t>
  </si>
  <si>
    <t>https://www.teletrader.com/shnvesco-high-yield-equity-dividend-achievers-etf/stocks/details/tts-114884390/name/asc</t>
  </si>
  <si>
    <t>US46137V6395</t>
  </si>
  <si>
    <t>Invesco AI and Next Gen Software ETF</t>
  </si>
  <si>
    <t>US46137V6882</t>
  </si>
  <si>
    <t xml:space="preserve">Invesco Next Gen Connectivity ETF </t>
  </si>
  <si>
    <t>US46138B1035</t>
  </si>
  <si>
    <t>Invesco  DB Commodity Index ETF USD</t>
  </si>
  <si>
    <t>#https://www.morningstar.dk/dk/etf/snapshot/snapshot.aspx?id=0P00002DEO&amp;InvestmentType=FE#</t>
  </si>
  <si>
    <t>US46138E1495</t>
  </si>
  <si>
    <t>Invesco S&amp;P SmallCap Health Care ETF USD</t>
  </si>
  <si>
    <t>US46138E3392 </t>
  </si>
  <si>
    <t xml:space="preserve">Invesco S&amp;P 500 Momentum ETF </t>
  </si>
  <si>
    <t>US46138E3541</t>
  </si>
  <si>
    <t>Invesco S&amp;P 500 Low Volatility Portfolio</t>
  </si>
  <si>
    <t>#https://markets.ft.com/data/etfs/tearsheet/risk?s=SPLV:PCQ:USD#</t>
  </si>
  <si>
    <t>US46138E3624</t>
  </si>
  <si>
    <t>Invesco ETF S&amp;P 500 High Div Low Vol</t>
  </si>
  <si>
    <t>#https://www.teletrader.com/i-sp500hdlv/stocks/details/tts-144862787#</t>
  </si>
  <si>
    <t>US46138E5942</t>
  </si>
  <si>
    <t>Invesco KBW Premium Yield Equity REIT - USD</t>
  </si>
  <si>
    <t>US46138G7060</t>
  </si>
  <si>
    <t>Invesco (TAN) - Solar ETF (USD)</t>
  </si>
  <si>
    <t>US46222L1089</t>
  </si>
  <si>
    <t>IONQ INC</t>
  </si>
  <si>
    <t>US46269C1027</t>
  </si>
  <si>
    <t>Iridium Communications Inc</t>
  </si>
  <si>
    <t>US46284V1017</t>
  </si>
  <si>
    <t>Iron Mountain Incorporated</t>
  </si>
  <si>
    <t>US4642852044</t>
  </si>
  <si>
    <t>iShares Gold Trust</t>
  </si>
  <si>
    <t>US4642861037</t>
  </si>
  <si>
    <t>iShares MSCI Australia ETF</t>
  </si>
  <si>
    <t>http://www.morningstar.co.uk/uk/etf/snapshot/snapshot.aspx?id=0P00002DA2&amp;tab=2</t>
  </si>
  <si>
    <t>US4642863272</t>
  </si>
  <si>
    <t>iShares MSCI Global Silver Miners ETF</t>
  </si>
  <si>
    <t>US4642863504</t>
  </si>
  <si>
    <t>IShares Inc MSCI (VEGI) - Agriculture Producers Fd USD</t>
  </si>
  <si>
    <t>US4642863926</t>
  </si>
  <si>
    <t>Ishares Inc (URTH) - MSCI World ETF (USD)</t>
  </si>
  <si>
    <t>#https://www.teletrader.com/ishares-msci-world-index-fund/stocks/details/tts-117457676#</t>
  </si>
  <si>
    <t>US4642864007</t>
  </si>
  <si>
    <t>iShares MSCI Brazil ETF</t>
  </si>
  <si>
    <t>#https://markets.ft.com/data/etfs/tearsheet/risk?s=EWZ:PCQ:USD#</t>
  </si>
  <si>
    <t>US4642864262</t>
  </si>
  <si>
    <t>Ishares MSCI Emerging Mkts Asia ETF</t>
  </si>
  <si>
    <t>#https://www.teletrader.com/ishares-msci-emerging-markets-asia-etf/stocks/details/tts-38790357/name/asc#</t>
  </si>
  <si>
    <t>US4642865095</t>
  </si>
  <si>
    <t>iShares MSCI Canada ETF</t>
  </si>
  <si>
    <t>US4642865251</t>
  </si>
  <si>
    <t>Ishares Inc edge MSCI Min Volatglob ETF</t>
  </si>
  <si>
    <t>#https://www.teletrader.com/ishares-edge-msci-min-vol-global-etf/stocks/details/tts-117450894/name/asc#</t>
  </si>
  <si>
    <t>US4642866655</t>
  </si>
  <si>
    <t>iShares MSCI Pacific ex Japan</t>
  </si>
  <si>
    <t>#https://www.teletrader.com/ishares-msci-pacific-ex-japan-index-fund/stocks/details/tts-117453010#</t>
  </si>
  <si>
    <t>US4642867729</t>
  </si>
  <si>
    <t>iShares MSCI South Korea ETF</t>
  </si>
  <si>
    <t>US4642867802</t>
  </si>
  <si>
    <t>iShares MSCI South Africa ETF</t>
  </si>
  <si>
    <t>US4642868719</t>
  </si>
  <si>
    <t>ISHARES MSCI HONG KONG IDX USD</t>
  </si>
  <si>
    <t>#https://www.teletrader.com/ishares-msci-hong-kong-etf-usd-dist/funds/details/FU_103142#</t>
  </si>
  <si>
    <t>US4642871507</t>
  </si>
  <si>
    <t>IShares Trust (ITOT)S&amp;P - Total US Stock Market ETF USD</t>
  </si>
  <si>
    <t>#https://www.morningstar.dk/dk/etf/snapshot/snapshot.aspx?id=0P0000M4WT&amp;tab=2&amp;InvestmentType=FE#</t>
  </si>
  <si>
    <t>US4642871689</t>
  </si>
  <si>
    <t>iShares Select Dividend ETF</t>
  </si>
  <si>
    <t>http://www.morningstar.co.uk/uk/etf/snapshot/snapshot.aspx?id=0P0000NEA4&amp;tab=2</t>
  </si>
  <si>
    <t>US4642871762</t>
  </si>
  <si>
    <t>iShares TIPS ETF</t>
  </si>
  <si>
    <t>US4642871846</t>
  </si>
  <si>
    <t>iShares China Large Cap ETF</t>
  </si>
  <si>
    <t>US4642872000</t>
  </si>
  <si>
    <t>ISHARES TRUST CORE S&amp;P 500 INDEX FUND</t>
  </si>
  <si>
    <t>http://www.morningstar.co.uk/uk/etf/snapshot/snapshot.aspx?id=0P00002D8A&amp;tab=2</t>
  </si>
  <si>
    <t>US4642872265</t>
  </si>
  <si>
    <t>iShares Core U.S. Aggregate Bond ETF</t>
  </si>
  <si>
    <t>http://www.morningstar.co.uk/uk/etf/snapshot/snapshot.aspx?id=0P00002DBL&amp;tab=2</t>
  </si>
  <si>
    <t>US4642872349</t>
  </si>
  <si>
    <t>Ishares Trust (EEM) MSCI - Emerging Mkts Index Fd (USD)</t>
  </si>
  <si>
    <t>#https://www.morningstar.fi/fi/etf/snapshot/snapshot.aspx?id=0P00002DBM#</t>
  </si>
  <si>
    <t>US4642872422</t>
  </si>
  <si>
    <t>iShares iBoxx Investment Grade Corporate Bond ETF</t>
  </si>
  <si>
    <t>http://www.morningstar.co.uk/uk/etf/snapshot/snapshot.aspx?id=0P00002DB8&amp;tab=2</t>
  </si>
  <si>
    <t>US4642872919</t>
  </si>
  <si>
    <t>iShares Global Tech ETF USD</t>
  </si>
  <si>
    <t>US4642873099</t>
  </si>
  <si>
    <t>IShares Trust (IVW) - S&amp;P 500 Growth ETF (USD)</t>
  </si>
  <si>
    <t>#https://www.teletrader.com/ishares-sp-500-growth-etf/stocks/details/tts-117454617#</t>
  </si>
  <si>
    <t>US4642873255</t>
  </si>
  <si>
    <t>ISHARES TRUST GLOBAL HEALTHCARE ETF</t>
  </si>
  <si>
    <t>#https://www.morningstar.dk/dk/etf/snapshot/snapshot.aspx?id=0P00002DAZ&amp;tab=2&amp;InvestmentType=FE#</t>
  </si>
  <si>
    <t>US4642873412</t>
  </si>
  <si>
    <t>ISHARES S &amp; P GBL ENERGY IDX FD USD</t>
  </si>
  <si>
    <t>#https://www.teletrader.com/ishares-tr-gl-energy-etf/stocks/details/tts-36118010#</t>
  </si>
  <si>
    <t>US4642874329</t>
  </si>
  <si>
    <t>iShares Barclays 20+ Year Treasury Bond ETF</t>
  </si>
  <si>
    <t>#https://www.teletrader.com/ishares-20-year-treasury-bond-etf/stocks/details/tts-117457802#</t>
  </si>
  <si>
    <t>US4642874402</t>
  </si>
  <si>
    <t>iShares 7-10 Year Treasury Bond ETF USD</t>
  </si>
  <si>
    <t>#https://www.teletrader.com/ishares-7-10-year-treasury-bond-etf/stocks/details/tts-117450131#</t>
  </si>
  <si>
    <t>US4642874576</t>
  </si>
  <si>
    <t>iShares 1-3 Year Treasury Bond ETF</t>
  </si>
  <si>
    <t>#https://www.teletrader.com/ishares-1-3-year-treasury-bond-etf/stocks/details/tts-117456904#</t>
  </si>
  <si>
    <t>US4642875078</t>
  </si>
  <si>
    <t>iShares Core S&amp;P Mid-Cap ETF</t>
  </si>
  <si>
    <t>#https://www.teletrader.com/ishares-core-sp-mid-cap-etf/stocks/details/tts-117450173#</t>
  </si>
  <si>
    <t>US4642875151</t>
  </si>
  <si>
    <t>iShares North American Tech-Software ETF USD</t>
  </si>
  <si>
    <t>US4642875235</t>
  </si>
  <si>
    <t>iShares Semiconductor ETF - SHS Distribution USD</t>
  </si>
  <si>
    <t>#https://www.teletrader.com/shshares-phlx-semiconductor-etf/stocks/details/tts-134121380#</t>
  </si>
  <si>
    <t>US4642875565</t>
  </si>
  <si>
    <t>iShares Nasdaq Biotechnology ETF</t>
  </si>
  <si>
    <t>#https://www.teletrader.com/ishares-nasdaq-biotechnology-ishares-nasdaq-biotechnology-etf/stocks/details/tts-134121391#</t>
  </si>
  <si>
    <t>US4642875649</t>
  </si>
  <si>
    <t>iShares Cohen and Steers REIT ETF</t>
  </si>
  <si>
    <t>US4642876142</t>
  </si>
  <si>
    <t>iShares Russell 1000 Growth ETF</t>
  </si>
  <si>
    <t>US4642876639</t>
  </si>
  <si>
    <t>Ishares Trust (IUSV) - Core US Value (USD)</t>
  </si>
  <si>
    <t>#https://www.teletrader.com/ishares-core-sp-u-s-value-etf/stocks/details/tts-117454539/name/asc#</t>
  </si>
  <si>
    <t>US4642877215</t>
  </si>
  <si>
    <t>iShares US Technology ETF</t>
  </si>
  <si>
    <t>http://www.morningstar.co.uk/uk/etf/snapshot/snapshot.aspx?id=0P00002D8U&amp;tab=2</t>
  </si>
  <si>
    <t>US4642877397</t>
  </si>
  <si>
    <t>iShares U.S. Real Estate ETF</t>
  </si>
  <si>
    <t>#https://www.teletrader.com/ishares-u-s-real-estate-etf/stocks/details/tts-117454595#</t>
  </si>
  <si>
    <t>US4642877546</t>
  </si>
  <si>
    <t>iShares U.S. Industrials ETF</t>
  </si>
  <si>
    <t>US4642877629</t>
  </si>
  <si>
    <t>iShares U.S. Healthcare ETF</t>
  </si>
  <si>
    <t>#https://www.teletrader.com/ishs-tr-us-healthcar-etf/stocks/details/tts-36118055#</t>
  </si>
  <si>
    <t>US4642878049</t>
  </si>
  <si>
    <t>ISHARES S&amp;P SMALLCAP 600 IDX USD</t>
  </si>
  <si>
    <t>#https://www.teletrader.com/ishares-core-sp-small-cap-etf/stocks/details/tts-134208941#</t>
  </si>
  <si>
    <t>US4642878122</t>
  </si>
  <si>
    <t>iShares U.S. Consumer Staples ETF</t>
  </si>
  <si>
    <t>US4642878460</t>
  </si>
  <si>
    <t>iShares Dow Jones US ETF</t>
  </si>
  <si>
    <t>#https://www.teletrader.com/ishares-dow-jones-u-s-etf/stocks/details/tts-117454534#</t>
  </si>
  <si>
    <t>US4642881829</t>
  </si>
  <si>
    <t>IShares Trust (AAXJ) - MSCI All Cty Asia Ex Japan($)</t>
  </si>
  <si>
    <t>http://www.teletrader.com/ishares-msci-all-country-asia-ex-japan-index-fund/stocks/details/tts-15078521/name/asc</t>
  </si>
  <si>
    <t>US4642882249</t>
  </si>
  <si>
    <t>ISHARES TRUST GLOBAL CLEAN ENERGY ETF</t>
  </si>
  <si>
    <t>http://www.teletrader.com/ishares-sp-global-clean-energy-index-fund/stocks/details/tts-14462896/name/asc</t>
  </si>
  <si>
    <t>US4642882579</t>
  </si>
  <si>
    <t>ISHARES TRUST MSCI ACWI ETF</t>
  </si>
  <si>
    <t>US4642882819</t>
  </si>
  <si>
    <t>IShares JP Morgan USD Emerging Mkts ETF</t>
  </si>
  <si>
    <t>#http://www.morningstar.co.uk/uk/etf/snapshot/snapshot.aspx?id=0P00009QAU&amp;tab=2#</t>
  </si>
  <si>
    <t>US4642883726</t>
  </si>
  <si>
    <t>iShares Global Infrastructure ETF</t>
  </si>
  <si>
    <t>http://www.teletrader.com/ishares-global-infrastructure-etf/stocks/details/tts-100544934/name/asc</t>
  </si>
  <si>
    <t>US4642884484</t>
  </si>
  <si>
    <t>iShares International Select Dividend ETF</t>
  </si>
  <si>
    <t>US4642886380</t>
  </si>
  <si>
    <t>iShares Barclays Intermediate Credit Bond ETF</t>
  </si>
  <si>
    <t>#https://www.teletrader.com/intermediate-term-corporate/stocks/details/tts-147348944#</t>
  </si>
  <si>
    <t>US4642886463</t>
  </si>
  <si>
    <t>iShares 1-3 Year Credit Bond ETF USD</t>
  </si>
  <si>
    <t>#https://www.teletrader.com/short-term-corporate-bd-etf/stocks/details/tts-147348945#</t>
  </si>
  <si>
    <t>US4642886794</t>
  </si>
  <si>
    <t>iShares Short Treasury Bond ETF USD</t>
  </si>
  <si>
    <t>#https://www.teletrader.com/ishares-short-treasury-bond-etf/stocks/details/tts-117457110#</t>
  </si>
  <si>
    <t>US4642887297</t>
  </si>
  <si>
    <t>iShares Global Industrials ETF</t>
  </si>
  <si>
    <t>US4642887602</t>
  </si>
  <si>
    <t>iShares US Aerospace &amp; Defense ETF</t>
  </si>
  <si>
    <t>#https://www.teletrader.com/ishares-u-s-aerospace-defense-etf/stocks/details/tts-11557325/name/asc#</t>
  </si>
  <si>
    <t>US4642888105</t>
  </si>
  <si>
    <t>iShares US Medical Devices ETF USD</t>
  </si>
  <si>
    <t>#https://www.teletrader.com/ishares-u-s-medical-devices-etf/stocks/details/tts-11557200/name/asc#</t>
  </si>
  <si>
    <t>US4642888360</t>
  </si>
  <si>
    <t>ISHARES TRUST U.S. PHARMACEUTICALS ETF</t>
  </si>
  <si>
    <t>US4642888774</t>
  </si>
  <si>
    <t>iShares MSCI EAFE Value Index</t>
  </si>
  <si>
    <t>US4642888857</t>
  </si>
  <si>
    <t>iShares MSCI EAFE Growth Index</t>
  </si>
  <si>
    <t>US4642898591</t>
  </si>
  <si>
    <t>ISHARES CORE AGGRESSIVE ALLOCATION ETF</t>
  </si>
  <si>
    <t>#https://www.teletrader.com/ishares-core-aggressive-allocation-etf/stocks/details/tts-117451160#</t>
  </si>
  <si>
    <t>US4642898674</t>
  </si>
  <si>
    <t>iShares Core Growth Allocation ETF USD</t>
  </si>
  <si>
    <t>http://www.teletrader.com/ishares-trust-growth-allocation-etf/stocks/details/tts-31261594/name/asc</t>
  </si>
  <si>
    <t>US4642898757</t>
  </si>
  <si>
    <t>iShares Core Moderate Allocation ETF</t>
  </si>
  <si>
    <t>US4642898831</t>
  </si>
  <si>
    <t>iShares Core Conservative Allocation ETF</t>
  </si>
  <si>
    <t>US46428Q1094</t>
  </si>
  <si>
    <t>Ishares Silver Trust - Ishares (SLV) USD</t>
  </si>
  <si>
    <t>http://www.teletrader.com/ishares-silver-trust/stocks/details/tts-117450205/name/asc</t>
  </si>
  <si>
    <t>US46428R1077</t>
  </si>
  <si>
    <t>IShares S&amp;P GSCI - C Units of Benef Interest $</t>
  </si>
  <si>
    <t>#https://www.teletrader.com/ishares-gsci-commodity-indexed-trust-fund/stocks/details/tts-117453883#</t>
  </si>
  <si>
    <t>US46429B4086</t>
  </si>
  <si>
    <t>iShares MSCI Philippines ETF</t>
  </si>
  <si>
    <t>US46429B6552</t>
  </si>
  <si>
    <t>iShares Floating Rate Bond ETF</t>
  </si>
  <si>
    <t>#https://www.teletrader.com/ishares-floating-rate-bond-etf/stocks/details/tts-117453356#</t>
  </si>
  <si>
    <t>US46429B6719</t>
  </si>
  <si>
    <t>iShares MSCI China ETF</t>
  </si>
  <si>
    <t>#https://www.teletrader.com/ishares-msci-china-etf/stocks/details/tts-100544932/name/asc#</t>
  </si>
  <si>
    <t>US46429B6974</t>
  </si>
  <si>
    <t>iShares MSCI USA Min Vol Factor ETF</t>
  </si>
  <si>
    <t>http://www.teletrader.com/ishares-edge-msci-min-vol-usa-etf/funds/details/FU_103093</t>
  </si>
  <si>
    <t>US46429B7477</t>
  </si>
  <si>
    <t>iShares Barclays 0-5 Year TIPS Bond ETF</t>
  </si>
  <si>
    <t>US46431W6066</t>
  </si>
  <si>
    <t>iShares Interest Rate Hedged High Yield Bond ETF</t>
  </si>
  <si>
    <t>US46431W6488</t>
  </si>
  <si>
    <t>iShares U.S Tech Independence focused ETF USD</t>
  </si>
  <si>
    <t>US46431W8534</t>
  </si>
  <si>
    <t>iShares Commodities Select Strategy ETF USD</t>
  </si>
  <si>
    <t>US46432F3394</t>
  </si>
  <si>
    <t>iShares MSCI USA Quality Factor ETF</t>
  </si>
  <si>
    <t>US46432F8344</t>
  </si>
  <si>
    <t>iShares Core International Stock ETF</t>
  </si>
  <si>
    <t>#https://www.ishares.com/us/products/244048/ishares-core-msci-total-international-stock-etf#</t>
  </si>
  <si>
    <t>US46432F8427</t>
  </si>
  <si>
    <t>iShares Core MSCI EAFE ETF</t>
  </si>
  <si>
    <t>#http://www.morningstar.co.uk/uk/etf/snapshot/snapshot.aspx?id=0P0000WUJ7&amp;tab=2&amp;InvestmentType=FE#</t>
  </si>
  <si>
    <t>US46434G7806</t>
  </si>
  <si>
    <t>iShares MSCI Singapore ETF</t>
  </si>
  <si>
    <t>US46434G8143</t>
  </si>
  <si>
    <t>iShares MSCI Malaysia ETF</t>
  </si>
  <si>
    <t>US46434G8481</t>
  </si>
  <si>
    <t>iShares MSCI Gbl Metals &amp; Mining Prod</t>
  </si>
  <si>
    <t>http://www.teletrader.com/ishsinc-msci-gl-m-m-new/stocks/details/tts-112116981/name/asc</t>
  </si>
  <si>
    <t>US46434G8556</t>
  </si>
  <si>
    <t>Ishares Inc MSCI Global Gold Miners ETF USD</t>
  </si>
  <si>
    <t>http://www.teletrader.com/ishs-msci-gl-gold-min-new/stocks/details/tts-112163186/name/asc</t>
  </si>
  <si>
    <t>US46434V4234</t>
  </si>
  <si>
    <t>iShares MSCI Saudi Arabia Capped ETF</t>
  </si>
  <si>
    <t>US46434V6213</t>
  </si>
  <si>
    <t>iShares CORE Dividend Growth ETF</t>
  </si>
  <si>
    <t>US46434V6478</t>
  </si>
  <si>
    <t>iShares Global REIT ETF</t>
  </si>
  <si>
    <t>#https://www.morningstar.de/de/etf/snapshot/snapshot.aspx?id=0P00012I4C&amp;tab=2&amp;InvestmentType=FE#</t>
  </si>
  <si>
    <t>US46434V6965</t>
  </si>
  <si>
    <t>ISHARES TRUST ISHARES CORE MSCI PAC</t>
  </si>
  <si>
    <t>#https://markets.ft.com/data/etfs/tearsheet/risk?s=IPAC:PCQ:USD#</t>
  </si>
  <si>
    <t>US46435G5320</t>
  </si>
  <si>
    <t>Ishares MSCI Global  Sustainable Development Gl ETF</t>
  </si>
  <si>
    <t>#https://www.teletrader.com/ishares-mscsh-global-shmpact-etf/stocks/details/tts-152057198/name/asc#</t>
  </si>
  <si>
    <t>US46435U1925</t>
  </si>
  <si>
    <t xml:space="preserve">iShares Genomics Immunology and Healthcare ETF </t>
  </si>
  <si>
    <t>US46435U3665</t>
  </si>
  <si>
    <t>iShares Trust (IDRV) - Self Driving Ev &amp; Tech (USD)</t>
  </si>
  <si>
    <t>#https://www.teletrader.com/ishares-self-driving-ev-and-tech-etf/stocks/details/tts-164152477/name/asc#</t>
  </si>
  <si>
    <t>US46435U3749</t>
  </si>
  <si>
    <t>iShares MSCI Japan Value ETF</t>
  </si>
  <si>
    <t>US46435U5561</t>
  </si>
  <si>
    <t>iShares Robotics and Artifi Intelligence Multi ETF</t>
  </si>
  <si>
    <t>#https://www.teletrader.com/ishares-robotics-and-artificial-intelligence-multisector-etf/stocks/details/tts-145580117/name/asc#</t>
  </si>
  <si>
    <t>US46435U7138</t>
  </si>
  <si>
    <t>iShares U.S Infrastructure ETF USD</t>
  </si>
  <si>
    <t>#https://www.teletrader.com/ishares-us-infrastructure-etf/stocks/details/tts-138353587/name/asc#</t>
  </si>
  <si>
    <t>US46436E7186</t>
  </si>
  <si>
    <t>ISHARES 0-3 MONTH TREASURY BOND ETF</t>
  </si>
  <si>
    <t>US46436E8416</t>
  </si>
  <si>
    <t>ISHARES IBONDS DEC 2027 TERM TREASURY ETF</t>
  </si>
  <si>
    <t>US46438F1012</t>
  </si>
  <si>
    <t>iShares Bitcoin Trust</t>
  </si>
  <si>
    <t>Declined - Crypto Asset (invests in Bitcoin)</t>
  </si>
  <si>
    <t>US46625H1005</t>
  </si>
  <si>
    <t>JPMORGAN CHASE &amp;CO COM USD1</t>
  </si>
  <si>
    <t>#https://www.teletrader.com/jpmorgan-chase-co/stocks/details/tts-825840#</t>
  </si>
  <si>
    <t>US46641Q3323</t>
  </si>
  <si>
    <t>JPMorgan Equity Premium Income ETF</t>
  </si>
  <si>
    <t>#https://www.teletrader.com/jpmorgan-equity-premium-shncome-etf/stocks/details/tts-193065656/name/asc#</t>
  </si>
  <si>
    <t>US46654Q2030</t>
  </si>
  <si>
    <t>JPMorgan Nasdaq Equity Premium Income ETF USD</t>
  </si>
  <si>
    <t>US46817M1071</t>
  </si>
  <si>
    <t>JACKSON FINANCIAL INCORPORATION</t>
  </si>
  <si>
    <t>US47215P1066</t>
  </si>
  <si>
    <t>JD.Com Inc ADR</t>
  </si>
  <si>
    <t>US47759T1007</t>
  </si>
  <si>
    <t>JinkoSolor Holding (JKS) - Spon Ads Each Repr 4 ORD USD</t>
  </si>
  <si>
    <t>#https://www.teletrader.com/jinkosolar-holding-company-limited-american-depositary-shares-each-representing-4/stocks/details/tts-117454742#</t>
  </si>
  <si>
    <t>US4781601046</t>
  </si>
  <si>
    <t>Johnson &amp; Johnson Com USD1.00</t>
  </si>
  <si>
    <t>#https://www.teletrader.com/johnson-johnson/stocks/details/tts-825807#</t>
  </si>
  <si>
    <t>US4824801009</t>
  </si>
  <si>
    <t>KLAC</t>
  </si>
  <si>
    <t>US49177J1025</t>
  </si>
  <si>
    <t>Kenvue Inc</t>
  </si>
  <si>
    <t>https://www.teletrader.com/kenvue-shnc/stocks/details/tts-278925154</t>
  </si>
  <si>
    <t>US49714P1084</t>
  </si>
  <si>
    <t>Kinsale Capital Group (KNSL)</t>
  </si>
  <si>
    <t>US49720K2006</t>
  </si>
  <si>
    <t>Kintara Therapeutics Inc USD</t>
  </si>
  <si>
    <t>US497CVR0279</t>
  </si>
  <si>
    <t>Kintara Therapeutics Inc USD (Escrow)</t>
  </si>
  <si>
    <t>Weekly Gap - Company has gone through name Change / Merger and is now called Tuhura Biosciences Inc  (US8989201038)</t>
  </si>
  <si>
    <t>US5007673065</t>
  </si>
  <si>
    <t>KraneShares CSI China Internet ETF</t>
  </si>
  <si>
    <t>#https://www.teletrader.com/kraneshares-csi-china-internet-etf/stocks/details/tts-117454927/name/asc#</t>
  </si>
  <si>
    <t>US5007678353</t>
  </si>
  <si>
    <t>Kraneshares (KURE) - MSCI All China Healthcare ($)</t>
  </si>
  <si>
    <t>US50155Q1004</t>
  </si>
  <si>
    <t>KYNDRYL HOLDINGS INC USD</t>
  </si>
  <si>
    <t>#https://www.teletrader.com/kyndryl-holdings-shnc/stocks/details/tts-232206178#</t>
  </si>
  <si>
    <t>US5021172037</t>
  </si>
  <si>
    <t>L'Oreal Co</t>
  </si>
  <si>
    <t>US5024413065</t>
  </si>
  <si>
    <t>LVMH MOET HENNESSY</t>
  </si>
  <si>
    <t>#https://www.teletrader.com/lvmh-moet-hennessy/stocks/details/tts-626573#</t>
  </si>
  <si>
    <t>US50736T1025</t>
  </si>
  <si>
    <t>Laird Superfood Inc (LSF)</t>
  </si>
  <si>
    <t>US5128071082</t>
  </si>
  <si>
    <t>Lam Research Corporation</t>
  </si>
  <si>
    <t>US5128073062</t>
  </si>
  <si>
    <t>LAM Research Corp USD</t>
  </si>
  <si>
    <t>US5184391044</t>
  </si>
  <si>
    <t>The Estee Lauder Companies Inc</t>
  </si>
  <si>
    <t>#https://www.teletrader.com/the-estee-lauder-companies-shnc/stocks/details/tts-117452930#</t>
  </si>
  <si>
    <t>US52567D1072</t>
  </si>
  <si>
    <t>LEMONADE INC COM USD0.0000</t>
  </si>
  <si>
    <t>#https://www.teletrader.com/lemonade-shnc/stocks/details/tts-197461974#</t>
  </si>
  <si>
    <t>US5324571083</t>
  </si>
  <si>
    <t>Eli Lilly and Co</t>
  </si>
  <si>
    <t>US5339001068</t>
  </si>
  <si>
    <t>Lincoln Electric Holdings Inc</t>
  </si>
  <si>
    <t>US53656F4173</t>
  </si>
  <si>
    <t>Roundhill Ball Metaverse ETF</t>
  </si>
  <si>
    <t>US53700T8273</t>
  </si>
  <si>
    <t>IMGP DBI MANAGED FUTURES STRATEGY ETF</t>
  </si>
  <si>
    <t>US53803X1054</t>
  </si>
  <si>
    <t>Live Oak Bancshare (LOB)</t>
  </si>
  <si>
    <t>US53814L1089</t>
  </si>
  <si>
    <t>Livent Corporation</t>
  </si>
  <si>
    <t>#https://www.teletrader.com/livent-corporation/stocks/details/tts-151273378#</t>
  </si>
  <si>
    <t>US54211N1019</t>
  </si>
  <si>
    <t>LONDON ST.EX.UNSP.ADRS1/2</t>
  </si>
  <si>
    <t>#https://www.boerse-frankfurt.de/equity/london-st-ex-unsp-adrs1-2#</t>
  </si>
  <si>
    <t>US5494981039</t>
  </si>
  <si>
    <t>LUCID GROUP</t>
  </si>
  <si>
    <t>#https://www.teletrader.com/lucshd-group-shnc/stocks/details/tts-224767392#</t>
  </si>
  <si>
    <t>US5500211090</t>
  </si>
  <si>
    <t>Lululemon Athletica Inc</t>
  </si>
  <si>
    <t>#https://www.teletrader.com/lululemon-athletica-inc/stocks/details/tts-117455106#</t>
  </si>
  <si>
    <t>US55024U1097</t>
  </si>
  <si>
    <t>Lumentum Holdings Inc</t>
  </si>
  <si>
    <t>#https://www.teletrader.com/lumentum-holdings/stocks/details/tts-117454999#</t>
  </si>
  <si>
    <t>US5533681012</t>
  </si>
  <si>
    <t>MP MATERIALS CORP COM USD0.0001 CL A</t>
  </si>
  <si>
    <t>#https://www.teletrader.com/mp-materials-corp/stocks/details/tts-206910962#</t>
  </si>
  <si>
    <t>US55405Y1001</t>
  </si>
  <si>
    <t>MA-COM Technology Solutions Holdings Inc</t>
  </si>
  <si>
    <t>#https://www.teletrader.com/macom-technology-solutions-holdings/stocks/details/tts-117455522#</t>
  </si>
  <si>
    <t>US55955D1000</t>
  </si>
  <si>
    <t>MAGNITE INC</t>
  </si>
  <si>
    <t>US5705351048</t>
  </si>
  <si>
    <t>MARKEL CORP COM NPV USD</t>
  </si>
  <si>
    <t>US5717481023</t>
  </si>
  <si>
    <t>Marsh &amp; McLennan Companies Inc</t>
  </si>
  <si>
    <t>#https://www.teletrader.com/marsh-mclennan-companies-inc/stocks/details/tts-117450382#</t>
  </si>
  <si>
    <t>US5719032022</t>
  </si>
  <si>
    <t>MARRIOTT INTL INC</t>
  </si>
  <si>
    <t>US57636Q1040</t>
  </si>
  <si>
    <t>Mastercard Inc Class A</t>
  </si>
  <si>
    <t>http://www.teletrader.com/mastercard-incorporated/stocks/details/tts-4340548</t>
  </si>
  <si>
    <t>US57667L1070</t>
  </si>
  <si>
    <t>MATCH GROUP INC NEW</t>
  </si>
  <si>
    <t>#https://www.teletrader.com/match-group/stocks/details/tts-117455421#</t>
  </si>
  <si>
    <t>US5771305944</t>
  </si>
  <si>
    <t>Matthews Japan Active ETF</t>
  </si>
  <si>
    <t>GAP - only blocked as there is no volatility data. ETF only launched 21/09/2023</t>
  </si>
  <si>
    <t>US5771306108</t>
  </si>
  <si>
    <t>Matthews India Active ETF</t>
  </si>
  <si>
    <t>US5797802064</t>
  </si>
  <si>
    <t>McCormick &amp; Company, Incorporated</t>
  </si>
  <si>
    <t>#https://www.teletrader.com/mccormick-company-incorporated/stocks/details/tts-826366#</t>
  </si>
  <si>
    <t>US5801351017</t>
  </si>
  <si>
    <t>McDonald's Corporation (4288)</t>
  </si>
  <si>
    <t>US58013MFK53</t>
  </si>
  <si>
    <t>McDonalds Corp 3.625% 01/09/2049 USD</t>
  </si>
  <si>
    <t>#https://www.teletrader.com/mcdonalds-19-49-mtn/bonds/details/tts-171822168#</t>
  </si>
  <si>
    <t>US58733R1023</t>
  </si>
  <si>
    <t>MERCADOLIBRE INC COM STK USD</t>
  </si>
  <si>
    <t>#https://www.teletrader.com/mercadolibre-inc/stocks/details/tts-11222722#</t>
  </si>
  <si>
    <t>US58933Y1055</t>
  </si>
  <si>
    <t>MERCK &amp; CO INC NEW COM USD0.50</t>
  </si>
  <si>
    <t>#https://www.teletrader.com/merck-company-inc-new/stocks/details/tts-117450418#</t>
  </si>
  <si>
    <t>US5949181045</t>
  </si>
  <si>
    <t>MICROSOFT CORP COM USD0.0000125</t>
  </si>
  <si>
    <t>#https://www.teletrader.com/microsoft-corporation/stocks/details/tts-829802#</t>
  </si>
  <si>
    <t>US5949724083</t>
  </si>
  <si>
    <t>MicroStrategy Incorporated</t>
  </si>
  <si>
    <t>#https://www.teletrader.com/microstrategy/stocks/details/tts-117455408#</t>
  </si>
  <si>
    <t>US5951121038</t>
  </si>
  <si>
    <t>MICRON TECHNOLOGY CMN 0.1</t>
  </si>
  <si>
    <t>#https://www.teletrader.com/micron-technology-inc/stocks/details/tts-17914799#</t>
  </si>
  <si>
    <t>US59516C1062</t>
  </si>
  <si>
    <t>MICROVAST HOLDINGS INC</t>
  </si>
  <si>
    <t>US60770K1079</t>
  </si>
  <si>
    <t>Moderna Inc Com - USD0.0001 (MRNA) USD</t>
  </si>
  <si>
    <t>#https://www.teletrader.com/moderna/stocks/details/tts-14359676#</t>
  </si>
  <si>
    <t>US60855D2009</t>
  </si>
  <si>
    <t>Moleculin Biotech Inc USD</t>
  </si>
  <si>
    <t>US60855D3098</t>
  </si>
  <si>
    <t>Moleculin Biotech Inc USD (New York Line)</t>
  </si>
  <si>
    <t>US6092071058</t>
  </si>
  <si>
    <t>Mondelez International, Inc.</t>
  </si>
  <si>
    <t>#https://www.teletrader.com/mondelez-international-inc/stocks/details/tts-51210920#</t>
  </si>
  <si>
    <t>US60937P1066</t>
  </si>
  <si>
    <t>MongoDB Inc.</t>
  </si>
  <si>
    <t>#https://www.teletrader.com/mongodb/stocks/details/tts-129407769#</t>
  </si>
  <si>
    <t>US62914V1061</t>
  </si>
  <si>
    <t>NIO INC</t>
  </si>
  <si>
    <t>#https://www.teletrader.com/nsho-shnc/stocks/details/tts-149600748#</t>
  </si>
  <si>
    <t>US62921N1054</t>
  </si>
  <si>
    <t>NGM BIOPHARMACEUTI COM USD0.001</t>
  </si>
  <si>
    <t>#https://www.teletrader.com/ngm-biopharmaceuticals/stocks/details/tts-162355097#</t>
  </si>
  <si>
    <t>US63253R2013</t>
  </si>
  <si>
    <t>NAZ Kazatomprom JSC</t>
  </si>
  <si>
    <t>US64107A1051</t>
  </si>
  <si>
    <t>Net Power Inc (NPWR) USD</t>
  </si>
  <si>
    <t>US64110L1061</t>
  </si>
  <si>
    <t>NETFLIX INC</t>
  </si>
  <si>
    <t>#https://www.teletrader.com/netflix-inc/stocks/details/tts-829933#</t>
  </si>
  <si>
    <t>US6458272050</t>
  </si>
  <si>
    <t>Idaho Strategic Resources Inc</t>
  </si>
  <si>
    <t>US64828T2015</t>
  </si>
  <si>
    <t>Rithm Capital Corp</t>
  </si>
  <si>
    <t>#https://www.teletrader.com/new-residential-investment-corp/stocks/details/tts-59485641#</t>
  </si>
  <si>
    <t>US6516391066</t>
  </si>
  <si>
    <t>Newmont Mining Corporation</t>
  </si>
  <si>
    <t>http://www.teletrader.com/newmont-mining-corporation/stocks/details/tts-820732</t>
  </si>
  <si>
    <t>US65339F1012</t>
  </si>
  <si>
    <t>NEXTERA ENERGY INC COM USD0.01</t>
  </si>
  <si>
    <t>US6541061031</t>
  </si>
  <si>
    <t>NIKE INC CLASS'B'COM NPV</t>
  </si>
  <si>
    <t>http://www.teletrader.com/nike-inc/stocks/details/tts-820762</t>
  </si>
  <si>
    <t>US6541101050</t>
  </si>
  <si>
    <t>Nikola Corp (NKLA) - Com USD0.0001 (USD)</t>
  </si>
  <si>
    <t>This line has been delisted and replaced with ISIN code US6541103031</t>
  </si>
  <si>
    <t>#https://www.teletrader.com/nikola-corp/stocks/details/tts-194450195#</t>
  </si>
  <si>
    <t>US6541103031</t>
  </si>
  <si>
    <t xml:space="preserve">Nikola Corporation </t>
  </si>
  <si>
    <t>US6544453037</t>
  </si>
  <si>
    <t>NINTENDO CO</t>
  </si>
  <si>
    <t>#https://www.boerse-frankfurt.de/equity/nintendo-co-adr-1-8-o-n#</t>
  </si>
  <si>
    <t>US6549022043</t>
  </si>
  <si>
    <t>NOKIA OYJ SPON ADR-REP 1 ORD NPV</t>
  </si>
  <si>
    <t>#https://www.teletrader.com/nokia-corporation-sponsored-american-depositary-shares/stocks/details/tts-117455794#</t>
  </si>
  <si>
    <t>US6687711084</t>
  </si>
  <si>
    <t>Gen Digital Inc - London</t>
  </si>
  <si>
    <t>US6701002056</t>
  </si>
  <si>
    <t>Novo-Nordisk A/S - Spons ADR USD</t>
  </si>
  <si>
    <t>#https://www.teletrader.com/novo-nordisk-a-s/stocks/details/tts-826691#</t>
  </si>
  <si>
    <t>US67066G1040</t>
  </si>
  <si>
    <t>NVIDIA Corporation</t>
  </si>
  <si>
    <t>http://www.teletrader.com/nvidia-corporation/stocks/details/tts-830046</t>
  </si>
  <si>
    <t>US6745991058</t>
  </si>
  <si>
    <t>Occidental Petroleum Corp - Com USD0.20 (OXY) USD</t>
  </si>
  <si>
    <t>#https://www.teletrader.com/occidental-petroleum-corporation/stocks/details/tts-117450331#</t>
  </si>
  <si>
    <t>US6792951054</t>
  </si>
  <si>
    <t>Okta Inc</t>
  </si>
  <si>
    <t>#https://www.teletrader.com/okta-inc/stocks/details/tts-120195246#</t>
  </si>
  <si>
    <t>US6821891057</t>
  </si>
  <si>
    <t>ON Semiconductor Corp</t>
  </si>
  <si>
    <t>US68232V8019</t>
  </si>
  <si>
    <t>ONCONOVA THERAPEUTICS INC</t>
  </si>
  <si>
    <t>#https://www.teletrader.com/onconova-therapeutics/stocks/details/tts-117455954#</t>
  </si>
  <si>
    <t>US68232V8845</t>
  </si>
  <si>
    <t>Traws Pharma Inc</t>
  </si>
  <si>
    <t>US682CVR0555</t>
  </si>
  <si>
    <t>CONTRA TRAWS PHARMA</t>
  </si>
  <si>
    <t>Old GAP - Contra is similar to rights line. Use Ticker TRAW for volatility rating</t>
  </si>
  <si>
    <t>US6837121036</t>
  </si>
  <si>
    <t>Opendoor Technologies (OPEN)</t>
  </si>
  <si>
    <t>US68389X1054</t>
  </si>
  <si>
    <t>ORACLE CORP COM USD0.01</t>
  </si>
  <si>
    <t>#https://www.teletrader.com/oracle-corporation/stocks/details/tts-117450166#</t>
  </si>
  <si>
    <t>US68403P2039</t>
  </si>
  <si>
    <t>Oramed Pharmaceuticals Inc</t>
  </si>
  <si>
    <t>US6935061076</t>
  </si>
  <si>
    <t>PPG INDUSTRIES INC COM USD1.666</t>
  </si>
  <si>
    <t>http://www.teletrader.com/ppg-industries-inc/stocks/details/tts-826933</t>
  </si>
  <si>
    <t>US69374H7411</t>
  </si>
  <si>
    <t>Pacer Data &amp; Infrastructure Real Estate ETF USD</t>
  </si>
  <si>
    <t>#https://www.teletrader.com/pacer-benchmark-data-infrastructure-real-estate-sctr-etf/stocks/details/tts-141403155/name/asc#</t>
  </si>
  <si>
    <t>US69374H8575</t>
  </si>
  <si>
    <t xml:space="preserve">PACER US SMALL CAP CASH COWS 100 ETF </t>
  </si>
  <si>
    <t>US69374H8815</t>
  </si>
  <si>
    <t>Pacer US Cash Cows 100 ETF</t>
  </si>
  <si>
    <t>US69608A1088</t>
  </si>
  <si>
    <t>Palantir Technologies Inc</t>
  </si>
  <si>
    <t>US6974351057</t>
  </si>
  <si>
    <t>PALO ALTO NETWORKS</t>
  </si>
  <si>
    <t>#https://www.teletrader.com/palo-alto-networks-inc/stocks/details/tts-48504919#</t>
  </si>
  <si>
    <t>US7005171050</t>
  </si>
  <si>
    <t>Park Hotels &amp; Resorts Inc</t>
  </si>
  <si>
    <t>US70450Y1038</t>
  </si>
  <si>
    <t>PayPal Holdings Inc (PYPL) - Com USD0.0001 (USD)</t>
  </si>
  <si>
    <t>#https://www.teletrader.com/paypal-holdings-inc/stocks/details/tts-91263224#</t>
  </si>
  <si>
    <t>US7075691094</t>
  </si>
  <si>
    <t>Penn National Gaming, Inc.</t>
  </si>
  <si>
    <t>#https://www.teletrader.com/penn-national-gaming/stocks/details/tts-117456077#</t>
  </si>
  <si>
    <t>US70959W1036</t>
  </si>
  <si>
    <t>Penske Automotive Group Inc</t>
  </si>
  <si>
    <t>#https://www.teletrader.com/penske-automotive-group-shnc/stocks/details/tts-117455962#</t>
  </si>
  <si>
    <t>US7134481081</t>
  </si>
  <si>
    <t>Pepsico</t>
  </si>
  <si>
    <t>#https://www.teletrader.com/pepsico-inc/stocks/details/tts-132468358#</t>
  </si>
  <si>
    <t>US7170811035</t>
  </si>
  <si>
    <t>PFIZER INC COM USD 0.05 SEK</t>
  </si>
  <si>
    <t>#https://www.teletrader.com/pfizer-inc/stocks/details/tts-820986#</t>
  </si>
  <si>
    <t>US7181721090</t>
  </si>
  <si>
    <t>PHILIP MORRIS INTL</t>
  </si>
  <si>
    <t>#https://www.teletrader.com/philip-morris-international-inc/stocks/details/tts-117456258#</t>
  </si>
  <si>
    <t>US72201B1017</t>
  </si>
  <si>
    <t>PIMCO Corporate &amp; Income Opportunity Fund USD</t>
  </si>
  <si>
    <t>http://www.teletrader.com/pimco-corporate-income-opportunity-fund/stocks/details/tts-826983</t>
  </si>
  <si>
    <t>US72201F6236</t>
  </si>
  <si>
    <t>PIMCO LONG DURATION TOTAL RETURN FUND Inst USD</t>
  </si>
  <si>
    <t>US7223041028</t>
  </si>
  <si>
    <t xml:space="preserve">Pinduoduo Inc </t>
  </si>
  <si>
    <t>US73942H1005</t>
  </si>
  <si>
    <t>PRADA ADR trades OTC US</t>
  </si>
  <si>
    <t>US7427181091</t>
  </si>
  <si>
    <t>Procter &amp; Gamble Com NPV</t>
  </si>
  <si>
    <t>http://www.teletrader.com/procter-gamble-company-the/stocks/details/tts-826840</t>
  </si>
  <si>
    <t>US74347B5084</t>
  </si>
  <si>
    <t>ProShares DJ Brookfield Global Infrastructure ETF</t>
  </si>
  <si>
    <t>US74347X8314</t>
  </si>
  <si>
    <t>ProShares UltraPro QQQ ETF</t>
  </si>
  <si>
    <t>Proshares</t>
  </si>
  <si>
    <t>#https://www.teletrader.com/proshares-ultrapro-qqq/stocks/details/tts-21605392#</t>
  </si>
  <si>
    <t>US7437131094</t>
  </si>
  <si>
    <t>Proto Labs Inc (PRLB)</t>
  </si>
  <si>
    <t>US74624M1027</t>
  </si>
  <si>
    <t>Pure Storage Inc - Class A</t>
  </si>
  <si>
    <t>US74736K1016</t>
  </si>
  <si>
    <t>Qorvo Inc (QRVO)</t>
  </si>
  <si>
    <t>US7475251036</t>
  </si>
  <si>
    <t>QUALCOMM INC COM USD0.0001</t>
  </si>
  <si>
    <t>http://www.teletrader.com/qualcomm-incorporated/stocks/details/tts-830263</t>
  </si>
  <si>
    <t>US74765K1051</t>
  </si>
  <si>
    <t>Quantum-Si Incorporated</t>
  </si>
  <si>
    <t>US74766W1080</t>
  </si>
  <si>
    <t>Quantum Computing Inc</t>
  </si>
  <si>
    <t>US74767V1098</t>
  </si>
  <si>
    <t>QuantumScape Corp</t>
  </si>
  <si>
    <t>US75513E1010</t>
  </si>
  <si>
    <t>RAYTHEON TECHNOLOGIES CORP USD 0.01</t>
  </si>
  <si>
    <t>#https://www.teletrader.com/raytheon-technologies-corp/stocks/details/tts-189516408#</t>
  </si>
  <si>
    <t>US75737F1084</t>
  </si>
  <si>
    <t>Redfin Corporation (RDFN)</t>
  </si>
  <si>
    <t>US7595301083</t>
  </si>
  <si>
    <t>RELX Plc</t>
  </si>
  <si>
    <t>#https://cbonds.com/stocks/US7595301083/#</t>
  </si>
  <si>
    <t>US76655K1034</t>
  </si>
  <si>
    <t>RIGETTI COMPUTING INC</t>
  </si>
  <si>
    <t>US7672041008</t>
  </si>
  <si>
    <t>Rio Tinto PLC ADR</t>
  </si>
  <si>
    <t>US76954A1034</t>
  </si>
  <si>
    <t>RIVIAN AUTOMOTIVES RG</t>
  </si>
  <si>
    <t>#https://www.teletrader.com/rivian-automotive/stocks/details/tts-232596738#</t>
  </si>
  <si>
    <t>US7707001027</t>
  </si>
  <si>
    <t>Robinhood Markets Inc</t>
  </si>
  <si>
    <t>US7710491033</t>
  </si>
  <si>
    <t>Robolox Corporation</t>
  </si>
  <si>
    <t>#https://www.teletrader.com/roblox-corp/stocks/details/tts-214753986#</t>
  </si>
  <si>
    <t>US7739031091</t>
  </si>
  <si>
    <t>ROCKWELL AUTOMATIO COM USD1 USD</t>
  </si>
  <si>
    <t>#https://www.teletrader.com/rockwell-automation-inc/stocks/details/tts-117449968#</t>
  </si>
  <si>
    <t>US77543R1023</t>
  </si>
  <si>
    <t>Roku Inc USD</t>
  </si>
  <si>
    <t>#https://www.teletrader.com/roku-inc/stocks/details/tts-128359677#</t>
  </si>
  <si>
    <t>US7766961061</t>
  </si>
  <si>
    <t>Roper Technologies Inc</t>
  </si>
  <si>
    <t>#https://www.teletrader.com/roper-technologies-shnc/stocks/details/tts-117456804#</t>
  </si>
  <si>
    <t>US7835132033</t>
  </si>
  <si>
    <t>Ryanair Holdings (RYAAY) - ADS Ea Rep 5Ord EUR 0.01 (USD)</t>
  </si>
  <si>
    <t>#https://www.teletrader.com/ryanair-holdings-plc/stocks/details/tts-117456864#</t>
  </si>
  <si>
    <t>US78409V1044</t>
  </si>
  <si>
    <t>S&amp;P Global Inc</t>
  </si>
  <si>
    <t>#https://www.teletrader.com/sp-global-inc/stocks/details/tts-117457335#</t>
  </si>
  <si>
    <t>US78462F1030</t>
  </si>
  <si>
    <t>SPDR S&amp;P 500 ETF Trust</t>
  </si>
  <si>
    <t>http://www.teletrader.com/spdr-sp-500-etf-us/funds/details/FU_102631</t>
  </si>
  <si>
    <t>US78463V1070</t>
  </si>
  <si>
    <t>SPDR GOLD TRUST  GOLD SHARES NPV</t>
  </si>
  <si>
    <t>http://www.teletrader.com/spdr-gold-trust/stocks/details/tts-11555959/name/asc</t>
  </si>
  <si>
    <t>US78463X5095</t>
  </si>
  <si>
    <t>SPDR Portfolio Emerging Markets ETF</t>
  </si>
  <si>
    <t>US78463X8552</t>
  </si>
  <si>
    <t>SPDR Index Shs Fds (GII) - S&amp;P Global Infrastruct (USD)</t>
  </si>
  <si>
    <t>#https://www.teletrader.com/spdr-s-p-global-shnfrastructure-etf/stocks/details/tts-16161860/name/asc#</t>
  </si>
  <si>
    <t>US78463X8891</t>
  </si>
  <si>
    <t>SPDR Portfolio Developed World ex-US ETF</t>
  </si>
  <si>
    <t>US78464A2015</t>
  </si>
  <si>
    <t>SPDR S&amp;P 600 Small Cap Growth ETF</t>
  </si>
  <si>
    <t>#https://www.teletrader.com/spdr-sp-600-small-cap-growth-etf-based-on-sp-smallcap-600-growth-index-symbol-cgk/stocks/details/tts-117457224#</t>
  </si>
  <si>
    <t>US78464A3757</t>
  </si>
  <si>
    <t>SPDR Barclays Intermediate Term Corporate Bond ETF</t>
  </si>
  <si>
    <t>#https://www.teletrader.com/spdr-bloomberg-barclays-intermediate-term-corporate-bond-etf-based-on-barclays-capital-intermediate-u-s-corporate-index-symbol-ld06truu/stocks/details/tts-129219828#</t>
  </si>
  <si>
    <t>US78464A4094</t>
  </si>
  <si>
    <t>SPDR S&amp;P 500 Growth ETF</t>
  </si>
  <si>
    <t>#https://markets.ft.com/data/etfs/tearsheet/risk?s=SPYG:PCQ:USD#</t>
  </si>
  <si>
    <t>US78464A4748</t>
  </si>
  <si>
    <t>SPDR Barclays Short Term Corporate Bond ETF</t>
  </si>
  <si>
    <t>#https://www.teletrader.com/spdr-bloomberg-barclays-short-term-corporate-bond-etf/stocks/details/tts-129219834#</t>
  </si>
  <si>
    <t>US78464A5323</t>
  </si>
  <si>
    <t>SPDR S&amp;P Transportation ETF</t>
  </si>
  <si>
    <t>US78464A5810</t>
  </si>
  <si>
    <t>SPDR S&amp;P Health Care Equipment ETF</t>
  </si>
  <si>
    <t>#https://www.teletrader.com/spdr-s-p-health-care-equipment-etf-health/stocks/details/tts-117458490#</t>
  </si>
  <si>
    <t>US78464A5992</t>
  </si>
  <si>
    <t>SPDR S&amp;P Software &amp; Services ETF</t>
  </si>
  <si>
    <t>#https://www.morningstar.dk/dk/etf/snapshot/snapshot.aspx?id=0P0000U899&amp;tab=2&amp;InvestmentType=FE#</t>
  </si>
  <si>
    <t>US78464A6313</t>
  </si>
  <si>
    <t>SPDR S&amp;P Aerospace &amp; Defense ETF</t>
  </si>
  <si>
    <t>http://www.teletrader.com/spdr-sp-aerospace-defense-etf/stocks/details/tts-117458323/name/asc</t>
  </si>
  <si>
    <t>US78464A6727</t>
  </si>
  <si>
    <t>SPDR Barclays Intermediate Term Treasury ETF</t>
  </si>
  <si>
    <t>US78464A8624</t>
  </si>
  <si>
    <t>SPDR S&amp;P Semiconductor ETF</t>
  </si>
  <si>
    <t>US78464A8707</t>
  </si>
  <si>
    <t>SPDR S&amp;P Biotech ETF</t>
  </si>
  <si>
    <t>http://www.teletrader.com/spdr-series-trust-spdr-sp-biotech-etf/stocks/details/tts-117458429/name/asc</t>
  </si>
  <si>
    <t>US78467X1090</t>
  </si>
  <si>
    <t>SPDR DJIA Trust</t>
  </si>
  <si>
    <t>https://www.morningstar.co.uk/uk/etf/snapshot/snapshot.aspx?id=0P0000NBHJ&amp;tab=2&amp;InvestmentType=FE</t>
  </si>
  <si>
    <t>US78468R2004</t>
  </si>
  <si>
    <t>SPDR Barclays Investment Grade Floating Rate ETF</t>
  </si>
  <si>
    <t>#https://www.teletrader.com/spdr-bloomberg-barclays-investment-grade-floating-rate-etf/stocks/details/tts-117453517#</t>
  </si>
  <si>
    <t>US78468R4083</t>
  </si>
  <si>
    <t>SPDR Bloomberg  Short Term High Yield Bond ETF USD</t>
  </si>
  <si>
    <t>US78468R5569</t>
  </si>
  <si>
    <t>SPDR SERIES TRUST S&amp;P OIL &amp; GAS EXPL &amp; PRODTN</t>
  </si>
  <si>
    <t>US78468R6633</t>
  </si>
  <si>
    <t xml:space="preserve">SPDR Barclays 1 - 3 Month T-Bill </t>
  </si>
  <si>
    <t>US79466L3024</t>
  </si>
  <si>
    <t>SFORCE.COM INC COM USD0.001</t>
  </si>
  <si>
    <t>#https://www.teletrader.com/salesforce-com-inc/stocks/details/tts-117452369#</t>
  </si>
  <si>
    <t>US7960508882</t>
  </si>
  <si>
    <t>Samsung Electronic GDR Rep 1/2 ORD REGS/144A</t>
  </si>
  <si>
    <t>http://www.teletrader.com/sams-el-0-5sp-gdrs144a-95/stocks/details/tts-2108477</t>
  </si>
  <si>
    <t>US80105N1054</t>
  </si>
  <si>
    <t>Sanofi ADR</t>
  </si>
  <si>
    <t>US80687P1066</t>
  </si>
  <si>
    <t>Schenider ADR trades OTC US</t>
  </si>
  <si>
    <t>US80810D1037</t>
  </si>
  <si>
    <t>Schrodinger Inc</t>
  </si>
  <si>
    <t>US8085094428</t>
  </si>
  <si>
    <t>Schwab Fundamental US Large Company Index Fund USD</t>
  </si>
  <si>
    <t>Schwab</t>
  </si>
  <si>
    <t>#https://markets.businessinsider.com/funds/data/schwab-fundamental-us-large-company-index-fund-us8085094428#</t>
  </si>
  <si>
    <t>US8085098551</t>
  </si>
  <si>
    <t>Schwab S&amp;P 500 Index Fund</t>
  </si>
  <si>
    <t>US8085131055</t>
  </si>
  <si>
    <t>The Charles Schwab Corporation</t>
  </si>
  <si>
    <t>#https://www.teletrader.com/charles-schwab-corp/stocks/details/tts-117456993#</t>
  </si>
  <si>
    <t>US8085243009</t>
  </si>
  <si>
    <t>Schwab US Large-Cap Growth ETF USD</t>
  </si>
  <si>
    <t>#https://www.teletrader.com/schwab-us-large-cap-growth-etf-exchange-traded-fund/stocks/details/tts-117457007#</t>
  </si>
  <si>
    <t>US8085246077</t>
  </si>
  <si>
    <t xml:space="preserve">Schwab US Small Cap ETF </t>
  </si>
  <si>
    <t>US8085246317</t>
  </si>
  <si>
    <t>SCHWAB HIGH YIELD BOND ETF USD</t>
  </si>
  <si>
    <t>US8085247976</t>
  </si>
  <si>
    <t>Schwab US Dividend Equity ETF USD</t>
  </si>
  <si>
    <t>#https://www.teletrader.com/schwab-u-s-dividend-equity-etf/stocks/details/tts-33378657/name/asc#</t>
  </si>
  <si>
    <t>US8085248628</t>
  </si>
  <si>
    <t>Schwab Short-Term US Treasury ETF</t>
  </si>
  <si>
    <t>US80880W1062</t>
  </si>
  <si>
    <t>Scilex Holding Company USD</t>
  </si>
  <si>
    <t>MorningStar is only showing 1 year volatility figures, so on that basis the ISIN is blocked (22/05/2024 CC)</t>
  </si>
  <si>
    <t>US81141R1005</t>
  </si>
  <si>
    <t>Sea Limited ADR</t>
  </si>
  <si>
    <t>US81369Y2090</t>
  </si>
  <si>
    <t>Health Care Select Sector SPDR Fund</t>
  </si>
  <si>
    <t>http://www.teletrader.com/select-sector-spdr-healthcare/stocks/details/tts-31262864/name/asc</t>
  </si>
  <si>
    <t>US81369Y3080</t>
  </si>
  <si>
    <t>Consumer Staples Select Sector SPDR Fund</t>
  </si>
  <si>
    <t>http://www.teletrader.com/select-sector-spdr-amex-consumer-staples-index/stocks/details/tts-31262829/name/asc</t>
  </si>
  <si>
    <t>US81369Y5069</t>
  </si>
  <si>
    <t>Energy Select Sector SPDR ETF</t>
  </si>
  <si>
    <t>US81369Y7040</t>
  </si>
  <si>
    <t>Industrial Select Sector SPDR Fund ETF</t>
  </si>
  <si>
    <t>US81369Y8030</t>
  </si>
  <si>
    <t>Technology Select Sector SPDR ETF</t>
  </si>
  <si>
    <t>http://www.teletrader.com/select-sector-spdr-technology-select/stocks/details/tts-31262780/name/asc</t>
  </si>
  <si>
    <t>US81369Y8865</t>
  </si>
  <si>
    <t>Utilities Select Sector SPDR Fund</t>
  </si>
  <si>
    <t>http://www.teletrader.com/select-sector-spdr-amex-utilities-select-index/stocks/details/tts-31262866/name/asc</t>
  </si>
  <si>
    <t>US81684M1045</t>
  </si>
  <si>
    <t>Semler Scientific</t>
  </si>
  <si>
    <t>US81752R1005</t>
  </si>
  <si>
    <t>Seritage Growth Prop (SRG)</t>
  </si>
  <si>
    <t>US81762P1021</t>
  </si>
  <si>
    <t>SERVICENOW INC COM 0.001</t>
  </si>
  <si>
    <t>#https://www.teletrader.com/servicenow-inc/stocks/details/tts-117455809#</t>
  </si>
  <si>
    <t>US82301Q6926</t>
  </si>
  <si>
    <t>Shelton Green Alpha - Fund (USD)</t>
  </si>
  <si>
    <t>#https://markets.businessinsider.com/funds/data/shelton-green-alpha-fund-us82301q6926#</t>
  </si>
  <si>
    <t>US8248414075</t>
  </si>
  <si>
    <t>SHISEIDO CO LTD. ADR trades US OTC</t>
  </si>
  <si>
    <t>US8330341012</t>
  </si>
  <si>
    <t xml:space="preserve">Snap-on Incorporated </t>
  </si>
  <si>
    <t>US8334451098</t>
  </si>
  <si>
    <t>Snowflake Inc (SNOW) - Com USD0.0001 Cl A (USD)</t>
  </si>
  <si>
    <t>#https://www.teletrader.com/snowflake-shnc/stocks/details/tts-179105063#</t>
  </si>
  <si>
    <t>US83406F1021</t>
  </si>
  <si>
    <t>SoFi Technologies Inc.</t>
  </si>
  <si>
    <t>US83417M1045</t>
  </si>
  <si>
    <t>SOLAREDGE TECHNOLO USD0.0001</t>
  </si>
  <si>
    <t>#https://www.teletrader.com/solaredge-technologies/stocks/details/tts-117457048#</t>
  </si>
  <si>
    <t>US83444M1018</t>
  </si>
  <si>
    <t>Solventum Corporation USD</t>
  </si>
  <si>
    <t>Asset was declined 26/4/24 as no volaility info. Annabel Ackers confirmed to accept on IFGL risk rating of 5.</t>
  </si>
  <si>
    <t>US8354951027</t>
  </si>
  <si>
    <t>Sonoco Products Co</t>
  </si>
  <si>
    <t>US83587F2020</t>
  </si>
  <si>
    <t>Sorrento Therapeutics Inc</t>
  </si>
  <si>
    <t>http://www.teletrader.com/sorrento-therapeutics-inc/stocks/details/tts-65995083</t>
  </si>
  <si>
    <t>US8361001071</t>
  </si>
  <si>
    <t>SoundHound AI Inc</t>
  </si>
  <si>
    <t>US84265V1052</t>
  </si>
  <si>
    <t>Southern Copper Corp</t>
  </si>
  <si>
    <t>US84833T1034</t>
  </si>
  <si>
    <t>Spero Therapeutics Inc</t>
  </si>
  <si>
    <t>#https://www.teletrader.com/spero-therapeutics/stocks/details/tts-130098287#</t>
  </si>
  <si>
    <t>US8485741099</t>
  </si>
  <si>
    <t>Spirit AeroSystmens Holdings Inc</t>
  </si>
  <si>
    <t>US8486371045</t>
  </si>
  <si>
    <t>Splunk Inc.</t>
  </si>
  <si>
    <t>https://www.teletrader.com/splunk-inc/stocks/details/tts-117457028</t>
  </si>
  <si>
    <t>US85208P3038</t>
  </si>
  <si>
    <t>Sprott Uranium Miners ETF USD</t>
  </si>
  <si>
    <t>#https://www.teletrader.com/sprott-uranium-miners-etf/stocks/details/tts-179613029/name/asc#</t>
  </si>
  <si>
    <t>US85209W1099</t>
  </si>
  <si>
    <t>Sprout Social, Inc.</t>
  </si>
  <si>
    <t>#https://www.teletrader.com/sprout-social/stocks/details/tts-180222007#</t>
  </si>
  <si>
    <t>US8522341036</t>
  </si>
  <si>
    <t>Block Inc  USD</t>
  </si>
  <si>
    <t>#https://www.teletrader.com/square-inc-class-a/stocks/details/tts-117449986#</t>
  </si>
  <si>
    <t>US8608971078</t>
  </si>
  <si>
    <t>Stitch Fix Inc (SFIX)</t>
  </si>
  <si>
    <t>US8636671013</t>
  </si>
  <si>
    <t>Stryker Corporation</t>
  </si>
  <si>
    <t>#https://www.teletrader.com/stryker-corporation/stocks/details/tts-117450247#</t>
  </si>
  <si>
    <t>US87157D1090</t>
  </si>
  <si>
    <t>SYNAPTICS RG</t>
  </si>
  <si>
    <t>#https://www.teletrader.com/synaptics/stocks/details/tts-117457545#</t>
  </si>
  <si>
    <t>US8716071076</t>
  </si>
  <si>
    <t>Synopsys Inc</t>
  </si>
  <si>
    <t>US8725901040</t>
  </si>
  <si>
    <t>T-MOBILE US INC</t>
  </si>
  <si>
    <t>US8740391003</t>
  </si>
  <si>
    <t>TAIWAN SEMICON MAN ADS REP 5 ORD TW</t>
  </si>
  <si>
    <t>#https://www.teletrader.com/taiwan-semiconductor-manufacturing-co-ltd/stocks/details/tts-117450433#</t>
  </si>
  <si>
    <t>US87612E1064</t>
  </si>
  <si>
    <t>TARGET CORP COM USD0.1667</t>
  </si>
  <si>
    <t>US87918A1051</t>
  </si>
  <si>
    <t>TELADOC INC COM USD0.001</t>
  </si>
  <si>
    <t>#https://www.teletrader.com/teladoc-inc/stocks/details/tts-117457689#</t>
  </si>
  <si>
    <t>US8793822086</t>
  </si>
  <si>
    <t>Telefonica SA ADR</t>
  </si>
  <si>
    <t>#https://www.teletrader.com/telefonica-sa/stocks/details/tts-117450114#</t>
  </si>
  <si>
    <t>US87968A1043</t>
  </si>
  <si>
    <t>Tellurian Inc</t>
  </si>
  <si>
    <t>#https://www.teletrader.com/tellurian-inc/stocks/details/tts-117738639#</t>
  </si>
  <si>
    <t>US88024M1080</t>
  </si>
  <si>
    <t>Tempo Automation Holdings Inc USD</t>
  </si>
  <si>
    <t>Morningstar only has 1 year volatility, on that basis the asset has been blocked (22/05/2024 CC)</t>
  </si>
  <si>
    <t>US8807701029</t>
  </si>
  <si>
    <t>Teradyne Inc (TER)</t>
  </si>
  <si>
    <t>US88160R1014</t>
  </si>
  <si>
    <t>TESLA, INC</t>
  </si>
  <si>
    <t>http://www.teletrader.com/tesla-inc/stocks/details/tts-23947362</t>
  </si>
  <si>
    <t>US88166A5083</t>
  </si>
  <si>
    <t>Teucrium Wheat Fund</t>
  </si>
  <si>
    <t>This is a Publicly Traded Partnership (PTP) not an acceptable asset structure by IFGL.</t>
  </si>
  <si>
    <t>US88262P1021</t>
  </si>
  <si>
    <t xml:space="preserve">Texas Pacific Land Corporation </t>
  </si>
  <si>
    <t>SC updated details 12/12/24</t>
  </si>
  <si>
    <t>US8832031012</t>
  </si>
  <si>
    <t>Textron Inc</t>
  </si>
  <si>
    <t>US88339J1051</t>
  </si>
  <si>
    <t>The Trade Desk Inc Class A</t>
  </si>
  <si>
    <t>#https://www.teletrader.com/the-trade-desk-inc/stocks/details/tts-117457464#</t>
  </si>
  <si>
    <t>US8835561023</t>
  </si>
  <si>
    <t>THERMO FISHER SCIENTIFIC INC</t>
  </si>
  <si>
    <t>#https://www.teletrader.com/thermo-fisher-scientific-inc/stocks/details/tts-827410#</t>
  </si>
  <si>
    <t>US88579Y1010</t>
  </si>
  <si>
    <t>3M COMPANY COM USD0.01 USD</t>
  </si>
  <si>
    <t>http://www.teletrader.com/3m-company/stocks/details/tts-826391</t>
  </si>
  <si>
    <t>US88634T4931</t>
  </si>
  <si>
    <t>YieldMax MSTR Option Income Strategy ETF USD</t>
  </si>
  <si>
    <t>Only launched in 21/02/2024 doesn't have 2 years volatility data. Whilst this is not a leveraged ETF and doesn't specifically state it's for sophisticated Investors, it does have indirect exposure to Bitcoing through it's investmetn strategy of MSTR options</t>
  </si>
  <si>
    <t>US88636J2539</t>
  </si>
  <si>
    <t>Defiance Daily Target 2X Long MSTR ETF USD</t>
  </si>
  <si>
    <t>This is a leverage Exchange Traded Product linked to MicroStrategy Inc. (MSTR). This ETP is only suitable of sophisticated traders. Doesn't have 2 years volatility data.  Also there is indrect exposure to Bitcoin - MSTR has two main strategies for its business operations. One is to acquire and hold bitcoin, while the other is to grow its enterprise analytics software business</t>
  </si>
  <si>
    <t>US88642R1095</t>
  </si>
  <si>
    <t>Tidewater Inc.</t>
  </si>
  <si>
    <t>US8923561067</t>
  </si>
  <si>
    <t>Tractor Supply Company</t>
  </si>
  <si>
    <t>US8989201038</t>
  </si>
  <si>
    <t>Tuhura Biosciences Inc USD</t>
  </si>
  <si>
    <t>Weekly Gap - Formerly called Kintara Therapeutics Inc, has gone through name change/merge (Oct 2024). Initial volatility data has been taken from US49720K2006 as Morningstar doesn't have volatilty history for HURA due to merger.</t>
  </si>
  <si>
    <t>US9013841070</t>
  </si>
  <si>
    <t>2Seventy Bio Inc Com (TSVT) - USD0.0001 USD</t>
  </si>
  <si>
    <t>#https://www.teletrader.com/2seventy-bio/stocks/details/tts-232313913#</t>
  </si>
  <si>
    <t>US90138F1021</t>
  </si>
  <si>
    <t>TWILIO INC COM USD0.001 CL A</t>
  </si>
  <si>
    <t>#https://www.teletrader.com/twilio-inc/stocks/details/tts-117457731#</t>
  </si>
  <si>
    <t>US90353T1007</t>
  </si>
  <si>
    <t>UBER TECHNOLOGIES COM USD0.00001</t>
  </si>
  <si>
    <t>#https://www.teletrader.com/uber-technologies-inc/stocks/details/tts-165533175#</t>
  </si>
  <si>
    <t>US90364P1057</t>
  </si>
  <si>
    <t>UiPath Inc</t>
  </si>
  <si>
    <t>#https://www.teletrader.com/uipath-shnc/stocks/details/tts-217812168#</t>
  </si>
  <si>
    <t>US9047677045</t>
  </si>
  <si>
    <t>UNILEVER ADR/1 LS-,031111</t>
  </si>
  <si>
    <t>#https://www.boerse-frankfurt.de/equity/unilever-adr-1-ls-031111#</t>
  </si>
  <si>
    <t>US9078181081</t>
  </si>
  <si>
    <t>UNION PACIFIC CORP COM USD2.50 USD</t>
  </si>
  <si>
    <t>#https://www.teletrader.com/union-pacific-corporation/stocks/details/tts-117457834#</t>
  </si>
  <si>
    <t>US9113121068</t>
  </si>
  <si>
    <t>United Parcel Service Inc Class B Com USD 0.01</t>
  </si>
  <si>
    <t>US9113631090</t>
  </si>
  <si>
    <t>UTD RENTALS INC</t>
  </si>
  <si>
    <t>US9117181043</t>
  </si>
  <si>
    <t>US Commodities Com Unit Rep - US Copper Idx Fd (CPER) USD</t>
  </si>
  <si>
    <t>#https://www.teletrader.com/united-states-copper-shndex-fund-commodities-shndustrial-met/stocks/details/tts-117450187#</t>
  </si>
  <si>
    <t>US91232N2071</t>
  </si>
  <si>
    <t>United States Oil Fund LP USD</t>
  </si>
  <si>
    <t>This is a Publicly Traded Partnerchip (PTP), which is an asset structure that IfGL no longer accept.  This is due to a10% withholding charge on desposal of assets, which cam eito effectof 01/01/2023</t>
  </si>
  <si>
    <t>#https://www.teletrader.com/united-states-oil-fund-lp-unshted-states-oshl-etf/stocks/details/tts-134121118#</t>
  </si>
  <si>
    <t>US912797FJ15</t>
  </si>
  <si>
    <t>US Treasury Bill 0% 09/11/2023 USD</t>
  </si>
  <si>
    <t>US912828D564</t>
  </si>
  <si>
    <t>US Treasury Bill 2.375% 15/08/2024 USD</t>
  </si>
  <si>
    <t>US912828YS30</t>
  </si>
  <si>
    <t>US Treasury Bill 1.75% 15/11/2029 USD</t>
  </si>
  <si>
    <t>US91282CAE12</t>
  </si>
  <si>
    <t>US Treasury Bill 0.625% 15/08/2030 USD</t>
  </si>
  <si>
    <t>US91282CAJ09</t>
  </si>
  <si>
    <t>US Treasury Bill 0.250% 31/08/2025 USD</t>
  </si>
  <si>
    <t>US91282CDB46</t>
  </si>
  <si>
    <t>US Treasury Bill 0.625% 15/10/2024 USD</t>
  </si>
  <si>
    <t>US91282CDY49</t>
  </si>
  <si>
    <t>US Treasury Bill 1.875% 15/02/2032 USD</t>
  </si>
  <si>
    <t>US91282CFP14</t>
  </si>
  <si>
    <t>US Treasury Bill 2 Years 4.25% 15oct2025</t>
  </si>
  <si>
    <t>US91282CGG06</t>
  </si>
  <si>
    <t>US Treasury 4.125% 31/01/2025 USD</t>
  </si>
  <si>
    <t>US91282CGK18</t>
  </si>
  <si>
    <t>United States of America 1.125 % Treasury Notes 2023-15.01.33 Inflation Lkd to CPI Index</t>
  </si>
  <si>
    <t>US91282CGN56</t>
  </si>
  <si>
    <t>US Treasury Bill 4.625% 28/02/2025 USD</t>
  </si>
  <si>
    <t>US91282CHU80</t>
  </si>
  <si>
    <t xml:space="preserve">US Treasury 4.375% </t>
  </si>
  <si>
    <t>US91282CJB81</t>
  </si>
  <si>
    <t>US Treasury 5% 30/09/2025</t>
  </si>
  <si>
    <t>US91282CKY65</t>
  </si>
  <si>
    <t>US Treasury Bill 4.625% 30/06/2026 USD</t>
  </si>
  <si>
    <t>TMUBMUSD02Y (this was the code provided to Pensions)</t>
  </si>
  <si>
    <t>US91282CLS88</t>
  </si>
  <si>
    <t>US Treasury 4.125% 31/10/2026 USD</t>
  </si>
  <si>
    <t>credit rating Aaa (risk indicator manually changed to 2)</t>
  </si>
  <si>
    <t>US91282CLX73</t>
  </si>
  <si>
    <t>US Treasury 4.125% 15/11/2027 USD</t>
  </si>
  <si>
    <t>US91324P1021</t>
  </si>
  <si>
    <t>Unitedhealth Group Inc</t>
  </si>
  <si>
    <t>US91332U1016</t>
  </si>
  <si>
    <t>Unity Software Inc</t>
  </si>
  <si>
    <t>#https://www.teletrader.com/unity-software-shnc/stocks/details/tts-202549957#</t>
  </si>
  <si>
    <t>US91680M1071</t>
  </si>
  <si>
    <t>UPSTART HOLDINGS INC</t>
  </si>
  <si>
    <t>US9182041080</t>
  </si>
  <si>
    <t>VF Corporation</t>
  </si>
  <si>
    <t>https://www.teletrader.com/vf-corp/stocks/details/tts-117450590</t>
  </si>
  <si>
    <t>US91822M5022</t>
  </si>
  <si>
    <t>VEON Ltd - USD (New Line)</t>
  </si>
  <si>
    <t>US91912E1055</t>
  </si>
  <si>
    <t>Vale SA</t>
  </si>
  <si>
    <t>http://www.teletrader.com/vale-s-a-american-depositary-shares-each-representing-one-common-share/stocks/details/tts-18288856</t>
  </si>
  <si>
    <t>US92189F1066</t>
  </si>
  <si>
    <t>VANECK GOLD MINERS ETF</t>
  </si>
  <si>
    <t>US92189F3047</t>
  </si>
  <si>
    <t>VanEck Vectors - Environment Services ETF</t>
  </si>
  <si>
    <t>#https://www.teletrader.com/vaneck-vec-environmental-services-etf/funds/details/FU_100042789#</t>
  </si>
  <si>
    <t>US92189F6768</t>
  </si>
  <si>
    <t>VanEck Vectors Semiconductor</t>
  </si>
  <si>
    <t>#https://www.teletrader.com/vaneck-vectors-semiconductor-etf/stocks/details/tts-117457192#</t>
  </si>
  <si>
    <t>US92189F6925</t>
  </si>
  <si>
    <t>Vaneck Vectors Pharmaceutical ETF USD</t>
  </si>
  <si>
    <t>US92189F7261</t>
  </si>
  <si>
    <t>Vaneck Vectors Biotech ETF USD</t>
  </si>
  <si>
    <t>US92189F7675</t>
  </si>
  <si>
    <t>VanEck India Growth Leaders ETF</t>
  </si>
  <si>
    <t>US92189F8178</t>
  </si>
  <si>
    <t>VanEck Vectors Vietnam ETF USD</t>
  </si>
  <si>
    <t>US92189H8051</t>
  </si>
  <si>
    <t>Vaneck ETF TR Rare Earth - Stratgc Metals ETF (REMX) USD</t>
  </si>
  <si>
    <t>US92189K1051</t>
  </si>
  <si>
    <t>VanEck Bitcoin Trust ETF USD</t>
  </si>
  <si>
    <t>Crypto Asset (HODL)</t>
  </si>
  <si>
    <t>US9219088443</t>
  </si>
  <si>
    <t>Vanguard Dividend Appreciation ETF</t>
  </si>
  <si>
    <t>US9219093054</t>
  </si>
  <si>
    <t>Vanguard LifeStrategy Conservative Growth Fund USD</t>
  </si>
  <si>
    <t>US9219095034</t>
  </si>
  <si>
    <t>Vanguard Life Strategy Growth Fund USD</t>
  </si>
  <si>
    <t>#https://www.trustnetoffshore.com/Factsheets/Factsheet.aspx?univ=DC&amp;fundCode=HUFJ0&amp;pagetype=ratios#</t>
  </si>
  <si>
    <t>US9219102046</t>
  </si>
  <si>
    <t>Vanguard International Growth Fund Inv USD</t>
  </si>
  <si>
    <t>#https://markets.businessinsider.com/funds/vanguard-international-growth-fund-investor-shares-us9219102046#</t>
  </si>
  <si>
    <t>US9219107094</t>
  </si>
  <si>
    <t>Vanguard Extended Duration Treasury</t>
  </si>
  <si>
    <t>US9219108167</t>
  </si>
  <si>
    <t>Vanguard Megacap</t>
  </si>
  <si>
    <t>US9219325050</t>
  </si>
  <si>
    <t>Vanguard S&amp;P 500 Growth ETF</t>
  </si>
  <si>
    <t>#https://markets.ft.com/data/etfs/tearsheet/summary?s=VOOG:PCQ:USD#</t>
  </si>
  <si>
    <t>US9219328443</t>
  </si>
  <si>
    <t>Vanguard S&amp;P Mid Cap 400 Value Index Fund ETF USD</t>
  </si>
  <si>
    <t>#https://www.morningstar.fi/fi/etf/snapshot/snapshot.aspx?id=0P00015FCK&amp;tab=2&amp;InvestmentType=FE#</t>
  </si>
  <si>
    <t>US9219377853</t>
  </si>
  <si>
    <t>VANGUARD TOTAL BOND MARKET INDEX FUND INSTITUTIONAL PLUS USD</t>
  </si>
  <si>
    <t>US9219378356</t>
  </si>
  <si>
    <t>Vanguard Total Bond Market</t>
  </si>
  <si>
    <t>#https://www.teletrader.com/vanguard-total-bond-market-shndex-fu-vanguard-total-bond-mar/stocks/details/tts-134209085#</t>
  </si>
  <si>
    <t>US9219438580</t>
  </si>
  <si>
    <t>Vanguard FTSE Developed Markets ETF USD</t>
  </si>
  <si>
    <t>#https://markets.businessinsider.com/etfs/vanguard-developed-markets-index-fund;etf#</t>
  </si>
  <si>
    <t>US9219464065</t>
  </si>
  <si>
    <t>VANGUARD WHITEHALL HIGH DIVIDEND YIELD ETF</t>
  </si>
  <si>
    <t>#http://www.morningstar.co.uk/uk/etf/snapshot/snapshot.aspx?id=0P00006A9F&amp;tab=2#</t>
  </si>
  <si>
    <t>US9219468108</t>
  </si>
  <si>
    <t>Vanguard International Dividend Appreciation Index Fund ETF Shares</t>
  </si>
  <si>
    <t>US9220208055</t>
  </si>
  <si>
    <t>Vanguard ST Inflation-Protected Sercurities Index</t>
  </si>
  <si>
    <t>US9220317864</t>
  </si>
  <si>
    <t>Vanguard US Long treasury</t>
  </si>
  <si>
    <t>US92203J4076</t>
  </si>
  <si>
    <t>Vanguard Total International Bd ETF USD</t>
  </si>
  <si>
    <t>http://www.morningstar.co.uk/uk/etf/snapshot/snapshot.aspx?id=0P0000UJJQ&amp;tab=2</t>
  </si>
  <si>
    <t>US9220426764</t>
  </si>
  <si>
    <t>Vanguard Global ex-U.S. Real Estate ETF</t>
  </si>
  <si>
    <t>#https://www.teletrader.com/vang-gl-ex-us-r-e-idxetf/stocks/details/tts-88463933/name/asc#</t>
  </si>
  <si>
    <t>US9220427424</t>
  </si>
  <si>
    <t>VANGUARD INTL EQUITY VANGUARD TOTAL WORLD STOCK ETF</t>
  </si>
  <si>
    <t>http://www.morningstar.co.uk/uk/etf/snapshot/snapshot.aspx?id=0P0000G5T2&amp;tab=2</t>
  </si>
  <si>
    <t>US9220427754</t>
  </si>
  <si>
    <t>Vanguard FTSE All-World ex-US ETF</t>
  </si>
  <si>
    <t>US9220428588</t>
  </si>
  <si>
    <t>Vanguard MSCI Emerging Markets ETF</t>
  </si>
  <si>
    <t>https://markets.ft.com/data/etfs/tearsheet/risk?s=VWO:MEX:MXN</t>
  </si>
  <si>
    <t>US9220428661</t>
  </si>
  <si>
    <t>Vanguard FTSE Pacific ETF</t>
  </si>
  <si>
    <t>US9220428745</t>
  </si>
  <si>
    <t>VANGUARD INTL EQUI FTSE EUROPE ETF</t>
  </si>
  <si>
    <t>http://www.morningstar.co.uk/uk/etf/snapshot/snapshot.aspx?id=0P00002DD6&amp;tab=2</t>
  </si>
  <si>
    <t>US92204A2078</t>
  </si>
  <si>
    <t>Vanguard Consumer Staples ETF</t>
  </si>
  <si>
    <t>#https://markets.ft.com/data/etfs/tearsheet/risk?s=VDC:PCQ:USD#</t>
  </si>
  <si>
    <t>US92204A3068</t>
  </si>
  <si>
    <t>Vanguard Energy ETF</t>
  </si>
  <si>
    <t>#https://www.teletrader.com/vanguard-energy-etf-exchange-traded-fund/stocks/details/tts-15462032/name/asc#</t>
  </si>
  <si>
    <t>US92204A5048</t>
  </si>
  <si>
    <t>Vanguard World Funds Health Care ETF USD</t>
  </si>
  <si>
    <t>US92204A7028</t>
  </si>
  <si>
    <t>Vanguard Information Technology Index ETF</t>
  </si>
  <si>
    <t>#https://www.teletrader.com/vanguard-world-fds-information-technology-etf/stocks/details/tts-15464832#</t>
  </si>
  <si>
    <t>US92204A7937</t>
  </si>
  <si>
    <t>Vanguard Information Technology Index Fund ADM</t>
  </si>
  <si>
    <t>US92204A8018</t>
  </si>
  <si>
    <t>Vanguard Materials ETF</t>
  </si>
  <si>
    <t>US92204A8844</t>
  </si>
  <si>
    <t>Vanguard Telecommunication Services ETF</t>
  </si>
  <si>
    <t>#https://www.teletrader.com/vanguard-telecom-etf-dnq/stocks/details/tts-117457947#</t>
  </si>
  <si>
    <t>US92206C4096</t>
  </si>
  <si>
    <t>Vanguard Short-Term Corporate Bond ETF</t>
  </si>
  <si>
    <t>http://www.morningstar.co.uk/uk/etf/snapshot/snapshot.aspx?id=0P0000KUPD&amp;tab=2</t>
  </si>
  <si>
    <t>US92206C5655</t>
  </si>
  <si>
    <t>Vanguard Group Total World Bond Fund ETF USD</t>
  </si>
  <si>
    <t>#https://secure.fundsupermart.com/fsm/stocks/etf-factsheet/NASDAQ/BNDW#</t>
  </si>
  <si>
    <t>US92206C7065</t>
  </si>
  <si>
    <t>Vanguard Intermediate-Term Government Bond ETF</t>
  </si>
  <si>
    <t>US92206C8709</t>
  </si>
  <si>
    <t>Vanguard Intermediate-Term Corporate ETF USD</t>
  </si>
  <si>
    <t>#https://www.teletrader.com/vanguard-intermediate-term-corporate-bond-etf/stocks/details/tts-117458065#</t>
  </si>
  <si>
    <t>US9224751084</t>
  </si>
  <si>
    <t>Veeva Systems Inc.</t>
  </si>
  <si>
    <t>#https://www.teletrader.com/veeva-systems-inc-class-a/stocks/details/tts-117458058#</t>
  </si>
  <si>
    <t>US9229083632</t>
  </si>
  <si>
    <t>Vanguard S&amp;P 500 ETF USD</t>
  </si>
  <si>
    <t>#https://www.teletrader.com/vanguard-sp-500-etf/stocks/details/tts-24973448/name/asc#</t>
  </si>
  <si>
    <t>US9229085538</t>
  </si>
  <si>
    <t>Vanguard REIT Index ETF</t>
  </si>
  <si>
    <t>http://www.morningstar.co.uk/uk/etf/snapshot/snapshot.aspx?id=0P00002DCS&amp;tab=2</t>
  </si>
  <si>
    <t>US9229086114</t>
  </si>
  <si>
    <t>Vanguard Small Cap Value ETF</t>
  </si>
  <si>
    <t>US9229086296</t>
  </si>
  <si>
    <t>Vanguard Mid-Cap ETF USD</t>
  </si>
  <si>
    <t>US9229086379</t>
  </si>
  <si>
    <t>Vanguard Large-Cap ETF</t>
  </si>
  <si>
    <t>#http://www.morningstar.co.uk/uk/etf/snapshot/snapshot.aspx?id=0P00002DBS&amp;tab=2&amp;InvestmentType=FE#</t>
  </si>
  <si>
    <t>US9229087369</t>
  </si>
  <si>
    <t>Vanguard Growth ETF</t>
  </si>
  <si>
    <t>#https://morningstar.dk/dk/etf/snapshot/snapshot.aspx?id=0P00002DBU&amp;tab=2&amp;InvestmentType=FE#</t>
  </si>
  <si>
    <t>US9229087443</t>
  </si>
  <si>
    <t>Vanguard Value ETF</t>
  </si>
  <si>
    <t>http://www.morningstar.co.uk/uk/etf/snapshot/snapshot.aspx?id=0P0000M4Z2&amp;tab=2</t>
  </si>
  <si>
    <t>US9229087690</t>
  </si>
  <si>
    <t>VANGUARD US TOTAL STOCK MKT ETF</t>
  </si>
  <si>
    <t>#https://www.teletrader.com/vang-total-stk-mkt-i-etfs/stocks/details/tts-101037807/name/asc#</t>
  </si>
  <si>
    <t>US92337F1075</t>
  </si>
  <si>
    <t>Veracyte Inc (VCYT)</t>
  </si>
  <si>
    <t>US92343V1044</t>
  </si>
  <si>
    <t>Verizon Communications Inc</t>
  </si>
  <si>
    <t>http://www.teletrader.com/verizon-communications-inc/stocks/details/tts-821874</t>
  </si>
  <si>
    <t>US92532F1003</t>
  </si>
  <si>
    <t>Vertex Pharmaceuticals</t>
  </si>
  <si>
    <t>#https://www.teletrader.com/vertex-pharmaceuticals/stocks/details/tts-117458178#</t>
  </si>
  <si>
    <t>US92537N1081</t>
  </si>
  <si>
    <t>Vertiv Holdings Co</t>
  </si>
  <si>
    <t>US92552V1008</t>
  </si>
  <si>
    <t>Viasat Inc</t>
  </si>
  <si>
    <t>US92556D3044</t>
  </si>
  <si>
    <t>VIA RENEWABLES INC NPV</t>
  </si>
  <si>
    <t>US92766K4031</t>
  </si>
  <si>
    <t>Virgin Galactic Holdings (SPCE)</t>
  </si>
  <si>
    <t>US92826C8394</t>
  </si>
  <si>
    <t>VISA INC COM STK A USD0.0001 USD</t>
  </si>
  <si>
    <t>#https://www.teletrader.com/visa-inc/stocks/details/tts-117457759#</t>
  </si>
  <si>
    <t>US92847W1036</t>
  </si>
  <si>
    <t>Vital Farms Inc (VITL)</t>
  </si>
  <si>
    <t>US9285634021</t>
  </si>
  <si>
    <t>VMware Inc</t>
  </si>
  <si>
    <t>#https://www.teletrader.com/vmware-inc/stocks/details/tts-117449969#</t>
  </si>
  <si>
    <t>US9291601097</t>
  </si>
  <si>
    <t>Vulcan Materials Co</t>
  </si>
  <si>
    <t>US92937A1025</t>
  </si>
  <si>
    <t>WPP Stock</t>
  </si>
  <si>
    <t>US9311421039</t>
  </si>
  <si>
    <t>Wal-Mart Stores Inc</t>
  </si>
  <si>
    <t>US9314271084</t>
  </si>
  <si>
    <t>Walgreens Boots Alliance Inc</t>
  </si>
  <si>
    <t>US93148P1021</t>
  </si>
  <si>
    <t>Walker and Dunlop Com (WD)</t>
  </si>
  <si>
    <t>US9344231041</t>
  </si>
  <si>
    <t>Warner Bros. Discovery Inc</t>
  </si>
  <si>
    <t>#https://www.teletrader.com/warner-bros-discovery/stocks/details/tts-245381266#</t>
  </si>
  <si>
    <t>US9367938274</t>
  </si>
  <si>
    <t>Wasatch Emerging India Fund Investor Class USD</t>
  </si>
  <si>
    <t>US9418481035</t>
  </si>
  <si>
    <t>WATERS CORP COM STK USD0.01</t>
  </si>
  <si>
    <t>US9426222009</t>
  </si>
  <si>
    <t xml:space="preserve">Watsco Inc </t>
  </si>
  <si>
    <t>US9570901036</t>
  </si>
  <si>
    <t>Westamerica Bancorporation</t>
  </si>
  <si>
    <t>US97717W2816</t>
  </si>
  <si>
    <t>WisdomTree Emerging Markets SmallCap Dividend Fund ETF</t>
  </si>
  <si>
    <t>US97717W8516</t>
  </si>
  <si>
    <t>WisdomTree Japan Hedged Equity Fund</t>
  </si>
  <si>
    <t>US97717Y5270</t>
  </si>
  <si>
    <t>Wisdomtree 3 Month Treasury ETF</t>
  </si>
  <si>
    <t>US97717Y5437</t>
  </si>
  <si>
    <t>WisdomTree Artificial Intelligence and Innovation Fund ETF</t>
  </si>
  <si>
    <t>US98138H1014</t>
  </si>
  <si>
    <t>Workday Inc (WDAY) - Com USD0.001 Cl A (USD)</t>
  </si>
  <si>
    <t>#https://www.teletrader.com/workday-inc/stocks/details/tts-117458182#</t>
  </si>
  <si>
    <t>US98149E3036</t>
  </si>
  <si>
    <t>WORLD GOLD SPDR GOLD MINISHARES</t>
  </si>
  <si>
    <t>US98156Q1085</t>
  </si>
  <si>
    <t>World Wrestling Entertainment</t>
  </si>
  <si>
    <t>#https://cbonds.com/stocks/US98156Q1085/#</t>
  </si>
  <si>
    <t>US98419M1009</t>
  </si>
  <si>
    <t>XYLEM INC COM USD0.01</t>
  </si>
  <si>
    <t>#https://www.teletrader.com/xylem-inc-new/stocks/details/tts-117458393#</t>
  </si>
  <si>
    <t>US98422D1054</t>
  </si>
  <si>
    <t>XPeng Inc.</t>
  </si>
  <si>
    <t>#https://www.teletrader.com/xpeng-inc/stocks/details/tts-201005429#</t>
  </si>
  <si>
    <t>US98585N1063</t>
  </si>
  <si>
    <t>Yext Inc.</t>
  </si>
  <si>
    <t>#https://www.teletrader.com/yext-inc/stocks/details/tts-120750185#</t>
  </si>
  <si>
    <t>US98954M1018</t>
  </si>
  <si>
    <t>Zillow Group</t>
  </si>
  <si>
    <t>US98978V1035</t>
  </si>
  <si>
    <t>ZOETIS INC USD 0.01 USD</t>
  </si>
  <si>
    <t>#https://www.teletrader.com/zoetis-inc-class-a/stocks/details/tts-55574302#</t>
  </si>
  <si>
    <t>US98980G1022</t>
  </si>
  <si>
    <t>Zscaler Inc (ZS)</t>
  </si>
  <si>
    <t>US98980L1017</t>
  </si>
  <si>
    <t>Zoom Video Communications - (ZM) Com USD0.001 Cl A ($)</t>
  </si>
  <si>
    <t>#https://www.teletrader.com/zoom-video-communications/stocks/details/tts-164152484#</t>
  </si>
  <si>
    <t>USN070592100</t>
  </si>
  <si>
    <t>ASML Holdings NV NY Reg SHS</t>
  </si>
  <si>
    <t>USU2465RAC52</t>
  </si>
  <si>
    <t>Harley-Davidson FINL Ser 6.5&amp;</t>
  </si>
  <si>
    <t>USU834501038</t>
  </si>
  <si>
    <t>Somero Enterprises Inc</t>
  </si>
  <si>
    <t>#https://www.teletrader.com/somero-enterprise-inc-com-stk-usd0-001-di/stocks/details/tts-5116577#</t>
  </si>
  <si>
    <t>VGG017351021</t>
  </si>
  <si>
    <t>Alien Metals Limited</t>
  </si>
  <si>
    <t>https://www.teletrader.com/alien-metals-limited-com-shs-npv-di/stocks/details/tts-151953066</t>
  </si>
  <si>
    <t>VGG017801082</t>
  </si>
  <si>
    <t>All Asia Asset Capital</t>
  </si>
  <si>
    <t>#https://cbonds.com/stocks/VGG017801082/#</t>
  </si>
  <si>
    <t>VGG042401007</t>
  </si>
  <si>
    <t>Amur Minerals Corp - Ord NPV (AMC) GBP</t>
  </si>
  <si>
    <t>#https://www.teletrader.com/amur-minerals-corporation-ord-npv/stocks/details/tts-4008046#</t>
  </si>
  <si>
    <t>VGG042401262</t>
  </si>
  <si>
    <t>Crism Therapeutics - Ord NPV (CRTX) GBP</t>
  </si>
  <si>
    <t>VGG045791016</t>
  </si>
  <si>
    <t>ARC MINERALS LTD - ORD NPV(DI)</t>
  </si>
  <si>
    <t>VGG3191T1021</t>
  </si>
  <si>
    <t>European Metals Holdings - Ord NPV  (EMH LN)</t>
  </si>
  <si>
    <t>http://www.teletrader.com/european-metals-holdings-limited-ord-npv-di/stocks/details/tts-98166372</t>
  </si>
  <si>
    <t>VGG5871M1582</t>
  </si>
  <si>
    <t>XHE Managed Equity Class H1 USD Acc</t>
  </si>
  <si>
    <t>VGG7223M1005</t>
  </si>
  <si>
    <t>Premier African Minerals Limited</t>
  </si>
  <si>
    <t>https://www.teletrader.com/premier-african-minerals-limited-ord-npv-di/stocks/details/tts-53636675</t>
  </si>
  <si>
    <t>VGG794831062</t>
  </si>
  <si>
    <t>SealSQ Corp</t>
  </si>
  <si>
    <t>XS0088317853</t>
  </si>
  <si>
    <t>HSBC Bank - 6.5% Sub 07/07/23 GBP1000</t>
  </si>
  <si>
    <t>#https://www.teletrader.com/hsbc-bank-98-23-mtn-1-2/bonds/details/tts-12243032#</t>
  </si>
  <si>
    <t>XS0092541969</t>
  </si>
  <si>
    <t>Equinor ASA 6.125% 27/11/2028 GBP</t>
  </si>
  <si>
    <t>XS0093312550</t>
  </si>
  <si>
    <t>Anglian Water 6.625% 15/01/29 GBP</t>
  </si>
  <si>
    <t>XS0097283096</t>
  </si>
  <si>
    <t>British Telecommunications plc 5.750% 12/07/2028 GBP REGS UNSUB CORP</t>
  </si>
  <si>
    <t>#https://www.teletrader.com/british-telecommunications-plc-5-75-bds-17-12-28-varbr/bonds/details/tts-4246481#</t>
  </si>
  <si>
    <t>XS0114126294</t>
  </si>
  <si>
    <t>European Investment Bank 5.625% 07/06/2032 GBP</t>
  </si>
  <si>
    <t>Rating AAA is risk rating mapped to a 2. On DFM review list.</t>
  </si>
  <si>
    <t>XS0121464779</t>
  </si>
  <si>
    <t>Legal &amp; General Finance plc 5.875% 12/11/2031 GBP SNR EMTN</t>
  </si>
  <si>
    <t>XS0134886067</t>
  </si>
  <si>
    <t>Barclays Bank Plc 5.75% 14/09/2026 GBP</t>
  </si>
  <si>
    <t>XS0138717441</t>
  </si>
  <si>
    <t>Aviva Plc 6.125% 11/14/2036 GBP REGS SUB CORP</t>
  </si>
  <si>
    <t>XS0140516864</t>
  </si>
  <si>
    <t>GSK BOND 12/33 @5.25%</t>
  </si>
  <si>
    <t>XS0158715713</t>
  </si>
  <si>
    <t>Vodafone Group plc 5.900% 11/26/2032 GBP REGS UNSUB EMTN</t>
  </si>
  <si>
    <t>#https://www.boerse-berlin.com/index.php/Bonds?isin=XS0158715713#</t>
  </si>
  <si>
    <t>XS0159013142</t>
  </si>
  <si>
    <t>Tesco Plc 5.5% GBP 13/01/2033</t>
  </si>
  <si>
    <t>XS0159728236</t>
  </si>
  <si>
    <t>UNITED UTILITIES  BOND 12/27 @5.625%</t>
  </si>
  <si>
    <t>XS0168658853</t>
  </si>
  <si>
    <t>Citigroup Inc. 5.150% 05/21/2026 GBP REGS SNR EMTN</t>
  </si>
  <si>
    <t>#https://www.teletrader.com/citigroup-shnc-c-5-15-05-21-26/bonds/details/tts-42176706#</t>
  </si>
  <si>
    <t>XS0169169355</t>
  </si>
  <si>
    <t>South Eastern Power Networks P 5.500% 06/05/2026 GBP REGS SNR EMTN</t>
  </si>
  <si>
    <t>#https://www.teletrader.com/s-east-power-net-03-26-br/bonds/details/tts-11890811#</t>
  </si>
  <si>
    <t>XS0174470764</t>
  </si>
  <si>
    <t>HSBC BOND 08/33 @5.375%</t>
  </si>
  <si>
    <t>XS0181816652</t>
  </si>
  <si>
    <t>Vodafone Group plc 5.625% 12/04/2025 GBP REGS UNSUB EMTN</t>
  </si>
  <si>
    <t>#https://www.teletrader.com/vodafone-group-plc-5-625-nts-04-12-25/bonds/details/tts-22535285#</t>
  </si>
  <si>
    <t>XS0195612592</t>
  </si>
  <si>
    <t>Citigroup Inc. 5.875% 07/01/2024 GBP SUB EMTN</t>
  </si>
  <si>
    <t>XS0208653773</t>
  </si>
  <si>
    <t>Bank of Scotland Plc 4.875% 12/20/2024 GBP SNR CORP</t>
  </si>
  <si>
    <t>#https://www.teletrader.com/bk-scotland-04-24-mtn/bonds/details/tts-202981692#</t>
  </si>
  <si>
    <t>XS0214275785</t>
  </si>
  <si>
    <t>Wessex Water Services Finance 5.375% 03/10/2028 GBP REGS UNSUB EMTN</t>
  </si>
  <si>
    <t>XS0214965534</t>
  </si>
  <si>
    <t>HBOS 4.5% 18/03/30 EUR</t>
  </si>
  <si>
    <t>XS0229561831</t>
  </si>
  <si>
    <t>General Electric Company 4.875% 09/18/2037 GBP REGS SUB EMTN</t>
  </si>
  <si>
    <t>#https://www.teletrader.com/general-electric-company-4-875-sub-nts-18-09-37/bonds/details/tts-27722498#</t>
  </si>
  <si>
    <t>XS0340495216</t>
  </si>
  <si>
    <t>GE CAPITAL UK F.08/33 MTN</t>
  </si>
  <si>
    <t>https://www.teletrader.com/ge-capshtal-uk-f-08-33-mtn/bonds/details/tts-12514042</t>
  </si>
  <si>
    <t>XS0367001061</t>
  </si>
  <si>
    <t>Electricite de France SA 6.250% 05/30/2028 GBP REGS UNSUB CORP</t>
  </si>
  <si>
    <t>XS0498549194</t>
  </si>
  <si>
    <t>Yorkshire Building Society 13.5% GBP 01/04/2025</t>
  </si>
  <si>
    <t>Weekly GAP - Rated BBB as at 28/11/2024</t>
  </si>
  <si>
    <t>XS0503834821</t>
  </si>
  <si>
    <t>Lloyds Bank plc 7.625% 04/22/2025 GBP REGS SUB EMTN</t>
  </si>
  <si>
    <t>XS0543369184</t>
  </si>
  <si>
    <t>Lloyds Bank Plc 6.5% GBP 17/09/2040</t>
  </si>
  <si>
    <t>Ratings A1/A+/A+    14/03/2024</t>
  </si>
  <si>
    <t>XS0545440900</t>
  </si>
  <si>
    <t>Telefonica Emisiones S.A.U, 5.445% Oct2029, GBP Bond</t>
  </si>
  <si>
    <t>XS0683568223</t>
  </si>
  <si>
    <t>Imperial Brands, 5.50% 28Sept2026, GBP Bond</t>
  </si>
  <si>
    <t>XS0860561942</t>
  </si>
  <si>
    <t>Nestle Finance International L 2.250% 11/30/2023 GBP REGS UNSUB CORP</t>
  </si>
  <si>
    <t>#https://www.teletrader.com/nestle-fin-intl-12-23-mtn/bonds/details/tts-53230311#</t>
  </si>
  <si>
    <t>XS0863523030</t>
  </si>
  <si>
    <t>Marks and Spencer plc 4.750% 06/12/2025 GBP REGS SNR EMTN</t>
  </si>
  <si>
    <t>#https://www.teletrader.com/marks-spencer-group-plc/stocks/details/tts-626610#</t>
  </si>
  <si>
    <t>XS1004674450</t>
  </si>
  <si>
    <t>Axa SA 5.625% 01/16/2054 GBP REGS EMTN</t>
  </si>
  <si>
    <t>#https://www.teletrader.com/axa-s-a-14-54-flr-mtn/bonds/details/tts-68669498#</t>
  </si>
  <si>
    <t>XS1026109204</t>
  </si>
  <si>
    <t>Fresenius SE &amp; Co. KGaA 4.000% 02/01/2024 EUR REGS SNR CORP</t>
  </si>
  <si>
    <t>XS1090334050</t>
  </si>
  <si>
    <t>Admiral Group PLC 5.500% 07/25/2024 GBP REGS SUB CORP</t>
  </si>
  <si>
    <t>#https://www.teletrader.com/admiral-group-plc-5-500-sub-nts-25-07-24/bonds/details/tts-27727883#</t>
  </si>
  <si>
    <t>XS1103286305</t>
  </si>
  <si>
    <t>A2D Funding II plc 4.500% 09/30/2026 GBP REGS UNSUB CORP</t>
  </si>
  <si>
    <t>XS1107727007</t>
  </si>
  <si>
    <t>Citigroup Inc 2.125% 10/09/2026 EUR</t>
  </si>
  <si>
    <t>XS1196817586</t>
  </si>
  <si>
    <t>Kinder Morgan Inc 2.25% 16/03/2027 EUR</t>
  </si>
  <si>
    <t>XS1209091856</t>
  </si>
  <si>
    <t>Vanquis Banking Group plc 5.125% 10/09/2023 GBP SNR EMTN</t>
  </si>
  <si>
    <t>#https://www.teletrader.com/provident-financial-plc-5-125-nts-09-10-23/bonds/details/tts-27722217#</t>
  </si>
  <si>
    <t>XS1275325758</t>
  </si>
  <si>
    <t>Paragon Banking Group Plc 6.000% 08/28/2024 GBP REGS UNSUB EMTN</t>
  </si>
  <si>
    <t>#https://www.teletrader.com/paragon-banking-group-plc-6-000-nts-28-08-24/bonds/details/tts-93340365#</t>
  </si>
  <si>
    <t>XS1382784509</t>
  </si>
  <si>
    <t>Cooperative Rabobank 1.25% 23/03/2026 EUR</t>
  </si>
  <si>
    <t>XS1470709939</t>
  </si>
  <si>
    <t>Konstanz Finance Series 2 Note 10/08/2023</t>
  </si>
  <si>
    <t>Suspended 10/07/2023, not much information available. Not pricing on BB. Only docs I can find are Euronext suspension notification. (Comments updated 03/10/2024 CC)</t>
  </si>
  <si>
    <t>XS1596735701</t>
  </si>
  <si>
    <t>Volkswagen Financial Services 2.250% 04/12/2025 GBP REGS SNR CORP</t>
  </si>
  <si>
    <t>#https://www.teletrader.com/volksw-fshn-serv-17-25-mtn/bonds/details/tts-120571171#</t>
  </si>
  <si>
    <t>XS1641258311</t>
  </si>
  <si>
    <t>Commerzbank Triple Index 80-70 Memory Income Autocall</t>
  </si>
  <si>
    <t>Commerzbank</t>
  </si>
  <si>
    <t>XS1641258824</t>
  </si>
  <si>
    <t>Commerzbank Triple Index 70-70 Memory Income Autocall</t>
  </si>
  <si>
    <t>XS1670564746</t>
  </si>
  <si>
    <t>Investec Bank PLC 09/05/2023 GBP REGS SNR EMTN</t>
  </si>
  <si>
    <t>XS1670741468</t>
  </si>
  <si>
    <t>UBS AG, London Branch 09/29/2023 GBP REGS SNR CORP</t>
  </si>
  <si>
    <t>XS1673946478</t>
  </si>
  <si>
    <t>Natixis S.A. 0% 03/08/2024 USD SNR EMTN</t>
  </si>
  <si>
    <t>MM#http://MM#</t>
  </si>
  <si>
    <t>XS1678873412</t>
  </si>
  <si>
    <t>Credit Suisse AG London Branch 11/03/2023 GBP REGS SNR CORP</t>
  </si>
  <si>
    <t>Credit Suisse</t>
  </si>
  <si>
    <t>XS1681522568</t>
  </si>
  <si>
    <t>TotalEnergies Capital Internat 1.250% 12/16/2024 GBP REGS SNR EMTN</t>
  </si>
  <si>
    <t>#https://www.teletrader.com/totalen-cap-shnt-17-24-mtn/bonds/details/tts-127344776#</t>
  </si>
  <si>
    <t>XS1687924099</t>
  </si>
  <si>
    <t>UBS AG, London Branch 10/27/2023 GBP REGS SNR CORP</t>
  </si>
  <si>
    <t>XS1689009295</t>
  </si>
  <si>
    <t>Commerzbank AG 10/25/2023 GBP SNR CORP</t>
  </si>
  <si>
    <t>XS1694211969</t>
  </si>
  <si>
    <t>UBS AG, London Branch 11/13/2023 GBP REGS SNR CORP</t>
  </si>
  <si>
    <t>XS1694222149</t>
  </si>
  <si>
    <t>Investec Bank PLC 11/03/2023 GBP SNR EMTN</t>
  </si>
  <si>
    <t>XS1697917679</t>
  </si>
  <si>
    <t>BBVA Global Markets B.V. 12/15/2023 GBP REGS SNR CORP</t>
  </si>
  <si>
    <t>BBVA</t>
  </si>
  <si>
    <t>XS1698107452</t>
  </si>
  <si>
    <t>CBK High Annual Income Autocallable</t>
  </si>
  <si>
    <t>XS1703852332</t>
  </si>
  <si>
    <t>COMMERZBANK 80/70 MEMORY INCOME</t>
  </si>
  <si>
    <t>XS1703852415</t>
  </si>
  <si>
    <t>Commerzbank Triple Index 70-70 Memory</t>
  </si>
  <si>
    <t>XS1714820203</t>
  </si>
  <si>
    <t>Triple Index 80-70 Memory Income</t>
  </si>
  <si>
    <t>MM</t>
  </si>
  <si>
    <t>XS1715031917</t>
  </si>
  <si>
    <t>Commerzbank AG 05/31/2024 GBP UNSUB CORP</t>
  </si>
  <si>
    <t>XS1716972390</t>
  </si>
  <si>
    <t>Investec Bank PLC 12/16/2024 GBP REGS SNR CORP</t>
  </si>
  <si>
    <t>XS1717096876</t>
  </si>
  <si>
    <t>Investec Bank PLC 12/12/2023 GBP REGS SNR EMTN</t>
  </si>
  <si>
    <t>#https://www.morningstarfunds.ie/ie/funds/snapshot/snapshot.aspx?id=F00000M9EN&amp;tab=2#</t>
  </si>
  <si>
    <t>XS1728707164</t>
  </si>
  <si>
    <t>SG Issuer S.A. 04/16/2025 GBP UNSUB CORP</t>
  </si>
  <si>
    <t>XS1731921935</t>
  </si>
  <si>
    <t>BBVA Global Markets B.V. 02/02/2024 GBP SNR CORP</t>
  </si>
  <si>
    <t>XS1738390654</t>
  </si>
  <si>
    <t>Investec Bank PLC 01/29/2024 GBP REGS SNR EMTN</t>
  </si>
  <si>
    <t>#https://cbonds.com/bonds/871725/#</t>
  </si>
  <si>
    <t>XS1741751017</t>
  </si>
  <si>
    <t>Natixis S.A. 06/26/2024 GBP SNR EMTN</t>
  </si>
  <si>
    <t>XS1744628527</t>
  </si>
  <si>
    <t>Investec Bank PLC 02/13/2024 GBP REGS SNR EMTN</t>
  </si>
  <si>
    <t>JB#http://JB#</t>
  </si>
  <si>
    <t>XS1755315642</t>
  </si>
  <si>
    <t>Goldman Sachs International 0% 10/24/2024 USD SNR CORP</t>
  </si>
  <si>
    <t>XS1760130952</t>
  </si>
  <si>
    <t>BBVA Global Markets B.V. 03/07/2024 USD REGS SNR CORP</t>
  </si>
  <si>
    <t>XS1763173611</t>
  </si>
  <si>
    <t>BBVA Global Markets B.V. 03/13/2024 GBP REGS SNR MTN</t>
  </si>
  <si>
    <t>XS1772752983</t>
  </si>
  <si>
    <t>Investec Bank PLC 0% 03/22/2024 GBP UNSUB CORP</t>
  </si>
  <si>
    <t>XS1772753106</t>
  </si>
  <si>
    <t>Investec Bank PLC 03/20/2024 GBP SNR EMTN</t>
  </si>
  <si>
    <t>XS1775415836</t>
  </si>
  <si>
    <t>BBVA Global Markets B.V. 0% 03/28/2024 GBP SNR CORP</t>
  </si>
  <si>
    <t>XS1784156207</t>
  </si>
  <si>
    <t>Investec Bank PLC 0% 03/27/2024 USD REGS UNSUB CORP</t>
  </si>
  <si>
    <t>XS1799059222</t>
  </si>
  <si>
    <t>Investec Bank PLC 0% 04/30/2024 GBP UNSUB CORP</t>
  </si>
  <si>
    <t>XS1799146466</t>
  </si>
  <si>
    <t>BBVA Global Markets B.V. 0% 04/29/2024 GBP REGS SNR CORP</t>
  </si>
  <si>
    <t>XS1800964774</t>
  </si>
  <si>
    <t>Investec Bank PLC 05/02/2024 GBP REGS SNR CORP</t>
  </si>
  <si>
    <t>XS1803101184</t>
  </si>
  <si>
    <t>Investec Bank PLC 05/10/2024 GBP SNR EMTN</t>
  </si>
  <si>
    <t>XS1805260483</t>
  </si>
  <si>
    <t>European Investment Bank 1.375% 03/07/2025 GBP SNR SupraNational Agency</t>
  </si>
  <si>
    <t>#https://www.teletrader.com/eshb-eur-shnv-bk-18-25-mtn/bonds/details/tts-138742523#</t>
  </si>
  <si>
    <t>XS1812117098</t>
  </si>
  <si>
    <t>Investec Bank PLC 05/30/2024 GBP SNR MTN</t>
  </si>
  <si>
    <t>XS1815156606</t>
  </si>
  <si>
    <t>Natixis S.A. 09/30/2024 GBP CORP</t>
  </si>
  <si>
    <t>XS1815425605</t>
  </si>
  <si>
    <t>Investec Bank PLC 0% 06/11/2024 GBP REGS UNSUB CORP</t>
  </si>
  <si>
    <t>XS1817585893</t>
  </si>
  <si>
    <t>Goldman Sachs International 07/03/2024 GBP SNR MTN</t>
  </si>
  <si>
    <t>XS1817629006</t>
  </si>
  <si>
    <t>Goldman Sachs International 07/10/2024 GBP SNR CORP</t>
  </si>
  <si>
    <t>XS1817685685</t>
  </si>
  <si>
    <t>UBS AG, London Branch 06/07/2024 GBP SNR EMTN</t>
  </si>
  <si>
    <t>XS1819537645</t>
  </si>
  <si>
    <t>Investec Bank PLC 06/05/2024 GBP SNR CORP</t>
  </si>
  <si>
    <t>XS1823624090</t>
  </si>
  <si>
    <t>Investec Bank PLC 06/04/2024 GBP REGS SNR CORP</t>
  </si>
  <si>
    <t>XS1826227024</t>
  </si>
  <si>
    <t>Investec Bank PLC 06/18/2024 USD SNR MTN</t>
  </si>
  <si>
    <t>XS1829821641</t>
  </si>
  <si>
    <t>Goldman Sachs International 0% 08/02/2024 GBP SNR CORP</t>
  </si>
  <si>
    <t>XS1829847109</t>
  </si>
  <si>
    <t>Goldman Sachs International 0% 08/05/2024 GBP SNR CORP</t>
  </si>
  <si>
    <t>XS1834895341</t>
  </si>
  <si>
    <t>UBS AG, London Branch 07/15/2024 GBP SNR EMTN</t>
  </si>
  <si>
    <t>XS1837203337</t>
  </si>
  <si>
    <t>Investec Bank PLC 07/04/2024 GBP REGS SNR MTN</t>
  </si>
  <si>
    <t>XS1838127188</t>
  </si>
  <si>
    <t>BBVA Global Markets B.V. 07/17/2024 GBP REGS SNR CORP</t>
  </si>
  <si>
    <t>XS1840091372</t>
  </si>
  <si>
    <t>Goldman Sachs 6 Year Quanto Autocallable Certificates on FTSE 100 Index et al 09/08/2024 GBP</t>
  </si>
  <si>
    <t xml:space="preserve">Transfer in request </t>
  </si>
  <si>
    <t>XS1848858756</t>
  </si>
  <si>
    <t>Investec Bank PLC 07/31/2024 GBP REGS SNR CORP</t>
  </si>
  <si>
    <t>XS1849472938</t>
  </si>
  <si>
    <t>TotalEnergies Capital Internat 1.750% 07/07/2025 GBP REGS SNR CORP</t>
  </si>
  <si>
    <t>XS1850437978</t>
  </si>
  <si>
    <t>BBVA Global Markets B.V. 08/08/2024 GBP UNSUB CORP</t>
  </si>
  <si>
    <t>XS1852244497</t>
  </si>
  <si>
    <t>Goldman Sachs International 0% 09/20/2024 GBP SNR CORP</t>
  </si>
  <si>
    <t>XS1852251195</t>
  </si>
  <si>
    <t>Goldman Sachs International 0% 09/13/2024 GBP SNR CORP</t>
  </si>
  <si>
    <t>XS1854532949</t>
  </si>
  <si>
    <t>Fresenius Medical Care AG &amp; Co 1.500% 07/11/2025 EUR REGS UNSUB CORP</t>
  </si>
  <si>
    <t>#https://www.teletrader.com/fresen-med-care-kgaa-o-n/stocks/details/tts-458946#</t>
  </si>
  <si>
    <t>XS1854840334</t>
  </si>
  <si>
    <t>Investec Bank PLC 08/07/2024 GBP SNR CORP</t>
  </si>
  <si>
    <t>XS1856127912</t>
  </si>
  <si>
    <t>UBS AG, London Branch 08/27/2024 GBP REGS UNSUB EMTN</t>
  </si>
  <si>
    <t>XS1856658874</t>
  </si>
  <si>
    <t>Credit Agricole 3Y 3 Months Fixed Income Note on S&amp;P 500 Index et al 11/01/2028 USD</t>
  </si>
  <si>
    <t>XS1856658957</t>
  </si>
  <si>
    <t>Credit Agricole 3Y 3 Months Fixed Income Note on S&amp;P 500 Index et al 11/01/2028 GBP</t>
  </si>
  <si>
    <t>XS1857105305</t>
  </si>
  <si>
    <t>Quarterly Memory Income Autocall (on UKX, S&amp;P500, SX5E)</t>
  </si>
  <si>
    <t>XS1859424902</t>
  </si>
  <si>
    <t>Goldman Sachs Group 3.125% 25/07/2029 GBP</t>
  </si>
  <si>
    <t>XS1860742623</t>
  </si>
  <si>
    <t>Goldman Sachs International 0% 11/27/2024 GBP SNR CORP</t>
  </si>
  <si>
    <t>XS1864029795</t>
  </si>
  <si>
    <t>Citigroup Global Markets Fundi 10/10/2024 GBP REGS SNR GLB MTN</t>
  </si>
  <si>
    <t>Citigroup Inc</t>
  </si>
  <si>
    <t>XS1865244385</t>
  </si>
  <si>
    <t>Investec Bank PLC 09/11/2024 GBP REGS SNR CORP</t>
  </si>
  <si>
    <t>XS1865244898</t>
  </si>
  <si>
    <t>Investec Bank plc 09/18/2024 GBP REGS SNR CORP</t>
  </si>
  <si>
    <t>XS1867120567</t>
  </si>
  <si>
    <t>BBVA Global Markets B.V. 09/26/2024 GBP UNSUB MTN</t>
  </si>
  <si>
    <t>XS1870443089</t>
  </si>
  <si>
    <t>International Finance Corporat 1.375% 03/07/2025 GBP SNR SupraNational Agen</t>
  </si>
  <si>
    <t>#https://www.teletrader.com/shntl-fshn-corp-18-25-mtn/bonds/details/tts-148558604#</t>
  </si>
  <si>
    <t>XS1871094188</t>
  </si>
  <si>
    <t>UBS AG, London Branch 10/07/2024 GBP REGS SNR CORP</t>
  </si>
  <si>
    <t>XS1877557436</t>
  </si>
  <si>
    <t>BBVA Global Markets B.V. 10/11/2024 GBP REGS SNR CORP</t>
  </si>
  <si>
    <t>XS1881349986</t>
  </si>
  <si>
    <t>Natixis S.A. 05/09/2025 GBP CORP</t>
  </si>
  <si>
    <t>XS1881354473</t>
  </si>
  <si>
    <t>Natixis S.A. 06/16/2025 GBP CORP</t>
  </si>
  <si>
    <t>XS1884698256</t>
  </si>
  <si>
    <t>Hsbc Hldgs Cv</t>
  </si>
  <si>
    <t>#http://cbonds.com/emissions/issue/462903#</t>
  </si>
  <si>
    <t>XS1892099323</t>
  </si>
  <si>
    <t>Investec Bank PLC 11/20/2024 GBP REGS SNR CORP</t>
  </si>
  <si>
    <t>XS1901795838</t>
  </si>
  <si>
    <t>Goldman Sachs International 0% 02/20/2025 USD SNR CORP</t>
  </si>
  <si>
    <t>XS1902029849</t>
  </si>
  <si>
    <t>Credit Suisse AG 0% 02/26/2025 USD SNR CORP</t>
  </si>
  <si>
    <t>XS1902105458</t>
  </si>
  <si>
    <t>Credit Suisse AG London Branch 0% 12/30/2024 USD SNR CORP</t>
  </si>
  <si>
    <t>XS1902107587</t>
  </si>
  <si>
    <t>Credit Suisse AG London Branch 0% 12/30/2024 GBP SNR CORP</t>
  </si>
  <si>
    <t>XS1917358621</t>
  </si>
  <si>
    <t>Deutsche Post AG 1.625% 12/05/2028 EUR REGS UNSUB CORP</t>
  </si>
  <si>
    <t>#https://www.teletrader.com/deutsche-post-ag-na-o-n/stocks/details/tts-458917#</t>
  </si>
  <si>
    <t>XS1922400699</t>
  </si>
  <si>
    <t>Goldman Sachs Finance Corp. In 0% 02/20/2025 GBP UNSUB EMTN</t>
  </si>
  <si>
    <t>XS1925368398</t>
  </si>
  <si>
    <t>Credit Suisse AG 0% 04/02/2025 GBP SNR MTN</t>
  </si>
  <si>
    <t>XS1929494240</t>
  </si>
  <si>
    <t>Investec Bank PLC 03/10/2025 GBP REGS UNSUB CORP</t>
  </si>
  <si>
    <t>XS1941813617</t>
  </si>
  <si>
    <t>KREDITANST FUR WIEDERAUFBAU 1.375% 9/12/2024</t>
  </si>
  <si>
    <t>Old GAP - Matured bond. Credit rating AAA-</t>
  </si>
  <si>
    <t>XS1955973166</t>
  </si>
  <si>
    <t>Credit Suisse AG London Branch 0% 05/08/2026 GBP SNR CORP</t>
  </si>
  <si>
    <t>XS1957223743</t>
  </si>
  <si>
    <t>SG Issuer S.A. 0% 03/12/2027 GBP UNSUB CORP</t>
  </si>
  <si>
    <t>Société Générale</t>
  </si>
  <si>
    <t>XS1961836712</t>
  </si>
  <si>
    <t>Coventry Building Society 6.875% PERP GBP REGS CORP</t>
  </si>
  <si>
    <t>CoCo Bond</t>
  </si>
  <si>
    <t>XS1962475130</t>
  </si>
  <si>
    <t>Morgan Stanley BV 1.000% 05/13/2025 USD SNR EMTN</t>
  </si>
  <si>
    <t>XS1962499403</t>
  </si>
  <si>
    <t>Morgan Stanley BV 05/27/2025 USD REGS SNR CORP</t>
  </si>
  <si>
    <t>XS1962499668</t>
  </si>
  <si>
    <t>Morgan Stanley BV 05/27/2025 GBP SNR CORP</t>
  </si>
  <si>
    <t>XS1962585078</t>
  </si>
  <si>
    <t>Investec Bank PLC 04/21/2025 GBP REGS UNSUB CORP</t>
  </si>
  <si>
    <t>XS1964710575</t>
  </si>
  <si>
    <t>UBS AG, London Branch 04/29/2025 GBP SNR EMTN</t>
  </si>
  <si>
    <t>XS1966227990</t>
  </si>
  <si>
    <t>Goldman Sachs International 0% 05/27/2025 GBP SNR CORP</t>
  </si>
  <si>
    <t>XS1987187348</t>
  </si>
  <si>
    <t>Investec Bank PLC 06/04/2025 GBP REGS SNR CORP</t>
  </si>
  <si>
    <t>XS1987509137</t>
  </si>
  <si>
    <t>Goldman Sachs International 0% 07/08/2025 USD SNR CORP</t>
  </si>
  <si>
    <t>XS1989641821</t>
  </si>
  <si>
    <t>Credit Suisse AG 0% 06/19/2026 GBP SNR CORP</t>
  </si>
  <si>
    <t>XS1996298599</t>
  </si>
  <si>
    <t>Morgan Stanley BV 07/21/2025 GBP SNR CORP</t>
  </si>
  <si>
    <t>XS1998948548</t>
  </si>
  <si>
    <t>Goldman Sachs Finance Corp. In 0% 07/27/2026 GBP SNR CORP</t>
  </si>
  <si>
    <t>XS1999001370</t>
  </si>
  <si>
    <t>Goldman Sachs Finance Corp. In 0% 08/07/2026 GBP SNR CORP</t>
  </si>
  <si>
    <t>XS1999004556</t>
  </si>
  <si>
    <t>75-65 Memory Income Autocall January 2021</t>
  </si>
  <si>
    <t>XS2007878114</t>
  </si>
  <si>
    <t>BNP Paribas Issuance B.V. 0% 10/09/2025 GBP CORP</t>
  </si>
  <si>
    <t>XS2008929411</t>
  </si>
  <si>
    <t>Investec Bank PLC 07/02/2025 GBP REGS UNSUB CORP</t>
  </si>
  <si>
    <t>XS2011056848</t>
  </si>
  <si>
    <t>Goldman Sachs Finance Corp. In 0% 09/14/2026 GBP SNR CORP</t>
  </si>
  <si>
    <t>XS2011241317</t>
  </si>
  <si>
    <t>UBS AG, London Branch 07/23/2025 GBP SNR CORP</t>
  </si>
  <si>
    <t>XS2019669493</t>
  </si>
  <si>
    <t>Goldman Sachs International 0% 12/22/2026 GBP UNSUB CORP</t>
  </si>
  <si>
    <t>XS2019719777</t>
  </si>
  <si>
    <t>Goldman Sachs Finance Corp. In 0% 12/22/2026 USD UNSUB CORP</t>
  </si>
  <si>
    <t>XS2021625921</t>
  </si>
  <si>
    <t>BBVA Global Markets B.V. 08/07/2025 USD SNR CORP</t>
  </si>
  <si>
    <t>XS2021626739</t>
  </si>
  <si>
    <t>BBVA 10% pa USD / 8.4% pa GBP WIN-WIN INCOME BUILDER</t>
  </si>
  <si>
    <t>XS2021823724</t>
  </si>
  <si>
    <t>BNP Paribas Issuance B.V. 0% 02/25/2027 GBP UNSUB CORP</t>
  </si>
  <si>
    <t>XS2024045614</t>
  </si>
  <si>
    <t>Natixis Structured Issuance S. 11/06/2026 GBP UNSUB CORP</t>
  </si>
  <si>
    <t>XS2025966149</t>
  </si>
  <si>
    <t>Goldman Sachs International 0% 10/19/2026 GBP UNSUB CORP</t>
  </si>
  <si>
    <t>XS2026814686</t>
  </si>
  <si>
    <t>Investec Bank PLC 08/28/2025 GBP REGS SNR CORP</t>
  </si>
  <si>
    <t>XS2027544498</t>
  </si>
  <si>
    <t>Societe Generale S.A. 09/28/2026 GBP UNSUB CORP</t>
  </si>
  <si>
    <t>XS2029710592</t>
  </si>
  <si>
    <t xml:space="preserve">BBVA Callable European Call on FTSE 100 Index USD 04/09/2026 </t>
  </si>
  <si>
    <t>XS2035235725</t>
  </si>
  <si>
    <t>UBS AG, London Branch 09/29/2025 GBP UNSUB CORP</t>
  </si>
  <si>
    <t>XS2036242803</t>
  </si>
  <si>
    <t>European Investment Bank 0.75% 15/11/2024 GBP</t>
  </si>
  <si>
    <t>XS2036848948</t>
  </si>
  <si>
    <t>Morgan Stanley BV 10/13/2026 GBP REGS UNSUB CORP</t>
  </si>
  <si>
    <t>XS2045896151</t>
  </si>
  <si>
    <t>Canadian Imperial Bank of Comm 10/03/2025 USD REGS UNSUB CORP</t>
  </si>
  <si>
    <t>CIBC</t>
  </si>
  <si>
    <t>XS2045899254</t>
  </si>
  <si>
    <t>Canadian Imperial Bank of Comm 10/03/2025 GBP REGS UNSUB CORP</t>
  </si>
  <si>
    <t>XS2048864073</t>
  </si>
  <si>
    <t>Credit Agricole 6Y Quarterly Income Note on Nikkei 225 Index et al 31/03/2031 USD</t>
  </si>
  <si>
    <t>XS2048864156</t>
  </si>
  <si>
    <t>Credit Agricole 6Y Quarterly Income Note on Nikkei 225 Index et al 31/03/2031 GBP</t>
  </si>
  <si>
    <t>XS2049543486</t>
  </si>
  <si>
    <t>Morgan Stanley BV 11/24/2026 USD SNR CORP</t>
  </si>
  <si>
    <t>XS2049543569</t>
  </si>
  <si>
    <t>Morgan Stanley BV 11/24/2026 GBP UNSUB CORP</t>
  </si>
  <si>
    <t>XS2050540496</t>
  </si>
  <si>
    <t>Investec Bank PLC 10/02/2025 GBP REGS UNSUB CORP</t>
  </si>
  <si>
    <t>XS2051495203</t>
  </si>
  <si>
    <t>Investec Bank PLC 10/07/2025 GBP UNSUB CORP</t>
  </si>
  <si>
    <t>XS2058710554</t>
  </si>
  <si>
    <t>BBVA Phoenix Memory on FTSE 100 Index et al 06/11/2025 USD</t>
  </si>
  <si>
    <t>Acceptable for transfer in - ADhoc request 13/06/2024 MG. May need to change to ASN if transfer goes ahead</t>
  </si>
  <si>
    <t>XS2059654249</t>
  </si>
  <si>
    <t>UBS AG, London Branch 11/06/2025 GBP SNR CORP</t>
  </si>
  <si>
    <t>XS2061607722</t>
  </si>
  <si>
    <t>Goldman Sachs International 0% 01/29/2027 GBP UNSUB CORP</t>
  </si>
  <si>
    <t>XS2061738667</t>
  </si>
  <si>
    <t>Goldman Sachs International 06/01/2026 GBP UNSUB CORP</t>
  </si>
  <si>
    <t>XS2061768144</t>
  </si>
  <si>
    <t>Goldman Sachs International 0% 05/28/2026 GBP UNSUB CORP</t>
  </si>
  <si>
    <t>XS2061863648</t>
  </si>
  <si>
    <t>Goldman Sachs Finance Corp. In 0% 11/26/2026 GBP UNSUB CORP</t>
  </si>
  <si>
    <t>XS2063664861</t>
  </si>
  <si>
    <t>Investec Bank PLC 11/13/2025 GBP UNSUB CORP</t>
  </si>
  <si>
    <t>XS2064529519</t>
  </si>
  <si>
    <t>BBVA Global Markets B.V. 11/19/2025 GBP SNR CORP</t>
  </si>
  <si>
    <t>XS2067098553</t>
  </si>
  <si>
    <t>Credit Agricole 6Y Classic Autocall on MSCI Europe Select Green 50 5 Percent Decrement Index et al 29/11/2030 USD</t>
  </si>
  <si>
    <t>XS2067098637</t>
  </si>
  <si>
    <t>Credit Agricole 6Y Classic Autocall on MSCI Europe Select Green 50 5 Percent Decrement Index et al 29/11/2030 GBP</t>
  </si>
  <si>
    <t>XS2067098710</t>
  </si>
  <si>
    <t>Credit Agricole 6Y Classic Autocall on MSCI Europe Select Green 50 5 Percent Decrement Index et al 29/11/2030 EUR</t>
  </si>
  <si>
    <t>XS2067098983</t>
  </si>
  <si>
    <t>Credit Agricole 3Y 3M Fixed Income Note on S&amp;P 500 Index et al 18/02/2028 GBP</t>
  </si>
  <si>
    <t>XS2067099015</t>
  </si>
  <si>
    <t>Credit Agricole 3Y 3M Fixed Income Note on S&amp;P 500 Index et al 18/02/2028 USD</t>
  </si>
  <si>
    <t>XS2081543113</t>
  </si>
  <si>
    <t>Investec Bank PLC 0% 12/29/2025 GBP UNSUB CORP</t>
  </si>
  <si>
    <t>XS2083150057</t>
  </si>
  <si>
    <t>UBS AG, London Branch 12/18/2025 GBP SNR CORP</t>
  </si>
  <si>
    <t>XS2084081608</t>
  </si>
  <si>
    <t>BBVA Global Markets B.V. 03/27/2026 GBP SNR CORP</t>
  </si>
  <si>
    <t>XS2092910533</t>
  </si>
  <si>
    <t>BBVA Global Markets B.V. 01/28/2026 GBP SNR CORP</t>
  </si>
  <si>
    <t>XS2094242828</t>
  </si>
  <si>
    <t>Investec Bank PLC 12/24/2024 GBP SNR CORP</t>
  </si>
  <si>
    <t>XS2096446492</t>
  </si>
  <si>
    <t>BBVA Global Markets B.V. 0% 02/02/2026 GBP REGS UNSUB CORP</t>
  </si>
  <si>
    <t>XS2100595045</t>
  </si>
  <si>
    <t>Investec Bank PLC 0% 02/10/2026 USD SNR CORP</t>
  </si>
  <si>
    <t>XS2100784524</t>
  </si>
  <si>
    <t>Investec Bank PLC 02/24/2026 GBP SNR CORP</t>
  </si>
  <si>
    <t>XS2101531106</t>
  </si>
  <si>
    <t>BBVA Global Markets B.V. 02/09/2026 GBP SNR CORP</t>
  </si>
  <si>
    <t>XS2106858637</t>
  </si>
  <si>
    <t>BBVA Global Markets B.V. 02/27/2026 GBP SNR CORP</t>
  </si>
  <si>
    <t>XS2108546578</t>
  </si>
  <si>
    <t>Zenith Energy Ltd 10.375% 01/27/2024 GBP REGS UNSUB EMTN</t>
  </si>
  <si>
    <t>Not rated. Not pricing on Bloomberg. Matured 27/01/2024 however there is an exchange offer available, latest update is 18/09/2024 see link for further details (comments updated 03/10/2024)</t>
  </si>
  <si>
    <t>https://www.zenithenergy.ca/investors/regulatory-news-alerts/</t>
  </si>
  <si>
    <t>XS2111177023</t>
  </si>
  <si>
    <t>Barclays Bank plc 0% 06/26/2026 GBP REGS UNSUB CORP</t>
  </si>
  <si>
    <t>Barclays</t>
  </si>
  <si>
    <t>XS2111992298</t>
  </si>
  <si>
    <t>Barclays Bank plc 0% 07/03/2026 GBP REGS UNSUB CORP</t>
  </si>
  <si>
    <t>XS2114064962</t>
  </si>
  <si>
    <t>Goldman Sachs Memory Income Autocall Note on HSCEi Index et al GBP 11/12/2026</t>
  </si>
  <si>
    <t>XS2123823960</t>
  </si>
  <si>
    <t>Investec Bank PLC 04/01/2026 GBP REGS UNSUB CORP</t>
  </si>
  <si>
    <t>XS2131856671</t>
  </si>
  <si>
    <t>BBVA Global Markets B.V. 0% 04/02/2026 GBP SNR EMTN</t>
  </si>
  <si>
    <t>XS2149648052</t>
  </si>
  <si>
    <t>Barclays Bank plc 0% 09/07/2026 GBP REGS UNSUB CORP</t>
  </si>
  <si>
    <t>XS2149728326</t>
  </si>
  <si>
    <t>Credit Agricole CIB Financial 0% 02/26/2027 GBP UNSUB CORP</t>
  </si>
  <si>
    <t>Credit Agricole</t>
  </si>
  <si>
    <t>XS2152062209</t>
  </si>
  <si>
    <t>Volkswagen Financial Services AG 3% 06/04/2025 EUR</t>
  </si>
  <si>
    <t>XS2161292029</t>
  </si>
  <si>
    <t>XS2173760179</t>
  </si>
  <si>
    <t>Barclays Bank plc 0% 10/14/2026 GBP REGS SNR CORP</t>
  </si>
  <si>
    <t>XS2174047899</t>
  </si>
  <si>
    <t>BBVA Global Markets B.V. 10/16/2026 GBP REGS UNSUB CORP</t>
  </si>
  <si>
    <t>XS2174056379</t>
  </si>
  <si>
    <t>BBVA Global Markets B.V. 01/29/2027 GBP REGS UNSUB MTN</t>
  </si>
  <si>
    <t>XS2183935605</t>
  </si>
  <si>
    <t>Invesco Physical Gold ETC GBP Hdg</t>
  </si>
  <si>
    <t>#https://www.teletrader.com/shnvesco-physical-markets-public-limited-company-shnvesco-ph/stocks/details/tts-198151073/name/asc#</t>
  </si>
  <si>
    <t>XS2190717103</t>
  </si>
  <si>
    <t>BBVA Global Markets B.V. 12/18/2026 GBP REGS UNSUB MTN</t>
  </si>
  <si>
    <t>XS2190717368</t>
  </si>
  <si>
    <t>XS2201050320</t>
  </si>
  <si>
    <t>BNP Paribas Issuance B.V. 0% 12/05/2025 GBP UNSUB CORP</t>
  </si>
  <si>
    <t>XS2201336729</t>
  </si>
  <si>
    <t>Credit Agricole US/EU Green Autocall Note 4 on MSCI Europe et al 12/03/2027 GBP</t>
  </si>
  <si>
    <t>XS2201347684</t>
  </si>
  <si>
    <t>Credit Agricole US/EU Green Autocall on MSCI Europe Select Green et al 14/04/2027 GBP</t>
  </si>
  <si>
    <t>Transfer In Request</t>
  </si>
  <si>
    <t>XS2201356834</t>
  </si>
  <si>
    <t>Credit Agricole US/EU Green Autocall on MSCI Europe Select Green et al 14/05/2027 USD</t>
  </si>
  <si>
    <t>Added to list for transfer in</t>
  </si>
  <si>
    <t>XS2202228883</t>
  </si>
  <si>
    <t>BNP Paribas Issuance B.V. 0% 07/16/2026 GBP SNR CORP</t>
  </si>
  <si>
    <t>XS2204022821</t>
  </si>
  <si>
    <t>BBVA Global Markets B.V. 12/29/2026 GBP REGS UNSUB CORP</t>
  </si>
  <si>
    <t>XS2204024793</t>
  </si>
  <si>
    <t>BBVA Global Markets B.V. 0% 12/29/2026 GBP REGS UNSUB MTN</t>
  </si>
  <si>
    <t>XS2204037266</t>
  </si>
  <si>
    <t>BBVA Classic Autocall Note on FTSE 100 et al 12/02/2027 USD</t>
  </si>
  <si>
    <t>XS2204039049</t>
  </si>
  <si>
    <t>BBVA Global Markets B.V. 02/12/2027 GBP REGS SNR CORP</t>
  </si>
  <si>
    <t>XS2204040997</t>
  </si>
  <si>
    <t>BBVA 6Y Quad Index Phoenix Autocall on HSCEI et al GBP 17/02/2027</t>
  </si>
  <si>
    <t>XS2223898953</t>
  </si>
  <si>
    <t>Barclays Bank plc 0% 03/12/2027 GBP UNSUB CORP</t>
  </si>
  <si>
    <t>XS2224068895</t>
  </si>
  <si>
    <t>BBVA Global Markets B.V. 0% 02/22/2027 GBP REGS UNSUB MTN</t>
  </si>
  <si>
    <t>XS2224081724</t>
  </si>
  <si>
    <t>BBVA Global Markets B.V. 02/26/2027 GBP REGS SNR MTN</t>
  </si>
  <si>
    <t>XS2224082029</t>
  </si>
  <si>
    <t>XS2224086442</t>
  </si>
  <si>
    <t>BBVA Global Markets B.V. 0% 03/04/2027 GBP REGS UNSUB MTN</t>
  </si>
  <si>
    <t>XS2224095518</t>
  </si>
  <si>
    <t>BBVA Global Markets B.V. 03/19/2027 USD REGS SNR MTN</t>
  </si>
  <si>
    <t>XS2225108567</t>
  </si>
  <si>
    <t>Goldman Sachs International 0% 03/12/2027 USD UNSUB CORP</t>
  </si>
  <si>
    <t>XS2235690307</t>
  </si>
  <si>
    <t>BNP Paribas Issuance B.V. 0% 02/28/2024 GBP UNSUB CORP</t>
  </si>
  <si>
    <t>XS2236792938</t>
  </si>
  <si>
    <t>Barclays Bank plc CORP</t>
  </si>
  <si>
    <t>XS2237709162</t>
  </si>
  <si>
    <t>BNP Paribas Issuance B.V. 0% 02/26/2027 GBP UNSUB CORP</t>
  </si>
  <si>
    <t>XS2243728099</t>
  </si>
  <si>
    <t>Investec Bank PLC 0% 11/16/2026 USD REGS UNSUB CORP</t>
  </si>
  <si>
    <t>XS2246864479</t>
  </si>
  <si>
    <t>BBVA Global Markets B.V. 0% 04/06/2027 GBP REGS SNR MTN</t>
  </si>
  <si>
    <t>XS2246866680</t>
  </si>
  <si>
    <t>BBVA Global Markets B.V. 0% 03/30/2027 GBP REGS UNSUB CORP</t>
  </si>
  <si>
    <t>XS2246872498</t>
  </si>
  <si>
    <t>BBVA 6Y Global Markets Quarterly Phoenix on Euro Stoxx 50 et al GBP 30/03/2027</t>
  </si>
  <si>
    <t>Transfer only due to uk selling restrictions</t>
  </si>
  <si>
    <t>XS2246890631</t>
  </si>
  <si>
    <t>BBVA Global Markets B.V. 0% 04/14/2027 GBP REGS SNR MTN</t>
  </si>
  <si>
    <t>XS2248036993</t>
  </si>
  <si>
    <t>Canadian Imperial Bank of Comm 11/27/2026 GBP UNSUB CORP</t>
  </si>
  <si>
    <t>Canadian Imperial Bank of Commerce</t>
  </si>
  <si>
    <t>XS2248073509</t>
  </si>
  <si>
    <t>Canadian Imperial Bank of Comm 11/27/2026 GBP EMTN</t>
  </si>
  <si>
    <t>XS2248874344</t>
  </si>
  <si>
    <t>Goldman Sachs &amp; Co. Wertpapier 0% 01/29/2029 GBP UNSUB CORP</t>
  </si>
  <si>
    <t>XS2251049131</t>
  </si>
  <si>
    <t>Barclays 5Y Global Markets Quarterly Phoenix Autocall on FTSE 100 et al 26/03/2026 GBP</t>
  </si>
  <si>
    <t>Due to the high OCF, this note is only acceptable if the overall fair value cap is met</t>
  </si>
  <si>
    <t>XS2254524155</t>
  </si>
  <si>
    <t>BBVA Global Markets B.V. 0% 05/10/2027 GBP REGS UNSUB MTN</t>
  </si>
  <si>
    <t>XS2254524742</t>
  </si>
  <si>
    <t>BBVA Global Markets B.V. 05/10/2027 GBP REGS UNSUB MTN</t>
  </si>
  <si>
    <t>XS2254527174</t>
  </si>
  <si>
    <t>BBVA Global Markets B.V. 04/23/2027 GBP REGS UNSUB MTN</t>
  </si>
  <si>
    <t>XS2254527331</t>
  </si>
  <si>
    <t>BBVA Global Markets B.V. 04/23/2027 GBP REGS UNSUB CORP</t>
  </si>
  <si>
    <t>XS2261582279</t>
  </si>
  <si>
    <t>Barclays 5Y Triple Index Classic Memory AC on FTSE 100 et al GBP 30/04/2026</t>
  </si>
  <si>
    <t>XS2264068599</t>
  </si>
  <si>
    <t>Canadian Imperial Bank of Comm 01/04/2027 GBP REGS UNSUB CORP</t>
  </si>
  <si>
    <t>XS2268491490</t>
  </si>
  <si>
    <t>Credit Agricole (CS) 6Y US/EU 8% Green AC Nte 7 11/06/2027 GBP</t>
  </si>
  <si>
    <t>Acceptable for pension transfer</t>
  </si>
  <si>
    <t>XS2268530149</t>
  </si>
  <si>
    <t>Credit Agricole US/EU Green Autocall on MSCI Emerging Select Green et al 15/09/2027 GBP</t>
  </si>
  <si>
    <t>For a transfer case so no requirement to review UK selling restrictions</t>
  </si>
  <si>
    <t>XS2269089608</t>
  </si>
  <si>
    <t>BBVA Global Markets B.V. 0% 05/28/2027 GBP REGS UNSUB MTN</t>
  </si>
  <si>
    <t>XS2269095597</t>
  </si>
  <si>
    <t>BBVA Global Markets B.V. 05/21/2027 GBP REGS UNSUB MTN</t>
  </si>
  <si>
    <t>XS2272075156</t>
  </si>
  <si>
    <t>BBVA Global Markets Classic Autocall on FTSE 100 et al USD 10/06/2027</t>
  </si>
  <si>
    <t>XS2272078259</t>
  </si>
  <si>
    <t>BBVA Global Markets B.V. 0% 06/18/2027 GBP REGS UNSUB MTN</t>
  </si>
  <si>
    <t>XS2272078333</t>
  </si>
  <si>
    <t>BBVA Global Markets B.V. 0% 06/18/2027 USD REGS UNSUB MTN</t>
  </si>
  <si>
    <t>XS2272083929</t>
  </si>
  <si>
    <t>BBVA Global Markets B.V. 07/28/2027 GBP REGS SNR CORP</t>
  </si>
  <si>
    <t xml:space="preserve">SC updated information using KID from sharepoint. This BBVA note is acceptable because it is prior to the IFGL acquistion and UK selling restrictions. </t>
  </si>
  <si>
    <t>XS2272090460</t>
  </si>
  <si>
    <t>BBVA Global Markets B.V. 06/18/2027 GBP REGS UNSUB CORP</t>
  </si>
  <si>
    <t>XS2272090544</t>
  </si>
  <si>
    <t>BBVA Global Markets B.V. 06/18/2027 GBP REGS UNSUB MTN</t>
  </si>
  <si>
    <t>XS2273845060</t>
  </si>
  <si>
    <t>Goldman Sachs International 02/18/2027 GBP UNSUB CORP</t>
  </si>
  <si>
    <t>XS2274028658</t>
  </si>
  <si>
    <t>Goldman Sachs &amp; Co. Wertpapier 0% 11/06/2025 GBP UNSUB CORP</t>
  </si>
  <si>
    <t>XS2274294532</t>
  </si>
  <si>
    <t>Goldman Sachs International 03/16/2027 GBP UNSUB CORP</t>
  </si>
  <si>
    <t>XS2274327308</t>
  </si>
  <si>
    <t>Goldman Sachs International 02/24/2027 GBP UNSUB CORP</t>
  </si>
  <si>
    <t>XS2275830706</t>
  </si>
  <si>
    <t>Marex Financial 07/14/2027 GBP UNSUB CORP</t>
  </si>
  <si>
    <t>MARIANA</t>
  </si>
  <si>
    <t>XS2277231069</t>
  </si>
  <si>
    <t>BBVA Global Markets B.V. 0% 07/13/2027 GBP REGS SNR MTN</t>
  </si>
  <si>
    <t>XS2277235722</t>
  </si>
  <si>
    <t>BBVA Global Markets B.V. 07/16/2027 GBP REGS SNR MTN</t>
  </si>
  <si>
    <t>XS2277235995</t>
  </si>
  <si>
    <t>XS2277241290</t>
  </si>
  <si>
    <t>BBVA Global Markets B.V. 08/13/2027 GBP REGS SNR MTN</t>
  </si>
  <si>
    <t>XS2277241373</t>
  </si>
  <si>
    <t>XS2277243155</t>
  </si>
  <si>
    <t>BBVA Global Markets B.V. 0% 07/30/2027 GBP REGS SNR MTN</t>
  </si>
  <si>
    <t>XS2277248030</t>
  </si>
  <si>
    <t>BBVA Global Markets B.V. 07/23/2027 GBP REGS UNSUB MTN</t>
  </si>
  <si>
    <t>XS2277987264</t>
  </si>
  <si>
    <t>SG Issuer S.A. 0% 03/30/2027 GBP UNSUB CORP</t>
  </si>
  <si>
    <t>XS2285521782</t>
  </si>
  <si>
    <t>XS2286828707</t>
  </si>
  <si>
    <t>BNP Paribas Issuance B.V. 0% 09/24/2026 GBP UNSUB CORP</t>
  </si>
  <si>
    <t>XS2288109320</t>
  </si>
  <si>
    <t>Canadian Imperial Bank of Comm 02/24/2027 GBP REGS UNSUB CORP</t>
  </si>
  <si>
    <t>XS2288669380</t>
  </si>
  <si>
    <t>BBVA Global Markets B.V. 0% 07/05/2027 GBP REGS UNSUB CORP</t>
  </si>
  <si>
    <t>XS2290743694</t>
  </si>
  <si>
    <t>XS2292954893</t>
  </si>
  <si>
    <t>Goldman Sachs Group Inc 0.25% 26/01/2028 EUR</t>
  </si>
  <si>
    <t>XS2294478073</t>
  </si>
  <si>
    <t>Goldman Sachs International 03/04/2027 GBP UNSUB CORP</t>
  </si>
  <si>
    <t>XS2295609999</t>
  </si>
  <si>
    <t>Goldman Sachs International 0% 04/14/2027 USD SNR CORP</t>
  </si>
  <si>
    <t>XS2296212033</t>
  </si>
  <si>
    <t>Canadian Imperial Bank of Comm 03/05/2027 GBP UNSUB CORP</t>
  </si>
  <si>
    <t>XS2296805877</t>
  </si>
  <si>
    <t>BBVA Global Markets B.V. 0% 09/10/2027 GBP REGS MTN</t>
  </si>
  <si>
    <t>XS2296806099</t>
  </si>
  <si>
    <t>BBVA Tech Majors Note 9 on Facebook et al 04/09/2026 GBP</t>
  </si>
  <si>
    <t>XS2296812147</t>
  </si>
  <si>
    <t>BBVA Global Markets B.V. 09/10/2027 GBP REGS UNSUB MTN</t>
  </si>
  <si>
    <t>XS2296812576</t>
  </si>
  <si>
    <t>BBVA Global Markets B.V. 09/10/2027 GBP REGS SNR MTN</t>
  </si>
  <si>
    <t>XS2296812733</t>
  </si>
  <si>
    <t>BBVA Global Markets B.V. 0% 09/08/2027 GBP REGS MTN</t>
  </si>
  <si>
    <t>XS2296812816</t>
  </si>
  <si>
    <t>BBVA Triple Index Classic Autocall on FTSE 100 et al USD 09/09/2027</t>
  </si>
  <si>
    <t>XS2299261441</t>
  </si>
  <si>
    <t>Credit Agricole (CS) 6Y US/EU Green 9.2% AC  26/11/2027 GBP</t>
  </si>
  <si>
    <t>XS2299368758</t>
  </si>
  <si>
    <t>XS2301663824</t>
  </si>
  <si>
    <t>Marex Financial 0% 01/05/2028 GBP UNSUB CORP</t>
  </si>
  <si>
    <t>XS2302195081</t>
  </si>
  <si>
    <t>Barclays Bank plc 0% 05/14/2027 GBP UNSUB CORP</t>
  </si>
  <si>
    <t>XS2302881862</t>
  </si>
  <si>
    <t>BBVA Global Markets B.V. 10/11/2027 GBP REGS SNR MTN</t>
  </si>
  <si>
    <t>XS2302885939</t>
  </si>
  <si>
    <t>BBVA Global Markets B.V. 0% 10/11/2027 GBP REGS SNR MTN</t>
  </si>
  <si>
    <t>XS2302887125</t>
  </si>
  <si>
    <t>BBVA 4Y Innovation Stocks Quarterly Phoenix AC on ASML Holdings NV et al 29/10/2025 GBP</t>
  </si>
  <si>
    <t>BBVA Note via Hartley SIPP transfer, therefore, acceptable and not subject to UK selling restrictions</t>
  </si>
  <si>
    <t>XS2302891317</t>
  </si>
  <si>
    <t>BBVA Global Markets B.V. 11/05/2027 GBP REGS SNR MTN</t>
  </si>
  <si>
    <t>XS2302900084</t>
  </si>
  <si>
    <t>BBVA Global Markets B.V. 0% 11/29/2027 USD REGS MTN</t>
  </si>
  <si>
    <t>XS2303070325</t>
  </si>
  <si>
    <t>Canadian Imperial Bank of Comm 03/30/2027 GBP UNSUB CORP</t>
  </si>
  <si>
    <t>XS2303116177</t>
  </si>
  <si>
    <t>BBVA 5Y Banks Quarterly Phoenix on ING Group et al GBP 05/11/2026</t>
  </si>
  <si>
    <t>Acceptable for transfer in - ADhoc request 07/06/2024 MP. May need to change to ASN if transfer goes ahead</t>
  </si>
  <si>
    <t>XS2303120799</t>
  </si>
  <si>
    <t>BBVA Global Markets B.V. 11/05/2027 GBP REGS MTN</t>
  </si>
  <si>
    <t>XS2303121177</t>
  </si>
  <si>
    <t>XS2303169028</t>
  </si>
  <si>
    <t>BNP Paribas Issuance B.V. 0% 10/13/2026 GBP UNSUB CORP</t>
  </si>
  <si>
    <t>XS2311596907</t>
  </si>
  <si>
    <t>BBVA Global Markets B.V. 11/16/2027 GBP REGS SNR MTN</t>
  </si>
  <si>
    <t>XS2311605237</t>
  </si>
  <si>
    <t>BBVA Global Markets B.V. 12/07/2027 GBP REGS UNSUB MTN</t>
  </si>
  <si>
    <t>XS2311605310</t>
  </si>
  <si>
    <t>BBVA Global Markets B.V. 12/07/2027 GBP REGS SNR MTN</t>
  </si>
  <si>
    <t>XS2311608843</t>
  </si>
  <si>
    <t>XS2311613843</t>
  </si>
  <si>
    <t>BBVA Global Markets B.V. 12/07/2027 GBP REGS MTN</t>
  </si>
  <si>
    <t>XS2311613926</t>
  </si>
  <si>
    <t>BBVA Global Markets B.V. 0% 12/21/2027 GBP REGS SNR MTN</t>
  </si>
  <si>
    <t>XS2311677905</t>
  </si>
  <si>
    <t>BNP Paribas Issuance B.V. 0% 11/05/2026 GBP UNSUB CORP</t>
  </si>
  <si>
    <t>XS2315191655</t>
  </si>
  <si>
    <t>BNP Paribas Issuance B.V. 0% 12/07/2026 GBP UNSUB CORP</t>
  </si>
  <si>
    <t>XS2316242010</t>
  </si>
  <si>
    <t>Credit Agricole Classic Autocall on MSCI Europe Select Green 50 et al 28/01/2028 EUR</t>
  </si>
  <si>
    <t>XS2316242101</t>
  </si>
  <si>
    <t>Credit Agricole US/EU Green Autocall 14 28/01/2028 GBP</t>
  </si>
  <si>
    <t>XS2316261580</t>
  </si>
  <si>
    <t>Credit Agricole US/EU Green Autocall Note 15  03/03/2028 GBP</t>
  </si>
  <si>
    <t>XS2317533383</t>
  </si>
  <si>
    <t>BBVA Global Markets B.V. 0% 01/14/2028 USD REGS MTN</t>
  </si>
  <si>
    <t>XS2317536485</t>
  </si>
  <si>
    <t>BBVA Global Markets B.V. 12/22/2027 GBP REGS MTN</t>
  </si>
  <si>
    <t>XS2317536642</t>
  </si>
  <si>
    <t>BBVA Global Markets B.V. 12/22/2027 GBP REGS SNR CORP</t>
  </si>
  <si>
    <t>XS2317538937</t>
  </si>
  <si>
    <t>BBVA Global Markets B.V. 01/19/2028 GBP REGS UNSUB MTN</t>
  </si>
  <si>
    <t>XS2318333585</t>
  </si>
  <si>
    <t>Premier Oil 6.5% GBP 31/03/2023</t>
  </si>
  <si>
    <t>XS2318411050</t>
  </si>
  <si>
    <t>Goldman Sachs International 0% 04/28/2027 GBP UNSUB CORP</t>
  </si>
  <si>
    <t>XS2318559478</t>
  </si>
  <si>
    <t>GBP SIX YEAR AUTOCALL NOTE 7.4%pa CONDITIONAL S/A SNOWBALL COUPON</t>
  </si>
  <si>
    <t>XS2319633918</t>
  </si>
  <si>
    <t>Goldman Sachs &amp; Co. Wertpapier 07/20/2027 GBP UNSUB CORP</t>
  </si>
  <si>
    <t>XS2322254322</t>
  </si>
  <si>
    <t>Goldman Sachs 1.50% 07/12/2027 GBP</t>
  </si>
  <si>
    <t>Old GAP  - Credit rating A2</t>
  </si>
  <si>
    <t>XS2322619862</t>
  </si>
  <si>
    <t>Morgan Stanley BV 0% 05/10/2027 GBP REGS SNR CORP</t>
  </si>
  <si>
    <t>XS2322863932</t>
  </si>
  <si>
    <t>Morgan Stanley BV 0% 06/22/2027 GBP REGS SNR CORP</t>
  </si>
  <si>
    <t>XS2322868063</t>
  </si>
  <si>
    <t>Morgan Stanley Classics Note 10 on Euro Stoxx 50 et al USD 21/06/2027</t>
  </si>
  <si>
    <t>XS2323144860</t>
  </si>
  <si>
    <t>Morgan Stanley BV 0% 07/30/2027 GBP REGS CORP</t>
  </si>
  <si>
    <t>XS2323189451</t>
  </si>
  <si>
    <t>Morgan Stanley BV 0% 08/27/2027 USD REGS SNR CORP</t>
  </si>
  <si>
    <t>XS2323189535</t>
  </si>
  <si>
    <t>Morgan Stanley BV 0% 08/27/2027 GBP REGS CORP</t>
  </si>
  <si>
    <t>XS2323290259</t>
  </si>
  <si>
    <t>Canadian Imperial Bank of Comm 04/30/2027 GBP UNSUB CORP</t>
  </si>
  <si>
    <t>XS2325992431</t>
  </si>
  <si>
    <t>Morgan Stanley BV 0% 09/14/2027 GBP REGS SNR CORP</t>
  </si>
  <si>
    <t>XS2326234627</t>
  </si>
  <si>
    <t>Morgan Stanley BV 0% 10/18/2027 GBP SNR CORP</t>
  </si>
  <si>
    <t>XS2326334500</t>
  </si>
  <si>
    <t>Morgan Stanley BV 0% 10/25/2027 GBP SNR CORP</t>
  </si>
  <si>
    <t>XS2326896250</t>
  </si>
  <si>
    <t>BNP Paribas Issuance B.V. 0% 12/22/2026 GBP UNSUB CORP</t>
  </si>
  <si>
    <t>XS2326896847</t>
  </si>
  <si>
    <t xml:space="preserve">BNP Paribas 6Y 100% Capital Protected Note on S&amp;P 500 Index  04/04/2030 GBP </t>
  </si>
  <si>
    <t>XS2329274612</t>
  </si>
  <si>
    <t xml:space="preserve">BNP Paribas 6Y 100% Capital Protected Note on S&amp;P 500 Index  04/04/2030 USD  </t>
  </si>
  <si>
    <t>XS2329325463</t>
  </si>
  <si>
    <t>BBVA 5Y Banks Quarterly Phoenix Note on Societe Generale SA et al GBP 28/01/2027</t>
  </si>
  <si>
    <t>Transfer only due to UK selling restrictions</t>
  </si>
  <si>
    <t>XS2329327246</t>
  </si>
  <si>
    <t>BBVA Global Markets B.V. 01/28/2028 GBP REGS UNSUB MTN</t>
  </si>
  <si>
    <t>XS2329327675</t>
  </si>
  <si>
    <t>XS2329327758</t>
  </si>
  <si>
    <t>XS2335283821</t>
  </si>
  <si>
    <t>Goldman Sachs International 0% 12/18/2026 GBP UNSUB CORP</t>
  </si>
  <si>
    <t>XS2335563354</t>
  </si>
  <si>
    <t>Goldman Sachs &amp; Co. Wertpapier 07/02/2027 GBP UNSUB CORP</t>
  </si>
  <si>
    <t>XS2335585084</t>
  </si>
  <si>
    <t>Goldman Sachs International 07/23/2027 GBP UNSUB CORP</t>
  </si>
  <si>
    <t>XS2335658063</t>
  </si>
  <si>
    <t>Goldman Sachs International 08/06/2027 GBP UNSUB CORP</t>
  </si>
  <si>
    <t>XS2335675232</t>
  </si>
  <si>
    <t>Goldman Sachs 6Y 85-65 Memory Income Autocall on ASX 200 et al USD 24/06/2027</t>
  </si>
  <si>
    <t>XS2335675315</t>
  </si>
  <si>
    <t>Goldman Sachs International 06/24/2027 GBP UNSUB CORP</t>
  </si>
  <si>
    <t>XS2339631199</t>
  </si>
  <si>
    <t>BBVA Global Markets B.V. 0% 02/17/2028 GBP REGS UNSUB MTN</t>
  </si>
  <si>
    <t>XS2339638103</t>
  </si>
  <si>
    <t>BBVA Global Markets B.V. 02/29/2028 GBP REGS UNSUB MTN</t>
  </si>
  <si>
    <t>XS2339643525</t>
  </si>
  <si>
    <t>BBVA Global Markets B.V. 02/25/2028 GBP REGS UNSUB MTN</t>
  </si>
  <si>
    <t>XS2339643954</t>
  </si>
  <si>
    <t>XS2339649134</t>
  </si>
  <si>
    <t>BBVA 4Y Semi-Conductor &amp; Autos Note on BMW AG et al GBP 02/03/2026</t>
  </si>
  <si>
    <t>XS2340932404</t>
  </si>
  <si>
    <t>Credit Suisse 5Y Vaccine Stocks Quarterly on Novavax Inc et al GBP 09/07/2026</t>
  </si>
  <si>
    <t>XS2348781159</t>
  </si>
  <si>
    <t>Credit Agricole 6Y Green Autocall Note 12/05/2028 GBP</t>
  </si>
  <si>
    <t>XS2348965042</t>
  </si>
  <si>
    <t>XS2349074257</t>
  </si>
  <si>
    <t>BBVA Global Markets B.V. 03/28/2028 GBP REGS UNSUB MTN</t>
  </si>
  <si>
    <t>XS2349080908</t>
  </si>
  <si>
    <t>BBVA Global Markets B.V. 04/05/2028 GBP REGS UNSUB MTN</t>
  </si>
  <si>
    <t>XS2349081898</t>
  </si>
  <si>
    <t>BBVA Semi Conductor &amp; Autos Quarterly Phoenix on BMW et al 30/03/2026 GBP</t>
  </si>
  <si>
    <t>Accepted for transfer request only on SIS06136. This is because transferring from Pension to Pension and UK selling restrictions is out of scope.</t>
  </si>
  <si>
    <t>XS2349088984</t>
  </si>
  <si>
    <t>BBVA Global Markets B.V. 0% 03/30/2028 GBP REGS UNSUB MTN</t>
  </si>
  <si>
    <t>XS2349099916</t>
  </si>
  <si>
    <t>BBVA Global Markets B.V. 04/27/2028 USD REGS UNSUB MTN</t>
  </si>
  <si>
    <t>XS2349100862</t>
  </si>
  <si>
    <t>BBVA Global Markets B.V. 04/27/2028 GBP REGS UNSUB CORP</t>
  </si>
  <si>
    <t>XS2350621863</t>
  </si>
  <si>
    <t>Nestle Finance Intl Ltd 0% 14/06/2026 EUR</t>
  </si>
  <si>
    <t>XS2354947447</t>
  </si>
  <si>
    <t>XS2354947520</t>
  </si>
  <si>
    <t>Barclays 85-65 Memory Income Autocall Note on FTSE 100 et al USD 06/04/2028</t>
  </si>
  <si>
    <t>XS2357984173</t>
  </si>
  <si>
    <t>XS2358206683</t>
  </si>
  <si>
    <t>BNP Paribas 6Y Phoenix Autocall on Euro Stoxx 50 et al 29/03/2030 USD</t>
  </si>
  <si>
    <t>XS2358526080</t>
  </si>
  <si>
    <t>BNP Paribas Issuance B.V. 0% 04/27/2027 GBP UNSUB CORP</t>
  </si>
  <si>
    <t>XS2359466880</t>
  </si>
  <si>
    <t>Goldman Sachs International 08/02/2027 GBP UNSUB CORP</t>
  </si>
  <si>
    <t>XS2361872687</t>
  </si>
  <si>
    <t>XS2361872760</t>
  </si>
  <si>
    <t>BBVA Global Markets B.V. 04/27/2028 GBP REGS UNSUB MTN</t>
  </si>
  <si>
    <t>XS2361893840</t>
  </si>
  <si>
    <t>BBVA Global Markets B.V. 05/25/2028 GBP REGS UNSUB MTN</t>
  </si>
  <si>
    <t>XS2361894061</t>
  </si>
  <si>
    <t>XS2364884978</t>
  </si>
  <si>
    <t>Goldman Sachs International 0% 10/15/2027 GBP UNSUB CORP</t>
  </si>
  <si>
    <t>XS2366916752</t>
  </si>
  <si>
    <t>BARCLAYS PRIME INCOME NOTE</t>
  </si>
  <si>
    <t>XS2366932791</t>
  </si>
  <si>
    <t>XS2367371957</t>
  </si>
  <si>
    <t>Credit Agricole CIB Financial 0% 08/15/2028 GBP UNSUB CORP</t>
  </si>
  <si>
    <t>XS2367375602</t>
  </si>
  <si>
    <t>Credit Agricole 6Y US/EU Green Note on MSCI Europe Select Green 50 Index et al 05/09/2028 GBP</t>
  </si>
  <si>
    <t>XS2370425816</t>
  </si>
  <si>
    <t>Barclays 85-65 Memory Income Autocall May 2022</t>
  </si>
  <si>
    <t>XS2372822051</t>
  </si>
  <si>
    <t>BNP Paribas Issuance B.V. 0% 05/25/2027 GBP UNSUB CORP</t>
  </si>
  <si>
    <t>XS2374505316</t>
  </si>
  <si>
    <t>Natixis 5Y Reverse Convertible Note on FTSE 100 et al 09/03/2029 GBP</t>
  </si>
  <si>
    <t>XS2377393298</t>
  </si>
  <si>
    <t>UBS 5Y Innovation Stocks Fixed Coupon on Fiverr International Ltd et al 17/09/2026 GBP</t>
  </si>
  <si>
    <t>XS2377612606</t>
  </si>
  <si>
    <t>Barclays 6Y 80 60 Quarterly Memory Income et al FTSE 100 GBP 03/08/2028</t>
  </si>
  <si>
    <t>XS2378604545</t>
  </si>
  <si>
    <t>BBVA Global Markets B.V. 0% 08/14/2028 GBP REGS UNSUB CORP</t>
  </si>
  <si>
    <t>XS2378613454</t>
  </si>
  <si>
    <t>BBVA Global Markets B.V. 07/07/2028 GBP REGS UNSUB CORP</t>
  </si>
  <si>
    <t>XS2378613538</t>
  </si>
  <si>
    <t>BBVA Global Markets B.V. 07/07/2028 GBP REGS UNSUB MTN</t>
  </si>
  <si>
    <t>XS2379973105</t>
  </si>
  <si>
    <t>Credit Suisse AG London Branch 0% 10/08/2027 GBP UNSUB CORP</t>
  </si>
  <si>
    <t>XS2380335278</t>
  </si>
  <si>
    <t>BBVA 4Y E-Commerce Fixed Income Autocall on Etsy Inc et al 15/09/2026 GBP</t>
  </si>
  <si>
    <t>Transfer only. No KID so have defaulted risk to 5.</t>
  </si>
  <si>
    <t>XS2383746695</t>
  </si>
  <si>
    <t>Goldman Sachs International Ba 10/27/2027 GBP UNSUB CORP</t>
  </si>
  <si>
    <t>XS2385489005</t>
  </si>
  <si>
    <t>Morgan Stanley BV 0% 10/29/2027 GBP CORP</t>
  </si>
  <si>
    <t>XS2385629964</t>
  </si>
  <si>
    <t>Morgan Stanley BV 0% 12/06/2027 GBP CORP</t>
  </si>
  <si>
    <t>XS2385644336</t>
  </si>
  <si>
    <t>Morgan Stanley BV 0% 12/10/2027 GBP SNR CORP</t>
  </si>
  <si>
    <t>XS2385813899</t>
  </si>
  <si>
    <t>BNP Paribas Issuance B.V. 0% 07/07/2027 GBP SNR CORP</t>
  </si>
  <si>
    <t>XS2386173160</t>
  </si>
  <si>
    <t>Morgan Stanley BV 0% 03/06/2028 USD SNR CORP</t>
  </si>
  <si>
    <t>XS2390110711</t>
  </si>
  <si>
    <t>Goldman Sachs International 0% 12/03/2027 GBP UNSUB CORP</t>
  </si>
  <si>
    <t>XS2392182882</t>
  </si>
  <si>
    <t>BBVA 6Y Global Markets Quarterly Phoenix on Nikkei 225 et al GBP 28/07/2028 GBP</t>
  </si>
  <si>
    <t>XS2392195199</t>
  </si>
  <si>
    <t>BBVA Global Markets B.V. 08/05/2026 GBP REGS UNSUB MTN</t>
  </si>
  <si>
    <t>XS2392207200</t>
  </si>
  <si>
    <t>Bbva Global Market 2028-12-18</t>
  </si>
  <si>
    <t>XS2392207978</t>
  </si>
  <si>
    <t>Bbva Global Market 2028-12-04</t>
  </si>
  <si>
    <t>XS2396802915</t>
  </si>
  <si>
    <t>Goldman Sachs Group, Inc. 0% 12/20/2027 USD UNSUB CORP</t>
  </si>
  <si>
    <t>XS2396859436</t>
  </si>
  <si>
    <t>Goldman Sachs International 0% 12/10/2027 USD UNSUB CORP</t>
  </si>
  <si>
    <t>XS2400997131</t>
  </si>
  <si>
    <t>Toyota Motor Finance BV 0% 27/10/2025 EUR</t>
  </si>
  <si>
    <t>XS2406085451</t>
  </si>
  <si>
    <t>BNP Paribas 2Y Phoenix Autocall with Guaranteed Coupons on Tesla Inc et al 16/03/2026 USD</t>
  </si>
  <si>
    <t>XS2408363278</t>
  </si>
  <si>
    <t>RCB Bonds PLC 3.50% 08/12/2031 GBP</t>
  </si>
  <si>
    <t>DFM review list. Bond is not rated.</t>
  </si>
  <si>
    <t>XS2409640401</t>
  </si>
  <si>
    <t>XS2412601275</t>
  </si>
  <si>
    <t>Goldman Sachs International 0% 03/28/2028 GBP UNSUB CORP</t>
  </si>
  <si>
    <t>XS2412777125</t>
  </si>
  <si>
    <t>Goldman Sachs International 0% 02/25/2028 GBP UNSUB CORP</t>
  </si>
  <si>
    <t>XS2412795531</t>
  </si>
  <si>
    <t>GOLDMAN SACHS DEVELOPED AUTOCALL 3 January 2022</t>
  </si>
  <si>
    <t>XS2422258215</t>
  </si>
  <si>
    <t>XS2422349956</t>
  </si>
  <si>
    <t>Barclays Dominant Majors Defensive Memory Income Note on FTSE 100 et al GBP 14/10/2027</t>
  </si>
  <si>
    <t>XS2423042766</t>
  </si>
  <si>
    <t>Goldman Sachs &amp; Co. Wertpapier 02/24/2028 GBP UNSUB CORP</t>
  </si>
  <si>
    <t>XS2423196133</t>
  </si>
  <si>
    <t>Goldman Sachs International 0% 04/07/2028 GBP UNSUB CORP</t>
  </si>
  <si>
    <t>XS2424809882</t>
  </si>
  <si>
    <t>Morgan Stanley BV 0% 03/28/2028 GBP SNR CORP</t>
  </si>
  <si>
    <t>XS2424862345</t>
  </si>
  <si>
    <t>Morgan Stanley BV 0% 04/07/2028 GBP SNR CORP</t>
  </si>
  <si>
    <t>XS2425012767</t>
  </si>
  <si>
    <t>Morgan Stanley BV 0% 04/24/2028 GBP SNR CORP</t>
  </si>
  <si>
    <t>XS2425038481</t>
  </si>
  <si>
    <t>MS Autocall Classic April 2022</t>
  </si>
  <si>
    <t>XS2425221764</t>
  </si>
  <si>
    <t>MORGAN STANLEY PRIME INCOME NOTE 10</t>
  </si>
  <si>
    <t>XS2425346892</t>
  </si>
  <si>
    <t>BBVA Global Markets B.V. 11/07/2028 GBP REGS UNSUB MTN</t>
  </si>
  <si>
    <t>XS2425348161</t>
  </si>
  <si>
    <t>XS2425349482</t>
  </si>
  <si>
    <t>BBVA Global Markets B.V. 12/04/2028 GBP REGS SNR EMTN</t>
  </si>
  <si>
    <t>XS2425353674</t>
  </si>
  <si>
    <t>BBVA Global Markets B.V. 6.400% 11/17/2025 GBP REGS UNSUB MTN</t>
  </si>
  <si>
    <t>XS2428674324</t>
  </si>
  <si>
    <t>BARCLAYS GLOBAL QUARTERLY INCOME NOTE</t>
  </si>
  <si>
    <t>XS2428675990</t>
  </si>
  <si>
    <t>IDAD BARCLAYS GLOBAL MARKETS 60-60 MEMORY INCOME AUTOCALL OCT 2022 GBP</t>
  </si>
  <si>
    <t>XS2428910744</t>
  </si>
  <si>
    <t>XS2434891219</t>
  </si>
  <si>
    <t>Fidelity Physical Bitcoin ETP</t>
  </si>
  <si>
    <t>XS2436491612</t>
  </si>
  <si>
    <t>SG Issuer S.A. 0% 06/04/2029 GBP UNSUB CORP</t>
  </si>
  <si>
    <t>XS2437047231</t>
  </si>
  <si>
    <t>IDAD BARCLAYS 80-60 TRIPLE INDEX MEM INCOME AUTO</t>
  </si>
  <si>
    <t>XS2438616240</t>
  </si>
  <si>
    <t>Volkswagen Financial Services AG 0.875% 31/01/2028 EUR</t>
  </si>
  <si>
    <t>XS2441835225</t>
  </si>
  <si>
    <t>Barclays Bk 2028-11-14</t>
  </si>
  <si>
    <t>XS2441881096</t>
  </si>
  <si>
    <t>BARCLAYS DEVELOPED MARKETS  INCOME NOTE</t>
  </si>
  <si>
    <t>XS2442376906</t>
  </si>
  <si>
    <t>BNP Paribas Issuance B.V. 0% 12/30/2027 GBP UNSUB CORP</t>
  </si>
  <si>
    <t>XS2442492646</t>
  </si>
  <si>
    <t>BBVA Global Markets B.V. 01/29/2029 GBP REGS UNSUB MTN</t>
  </si>
  <si>
    <t>new score system#http://new score system#</t>
  </si>
  <si>
    <t>XS2442494774</t>
  </si>
  <si>
    <t>BBVA PRIME INCOME NOTE</t>
  </si>
  <si>
    <t>XS2442498684</t>
  </si>
  <si>
    <t>BBVA Global Markets B.V. 0% 02/07/2029 USD REGS UNSUB MTN</t>
  </si>
  <si>
    <t>XS2442498767</t>
  </si>
  <si>
    <t>BBVA Global Markets B.V. 0% 02/07/2029 GBP REGS UNSUB MTN</t>
  </si>
  <si>
    <t>XS2442500505</t>
  </si>
  <si>
    <t>BBVA Global Markets B.V. 03/05/2029 GBP REGS UNSUB MTN</t>
  </si>
  <si>
    <t>XS2442502543</t>
  </si>
  <si>
    <t>BBVA Global Markets B.V. 01/23/2029 GBP REGS UNSUB MTN</t>
  </si>
  <si>
    <t>XS2442503350</t>
  </si>
  <si>
    <t>BBVA Global Markets B.V. 03/05/2029 USD REGS UNSUB MTN</t>
  </si>
  <si>
    <t>new scoring system#http://new scoring system#</t>
  </si>
  <si>
    <t>XS2442512930</t>
  </si>
  <si>
    <t>BBVA SEMI ANNUAL CLASSIC AUTOCALL</t>
  </si>
  <si>
    <t>XS2442513748</t>
  </si>
  <si>
    <t>BBVA Global Markets B.V. 02/09/2026 GBP REGS UNSUB MTN</t>
  </si>
  <si>
    <t>NEW SCORE SYSTEM#http://NEW SCORE SYSTEM#</t>
  </si>
  <si>
    <t>XS2442514399</t>
  </si>
  <si>
    <t>BBVA Global Markets B.V. 02/07/2029 GBP REGS UNSUB MTN</t>
  </si>
  <si>
    <t>XS2448757778</t>
  </si>
  <si>
    <t>XS2456247605</t>
  </si>
  <si>
    <t>BASF 0.75% 17/03/2026 EUR</t>
  </si>
  <si>
    <t>XS2458700940</t>
  </si>
  <si>
    <t>BBVA 6Y Global Markets Quarterly Note on NASDAQ 100 et al GBP 05/02/2029</t>
  </si>
  <si>
    <t>XS2458701088</t>
  </si>
  <si>
    <t>BBVA Global Markets B.V. 02/05/2029 GBP REGS UNSUB MTN</t>
  </si>
  <si>
    <t>New score system#http://New score system#</t>
  </si>
  <si>
    <t>XS2458710741</t>
  </si>
  <si>
    <t>BBVA Global Markets B.V. 0% 02/27/2029 GBP REGS UNSUB MTN</t>
  </si>
  <si>
    <t>XS2458710824</t>
  </si>
  <si>
    <t>BBVA Global Markets B.V. 02/27/2029 GBP REGS UNSUB MTN</t>
  </si>
  <si>
    <t>new scoring syatem#http://new scoring syatem#</t>
  </si>
  <si>
    <t>XS2458713760</t>
  </si>
  <si>
    <t>BBVA Global Markets B.V. 0% 03/12/2029 GBP REGS UNSUB MTN</t>
  </si>
  <si>
    <t>XS2458717324</t>
  </si>
  <si>
    <t>XS2458721276</t>
  </si>
  <si>
    <t>new scorign system#http://new scorign system#</t>
  </si>
  <si>
    <t>XS2458721433</t>
  </si>
  <si>
    <t>BBVA Global Markets B.V. 03/03/2027 GBP REGS UNSUB MTN</t>
  </si>
  <si>
    <t>XS2458721607</t>
  </si>
  <si>
    <t>BBVA 6Y 50% Capital Protected Phoenix Memory on Nikkei 225 Index et al GBP 05/03/2029</t>
  </si>
  <si>
    <t>XS2471146295</t>
  </si>
  <si>
    <t>MARIANA DEVELOPED MARKETS MEMORY INCOME GENERATOR 8060</t>
  </si>
  <si>
    <t>XS2471147269</t>
  </si>
  <si>
    <t>BBVA Global Markets Note GBP 2029</t>
  </si>
  <si>
    <t>XS2471148077</t>
  </si>
  <si>
    <t>BBVA Global Markets B.V. 0% 03/06/2029 GBP REGS UNSUB MTN</t>
  </si>
  <si>
    <t>XS2471150560</t>
  </si>
  <si>
    <t>BBVA Global Markets B.V. 0% 03/19/2029 GBP REGS UNSUB MTN</t>
  </si>
  <si>
    <t>XS2471167960</t>
  </si>
  <si>
    <t>BBVA 6Y Triple Index Quartterly Phoenix Autocall</t>
  </si>
  <si>
    <t>XS2471175807</t>
  </si>
  <si>
    <t>Bbva Global Market 2029-04-04</t>
  </si>
  <si>
    <t>XS2471177761</t>
  </si>
  <si>
    <t>BBVA (MS) 6y Trp Indx Classic - Annual 10% AC 04/04/29 (GBP)</t>
  </si>
  <si>
    <t>XS2471178066</t>
  </si>
  <si>
    <t>BBVA Phoenix Note GBP due to 2027</t>
  </si>
  <si>
    <t>XS2471178652</t>
  </si>
  <si>
    <t>BBVA (MS) 6y 50% Cp Ptd Indx - 7.4% Phnx Mem 04/04/29 (GBP)</t>
  </si>
  <si>
    <t>NEW SCORING SYSTEM#http://NEW SCORING SYSTEM#</t>
  </si>
  <si>
    <t>XS2471181367</t>
  </si>
  <si>
    <t>Bbva Global Market 2029-04-23</t>
  </si>
  <si>
    <t>XS2471183140</t>
  </si>
  <si>
    <t>XS2471195078</t>
  </si>
  <si>
    <t>BBVA 6Y Phoenix Autocall on EURO STOXX 50 Index et al 27/09/2030 USD</t>
  </si>
  <si>
    <t>UK selling restrictions</t>
  </si>
  <si>
    <t>XS2471195664</t>
  </si>
  <si>
    <t>BBVA Global Markets B.V. 06/18/2029 GBP REGS SNR EMTN</t>
  </si>
  <si>
    <t>XS2471197108</t>
  </si>
  <si>
    <t>BBVA 6Y Phoenix Autocall on EURO STOXX 50 Index et al 27/09/2030 GBP</t>
  </si>
  <si>
    <t>XS2471197363</t>
  </si>
  <si>
    <t>BBVA 6Y Phoenix Autocall on EURO STOXX 50 Index et al 27/09/2030 EUR</t>
  </si>
  <si>
    <t>XS2476481432</t>
  </si>
  <si>
    <t>SG Issuer S.A. 0% 08/11/2028 GBP UNSUB CORP</t>
  </si>
  <si>
    <t>XS2476482323</t>
  </si>
  <si>
    <t>SG Issuer S.A. 0% 08/13/2029 GBP UNSUB CORP</t>
  </si>
  <si>
    <t>XS2477058486</t>
  </si>
  <si>
    <t>Morgan Stanley &amp; Co. Internati 07/18/2028 GBP SNR CORP</t>
  </si>
  <si>
    <t>XS2477065770</t>
  </si>
  <si>
    <t>Morgan Stanley BV 07/10/2028 GBP CORP</t>
  </si>
  <si>
    <t>XS2477322254</t>
  </si>
  <si>
    <t>Morgan Stanley BV 0% 08/28/2028 USD CORP</t>
  </si>
  <si>
    <t>XS2477326321</t>
  </si>
  <si>
    <t>Morgan Stanley &amp; Co. Internati 08/29/2028 GBP SNR CORP</t>
  </si>
  <si>
    <t>XS2477425651</t>
  </si>
  <si>
    <t>Morgan Stanley BV 0% 09/02/2027 GBP CORP</t>
  </si>
  <si>
    <t>XS2477437235</t>
  </si>
  <si>
    <t>Morgan Stanley BV 0% 09/19/2028 USD CORP</t>
  </si>
  <si>
    <t>XS2477437318</t>
  </si>
  <si>
    <t>Morgan Stanley BV 0% 09/19/2028 GBP CORP</t>
  </si>
  <si>
    <t>XS2477437409</t>
  </si>
  <si>
    <t>Morgan Stanley BV 09/20/2028 GBP CORP</t>
  </si>
  <si>
    <t>XS2477485804</t>
  </si>
  <si>
    <t>MORGAN STANLEY TRIPLE INDICES INCOME AUTOCALL Sept 2022 GBP</t>
  </si>
  <si>
    <t>XS2477486018</t>
  </si>
  <si>
    <t>Morgan Stanley BV 0% 09/25/2028 GBP CORP</t>
  </si>
  <si>
    <t>XS2477592989</t>
  </si>
  <si>
    <t>Morgan Stanley BV 0% 10/04/2027 GBP REGS CORP</t>
  </si>
  <si>
    <t>XS2477647551</t>
  </si>
  <si>
    <t>Morgan Stanley BV 0% 10/23/2028 GBP CORP</t>
  </si>
  <si>
    <t>XS2483053984</t>
  </si>
  <si>
    <t>Credit Agricole 6Y Global Income Note 2 on Nikkei 225 Index et al 04/06/2029 GBP</t>
  </si>
  <si>
    <t>XS2491369489</t>
  </si>
  <si>
    <t>Bbva Global Market 2029-05-10</t>
  </si>
  <si>
    <t>XS2491370578</t>
  </si>
  <si>
    <t>BBVA Global Markets B.V. 05/04/2029 GBP REGS UNSUB CORP</t>
  </si>
  <si>
    <t>XS2491372517</t>
  </si>
  <si>
    <t>BBVA Global Markets B.V. 04/30/2029 GBP REGS UNSUB MTN</t>
  </si>
  <si>
    <t>XS2491373085</t>
  </si>
  <si>
    <t>BBVA Global Markets B.V. 0% 05/10/2029 GBP REGS UNSUB MTN</t>
  </si>
  <si>
    <t>XS2491375965</t>
  </si>
  <si>
    <t>BBVA Global Markets B.V. 0% 05/07/2029 USD REGS UNSUB MTN</t>
  </si>
  <si>
    <t>XS2491380619</t>
  </si>
  <si>
    <t>BBVA Global Markets B.V. 05/17/2029 GBP REGS SNR EMTN</t>
  </si>
  <si>
    <t>XS2491383126</t>
  </si>
  <si>
    <t>BBVA Global Markets B.V. 06/05/2029 GBP REGS EMTN</t>
  </si>
  <si>
    <t>XS2491383472</t>
  </si>
  <si>
    <t>BBVA 6Y Quarterly Phoenix Autocall with Memory on FTSE 100 Index et al 22/06/2029 GBP</t>
  </si>
  <si>
    <t>XS2491385097</t>
  </si>
  <si>
    <t>BBVA Global Markets B.V. 06/05/2029 GBP REGS UNSUB MTN</t>
  </si>
  <si>
    <t>XS2491385253</t>
  </si>
  <si>
    <t>BBVA Global Markets B.V. 0% 06/05/2029 GBP REGS SNR EMTN</t>
  </si>
  <si>
    <t>XS2491385683</t>
  </si>
  <si>
    <t>XS2491392465</t>
  </si>
  <si>
    <t>BBVA Global Markets B.V. 6.000% 05/25/2027 GBP REGS SNR EMTN</t>
  </si>
  <si>
    <t>XS2491395641</t>
  </si>
  <si>
    <t>BBVA Global Markets B.V. 0% 06/12/2029 GBP REGS SNR EMTN</t>
  </si>
  <si>
    <t>XS2491398231</t>
  </si>
  <si>
    <t>BBVA Global Markets B.V. 0% 06/05/2029 GBP REGS EMTN</t>
  </si>
  <si>
    <t>XS2491409020</t>
  </si>
  <si>
    <t>XS2491410465</t>
  </si>
  <si>
    <t>BBVA Global Markets B.V. 0% 06/25/2029 GBP REGS SNR EMTN</t>
  </si>
  <si>
    <t>XS2491412081</t>
  </si>
  <si>
    <t>BBVA 6Y Classic Annual Autocall on S&amp;P 500 Index et al GBP 06/07/2029</t>
  </si>
  <si>
    <t>XS2491413212</t>
  </si>
  <si>
    <t>BBVA Global Markets B.V. 07/06/2029 GBP REGS EMTN</t>
  </si>
  <si>
    <t>XS2491421074</t>
  </si>
  <si>
    <t>BBVA 4Y Quarterly Phoenix with Autocall on HP inc et al GBP 22/06/2027</t>
  </si>
  <si>
    <t>Acceptable for transfer only due to UK selling restrictions</t>
  </si>
  <si>
    <t>XS2492191858</t>
  </si>
  <si>
    <t>CAUSEWAY BARCLAYS 100% CAPITAL PROTECTED AUTOCALL NOTE 2</t>
  </si>
  <si>
    <t>XS2500007070</t>
  </si>
  <si>
    <t>UBS AG, London Branch 08/11/2028 GBP SNR CORP</t>
  </si>
  <si>
    <t>XS2503635596</t>
  </si>
  <si>
    <t>Barclays Bank plc 0% 06/12/2029 USD SNR EMTN</t>
  </si>
  <si>
    <t>XS2506549018</t>
  </si>
  <si>
    <t>BNP Paribas Issuance B.V. 0% 06/16/2026 GBP EMTN</t>
  </si>
  <si>
    <t>XS2508361479</t>
  </si>
  <si>
    <t>SG Issuer S.A. 0% 12/27/2028 GBP UNSUB CORP</t>
  </si>
  <si>
    <t>S&amp;G</t>
  </si>
  <si>
    <t>XS2514198097</t>
  </si>
  <si>
    <t>BARCLAYS 3 YEAR TRIPLE INDEX FIXED INCOME</t>
  </si>
  <si>
    <t>XS2514238901</t>
  </si>
  <si>
    <t>Barclays Bank PLC Note USD 2029</t>
  </si>
  <si>
    <t>XS2515282767</t>
  </si>
  <si>
    <t>6Y Triple Index Classic Annual Autocall</t>
  </si>
  <si>
    <t>XS2515287568</t>
  </si>
  <si>
    <t>2Y 6.3% p.a. GBP Fixed Coupon S&amp;P 500 Index Income Note</t>
  </si>
  <si>
    <t>XS2515295314</t>
  </si>
  <si>
    <t>BBVA PRIME MARKETS CLASSIC NOTE 5</t>
  </si>
  <si>
    <t>XS2515308315</t>
  </si>
  <si>
    <t>Bbva Global Market 2029-07-16</t>
  </si>
  <si>
    <t>XS2515327026</t>
  </si>
  <si>
    <t>BBVA Global Markets B.V. 07/16/2029 GBP REGS EMTN</t>
  </si>
  <si>
    <t>XS2515340714</t>
  </si>
  <si>
    <t>4Y Fixed Coupon Dual Index Income Note</t>
  </si>
  <si>
    <t>XS2515340987</t>
  </si>
  <si>
    <t>6Y 85/65 Index Phoenix Autocall WITH MEMORY</t>
  </si>
  <si>
    <t>XS2515376239</t>
  </si>
  <si>
    <t>BBVA 6Y PRIME MARKETS SEMI-ANNUAL AUTOCALL NOTE WITH MEMORY</t>
  </si>
  <si>
    <t>XS2515376668</t>
  </si>
  <si>
    <t>BBVA 6Y PRIME MARKETS QUARTERLY INCOME AUTOCALL NOTE WITH MEMORY</t>
  </si>
  <si>
    <t>XS2515376825</t>
  </si>
  <si>
    <t>BBVA 6Y Prime Markets Quarterly Income Note 5 on S&amp;P 500 Index et al 21/08/2029 GBP</t>
  </si>
  <si>
    <t>XS2515383367</t>
  </si>
  <si>
    <t>BBVA 6Y Conditional Quarterly Memory Coupon on S&amp;P 500 et al 31/07/2029 GBP</t>
  </si>
  <si>
    <t>XS2516379463</t>
  </si>
  <si>
    <t>CREDIT AGRICOLE 100% CAPITAL PROTECTED AUTOCALL NOTE</t>
  </si>
  <si>
    <t>XS2517325408</t>
  </si>
  <si>
    <t>XS2521288832</t>
  </si>
  <si>
    <t>BNP PARIBAS S&amp;P 500 ISSUER CALLABLE PARTICIPATION NOTE 2</t>
  </si>
  <si>
    <t>XS2525179102</t>
  </si>
  <si>
    <t>International Finance Corporation 2.875% 18/12/2024 GBP</t>
  </si>
  <si>
    <t>Old GAP  - Credit rating Aaa</t>
  </si>
  <si>
    <t>XS2525906769</t>
  </si>
  <si>
    <t>Credit Suisse 3Y Fixed Coupon Note on S&amp;P 500 03/02/2026 GBP</t>
  </si>
  <si>
    <t>XS2525926791</t>
  </si>
  <si>
    <t>Credit Suisse AG London Branch 02/21/2028 GBP UNSUB CORP</t>
  </si>
  <si>
    <t>XS2525934464</t>
  </si>
  <si>
    <t>Credit Suisse AG London Branch 6.300% 12/16/2026 GBP UNSUB CORP</t>
  </si>
  <si>
    <t>XS2526228023</t>
  </si>
  <si>
    <t>Marex 6Y Phoenix Memory on Nikkei 225 et al 17/10/2029 GBP</t>
  </si>
  <si>
    <t>XS2526233023</t>
  </si>
  <si>
    <t>Marex 6Y Worst of Classic Autocall on FTSE 100 Index et al 02/11/2029 GBP</t>
  </si>
  <si>
    <t>XS2526236554</t>
  </si>
  <si>
    <t>Marex 6Y Phoenix Autocall on NASDAQ 100 et al 02/11/2029 GBP</t>
  </si>
  <si>
    <t>XS2526839175</t>
  </si>
  <si>
    <t>Siemens Financieringsmat 2.25% 10/03/2025 EUR</t>
  </si>
  <si>
    <t>XS2533910654</t>
  </si>
  <si>
    <t>Morgan Stanley BV 40.500% 12/04/2028 GBP CORP</t>
  </si>
  <si>
    <t>XS2533950791</t>
  </si>
  <si>
    <t>Morgan Stanley BV 0% 12/11/2028 GBP CORP</t>
  </si>
  <si>
    <t>XS2533964404</t>
  </si>
  <si>
    <t>Morgan Stanley BV 12/11/2028 GBP CORP</t>
  </si>
  <si>
    <t>XS2533988098</t>
  </si>
  <si>
    <t>IDAD MORGAN STANLEY CAPITAL PROTECTED CLASSIC AUTOCALL NOV 2022</t>
  </si>
  <si>
    <t>XS2534113092</t>
  </si>
  <si>
    <t>Morgan Stanley BV 0% 01/18/2028 GBP CORP</t>
  </si>
  <si>
    <t>New  scoring system#http://New  scoring system#</t>
  </si>
  <si>
    <t>XS2534586156</t>
  </si>
  <si>
    <t>Morgan Stanley BV 0% 02/13/2029 GBP CORP</t>
  </si>
  <si>
    <t>XS2534985523</t>
  </si>
  <si>
    <t>DNB Bank ASA 3.125% 21/09/2027 EUR</t>
  </si>
  <si>
    <t>XS2535343383</t>
  </si>
  <si>
    <t>UBS SEMI-ANNUAL CLASSIC AUTOCALL</t>
  </si>
  <si>
    <t>XS2543340496</t>
  </si>
  <si>
    <t>BBVA 6Y 85/65 Global Markets Semi-Annual Phoenix Autocall With Memory Note</t>
  </si>
  <si>
    <t>XS2543355841</t>
  </si>
  <si>
    <t>BBVA 4Y Quarterly Phoenix Autocall with Memory on Morgan Stanley et al GBP 25/08/2027</t>
  </si>
  <si>
    <t>Transfer only as this has UK selling restrictions.</t>
  </si>
  <si>
    <t>XS2543361906</t>
  </si>
  <si>
    <t>XS2543364082</t>
  </si>
  <si>
    <t>BBVA DIVERSIFIED MARKETS MEMORY INCOME AUTOCALL</t>
  </si>
  <si>
    <t>XS2543368588</t>
  </si>
  <si>
    <t>BBVA Income Autocallable Note</t>
  </si>
  <si>
    <t>XS2543798834</t>
  </si>
  <si>
    <t>Cred Suisse London 2029-04-04</t>
  </si>
  <si>
    <t>XS2543803261</t>
  </si>
  <si>
    <t>CREDIT SUISSE GLOBAL INCOME NOTE</t>
  </si>
  <si>
    <t>XS2543804582</t>
  </si>
  <si>
    <t>Credit Suisse (MS) 3y Fxd 6.5% - S&amp;P500 Idx Inc 30/03/26 GBP</t>
  </si>
  <si>
    <t>XS2543838135</t>
  </si>
  <si>
    <t>Credit Suisse 6Y 100% Capital Protected Callable FTSE 100 Participation Note GBP 05/03/2029</t>
  </si>
  <si>
    <t>XS2543839026</t>
  </si>
  <si>
    <t>Credit Suisse 4Y Reverse Convertible Note on S&amp;P 500 et al GBP 10/03/2027</t>
  </si>
  <si>
    <t>XS2543841600</t>
  </si>
  <si>
    <t>Credit Suisse AG London Branch 03/06/2028 GBP UNSUB CORP</t>
  </si>
  <si>
    <t>XS2544494078</t>
  </si>
  <si>
    <t>BBVA 6Y Dual Index Quarterly Note on NASDAQ 100 et al 14/09/2029 GBP</t>
  </si>
  <si>
    <t>XS2544926129</t>
  </si>
  <si>
    <t>72M GBP Autocall Classic on SX5E, NKY, AS51 &amp; SPX</t>
  </si>
  <si>
    <t>XS2544928257</t>
  </si>
  <si>
    <t>BBVA 6Y Quarterly Income Note on Nikkei 225 Index et al  27/09/2030 USD</t>
  </si>
  <si>
    <t>XS2544930311</t>
  </si>
  <si>
    <t>XS2544933844</t>
  </si>
  <si>
    <t>BBVA 6Y Classic Autocall Note on Nikkei 225 Index et al 27/09/2030 USD</t>
  </si>
  <si>
    <t>XS2544933927</t>
  </si>
  <si>
    <t>BBVA 6Y Classic Autocall Note on Nikkei 225 Index et al 27/09/2030 GBP</t>
  </si>
  <si>
    <t>XS2552833837</t>
  </si>
  <si>
    <t>Goldman Sachs 6Y 100% Capital Protected Fixed Rate Note 01/03/2030 GBP</t>
  </si>
  <si>
    <t>XS2567931642</t>
  </si>
  <si>
    <t>XS2575059790</t>
  </si>
  <si>
    <t>Morgan Stanley BV 0% 03/27/2029 GBP CORP</t>
  </si>
  <si>
    <t>XS2575347401</t>
  </si>
  <si>
    <t>Morgan Stanley 6Y Global Classic Note on Nikkei 225 Index et al GBP 17/04/2029</t>
  </si>
  <si>
    <t>XS2580052871</t>
  </si>
  <si>
    <t>6Y Triple Index Quarterly Phoenix Autocall with Memory</t>
  </si>
  <si>
    <t>XS2580057326</t>
  </si>
  <si>
    <t>BBVA 6Y Classic Autocall Note on S&amp;P 500 Index et al 02/10/2029 GBP</t>
  </si>
  <si>
    <t>XS2580063563</t>
  </si>
  <si>
    <t>BBVA Semi-Annual Classic Autocall</t>
  </si>
  <si>
    <t>XS2580064025</t>
  </si>
  <si>
    <t>BBVA 85-60 MEMORY INCOME AUTOCALL</t>
  </si>
  <si>
    <t>XS2580064298</t>
  </si>
  <si>
    <t>BBVA 85-60 Memory Income Autocall Sept</t>
  </si>
  <si>
    <t>XS2580075146</t>
  </si>
  <si>
    <t>BBVA 6Y Classic Autocallable on S&amp;P 500 et al 08/10/2029 GBP</t>
  </si>
  <si>
    <t>XS2580094360</t>
  </si>
  <si>
    <t>BBVA 6Y Phoenix Memory Note on Euro Stoxx 50 et al 02/10/2029 EUR</t>
  </si>
  <si>
    <t>XS2581071102</t>
  </si>
  <si>
    <t>Barclays 3 year triple index fixed income Sep 2023</t>
  </si>
  <si>
    <t>XS2583071431</t>
  </si>
  <si>
    <t>Credit Agricole 4Y EU Banks Fixed Income Note on S&amp;P 500 et al 26/10/2027 GBP</t>
  </si>
  <si>
    <t>XS2583398271</t>
  </si>
  <si>
    <t>Credit Agricole 6Y 100% Capital Protected Autocall Note on  S&amp;P 500 Index et al 12/11/2029 GBP</t>
  </si>
  <si>
    <t>XS2590577792</t>
  </si>
  <si>
    <t>UBS AG, London Branch 03/19/2029 GBP SNR CORP</t>
  </si>
  <si>
    <t>XS2594994613</t>
  </si>
  <si>
    <t>Ubs Ag London 2029-04-04</t>
  </si>
  <si>
    <t>XS2599330649</t>
  </si>
  <si>
    <t>Morgan Stanley BV 0% 05/29/2029 USD CORP</t>
  </si>
  <si>
    <t>XS2599330722</t>
  </si>
  <si>
    <t>Morgan Stanley BV 0% 05/29/2029 GBP SNR EMTN</t>
  </si>
  <si>
    <t>XS2599382442</t>
  </si>
  <si>
    <t>Morgan Stanley BV 0% 06/04/2029 GBP SNR EMTN</t>
  </si>
  <si>
    <t>XS2599383333</t>
  </si>
  <si>
    <t>Morgan Stanley BV 0% 06/05/2029 GBP SNR EMTN</t>
  </si>
  <si>
    <t>XS2600125848</t>
  </si>
  <si>
    <t>Ubs Ag London</t>
  </si>
  <si>
    <t>XS2608304494</t>
  </si>
  <si>
    <t>BBVA 6Y 80-65 Memory Income AC Note on S&amp;P 500 et al 25/10/2029 GBP</t>
  </si>
  <si>
    <t>XS2608305038</t>
  </si>
  <si>
    <t>BBVA 6Y Phoenix Memory on Euro Stoxx 50 Index et al 05/11/2029 GBP</t>
  </si>
  <si>
    <t>XS2608975277</t>
  </si>
  <si>
    <t>BBVA 6Y Triple Index Quarterly Phoenix Autocal</t>
  </si>
  <si>
    <t>XS2608975947</t>
  </si>
  <si>
    <t>ROCQ</t>
  </si>
  <si>
    <t>XS2608987520</t>
  </si>
  <si>
    <t>BBVA 6Y Phoenix Autocall with Memory on Nikkei 225 Index et al 19/10/2029 GBP</t>
  </si>
  <si>
    <t>XS2608987876</t>
  </si>
  <si>
    <t>BBVA 6Y Phoenix Memory on NASDAQ 100 et al 19/10/2029 GBP</t>
  </si>
  <si>
    <t>XS2627615763</t>
  </si>
  <si>
    <t>Societe Generale 4Y Quarterly Phoenix Note on Alibaba Group Holdings Ltd et al 01/09/2027 GBP</t>
  </si>
  <si>
    <t>XS2628835071</t>
  </si>
  <si>
    <t>Marex 6Y Memory Income Builder 60:60 on FTSE 100 Index et al 28/02/2030 GBP</t>
  </si>
  <si>
    <t>XS2628848561</t>
  </si>
  <si>
    <t>Marex 6Y Monthly Memory Phoenix Autocall on FTSE 100 Index et al 18/03/2030 GBP</t>
  </si>
  <si>
    <t>Acceptable for transfers only, such as Hartley SIPP</t>
  </si>
  <si>
    <t>XS2628852597</t>
  </si>
  <si>
    <t>Marex 6Y Phoenix Autocall on NASDAQ 100 et al 26/03/2030 GBP</t>
  </si>
  <si>
    <t>XS2629824918</t>
  </si>
  <si>
    <t>Morgan Stanley BV 0% 08/03/2029 GBP REGS CORP</t>
  </si>
  <si>
    <t>XS2638649058</t>
  </si>
  <si>
    <t>Barclays 3Y Reverse Convertible on FTSE100 et al 30/11/2026 GBP</t>
  </si>
  <si>
    <t>XS2639845879</t>
  </si>
  <si>
    <t>6Y Triple Index Quarterly Snowball Autocall</t>
  </si>
  <si>
    <t>XS2641289355</t>
  </si>
  <si>
    <t>BBVA 6Y Global Markets Quarterly Note on NASDAQ 100 et al 19/11/2029 USD</t>
  </si>
  <si>
    <t>XS2641298182</t>
  </si>
  <si>
    <t>BBVA 6Y Phoenix Memory on S&amp;P/ASX 200 Index et al 23/11/2029 GBP</t>
  </si>
  <si>
    <t>XS2641304766</t>
  </si>
  <si>
    <t>BBVA 6Y Triple Index Quarterly Phoenix Autocall With Memory on NASDAQ 100 Index et al 03/12/2029 GBP</t>
  </si>
  <si>
    <t>Hartley Transfer</t>
  </si>
  <si>
    <t>XS2641321000</t>
  </si>
  <si>
    <t>BBVA Classic Autocallable Note 14</t>
  </si>
  <si>
    <t>XS2641325092</t>
  </si>
  <si>
    <t>BBVA 6Y Phoenix Memory Autocall on EURO STOXX 50 Index et al 14/12/2029 GBP</t>
  </si>
  <si>
    <t>XS2641332627</t>
  </si>
  <si>
    <t>BBVA 6Y Phoenix Memory Autocall on Nikkei 225 Index et al 03/01/2030 GBP</t>
  </si>
  <si>
    <t>UK selling restrictions. Declined by email to Pensions on 17/11/23 but added to list by SC 30/4/24</t>
  </si>
  <si>
    <t xml:space="preserve">XS2641332890 </t>
  </si>
  <si>
    <t>BBVA 6Y Phoenix Memory Autocall on Nikkei 225 Index et al 02/01/2030 USD</t>
  </si>
  <si>
    <t>XS2642194695</t>
  </si>
  <si>
    <t>BNP Paribas 3Y Income Note on S&amp;P 500 et al 15/04/2027 USD</t>
  </si>
  <si>
    <t>XS2642196047</t>
  </si>
  <si>
    <t>BNP Paribas 3Y Income Note on S&amp;P 500 et al 15/04/2027 GBP</t>
  </si>
  <si>
    <t>XS2642530476</t>
  </si>
  <si>
    <t>UBS Income Autocallable Note 2</t>
  </si>
  <si>
    <t>XS2649496960</t>
  </si>
  <si>
    <t>UBS AG, London Branch 6.100% 08/11/2025 GBP EMTN</t>
  </si>
  <si>
    <t>XS2649872459</t>
  </si>
  <si>
    <t>BNP Paribas 2Y Fixed Coupon S&amp;P 500 Index Income Note on S&amp;P 500 Index 01/12/2025 GBP</t>
  </si>
  <si>
    <t>XS2649872533</t>
  </si>
  <si>
    <t>BNP Paribas 2Y Fixed Coupon - S&amp;P 500 Index Income Note on S&amp;P 500 Index USD 02/12/2025</t>
  </si>
  <si>
    <t>XS2654858120</t>
  </si>
  <si>
    <t>Morgan Stanley 6Y Phoenix Autocall on S&amp;P 500 Index et al 19/09/2029 GBP</t>
  </si>
  <si>
    <t>XS2654961643</t>
  </si>
  <si>
    <t>MORGAN STANLEY CAPITAL PROTECTED TRIPLE INDEX AUTOCALL</t>
  </si>
  <si>
    <t>XS2654989149</t>
  </si>
  <si>
    <t>MORGAN STANLEY CAPITAL PROTECTED CLASSIC AUTOCALL</t>
  </si>
  <si>
    <t>XS2655173669</t>
  </si>
  <si>
    <t>Morgan Stanley 100% Capital Protected</t>
  </si>
  <si>
    <t>XS2655237225</t>
  </si>
  <si>
    <t>XS2656182511</t>
  </si>
  <si>
    <t>BNP Paribas 5Y 90% Capital Protected Note on MSCI China Index 26/04/2029 USD</t>
  </si>
  <si>
    <t>XS2656185290</t>
  </si>
  <si>
    <t>BNP Paribas 5Y 90% Capital Protected Note on MSCI China Index 26/04/2029 GBP</t>
  </si>
  <si>
    <t>XS2658417758</t>
  </si>
  <si>
    <t>Goldman Sachs 6Y 100% Capital Protected Autocall Note on S&amp;P 500 Index et al 15/03/2030 GBP</t>
  </si>
  <si>
    <t>XS2659589829</t>
  </si>
  <si>
    <t>Soc Gen 6Y 100% Capital Protected Index Callable Note on Euro Stoxx 50 Index 15/10/2029 GBP</t>
  </si>
  <si>
    <t>XS2659692243</t>
  </si>
  <si>
    <t>Societe Generale 4Y Green Energy Enhanced 50-50 Memory Income on Enphase Energy Inc et al USD 03/11/2027</t>
  </si>
  <si>
    <t>XS2659698109</t>
  </si>
  <si>
    <t>Soc Gen 6Y Callable on Euro Stoxx 50 Index 13/11/2029 GBP</t>
  </si>
  <si>
    <t>XS2659698364</t>
  </si>
  <si>
    <t>Societe Generale 6Y 100% Capital Protected Callable Note on Euro Stoxx 50 Index 09/11/2029 GBP</t>
  </si>
  <si>
    <t>XS2662069686</t>
  </si>
  <si>
    <t>Natixis 3Y Fixed Income on S&amp;P 500 Index et al 01/03/2027 GBP</t>
  </si>
  <si>
    <t>XS2662072045</t>
  </si>
  <si>
    <t xml:space="preserve">Natixis 3Y Fixed Income on S&amp;P 500 Index et al 30/03/2027 USD </t>
  </si>
  <si>
    <t>XS2662072128</t>
  </si>
  <si>
    <t xml:space="preserve">Natixis 3Y Fixed Income on S&amp;P 500 Index et al 30/03/2027 GBP </t>
  </si>
  <si>
    <t>XS2663289077</t>
  </si>
  <si>
    <t>BBVA 6Y 85-60 Memory Income Autocal on S&amp;P 500 et al 17/01/2030 GBP</t>
  </si>
  <si>
    <t>XS2663309362</t>
  </si>
  <si>
    <t>BBVA 6Y Global Income Note on Nikkei 225 Index et al 26/02/2030 GBP</t>
  </si>
  <si>
    <t>XS2663310881</t>
  </si>
  <si>
    <t>BBVA 6Y Prime Income Note on S&amp;P 500 Index et al 14/01/2030 GBP</t>
  </si>
  <si>
    <t>XS2663318199</t>
  </si>
  <si>
    <t>BBVA 6Y Phoenix Memory Autocall on Euro Stoxx 50 et al GBP 29/01/2030</t>
  </si>
  <si>
    <t>XS2663318355</t>
  </si>
  <si>
    <t>BBVA 4Y Phoenix Autocall on Meta Platforms Inc et al 25/01/2028 GBP</t>
  </si>
  <si>
    <t>XS2664255465</t>
  </si>
  <si>
    <t>GBP SIX YEAR QUAD INDEX PHOENIX NOTE</t>
  </si>
  <si>
    <t>XS2673666918</t>
  </si>
  <si>
    <t>BNP Paribas 6Y Step Down Note on HSCEI Index 03/01/2030 GBP</t>
  </si>
  <si>
    <t>XS2674270207</t>
  </si>
  <si>
    <t>Barclays 3Y Fixed Income Note on S&amp;P 500 Index et al 25/01/2027 GBP</t>
  </si>
  <si>
    <t>XS2674305433</t>
  </si>
  <si>
    <t>Barclays 3Y 85% Capital Protected Note on Dow Jones Ind Ave et al 25/01/2027 USD</t>
  </si>
  <si>
    <t>XS2676596484</t>
  </si>
  <si>
    <t>BBVA 6Y Classic Autocall on FTSE 100 et al 06/02/2030 USD</t>
  </si>
  <si>
    <t>The BBVA note is acceptable because this is a transfer of Hartley SIPP to IFGL Pensions.</t>
  </si>
  <si>
    <t>XS2676596567</t>
  </si>
  <si>
    <t>BBVA 6Y Classic Autocall on FTSE 100 et al 06/02/2030 GBP</t>
  </si>
  <si>
    <t>XS2676601151</t>
  </si>
  <si>
    <t>BBVA 6Y Phoenix Memory on S&amp;P/ASX 200 Index et al 28/01/2030 USD</t>
  </si>
  <si>
    <t>XS2676601235</t>
  </si>
  <si>
    <t>BBVA 6Y Phoenix Memory on S&amp;P/ASX 200 Index et al 25/01/2030 GBP</t>
  </si>
  <si>
    <t>XS2676601318</t>
  </si>
  <si>
    <t>BBVA 6Y Global Markets Quarterly Note on NASDAQ 100 et al 28/01/2030 USD</t>
  </si>
  <si>
    <t>XS2676601409</t>
  </si>
  <si>
    <t>BBVA 6Y Global Markets Quarterly Note on NASDAQ 100 et al 25/01/2030 GBP</t>
  </si>
  <si>
    <t>XS2676601664</t>
  </si>
  <si>
    <t>BBVA 4Y Banks Quarterly Phoenix Note on Commerzbank AG et al 25/01/2028 GBP</t>
  </si>
  <si>
    <t>XS2676639987</t>
  </si>
  <si>
    <t>BBVA 6Y Prime Income Note on S&amp;P 500 Index et al 26/02/2030  GBP</t>
  </si>
  <si>
    <t>XS2677133246</t>
  </si>
  <si>
    <t>BNP 6Y 100% Capital Protected Participation Note on S&amp;P 500 26/12/2030 USD</t>
  </si>
  <si>
    <t>XS2679755582</t>
  </si>
  <si>
    <t>UBS income Autocallable Note STRIKE DATE 06/10/2023</t>
  </si>
  <si>
    <t>XS2682749440</t>
  </si>
  <si>
    <t>Morgan Stanley 6Y 100% Capital Protected Autocall on S&amp;P 500 et al 10/12/2029 GBP</t>
  </si>
  <si>
    <t>XS2682811182</t>
  </si>
  <si>
    <t>Morgan Stanley 5Y Phoenix Autocall on Nikkei 225 et al 17/11/2028 GBP</t>
  </si>
  <si>
    <t>XS2687917018</t>
  </si>
  <si>
    <t>Volkswagen Financial Services 6.50% 18/09/2027 GBP</t>
  </si>
  <si>
    <t>XS2688636484</t>
  </si>
  <si>
    <t>Goldman Sachs 5Y Autocall on FTSE 100 et al 26/03/2029 GBP</t>
  </si>
  <si>
    <t>XS2691861517</t>
  </si>
  <si>
    <t xml:space="preserve">Goldman Sachs 6Y 95% Capital Protected Autocall on S&amp;P 500 Index et al  04/03/2030 USD </t>
  </si>
  <si>
    <t>XS2691863562</t>
  </si>
  <si>
    <t>Goldman Sachs 6Y 95% Capital Protected Autocall on S&amp;P 500 Index et al  04/03/2030 GBP</t>
  </si>
  <si>
    <t>XS2691898279</t>
  </si>
  <si>
    <t>Goldman Sachs 3Y 100% Capital Protectrd Note on Allianz SE et al 25/01/2027 USD</t>
  </si>
  <si>
    <t>XS2691898519</t>
  </si>
  <si>
    <t>Goldman Sachs 3Y 85% Capital Protected Note on FTSE 100 et al 26/01/2027 GBP</t>
  </si>
  <si>
    <t>XS2691921865</t>
  </si>
  <si>
    <t>Goldman Sachs 6Y 100% Capital Protected Quanto Autocall on S&amp;P 500 et al 26/02/2030 GBP</t>
  </si>
  <si>
    <t>XS2692220853</t>
  </si>
  <si>
    <t>Goldman Sachs 6Y 100% Capital Protected Autocall on S&amp;P 500 et al 28/12/2029 GBP</t>
  </si>
  <si>
    <t>XS2694365730</t>
  </si>
  <si>
    <t>Causeway  5Y UK / EU  Quarterly Step Down Kick Out Plan March 2024 GBP</t>
  </si>
  <si>
    <t>XS2695891676</t>
  </si>
  <si>
    <t>BBVA 6Y Snowball Autocall on Nikkei 225 Index et al 19/09/2030 USD</t>
  </si>
  <si>
    <t>XS2695906029</t>
  </si>
  <si>
    <t>BBVA 6Y Global Markets Phoenix Note on FTSE 100 et al 22/02/20303GBP</t>
  </si>
  <si>
    <t>XS2695908231</t>
  </si>
  <si>
    <t>BBVA 6y prime markets Semi-annual Income Autocall Note With Memory</t>
  </si>
  <si>
    <t>XS2695908405</t>
  </si>
  <si>
    <t>BBVA 6Y Prime Mkts</t>
  </si>
  <si>
    <t>XS2696236327</t>
  </si>
  <si>
    <t>BBVA 6Y Semi Annual Classic Autocall on FTSE 100 Index et al 06/03/2030 GBP</t>
  </si>
  <si>
    <t>XS2696264295</t>
  </si>
  <si>
    <t>BBVA 6Y Phoenix Memory Autocall on Swiss Market Index et al 21/03/2030 GBP</t>
  </si>
  <si>
    <t>Declined due to UK selling restrictions</t>
  </si>
  <si>
    <t>XS2696265342</t>
  </si>
  <si>
    <t>BBVA 6Y Global Markets Quarterly Phoenix AC Note on S&amp;P 500 Index et al 28/03/2030 GBP</t>
  </si>
  <si>
    <t>Not for sale in the UK</t>
  </si>
  <si>
    <t>XS2696276976</t>
  </si>
  <si>
    <t>BBVA 6Y Classic Autocall Note on Nikkei 225 Index et al 27/09/2030 EUR</t>
  </si>
  <si>
    <t>XS2697169592</t>
  </si>
  <si>
    <t>Marex 6Y Phoenix Memory Autocall on Nikkei 225 et al 09/04/2030 GBP</t>
  </si>
  <si>
    <t>XS2697181027</t>
  </si>
  <si>
    <t>Marex 6Y Premier Monthly Memory Income Note on FTSE 100 Index, Euro Stoxx 50 Index et al 06/05/2030 GBP</t>
  </si>
  <si>
    <t>XS2697184120</t>
  </si>
  <si>
    <t>Marex 6Y Bull &amp; Bear Autocall Note on NASDAQ 100 et al 06/05/2030  USD</t>
  </si>
  <si>
    <t>Not for UK retail clients</t>
  </si>
  <si>
    <t>XS2697184393</t>
  </si>
  <si>
    <t>Marex 6Y Bull &amp; Bear Autocall Note on NASDAQ 100 et al 06/05/2030 GBP</t>
  </si>
  <si>
    <t>No offer to retail investors in the UK (TS)</t>
  </si>
  <si>
    <t>XS2697196488</t>
  </si>
  <si>
    <t>Marex 6Y Phoenix Memory Autocall on Nikkei 225 et al 14/05/2030 GBP</t>
  </si>
  <si>
    <t>XS2697455926</t>
  </si>
  <si>
    <t>UBS 6Y 85-60 Memory Income Autocall on S&amp;P 31/10/2029 USD</t>
  </si>
  <si>
    <t>XS2699542564</t>
  </si>
  <si>
    <t>Societe Generale 6Y 100% Capital Protected Index Callable Note on Euro Stoxx 50 Index GBP 14/12/2029</t>
  </si>
  <si>
    <t>XS2699659244</t>
  </si>
  <si>
    <t>Societe Generale 2.5Y Barrier Reverse Convertible Note on S&amp;P 500 Index 22/06/2026 GBP</t>
  </si>
  <si>
    <t>XS2699926205</t>
  </si>
  <si>
    <t>BNP Paribas 3Y Fixed Coupon Dual Index Income Note on S&amp;P 500 Index et al 16/02/2027 GBP</t>
  </si>
  <si>
    <t>XS2703292339</t>
  </si>
  <si>
    <t>BNP Paribas 5Y 90% Capital Protected Note on Hang Seng Index 07/03/2029 GBP</t>
  </si>
  <si>
    <t>XS2703697073</t>
  </si>
  <si>
    <t>UBS AG 6Y Classic Annual Autocall on NASDAQ 100 Index et al 09/11/2029 GBP</t>
  </si>
  <si>
    <t>XS2703697230</t>
  </si>
  <si>
    <t>UBS 6Y Quarterly Autocall on Euro Stoxx 50 Index et al 19/11/2029 GBP</t>
  </si>
  <si>
    <t>XS2704415566</t>
  </si>
  <si>
    <t>UBS 6Y Autocallable on Nikkei 225 et al  26/11/2029 GBP</t>
  </si>
  <si>
    <t>XS2706626178</t>
  </si>
  <si>
    <t>Barclays 4Y Phoenix Conditional Quarterly Memory Coupon on S&amp;P 500 Index et al 06/03/2028 GBP</t>
  </si>
  <si>
    <t>XS2706983280</t>
  </si>
  <si>
    <t>Credit Agricole 6Y 90% Capital Protected Classic Autocall on Nikkei 225 et al 11/04/2030 GBP</t>
  </si>
  <si>
    <t>XS2707304262</t>
  </si>
  <si>
    <t>Credit Agricole 5Y Autocall on Alphabet Inc et al 14/05/2029 GBP</t>
  </si>
  <si>
    <t>XS2714334849</t>
  </si>
  <si>
    <t>UBS 6Y 100% Capital Protected Index Snowball on Nikkei 225 et al 07/12/2029 GBP</t>
  </si>
  <si>
    <t>XS2716246207</t>
  </si>
  <si>
    <t>BNP 3Y Reverse Convertible Note on Euro Stoxx 50 et al 15/03/2027 GBP</t>
  </si>
  <si>
    <t>XS2718000370</t>
  </si>
  <si>
    <t>UBS AG 6Y Quarterly Phoenix Autocall with Memory on TOPIX Index et al 14/12/2029 USD &amp; GBP</t>
  </si>
  <si>
    <t>XS2718000453</t>
  </si>
  <si>
    <t>UBS 6Y Classic Annual Autocall on Nasdaq 100 Index et al 14/12/2029 GBP</t>
  </si>
  <si>
    <t>XS2720107577</t>
  </si>
  <si>
    <t>UBS 6Y Quarterly Snowball Autocall on Euro Stoxx Banks Index et al 14/12/2029 USD</t>
  </si>
  <si>
    <t>XS2720243323</t>
  </si>
  <si>
    <t>BBVA 6Y Semi-Annual Classic Autocall on S&amp;P 500 et al 02/04/2030 GBP</t>
  </si>
  <si>
    <t>XS2720249874</t>
  </si>
  <si>
    <t>BBVA 4Y Sweet Autocall on Shell Plc et al 04/04/28 GBP</t>
  </si>
  <si>
    <t>XS2720254528</t>
  </si>
  <si>
    <t>BBVA 6Y Phoenix Autocall on Nikkei 225 et al 05/04/2030 GBP</t>
  </si>
  <si>
    <t>XS2720275366</t>
  </si>
  <si>
    <t>BBVA 6Y 85-60 Memory Income Autocall on S&amp;P 500 Index et al 22/04/2030 GBP</t>
  </si>
  <si>
    <t>XS2720295638</t>
  </si>
  <si>
    <t>BBVA 6Y Quarterly Phoenix Autocall with Memory on S&amp;P 500 Index et al 02/05/2030 GBP</t>
  </si>
  <si>
    <t>XS2720296529</t>
  </si>
  <si>
    <t>BBVA 6Y Quarterly Phoenix Autocall with Memory on S&amp;P 500 Index et al 01/05/2030 USD</t>
  </si>
  <si>
    <t>XS2720296792</t>
  </si>
  <si>
    <t>BBVA 6Y Phoenix Autocall on S&amp;P/ASX 200 Index et al 02/05/2030 GBP</t>
  </si>
  <si>
    <t>XS2720297253</t>
  </si>
  <si>
    <t>BBVA 4Y Fixed Coupon Quarterly Autocall on Netflix et al 01/05/2028 USD</t>
  </si>
  <si>
    <t>XS2720303838</t>
  </si>
  <si>
    <t>BBVA 6Y Prime Income Note on S&amp;P 500 Index et al 10/05/2030 GBP</t>
  </si>
  <si>
    <t xml:space="preserve">UK selling restrictions </t>
  </si>
  <si>
    <t>XS2720314017</t>
  </si>
  <si>
    <t>BBVA 6Y Classic Autocall on S&amp;P 500 Index et al 09/05/2030 GBP</t>
  </si>
  <si>
    <t>XS2720316731</t>
  </si>
  <si>
    <t>BBVA 4Y Fixed Coupon with Quarterly Autocall on NetEase Inc et al 10/05/2028 GBP</t>
  </si>
  <si>
    <t>XS2720319081</t>
  </si>
  <si>
    <t>BBVA 6Y Phoenix Memory on FTSE 100 Index et al 17/05/2030 GBP</t>
  </si>
  <si>
    <t>XS2720319164</t>
  </si>
  <si>
    <t>BBVA 6Y Phoenix Memory on FTSE 100 Index et al 17/05/2030 USD</t>
  </si>
  <si>
    <t>XS2720319677</t>
  </si>
  <si>
    <t>BBVA 6Y Classic Note on NASDAQ 100 Index et al GBP 24/05/2030</t>
  </si>
  <si>
    <t>XS2720321731</t>
  </si>
  <si>
    <t>BBVA 6Y Snowball Autocall on Nikkei 225 Index et al 19/09/2030 GBP</t>
  </si>
  <si>
    <t>XS2722337214</t>
  </si>
  <si>
    <t>Morgan Stanley 6Y 100% Capital Protected Autocall on Euro Stoxx 50 et al 21/12/2029 GBP</t>
  </si>
  <si>
    <t>XS2722666620</t>
  </si>
  <si>
    <t>Morgan Stanley 6Y 100% Capital Protected Autocall on Euro Stoxx 50 et al 22/02/2030 GBP</t>
  </si>
  <si>
    <t>XS2722666893</t>
  </si>
  <si>
    <t>Morgan Stanley Cap US Feb 24 7.7%</t>
  </si>
  <si>
    <t>XS2722730145</t>
  </si>
  <si>
    <t>Morgan Stanley 6Y Phoenix Autocall on Euro Stoxx 50 et al 21/02/30 GBP</t>
  </si>
  <si>
    <t>XS2724117192</t>
  </si>
  <si>
    <t>Barclays Bank 4Y Phoenix Autocall on S&amp;P 500 et al 28/03/2028 GBP</t>
  </si>
  <si>
    <t>XS2734947406</t>
  </si>
  <si>
    <t>Barclays 5Y Quanto Autocallable Note on Nikkei 225 Index et al 10/04/2029 GBP</t>
  </si>
  <si>
    <t>XS2736389383</t>
  </si>
  <si>
    <t>UBS 6Y Capital Protected Autocall Note on FTSE 100 Index et al  07/02/2030 GBP</t>
  </si>
  <si>
    <t>XS2736389540</t>
  </si>
  <si>
    <t>UBS 6Y Phoenix Autocall on NASDAQ 100 et al 07/02/2030 GBP</t>
  </si>
  <si>
    <t>XS2736389623</t>
  </si>
  <si>
    <t>UBS 6Y Classic Autocall on NASDAQ 100 et al 07/02/2030 GBP</t>
  </si>
  <si>
    <t>XS2736681367</t>
  </si>
  <si>
    <t>Natixis 3Y Fixed Income Note on Euro Stoxx 50 Index et al 14/09/2027 USD</t>
  </si>
  <si>
    <t>XS2736694261</t>
  </si>
  <si>
    <t>Natixis 3Y Reverse Convertible Note on Euro Stoxx 50 et al 07/02/2028 GBP</t>
  </si>
  <si>
    <t>XS2736694345</t>
  </si>
  <si>
    <t>Natixis 3Y Reverse Convertible Note on Euro Stoxx 50 et al 07/02/2028 USD</t>
  </si>
  <si>
    <t>XS2736696803</t>
  </si>
  <si>
    <t>Natixis 4Y Fixed Income Note on  FTSE 100 Index et al 31/01/2029 USD</t>
  </si>
  <si>
    <t>XS2736708665</t>
  </si>
  <si>
    <t>Natixis 3Y Fixed Income Note on Euro Stoxx 50 et al 13/03/2028 USD</t>
  </si>
  <si>
    <t>XS2736708749</t>
  </si>
  <si>
    <t>Natixis 3Y Fixed Income Note on Euro Stoxx 50 et al 13/03/2028 GBP</t>
  </si>
  <si>
    <t>XS2738058424</t>
  </si>
  <si>
    <t>Credit Agricole 3Y Reverse Convertible on Nikkei 225 Index et al USD 01/06/2027</t>
  </si>
  <si>
    <t>XS2738058697</t>
  </si>
  <si>
    <t>Credit Agricole 3Y Reverse Convertible on Nikkei 225 Index et al 01/06/2027 GBP</t>
  </si>
  <si>
    <t>XS2738063697</t>
  </si>
  <si>
    <t>Credit Agricole 6Y Global Income Note on S&amp;P 500 Index et al 10/06/2030 USD</t>
  </si>
  <si>
    <t>XS2738063770</t>
  </si>
  <si>
    <t>Credit Agricole 6Y Global Income Note on S&amp;P 500 Index et al 10/06/2030 GBP</t>
  </si>
  <si>
    <t>XS2738104806</t>
  </si>
  <si>
    <t>Credit Agricole 39 Months Fixed Income Note on S&amp;P 500 Index et al 25/10/2027 GBP</t>
  </si>
  <si>
    <t>XS2738115166</t>
  </si>
  <si>
    <t>Credit Agricole 6Y Autocall Note on FTSE 100 Index et al 26/07/2030 USD</t>
  </si>
  <si>
    <t>XS2738115240</t>
  </si>
  <si>
    <t>Credit Agricole 6Y Autocall Note on FTSE 100 Index et al 26/07/2030 GBP</t>
  </si>
  <si>
    <t>XS2741441229</t>
  </si>
  <si>
    <t>BNP Paribas 6Y 100% Capital Protected Note on S&amp;P 500 17/05/2030 USD</t>
  </si>
  <si>
    <t>XS2741472885</t>
  </si>
  <si>
    <t>BNP Paribas 6Y Capital Protected Callable Note on EURO Stoxx 50 Index 01/05/2030 GBP</t>
  </si>
  <si>
    <t>XS2741472968</t>
  </si>
  <si>
    <t>BNP Paribas 6Y Capital Protected Callable Note on EURO Stoxx 50 Index 01/05/2030 USD</t>
  </si>
  <si>
    <t>XS2742917375</t>
  </si>
  <si>
    <t>Barclays 6Y 100% Capital Protected Autocall on Nikkei 225 et al 03/05/2030 USD</t>
  </si>
  <si>
    <t>XS2742917532</t>
  </si>
  <si>
    <t>Barclays 3Y Fixed Income Note on Nikkei 225 Index et al 30/04/2027 GBP</t>
  </si>
  <si>
    <t>XS2746165989</t>
  </si>
  <si>
    <t>Soc Gen 6Y 100% Capital Protected Index Callable Note on Euro Stoxx 50  01/03/2030 GBP</t>
  </si>
  <si>
    <t>XS2746269252</t>
  </si>
  <si>
    <t>Soc Gen 6Y 100% Capital Protected Note on Euro Stoxx 50 20/03/2030 GBP</t>
  </si>
  <si>
    <t>XS2746307102</t>
  </si>
  <si>
    <t>SOCIETE GENERALE 6Y 100% CA</t>
  </si>
  <si>
    <t>XS2746307284</t>
  </si>
  <si>
    <t>Société Générale 6Y 100% Capital Protected Callable on EURO Stoxx 50 Index 28/03/2030 USD</t>
  </si>
  <si>
    <t>XS2746453427</t>
  </si>
  <si>
    <t>Soc Gen 4Y Cash Booster Autocall on Advanced Micro Devices et al 21/04/2028 GBP</t>
  </si>
  <si>
    <t>XS2748024135</t>
  </si>
  <si>
    <t>Marex 6Y Worst Of Autocall on IBEX 35 Index et al 25/06/2030 GBP</t>
  </si>
  <si>
    <t>XS2748054637</t>
  </si>
  <si>
    <t>Marex 6Y 65:65  Quarterly Memory Income Builder on FTSE 100 Index et al 09/08/2030 GBP</t>
  </si>
  <si>
    <t>XS2748061509</t>
  </si>
  <si>
    <t>Marex 6Y  Memory Phoenix Autocall on FTSE 100 Index et al 05/08/2030 GBP</t>
  </si>
  <si>
    <t>XS2749364100</t>
  </si>
  <si>
    <t>BNP Paribas 6Y 95% Capital Protected Autocalll Note on S&amp;P 500 Index et al 17/05/2030 GBP</t>
  </si>
  <si>
    <t>XS2749485822</t>
  </si>
  <si>
    <t>Causeway 5Y  Quarterly Step Down Kick Out Plan March 2024 GBP</t>
  </si>
  <si>
    <t>XS2754687460</t>
  </si>
  <si>
    <t>Morgan Stanley 6Y Phoenix Autocall on FTSE MIB Index et al 07/03/2030 GBP</t>
  </si>
  <si>
    <t>XS2754891583</t>
  </si>
  <si>
    <t>Morgan Stanley 6Y Phoenix Note on FTSE MIB Index et al 22/03/2030 GBP</t>
  </si>
  <si>
    <t>XS2754893100</t>
  </si>
  <si>
    <t>Morgan Stanley 6Y 95% Capital Protected Autocall on Nikkei 225 et al 23/04/2030 USD</t>
  </si>
  <si>
    <t>XS2754893365</t>
  </si>
  <si>
    <t>Morgan Stanley 6Y 95% Capital Protected Autocall on Nikkei 225 et al 23/04/2030 GBP</t>
  </si>
  <si>
    <t>XS2754932445</t>
  </si>
  <si>
    <t>Morgan Stanley 6Y Phoenix Autocall on Nikkei 225 et al 16/04/2030 GBP</t>
  </si>
  <si>
    <t>XS2755126302</t>
  </si>
  <si>
    <t>Morgan Stanley 6Y Phoenix Autocall on S&amp;P 500 et al 30/04/2030 GBP</t>
  </si>
  <si>
    <t>XS2755126484</t>
  </si>
  <si>
    <t>Morgan Stanley 6Y Phoenix Autocall on S&amp;P 500 et al 30/04/2030 USD</t>
  </si>
  <si>
    <t>XS2755129405</t>
  </si>
  <si>
    <t>UBS 6Y Quarterly Snowball Autocall on Euro Stoxx Banks Index et al GBP 25/02/2030</t>
  </si>
  <si>
    <t>XS2757796953</t>
  </si>
  <si>
    <t>BNP Paribas 6Y Capital Protected Callable Note on Euro Stoxx 50 Index 31/05/2030 GBP</t>
  </si>
  <si>
    <t>XS2758247980</t>
  </si>
  <si>
    <t>BNP 7Y Issuer Callable Note on S&amp;P 500 Index 16/06/2031 USD</t>
  </si>
  <si>
    <t>Added by SC but no request from IFGL Pensions - 7 year term outside of our criteria</t>
  </si>
  <si>
    <t>XS2759182707</t>
  </si>
  <si>
    <t>BNP 7Y Issuer Callable Note with Memory on S&amp;P 500 Index 09/06/2031 USD</t>
  </si>
  <si>
    <t>7 year term outside of our criteria</t>
  </si>
  <si>
    <t>XS2759182889</t>
  </si>
  <si>
    <t>BNP 7Y Issuer Callable Note with Memory on S&amp;P 500 Index 09/06/2031 GBP</t>
  </si>
  <si>
    <t>XS2759197481</t>
  </si>
  <si>
    <t>BNP Paribas 6Y 90% Capital Protected Autocall on MSCI China 07/06/2030 GBP</t>
  </si>
  <si>
    <t>XS2759197648</t>
  </si>
  <si>
    <t>BNP Paribas 6Y 90% Capital Protected Autocall on MSCI China 07/06/2030 USD</t>
  </si>
  <si>
    <t>XS2759800050</t>
  </si>
  <si>
    <t>BBVA 4Y Quarterly Phoenix Autocall With Memory on Netflix Inc et al 31/05/2028 GBP</t>
  </si>
  <si>
    <t>UK selling restructions</t>
  </si>
  <si>
    <t>XS2759803401</t>
  </si>
  <si>
    <t>BBVA 6Y Classic Autocall on S&amp;P 500 et al 14/06/2030 USD</t>
  </si>
  <si>
    <t>XS2759803583</t>
  </si>
  <si>
    <t>BBVA 6Y Classic Autocall on S&amp;P 500 et al 14/06/2030 GBP</t>
  </si>
  <si>
    <t>XS2759805018</t>
  </si>
  <si>
    <t>BBVA 6Y Classic Autocall on Swiss Market Index et al 07/06/2030 GBP</t>
  </si>
  <si>
    <t>XS2759805109</t>
  </si>
  <si>
    <t>BBVA 6Y Classic Autocall on Swiss Market Index et al 07/06/2030 USD</t>
  </si>
  <si>
    <t>XS2759827335</t>
  </si>
  <si>
    <t>BBVA 6Y Phoenix Autocall on FTSE 100 et al 08/07/2030 GBP</t>
  </si>
  <si>
    <t>XS2759827418</t>
  </si>
  <si>
    <t xml:space="preserve">BBVA 6Y Phoenix Autocall on FTSE 100 et al 08/07/2030 USD </t>
  </si>
  <si>
    <t>XS2759833739</t>
  </si>
  <si>
    <t>BBVA 6Y Classic Note on Nikkei 225 Index et al 08/07/2030 USD</t>
  </si>
  <si>
    <t>XS2759833812</t>
  </si>
  <si>
    <t>BBVA 6Y Classic Note on Nikkei 225 Index et al 08/07/2030 GBP</t>
  </si>
  <si>
    <t>XS2759833903</t>
  </si>
  <si>
    <t xml:space="preserve">BBVA 6Y Classic Note on Nikkei 225 Index et al 05/07/2030 EUR </t>
  </si>
  <si>
    <t>XS2759834034</t>
  </si>
  <si>
    <t>BBVA 6Y Phoenix Autocall on Nikkei 225 et al 08/07/2030 GBP</t>
  </si>
  <si>
    <t>XS2759834117</t>
  </si>
  <si>
    <t>BBVA 6Y Phoenix Autocall on Nikkei 225 et al 05/07/2030 EUR</t>
  </si>
  <si>
    <t>XS2759852010</t>
  </si>
  <si>
    <t>BBVA 6Y Phoenix Autocall on Nikkei 225 et al 08/07/2030 USD</t>
  </si>
  <si>
    <t>XS2759864536</t>
  </si>
  <si>
    <t>BBVA 6Y Phoenix Autocall on FTSE 100 et al 23/07/2030 GBP</t>
  </si>
  <si>
    <t>UK Selling restrictions</t>
  </si>
  <si>
    <t>XS2759866077</t>
  </si>
  <si>
    <t>BBVA 4Y Quarterly Phoenix Autocall with Memory on Morgan Stanley et al 25/07/2028 GBP</t>
  </si>
  <si>
    <t>XS2759866234</t>
  </si>
  <si>
    <t>BBVA 5Y Income Note on Alphabet Inc et al 02/08/2029 GBP</t>
  </si>
  <si>
    <t>XS2759874501</t>
  </si>
  <si>
    <t>BBVA 6Y 85/65 Phoenix Autocall with Memory on S&amp;P/ASX 200 Index et al 27/06/2030 GBP</t>
  </si>
  <si>
    <t>XS2759874840</t>
  </si>
  <si>
    <t>BBVA 6Y Quarterly Phoenix Autocall with Memory on S&amp;P 500 Index et al 27/06/2030 GBP</t>
  </si>
  <si>
    <t>XS2759875144</t>
  </si>
  <si>
    <t>BBVA 4Y Phoenix Autocall on Morgan Stanley et al 27/06/2028 GBP</t>
  </si>
  <si>
    <t>XS2760231014</t>
  </si>
  <si>
    <t>BBVA 6Y Semi-Annual Autocall on Swiss Market Index et al 09/07/2030 GBP</t>
  </si>
  <si>
    <t>XS2760244421</t>
  </si>
  <si>
    <t>BBVA 4Y Phoenix Autocall on Morgan Stanley et al GBP 19/07/2028</t>
  </si>
  <si>
    <t>XS2760245584</t>
  </si>
  <si>
    <t>BBVA 3Y Fixed Coupon Income Note on S&amp;P 500 et al 19/07/2027 GBP</t>
  </si>
  <si>
    <t>XS2761943641</t>
  </si>
  <si>
    <t>Barclays 4Y Quanto Autocall on NIKKEI 225 Index et al 30/05/2028 USD</t>
  </si>
  <si>
    <t>XS2764397407</t>
  </si>
  <si>
    <t>UBS 6Y Classic Autocall on Euro Stoxx 50 et al 13/03/2030  GBP</t>
  </si>
  <si>
    <t>XS2764397662</t>
  </si>
  <si>
    <t>UBS 6Y Phoenix Memory Autocall on Euro Stoxx 50 et al 13/03/2030 GBP</t>
  </si>
  <si>
    <t>XS2770514789</t>
  </si>
  <si>
    <t>Verizon Communications 3.5% 28/06/2032 EUR</t>
  </si>
  <si>
    <t>XS2770885254</t>
  </si>
  <si>
    <t>UBS AG 6Y Quarterly Snowball Autocall on TOPIX Index et al 28/03/2030 GBP</t>
  </si>
  <si>
    <t>XS2773414417</t>
  </si>
  <si>
    <t>Goldman Sachs 6Y 95% Capital Protected Autocall Note on S&amp;P 500 et al 17/05/2030 USD</t>
  </si>
  <si>
    <t>XS2773419564</t>
  </si>
  <si>
    <t>Goldman Sachs 6Y 95% Capital Protected Autocall Note on S&amp;P 500 et al 17/05/2030 GBP</t>
  </si>
  <si>
    <t>XS2773738401</t>
  </si>
  <si>
    <t>Goldman Sachs 6Y Capital Protected Autocall Note on S&amp;P 500 Index et al 28/06/2030 GBP</t>
  </si>
  <si>
    <t>XS2773738583</t>
  </si>
  <si>
    <t>Goldman Sachs 6Y Capital Protected Autocall Note on S&amp;P 500 Index et al 28/06/2030 USD</t>
  </si>
  <si>
    <t>XS2773740134</t>
  </si>
  <si>
    <t>Goldman Sachs 6Y 95% Capital Protected Autocall on S&amp;P 500 et al 09/08/2030 USD</t>
  </si>
  <si>
    <t>XS2773749192</t>
  </si>
  <si>
    <t>Goldman Sachs 6Y 95% Capital Protected Autocall on S&amp;P 500 et al 09/08/2030 GBP</t>
  </si>
  <si>
    <t>XS2781130351</t>
  </si>
  <si>
    <t>Soc Gen 6Y 100% Capital Protected Issuer Callable on Euro Stoxx 50 07/05/2030 GBP</t>
  </si>
  <si>
    <t>XS2782352624</t>
  </si>
  <si>
    <t>BNP Paribas 6Y Capital Protected Callable Note on Eurostoxx 50 Index 27/06/2030 USD</t>
  </si>
  <si>
    <t>XS2782353275</t>
  </si>
  <si>
    <t>BNP Paribas 6Y Capital Protected Callable Note on Eurostoxx 50 Index 27/06/2030 GBP</t>
  </si>
  <si>
    <t>XS2784805264</t>
  </si>
  <si>
    <t>BNP 6Y Capital Protected Note on MSCI China Index 19/07/2030 USD</t>
  </si>
  <si>
    <t>XS2784805421</t>
  </si>
  <si>
    <t>BNP 6Y Capital Protected Note on MSCI China Index 19/07/2030 GBP</t>
  </si>
  <si>
    <t>XS2785956330</t>
  </si>
  <si>
    <t>Morgan Stanley 5 Year Worst of Phoenix Autocall Notes on S&amp;P 500 et al 05/04/2029 GBP</t>
  </si>
  <si>
    <t>Profin confirmed no selling restrictions but cannot provide a KID document</t>
  </si>
  <si>
    <t>XS2785990438</t>
  </si>
  <si>
    <t>Morgan Stanley 6Y Phoenix Autocall on Nikkei 225 Index et al 03/06/2030 GBP</t>
  </si>
  <si>
    <t>XS2786195912</t>
  </si>
  <si>
    <t>Morgan Stanley 5Y Classic Autocall on FTSE 100 Index et al 25/04/2029 GBP</t>
  </si>
  <si>
    <t>XS2786199070</t>
  </si>
  <si>
    <t>Morgan Stanley 6Y Phoenix Memory Autocall on S&amp;P 500 et al 24/05/2030 GBP</t>
  </si>
  <si>
    <t>XS2786266283</t>
  </si>
  <si>
    <t>Morgan Stanley 6Y Phoenix Autocall on The Nikkei 225 Index et al 14/06/2030 USD</t>
  </si>
  <si>
    <t>XS2786332689</t>
  </si>
  <si>
    <t>Morgan Stanley 6Y Phoenix Autocall on FTSE MIB Index et al 24/06/2030 USD</t>
  </si>
  <si>
    <t>XS2786332762</t>
  </si>
  <si>
    <t>Morgan Stanley 6Y Phoenix Autocall on FTSE MIB Index et al 24/06/2030 GBP</t>
  </si>
  <si>
    <t>XS2788042245</t>
  </si>
  <si>
    <t>Vanilla Blue Chip Portfolio ETP</t>
  </si>
  <si>
    <t>XS2788607104</t>
  </si>
  <si>
    <t>UBS 6Y Classic Autocall on S&amp;P 500 et al 29/04/2030 GBP</t>
  </si>
  <si>
    <t>XS2788607286</t>
  </si>
  <si>
    <t>UBS 6Y Classic Autocall on S&amp;P 500 et al 29/04/2030 USD</t>
  </si>
  <si>
    <t>XS2791650802</t>
  </si>
  <si>
    <t>Barclays Bank Plc 5Y Phoenix Conditional Quarterly Memory Coupon on Apple.com Inc et al 27/06/2029 USD</t>
  </si>
  <si>
    <t>XS2792927829</t>
  </si>
  <si>
    <t>BNP Paribas 6Y Memory Lock In Autocallable on FTSE 100 Index et al 23/08/2030 USD</t>
  </si>
  <si>
    <t>XS2792928124</t>
  </si>
  <si>
    <t>BNP Paribas 6Y Memory Lock In Autocallable on FTSE 100 Index et al 23/08/2030 GBP</t>
  </si>
  <si>
    <t>XS2792933041</t>
  </si>
  <si>
    <t>BNP Paribas 6Y Semi-Annual Phoenix Memory Autocall on S&amp;P 500 Index et al 15/08/2030 GBP</t>
  </si>
  <si>
    <t>XS2793703682</t>
  </si>
  <si>
    <t>UBS AG 6Y Quarterly Snowball Autocall on TOPIX Index et al 01/05/2030 USD</t>
  </si>
  <si>
    <t>XS2794288386</t>
  </si>
  <si>
    <t>Marex 6Y Worst of Mem Phoenix Autocall on Russell 2000 Index et al 25/10/2030 USD</t>
  </si>
  <si>
    <t>UK Selling Restrictions</t>
  </si>
  <si>
    <t>XS2794288469</t>
  </si>
  <si>
    <t>Marex 6Y Worst of Mem Phoenix Autocall on Russell 2000 Index et al 25/10/2030 GBP</t>
  </si>
  <si>
    <t>XS2794291091</t>
  </si>
  <si>
    <t>Marex 6Y Phoenix Autocal with Memory on FTSE 100 Index et al 25/10/2030 GBP</t>
  </si>
  <si>
    <t>XS2794964341</t>
  </si>
  <si>
    <t>BNP 6Y Dropback Note on Euro Stoxx 50 02/08/2030 GBP</t>
  </si>
  <si>
    <t>XS2794964424</t>
  </si>
  <si>
    <t>BNP 6Y Dropback Note on Euro Stoxx 50 02/08/2030 USD</t>
  </si>
  <si>
    <t>XS2794994769</t>
  </si>
  <si>
    <t>BNP Paribas 6Y Capital Protected Callable Note on Euro Stoxx 50 Index 25/07/2030 USD</t>
  </si>
  <si>
    <t>XS2794995063</t>
  </si>
  <si>
    <t>BNP Paribas 6Y Capital Protected Callable Note on Euro Stoxx 50 Index 25/07/2030 GBP</t>
  </si>
  <si>
    <t>XS2796492812</t>
  </si>
  <si>
    <t>Zenith Energy Ltd 14.875% 26/03/2026 GBP</t>
  </si>
  <si>
    <t>Declined because the corporate bond is not rated and poor liquidity. SC 24/5/24</t>
  </si>
  <si>
    <t>XS2802355391</t>
  </si>
  <si>
    <t>BBVA 6Y Classic Note on Nikkei 225 Index et al 6/08/2030 USD</t>
  </si>
  <si>
    <t>XS2802359625</t>
  </si>
  <si>
    <t>BBVA 6Y Semi-Annual Classic Autocall on S&amp;P 500 Index et al 09/08/2030 GBP</t>
  </si>
  <si>
    <t>Weekly GAP. Not acceptable because of UK selling restrictions</t>
  </si>
  <si>
    <t>XS2802392592</t>
  </si>
  <si>
    <t>BBVA 6Y Quarterly Phoenix Autocall with Memory on Euro Stoxx 50 Index et al 22/08/2030 GBP</t>
  </si>
  <si>
    <t>XS2802401682</t>
  </si>
  <si>
    <t>BBVA 4Y Quarterly Phoenix Autocall with Memory on Morgan Stanley et al 26/09/2028 GBP</t>
  </si>
  <si>
    <t>XS2802401849</t>
  </si>
  <si>
    <t>BBVA 6Y Quarterly Income Note on S&amp;P 500 Index et al 27/09/2030 GBP</t>
  </si>
  <si>
    <t>XS2802402573</t>
  </si>
  <si>
    <t>BBVA 6Y Issuer Callable Note on Euro Stoxx 50 26/09/2030 USD</t>
  </si>
  <si>
    <t>XS2802402656</t>
  </si>
  <si>
    <t>BBVA 6Y Issuer Callable Note on Euro Stoxx 50 26/09/2030 GBP</t>
  </si>
  <si>
    <t>XS2802406210</t>
  </si>
  <si>
    <t>BBVA 6Y Phoenix Autocall on Swiss Market Index et al 26/09/2030 USD</t>
  </si>
  <si>
    <t>XS2802406301</t>
  </si>
  <si>
    <t>BBVA 6Y Phoenix Autocall on Swiss Market Index et al 26/09/2030 GBP</t>
  </si>
  <si>
    <t>XS2802406483</t>
  </si>
  <si>
    <t>BBVA 6Y Quarterly Phoenix Autocall with Memory on S&amp;P 500 Index et al 26/09/2030 USD</t>
  </si>
  <si>
    <t>XS2802406566</t>
  </si>
  <si>
    <t>BBVA 6Y Quarterly Phoenix Autocall with Memory on S&amp;P 500 Index et al 26/09/2030 GBP</t>
  </si>
  <si>
    <t>XS2802418579</t>
  </si>
  <si>
    <t>BBVA 6Y Classic Autocall on EURO STOXX 50 Index et al GBP 02/12/2030 GBP</t>
  </si>
  <si>
    <t>XS2802449459</t>
  </si>
  <si>
    <t>BBVA 6Y Semi-Annual Classic  Autocall  on S&amp;P 500 Index et al 08/11/2030 GBP</t>
  </si>
  <si>
    <t>XS2805535734</t>
  </si>
  <si>
    <t>UBS AG 6Y 85-60 Memory Income Autocall on FTSE 100 Index et al 22/05/2030 USD</t>
  </si>
  <si>
    <t>XS2805535817</t>
  </si>
  <si>
    <t>UBS AG 6Y 85-60 Memory Income Autocall on FTSE 100 Index et al 22/05/2030 GBP</t>
  </si>
  <si>
    <t>XS2805591133</t>
  </si>
  <si>
    <t>Barclays 5Y Capital Protected Autocall on Commerzbank AG et al 31/07/2029 GBP</t>
  </si>
  <si>
    <t>XS2809862167</t>
  </si>
  <si>
    <t>UBS 6Y Classic Autocall on S&amp;P 500 et al 24/05/2030 GBP</t>
  </si>
  <si>
    <t>XS2811566913</t>
  </si>
  <si>
    <t>BNP Paribas 6Y Conditional Semi-Annual Coupon (with Memory) on Nikkei 225 Index et al 02/08/2030 GBP</t>
  </si>
  <si>
    <t>XS2812004880</t>
  </si>
  <si>
    <t>BNP Paribas 6Y 100% Capital Protected Callable on Euro Stoxx 50 22/08/2030 USD</t>
  </si>
  <si>
    <t>XS2813985475</t>
  </si>
  <si>
    <t>Soc Gen 6Y 100% Capital Protected Issuer Callable on Euro Stoxx 50 04/07/2030 GBP</t>
  </si>
  <si>
    <t>XS2814149501</t>
  </si>
  <si>
    <t>Société Générale 6Y Capital Protected Callable Note on Euro Stoxx 50 Index 08/08/2030 GBP</t>
  </si>
  <si>
    <t>XS2814640780</t>
  </si>
  <si>
    <t>Citi 6Y Classic Autocall on Euro Stoxx 50 et al 08/07/2030 GBP</t>
  </si>
  <si>
    <t>XS2815462440</t>
  </si>
  <si>
    <t>BNP Paribas 6Y Callable on Euro Stoxx 50 22/08/2030 GBP</t>
  </si>
  <si>
    <t>XS2817524569</t>
  </si>
  <si>
    <t>Morgan Stanley 6Y Worst of Phoenix Autocall on Nikkei 225 Index et al 22/07/2030 GBP</t>
  </si>
  <si>
    <t>XS2817561413</t>
  </si>
  <si>
    <t>Morgan Stanley 6Y Worst of Phoenix Autocall on Nikkei 225 Index et al 22/07/2030 USD</t>
  </si>
  <si>
    <t>XS2817788545</t>
  </si>
  <si>
    <t>Morgan Stanley 6Y Phoenix Autocall on FTSE MIB Index et al 02/08/2030 USD</t>
  </si>
  <si>
    <t>XS2817788891</t>
  </si>
  <si>
    <t>Morgan Stanley 6Y Phoenix Autocall on FTSE MIB Index et al 02/08/2030 GBP</t>
  </si>
  <si>
    <t>XS2818561032</t>
  </si>
  <si>
    <t>Barclays 6Y Worst Of Autocall on Nasdaq 100 Index et al 20/09/2030 GBP</t>
  </si>
  <si>
    <t>XS2818561388</t>
  </si>
  <si>
    <t>Barclays 6Y Worst Of Autocall on Nasdaq 100 Index et al 20/09/2030 USD</t>
  </si>
  <si>
    <t>XS2826591740</t>
  </si>
  <si>
    <t>Coventry Building Society 8.75% Perpetual GBP</t>
  </si>
  <si>
    <t>This is a CoCo bond, which are classified as high risk and are only available to professional investors, and as such we are unable to trade these via our stockbroker.</t>
  </si>
  <si>
    <t>XS2826668472</t>
  </si>
  <si>
    <t>UBS 6Y 85-60 Memory Autocall on Euro Stoxx 50 et al 27/06/2030 USD</t>
  </si>
  <si>
    <t>XS2826668555</t>
  </si>
  <si>
    <t>UBS 6Y 85-60 Memory Autocall on Euro Stoxx 50 et al 27/06/2030 GBP</t>
  </si>
  <si>
    <t>XS2834738648</t>
  </si>
  <si>
    <t>BBVA 4Y Quarterly Income Autocall with Memory on Amazon.com Inc et al 25/10/2028 GBP</t>
  </si>
  <si>
    <t>XS2834755733</t>
  </si>
  <si>
    <t>BBVA 3.5 Y Quarterly Phoenix Autocall with Memory on GSK Plc et al 24/04/2028 GBP</t>
  </si>
  <si>
    <t>XS2834755816</t>
  </si>
  <si>
    <t>BBVA 4Y Quarterly Phoenix Autocall with Memory on Morgan Stanley et al 24/10/2028 GBP</t>
  </si>
  <si>
    <t>XS2835201455</t>
  </si>
  <si>
    <t>Goldman Sachs 6Y Quanto Autocall on Nikkei 225 et al 25/10/2030 USD</t>
  </si>
  <si>
    <t>XS2835221990</t>
  </si>
  <si>
    <t>Goldman Sachs 6Y Quanto Autocall on Nikkei 225 et al 25/10/2030 GBP</t>
  </si>
  <si>
    <t>XS2835286936</t>
  </si>
  <si>
    <t>Goldman Sachs 6Y Quanto Autocall on Nikkei 225 et al 20/09/2030 GBP</t>
  </si>
  <si>
    <t>XS2835289013</t>
  </si>
  <si>
    <t>Goldman Sachs 6Y Quanto Autocall on Nikkei 225 et al 20/09/2030 USD</t>
  </si>
  <si>
    <t>XS2836194436</t>
  </si>
  <si>
    <t>BNP Paribas 6Y Memory Lock in Autocallable on FTSE 100 Index et al 11/10/2030 USD</t>
  </si>
  <si>
    <t>XS2836194519</t>
  </si>
  <si>
    <t>BNP Paribas 6Y Memory Lock in Autocallable on FTSE 100 Index et al 11/10/2030 GBP</t>
  </si>
  <si>
    <t>XS2838380488</t>
  </si>
  <si>
    <t>UBS 6Y Classic Autocall on S&amp;P 500 et al 18/07/2030 USD</t>
  </si>
  <si>
    <t>XS2838395320</t>
  </si>
  <si>
    <t>UBS 6Y Classic Autocall on S&amp;P 500 et al 18/07/2030 GBP</t>
  </si>
  <si>
    <t>XS2842345964</t>
  </si>
  <si>
    <t>BNP Paribas 6Y Phoenix Autocall on Euro Stoxx 50 et al 18/10/2030 GBP</t>
  </si>
  <si>
    <t xml:space="preserve">XS2842346004 </t>
  </si>
  <si>
    <t>BNP Paribas 6Y Phoenix Autocall on Euro Stoxx 50 et al 18/10/2030 USD</t>
  </si>
  <si>
    <t>XS2846312424</t>
  </si>
  <si>
    <t>Morgan Stanley 6Y Phoenix Autocall on FTSE MIB Index et al 19/07/2030 GBP</t>
  </si>
  <si>
    <t>XS2846641913</t>
  </si>
  <si>
    <t>Morgan Stanley 6Y Phoenix Autocall on Nikkei 225 Index et al 09/09/2030  GBP</t>
  </si>
  <si>
    <t>XS2846643539</t>
  </si>
  <si>
    <t>Morgan Stanley 6Y Phoenix Autocall on Nikkei 225 Index et al 09/09/2030  USD</t>
  </si>
  <si>
    <t>XS2849669887</t>
  </si>
  <si>
    <t xml:space="preserve">UBS AG 6Y Quartely Snowball Autocall on TOPIX Index et al 25/07/2030 USD </t>
  </si>
  <si>
    <t>XS2850496873</t>
  </si>
  <si>
    <t>UBS 6Y Phoenix Autocall on Euro Stoxx 50 et al 25/07/2030 USD</t>
  </si>
  <si>
    <t>XS2850497509</t>
  </si>
  <si>
    <t>UBS 6Y Phoenix Autocall on Euro Stoxx 50 et al 25/07/2030 GBP</t>
  </si>
  <si>
    <t>XS2850664413</t>
  </si>
  <si>
    <t>UBS AG 6Y 85/65 Phoenix Autocall with Memory on Nikkei 225 Index et al 10/07/2030 GBP</t>
  </si>
  <si>
    <t>XS2851746193</t>
  </si>
  <si>
    <t>Marex 6Y Phoenix Autocall on Russell 200 Index et al 06/12/2030 USD</t>
  </si>
  <si>
    <t>XS2851746276</t>
  </si>
  <si>
    <t>Marex 6Y Phoenix Autocall on Russell 200 Index et al 06/12/2030 GBP</t>
  </si>
  <si>
    <t>XS2851795307</t>
  </si>
  <si>
    <t>Marex 6Y Memory Income Note on Nasdaq 100 Index et al GBP 07/03/2031</t>
  </si>
  <si>
    <t>XS2856208306</t>
  </si>
  <si>
    <t>Citigroup 6Y Quanto Autocall on Euro Stoxx 50 et al 24/09/2030 GBP</t>
  </si>
  <si>
    <t>XS2856233833</t>
  </si>
  <si>
    <t>Citi 6Y Autocallable Note on Euro Stoxx 50 et al 30/08/2030 GBP</t>
  </si>
  <si>
    <t>XS2856234567</t>
  </si>
  <si>
    <t>Citi 6Y Autocallable Note on Euro Stoxx 50 et al 30/08/2030 USD</t>
  </si>
  <si>
    <t>XS2857483999</t>
  </si>
  <si>
    <t>BNP Paribas 6Y Callable Note on Euro Stoxx 50 Index 31/10/2030 USD</t>
  </si>
  <si>
    <t>XS2861392723</t>
  </si>
  <si>
    <t>Barclays 6Y Autocallable on NASDAQ 100 et al 29/11/2030 USD</t>
  </si>
  <si>
    <t>XS2861392996</t>
  </si>
  <si>
    <t>Barclays 6Y Autocallable on NASDAQ 100 et al 29/11/2030 GBP</t>
  </si>
  <si>
    <t>XS2861876253</t>
  </si>
  <si>
    <t>Morgan Stanley 6Y Phoenix Autocall on FTSE MIB Index et al 10/09/2030 GBP</t>
  </si>
  <si>
    <t>XS2861998792</t>
  </si>
  <si>
    <t>Morgan Stanley 6Y Phoenix Autocall on FTSE MIB Index et al 20/08/2030 GBP</t>
  </si>
  <si>
    <t>XS2862030272</t>
  </si>
  <si>
    <t>Morgan Stanley 6Y Phoenix Autocall on S&amp;P 500 et al 21/08/2030 GBP</t>
  </si>
  <si>
    <t>XS2862096885</t>
  </si>
  <si>
    <t>Morgan Stanley 6Y Note on S&amp;P 500 Index 20/09/2030 USD</t>
  </si>
  <si>
    <t>XS2862226920</t>
  </si>
  <si>
    <t>Morgan Stanley 6Y Phoenix Autocall on FTSE MIB et al 04/09/2030 GBP</t>
  </si>
  <si>
    <t>XS2862296386</t>
  </si>
  <si>
    <t>Morgan Stanley 6Y Classic Autocall on S&amp;P 500 et al 07/10/2030 USD</t>
  </si>
  <si>
    <t>XS2862296469</t>
  </si>
  <si>
    <t>Morgan Stanley 6Y Classic Autocall on S&amp;P 500 et al 07/10/2030 GBP</t>
  </si>
  <si>
    <t>XS2862296543</t>
  </si>
  <si>
    <t>Morgan Stanley 6Y Phoenix Quarterly Income Note on S&amp;P 500 Index et al 07/10/2030 GBP</t>
  </si>
  <si>
    <t>XS2862296626</t>
  </si>
  <si>
    <t>Morgan Stanley 6Y Phoenix Quarterly Income Note on S&amp;P 500 Index et al 07/10/2030 USD</t>
  </si>
  <si>
    <t xml:space="preserve">USD </t>
  </si>
  <si>
    <t>XS2863565755</t>
  </si>
  <si>
    <t>UBS 6Y Classic Autocall on S&amp;P 500 et al 15/08/2030 GBP</t>
  </si>
  <si>
    <t>XS2863777939</t>
  </si>
  <si>
    <t>BNP Paribas 6Y Callable Note on Euro Stoxx 50 Index 31/10/2030 GBP</t>
  </si>
  <si>
    <t>XS2866963502</t>
  </si>
  <si>
    <t>BNP Paribas 6Y Participation note on S&amp;P 500 Index  18/11/2030 USD</t>
  </si>
  <si>
    <t>XS2868924775</t>
  </si>
  <si>
    <t>UBS 6Y Phoenix Memory Autocall on Euro Stoxx 50 et al 16/09/2030 GBP</t>
  </si>
  <si>
    <t>XS2869909916</t>
  </si>
  <si>
    <t>BNP Paribas 6Y Memory Lock In Autocallable  on FTSE MIB Index et al 22/11/2030  GBP</t>
  </si>
  <si>
    <t>XS2873368299</t>
  </si>
  <si>
    <t>Citigroup 6Y Quanto Autocall on Euro Stoxx 50 et al 24/09/2030 USD</t>
  </si>
  <si>
    <t>XS2873371327</t>
  </si>
  <si>
    <t>XS2873446194</t>
  </si>
  <si>
    <t>Citigroup 6Y Phoenix Autocall on S&amp;P 500 et al 25/09/2030 GBP</t>
  </si>
  <si>
    <t>XS2876191540</t>
  </si>
  <si>
    <t>Barclays 6Y Quarterly Memory Income Builder on Nikkei 225 Index et al 10/10/2030 GBP</t>
  </si>
  <si>
    <t>XS2876191623</t>
  </si>
  <si>
    <t>Barclays 6Y Quarterly Memory Income Builder on Nikkei 225 Index et al 11/10/2030 USD</t>
  </si>
  <si>
    <t>XS2876572426</t>
  </si>
  <si>
    <t>UBS 6Y Autocall on Euro Stoxx Banks Index et al 12/09/2030 USD</t>
  </si>
  <si>
    <t>XS2877164272</t>
  </si>
  <si>
    <t>Morgan Stanley 6Y Income Note on Nikkei 225 Index et al 21/10/2030  USD</t>
  </si>
  <si>
    <t>XS2877164785</t>
  </si>
  <si>
    <t>Morgan Stanley 6Y Income Note on Nikkei 225 Index et al 21/10/2030  GBP</t>
  </si>
  <si>
    <t>XS2877233937</t>
  </si>
  <si>
    <t>Morgan Stanley 6Y Phoenix Autocall Note on Russell 2000 et al 29/10/2030 GBP</t>
  </si>
  <si>
    <t>XS2877245352</t>
  </si>
  <si>
    <t>Morgan Stanley 6Y Note on S&amp;P 500 Index 24/10/2030 USD</t>
  </si>
  <si>
    <t>XS2877302179</t>
  </si>
  <si>
    <t>Morgan Stanley 6Y Phoenix Autocall on Russell 2000 Index et al 02/10/2030 GBP</t>
  </si>
  <si>
    <t>XS2877318175</t>
  </si>
  <si>
    <t>Morgan Stanley 6Y Prime Income Note on NASDAQ 100 et al 01/11/2030 GBP</t>
  </si>
  <si>
    <t>XS2877318258</t>
  </si>
  <si>
    <t>Morgan Stanley 6Y Prime Income Note on NASDAQ 100 et al 01/11/2030 USD</t>
  </si>
  <si>
    <t>XS2877533229</t>
  </si>
  <si>
    <t>Morgan Stanley 6Y Phoenix Autocall with Memory on Nikkei 225 Index et al 31/10/2030  USD</t>
  </si>
  <si>
    <t>XS2877533492</t>
  </si>
  <si>
    <t>Morgan Stanley 6Y Phoenix Autocall with Memory on Nikkei 225 Index et al 31/10/2030  GBP</t>
  </si>
  <si>
    <t>XS2877534466</t>
  </si>
  <si>
    <t>Morgan Stanley 6Y Classic Annual Autocall on Euro Stoxx 50 Index et al 31/10/2030 USD</t>
  </si>
  <si>
    <t>XS2877534623</t>
  </si>
  <si>
    <t>Morgan Stanley 6Y Classic Annual Autocall on Euro Stoxx 50 Index et al 31/10/2030 GBP</t>
  </si>
  <si>
    <t>XS2877544267</t>
  </si>
  <si>
    <t>Morgan Stanley 6Y Conditional Semi-Annual Memory Coupon on Nikkei 225 Index et al 23/10/2030 GBP</t>
  </si>
  <si>
    <t>XS2877654793</t>
  </si>
  <si>
    <t>Morgan Stanley 6Y Phoenix Autocall on FTSE MIB Index et al 30/10/2030 GBP</t>
  </si>
  <si>
    <t>XS2877654876</t>
  </si>
  <si>
    <t>Morgan Stanley 6Y Phoenix Autocall on Nikkei 225 Index et al 30/10/2030 GBP</t>
  </si>
  <si>
    <t>XS2877685755</t>
  </si>
  <si>
    <t>Morgan Stanley 6Y Phoenix Autocall on FTSE MIB Index et al 02/12/2030 USD</t>
  </si>
  <si>
    <t>XS2877686134</t>
  </si>
  <si>
    <t>Morgan Stanley 6Y Phoenix Autocall on FTSE MIB Index et al 02/12/2030 GBP</t>
  </si>
  <si>
    <t>XS2879178999</t>
  </si>
  <si>
    <t>BBVA 6Y Issuer Callable Note on Euro Stoxx 50 Index 21/11/2030 USD</t>
  </si>
  <si>
    <t>XS2879179021</t>
  </si>
  <si>
    <t>BBVA 6Y Issuer Callable Note on Euro Stoxx 50 Index 21/11/2030 GBP</t>
  </si>
  <si>
    <t>XS2879217052</t>
  </si>
  <si>
    <t>BBVA 6Y Classic Autocall Note on Nikkei 225 et al USD 11/12/2030</t>
  </si>
  <si>
    <t>XS2883764172</t>
  </si>
  <si>
    <t>BNP Paribas 6Y Callable Note on Euro Stoxx 50 04/12/2030 GBP</t>
  </si>
  <si>
    <t>XS2883778636</t>
  </si>
  <si>
    <t>BNP Paribas 3Y Reverse Convertible on Euro Stoxx 50 et al 06/12/2027 GBP</t>
  </si>
  <si>
    <t>XS2885390067</t>
  </si>
  <si>
    <t>Citi 6Y Memory Knock-out Autocall on S&amp;P 500 Index et al 09/10/2030 GBP</t>
  </si>
  <si>
    <t>XS2890275303</t>
  </si>
  <si>
    <t>Goldman Sachs 6Y Worst of Autocall on S&amp;P 500 et al 06/12/2030 USD</t>
  </si>
  <si>
    <t>XS2890279636</t>
  </si>
  <si>
    <t>Goldman Sachs 6Y Worst of Autocall on S&amp;P 500 et al 06/12/2030 GBP</t>
  </si>
  <si>
    <t>XS2893604848</t>
  </si>
  <si>
    <t>Morgan Stanley 6Y Phoenix Autocall on Euro Stoxx 50® Index et al 0912/2030 GBP</t>
  </si>
  <si>
    <t>XS2893606389</t>
  </si>
  <si>
    <t>Morgan Stanley 6Y Phoenix Autocall on Euro Stoxx 50® Index et al 0912/2030 USD</t>
  </si>
  <si>
    <t>XS2894060263</t>
  </si>
  <si>
    <t>Morgan Stanley 6Y Phoenix Autocall on FTSE MIB Index et al 09/01/2031 USD</t>
  </si>
  <si>
    <t>XS2894060347</t>
  </si>
  <si>
    <t>Morgan Stanley 6Y Phoenix Autocall on FTSE MIB Index et al 09/01/2031 GBP</t>
  </si>
  <si>
    <t>XS2897769407</t>
  </si>
  <si>
    <t>Barclays 6Y Quanto Autocall on Nasdaq 100 Index et al  03/01/2031 USD</t>
  </si>
  <si>
    <t>XS2897769589</t>
  </si>
  <si>
    <t>Barclays 6Y Quanto Autocall on Nasdaq 100 Index et al 03/01/2031  GBP</t>
  </si>
  <si>
    <t>XS2901353115</t>
  </si>
  <si>
    <t>Santander 6Y Issuer Callable Note on Euro Stoxx 50 Index 30/01/2031 GBP</t>
  </si>
  <si>
    <t>XS2901354196</t>
  </si>
  <si>
    <t>Santander 6Y Quarterly Income Note on Nasdaq 100 Index et al 20/12/2030 GBP</t>
  </si>
  <si>
    <t>XS2901354436</t>
  </si>
  <si>
    <t>Santander 3Y Triple Index Note on Euro Stoxx 50 et al 15/11/2027 GBP</t>
  </si>
  <si>
    <t>XS2901354519</t>
  </si>
  <si>
    <t>Santander 3Y Triple Index Note on Euro Stoxx 50 et al 15/11/2027 USD</t>
  </si>
  <si>
    <t>XS2901474689</t>
  </si>
  <si>
    <t>UBS 6Y Memory Income Autocall Note on S&amp;P 500 et al 16/10/2030 GBP</t>
  </si>
  <si>
    <t>XS2901474762</t>
  </si>
  <si>
    <t>UBS 6Y Memory Income Autocall Note on S&amp;P 500 et al 17/10/2030 USD</t>
  </si>
  <si>
    <t>XS2901882618</t>
  </si>
  <si>
    <t xml:space="preserve">Leverage Shares 3x Long MicroStrategy MSTR ETP </t>
  </si>
  <si>
    <t>XS2902279848</t>
  </si>
  <si>
    <t>BNP 6Y Athena Autocall on FTSE MIB et al 27/01/2031 USD</t>
  </si>
  <si>
    <t>XS2902279921</t>
  </si>
  <si>
    <t>BNP 6Y Athena Autocall on FTSE MIB et al 27/01/2031 GBP</t>
  </si>
  <si>
    <t>XS2903108731</t>
  </si>
  <si>
    <t>BBVA 6Y Classic Autocallable Note on S&amp;P 500 Index et al 31/12/2030 USD</t>
  </si>
  <si>
    <t>XS2903108905</t>
  </si>
  <si>
    <t>BBVA 6Y Classic Autocallable Note on S&amp;P 500 Index et al 31/12/2030 GBP</t>
  </si>
  <si>
    <t>XS2903144967</t>
  </si>
  <si>
    <t>BBVA 6Y 85-60 Memory Income Autocall on Nikkei 225 Index et al 17/01/2031  EUR</t>
  </si>
  <si>
    <t>XS2903145006</t>
  </si>
  <si>
    <t xml:space="preserve">BBVA 6Y 85-60 Memory Income Autocall on Nikkei 225 Index et al 17/01/2031 USD </t>
  </si>
  <si>
    <t>XS2903145188</t>
  </si>
  <si>
    <t xml:space="preserve">BBVA 6Y 85-60 Memory Income Autocall on Nikkei 225 Index et al 17/01/2031 GBP </t>
  </si>
  <si>
    <t>XS2906584110</t>
  </si>
  <si>
    <t>Barclays 6Y Quarterly Memory Income Builder 65:65 on Russell 2000® Index et al GBP 31/01/2031</t>
  </si>
  <si>
    <t>XS2906584201</t>
  </si>
  <si>
    <t>Barclays 6Y Quarterly Memory Income Builder 65:65 on Russell 2000® Index et al USD 03/02/2031</t>
  </si>
  <si>
    <t>XS2911454267</t>
  </si>
  <si>
    <t>LU1775953497</t>
  </si>
  <si>
    <t>XS2911454341</t>
  </si>
  <si>
    <t>GB00B618DS31</t>
  </si>
  <si>
    <t>XS2911844640</t>
  </si>
  <si>
    <t>HSBC 6Y Quarterly Income Autocall on Nikkei 225 Index et al 14/11/2030 GBP</t>
  </si>
  <si>
    <t>XS2912636235</t>
  </si>
  <si>
    <t>Barclays 5Y Conditional Semi-Annual Memory Coupon on S&amp;P 500 et al 30/01/2030 GBP</t>
  </si>
  <si>
    <t>XS2912654303</t>
  </si>
  <si>
    <t>Barclays 6Y Autocall on Euro Stoxx 50 et al 30/01/2031 GBP</t>
  </si>
  <si>
    <t xml:space="preserve">XS2912669673 </t>
  </si>
  <si>
    <t>Barclays 6Y Quanto Autocall on Nasdaq 100 Index et al 24/02/2031 USD</t>
  </si>
  <si>
    <t>XS2912669830</t>
  </si>
  <si>
    <t>Barclays 6Y Quanto Autocall on Nasdaq 100 Index et al 21/02/2031 GBP</t>
  </si>
  <si>
    <t>XS2913744509</t>
  </si>
  <si>
    <t>BBVA 6Y Snowball Autocall on Hang Seng Index et al 30/01/2031 USD</t>
  </si>
  <si>
    <t>XS2913744681</t>
  </si>
  <si>
    <t>BBVA 6Y Snowball Autocall on Hang Seng Index et al 30/01/2031 GBP</t>
  </si>
  <si>
    <t>XS2913755612</t>
  </si>
  <si>
    <t>BBVA 5Y Classic Note on Total Energies SE et al GBP 22/02/2030</t>
  </si>
  <si>
    <t>XS2913762741</t>
  </si>
  <si>
    <t>BBVA 6Y Classic Autocallable on S&amp;P 500 Index et al 24/02/2031 USD</t>
  </si>
  <si>
    <t>XS2913762824</t>
  </si>
  <si>
    <t>BBVA 6Y Classic Autocallable on S&amp;P 500 Index et al 24/02/2031 GBP</t>
  </si>
  <si>
    <t>XS2915493907</t>
  </si>
  <si>
    <t>CIBC 3Y Single Index Note on Euro Stoxx Banks 16/11/2027 USD</t>
  </si>
  <si>
    <t>XS2915527068</t>
  </si>
  <si>
    <t>UBS AG 6Y Quarterly Snowball with Autocall Trigger on TOPIX Index et al 07/11/2030 USD</t>
  </si>
  <si>
    <t>XS2917923679</t>
  </si>
  <si>
    <t>Morgan Stanley 6Y Classic Autocall on Nikkei 225 et al 07/01/2031 USD</t>
  </si>
  <si>
    <t>XS2917923752</t>
  </si>
  <si>
    <t>Morgan Stanley 6Y Classic Autocall on Nikkei 225 et al 07/01/2031 GBP</t>
  </si>
  <si>
    <t>XS2918073052</t>
  </si>
  <si>
    <t>Morgan Stanley 6Y Autocallable Note on Nikkei 225 Index et al  05/02/2031 GBP</t>
  </si>
  <si>
    <t>XS2918073136</t>
  </si>
  <si>
    <t>Morgan Stanley 6Y Autocallable Note on Nikkei 225 Index et al  05/02/2031 USD</t>
  </si>
  <si>
    <t>XS2919358932</t>
  </si>
  <si>
    <t>BNP Paribas 6Y Note linked to S&amp;P 500 Index 24/02/2031 USD</t>
  </si>
  <si>
    <t>XS2920448284</t>
  </si>
  <si>
    <t>UBS 6Y Memory Income Autocall on S&amp;P 500 Index et al 14/11/2030 GBP</t>
  </si>
  <si>
    <t>XS2920448367</t>
  </si>
  <si>
    <t>UBS 6Y Memory Income Autocall on S&amp;P 500 Index et al 14/11/2030 USD</t>
  </si>
  <si>
    <t>XS2920906331</t>
  </si>
  <si>
    <t>Barclays 5Y Quanto Autocall on FTSE MIB Index et al 16/01/2030 GBP</t>
  </si>
  <si>
    <t>XS2922140731</t>
  </si>
  <si>
    <t>Santander 6Y Issuer Callable Note on Euro Stoxx 50 Index 30/01/2031 USD</t>
  </si>
  <si>
    <t>XS2922140814</t>
  </si>
  <si>
    <t>Santander International 6Y Callable Note on  Euro Stoxx 50 Index 20/12/2030 GBP</t>
  </si>
  <si>
    <t>XS2922142943</t>
  </si>
  <si>
    <t>Santander International 6Y Callable Note on Euro Stoxx 50 Index 20/12/2030 USD</t>
  </si>
  <si>
    <t>XS2922144055</t>
  </si>
  <si>
    <t>Santander 6Y Quarterly Income Note on Nasdaq 100 Index et al 20/12/2030 USD</t>
  </si>
  <si>
    <t>XS2926366019</t>
  </si>
  <si>
    <t>BBVA 6Y Autocall on SMI Index et al 13/02/2031 GBP</t>
  </si>
  <si>
    <t>XS2926366100</t>
  </si>
  <si>
    <t>BBVA 6Y Autocall on SMI Index et al 13/02/2031 USD</t>
  </si>
  <si>
    <t>XS2928447197</t>
  </si>
  <si>
    <t>Societe Generale 4Y Low Hurdle Memory Knock-out Autocall on UniCredit SpA et al 13/02/2029 USD</t>
  </si>
  <si>
    <t>XS2928912612</t>
  </si>
  <si>
    <t>Barclays 4Y Quanto Autocall on S&amp;P 500 et al 05/02/2029 USD</t>
  </si>
  <si>
    <t>XS2928978472</t>
  </si>
  <si>
    <t>Barclays 6Y Phoenix Autocall on Nikkei 225 et al 07/03/2031 USD</t>
  </si>
  <si>
    <t>XS2928978555</t>
  </si>
  <si>
    <t>Barclays 6Y Phoenix Autocall on Nikkei 225 et al 07/03/2031 GBP</t>
  </si>
  <si>
    <t>XS2931452028</t>
  </si>
  <si>
    <t>BNP Paribas 2Y Phoenix Conditional Memory Coupon on FedEx Corp et al 26/01/2027 USD</t>
  </si>
  <si>
    <t>XS2933097441</t>
  </si>
  <si>
    <t>HSBC 6Y Quarterly Income Note on S&amp;P 500 Index et al  19/12/2030 USD</t>
  </si>
  <si>
    <t>XS2933103512</t>
  </si>
  <si>
    <t>HSBC 6Y Quarterly Income Note on S&amp;P 500 Index et al 19/12/2024 GBP</t>
  </si>
  <si>
    <t>XS2933130754</t>
  </si>
  <si>
    <t>Barclays 5Y Phoenix Conditional Quarterly Mem Coupon on SMI et al 11/02/2030 USD</t>
  </si>
  <si>
    <t>XS2937859705</t>
  </si>
  <si>
    <t>Morgan Stanley 6Y Autocallable Note on FTSE MIB Index et al 11/03/2031 GBP</t>
  </si>
  <si>
    <t>XS2937860034</t>
  </si>
  <si>
    <t>Morgan Stanley 6Y Autocallable Note on FTSE MIB Index et al 11/03/2031 USD</t>
  </si>
  <si>
    <t>XS2938749301</t>
  </si>
  <si>
    <t>Barclays 6Y  85-60 Memory Income Autocall on S&amp;P 500 Index et al 10/02/2031 USD</t>
  </si>
  <si>
    <t>XS2938770257</t>
  </si>
  <si>
    <t>Barclays 6Y Memory Income Autocall on Nikkei 225 Index et al 28/01/2031 USD</t>
  </si>
  <si>
    <t>XS2938850109</t>
  </si>
  <si>
    <t>Barclays 6Y  85-65 Memory Income Autocall on Russell 2000 Index et al 28/02/2031 GBP</t>
  </si>
  <si>
    <t>XS2938850281</t>
  </si>
  <si>
    <t>Barclays 6Y  85-65 Memory Income Autocall on Russell 2000 Index et al 28/02/2031 USD</t>
  </si>
  <si>
    <t>XS2940970820</t>
  </si>
  <si>
    <t xml:space="preserve">BNP Paribas 6Y Athena Autocall on FTSE MIB et al 07/03/2031 USD </t>
  </si>
  <si>
    <t>XS2940971042</t>
  </si>
  <si>
    <t>BNP Paribas 6Y Athena Autocall on FTSE MIB et al 07/03/2031 GBP</t>
  </si>
  <si>
    <t>XS2943718853</t>
  </si>
  <si>
    <t>UBS 6Y Phoenix Autocall on Euro Stoxx 50 Index et al 11/12/2030 GBP</t>
  </si>
  <si>
    <t>XS2943729629</t>
  </si>
  <si>
    <t>Santander 6Y  Quarterly Income Note on Nasdaq 100 Index et al 21/02/2031 GBP</t>
  </si>
  <si>
    <t>XS2943731286</t>
  </si>
  <si>
    <t>Santander 3Y 3M Fixed Income Note on Nikkei 225 Index et al 30/05/ 2028 USD</t>
  </si>
  <si>
    <t>XS2944878912</t>
  </si>
  <si>
    <t xml:space="preserve">Vanilla Global Balanced ETP </t>
  </si>
  <si>
    <t>XS2945402290</t>
  </si>
  <si>
    <t>Barclays 5Y Phoenix Conditional Semi-Annual Memory Coupon on S&amp;P 500 Index et al 04/03/2030 USD</t>
  </si>
  <si>
    <t>XS2945413222</t>
  </si>
  <si>
    <t xml:space="preserve">Barclays 6Y 75-60 Memory Income Autocall on FTSE 100 Index et al 21/02/2031 GBP </t>
  </si>
  <si>
    <t>XS2945458839</t>
  </si>
  <si>
    <t>Barclays 6Y Memory Income Autocall on FTSE 100 Index et al 14/02/2031 USD</t>
  </si>
  <si>
    <t>XS2952073968</t>
  </si>
  <si>
    <t>BNP Paribas 5Y Phoenix Autocall on FTSE MIB et al 21/02/2030 GBP</t>
  </si>
  <si>
    <t>XS2953116220</t>
  </si>
  <si>
    <t>Barclays 5Y Phoenix Conditional Quarterly Memory Coupon on Nikkei 225 Index et al 18/03/2030 GBP</t>
  </si>
  <si>
    <t>XS2956726256</t>
  </si>
  <si>
    <t>UBS AG 6Y Quarterly Snowball with 97% Autocall Trigger on TOPIX Index et al 28/01/2031 USD</t>
  </si>
  <si>
    <t>XS2957634426</t>
  </si>
  <si>
    <t>CIBC 6Y Triple Index Classic Annual Autocall Note on Russell 2000 et al 04/02/2031 GBP</t>
  </si>
  <si>
    <t>XS2957635316</t>
  </si>
  <si>
    <t>CIBC 6Y Triple Index Classic Annual Autocall Note on Russell 2000 et al 04/02/2031 USD</t>
  </si>
  <si>
    <t>XS2967806261</t>
  </si>
  <si>
    <t>Santander 6Y Callable Note on Euro Stoxx 50 27/02/2031 GBP</t>
  </si>
  <si>
    <t>XS2967806345</t>
  </si>
  <si>
    <t>Santander 6Y Callable Note on Euro Stoxx 50 06/03/2031 GBP</t>
  </si>
  <si>
    <t>XS2967806691</t>
  </si>
  <si>
    <t>Santander 6Y Autocall on Nikkei 225 Index et al 27/02/2031 GBP</t>
  </si>
  <si>
    <t>XS2967806774</t>
  </si>
  <si>
    <t>Santander 6Y Autocall on Russell 2000 Index et al 27/02/2031 GBP</t>
  </si>
  <si>
    <t>XS2967806857</t>
  </si>
  <si>
    <t>Santander 6Y Autocall on Russell 2000 Index et al 27/02/2031 USD</t>
  </si>
  <si>
    <t>XS2967808390</t>
  </si>
  <si>
    <t xml:space="preserve">Santander 6Y Callable Note on Euro Stoxx 50 27/02/2031 USD </t>
  </si>
  <si>
    <t>XS2967808713</t>
  </si>
  <si>
    <t>Santander 6Y Autocall on Nikkei 225 Index et al 27/02/2031 USD</t>
  </si>
  <si>
    <t>XS2967814448</t>
  </si>
  <si>
    <t>Santander 3Y 3M Fixed Income Note on Nikkei 225 Index et al 29/05/2028 EUR</t>
  </si>
  <si>
    <t>XS2967815171</t>
  </si>
  <si>
    <t xml:space="preserve">Santander 3Y 3M Fixed Income Note on Nikkei 225 Index et al 30/05/ 2028 GBP </t>
  </si>
  <si>
    <t>XS2969698005</t>
  </si>
  <si>
    <t>UBS 6Y Phoenix Autocall on Euro Stoxx 50 et al 21/02/2031 GBP</t>
  </si>
  <si>
    <t>XS2969698187</t>
  </si>
  <si>
    <t>UBS 6Y Phoenix Autocall on Euro Stoxx 50 et al 24/02/2031 USD</t>
  </si>
  <si>
    <t>XS2970856543</t>
  </si>
  <si>
    <t>Société Générale 4Y Memory Income Autocall on BBVA et al 22/02/2029 USD</t>
  </si>
  <si>
    <t>XS2970856626</t>
  </si>
  <si>
    <t>Société Générale 4Y Memory Income Autocall on BBVA et al 21/02/2029 GBP</t>
  </si>
  <si>
    <t>XS2970940255</t>
  </si>
  <si>
    <t>Société Générale 4Y Early Low Hurdle Autocall on Oracle et al 05/03/2029 USD</t>
  </si>
  <si>
    <t>XS2970974312</t>
  </si>
  <si>
    <t>Soc Gen 4Y Autocall on UniCredit SpA et al 07/03/2029 USD</t>
  </si>
  <si>
    <t>XS2983904348</t>
  </si>
  <si>
    <t>Citi 5Y Quanto Autocall on Euro Stoxx 50 et al 21/02/2030 USD</t>
  </si>
  <si>
    <t>XS2984044193</t>
  </si>
  <si>
    <t>Citi 6Y Classic Autocall on FTSE MIB Index et al 14/03/2031 EUR</t>
  </si>
  <si>
    <t>XS2990491321</t>
  </si>
  <si>
    <t>UBS 6Y Autocall on Euro Stoxx Banks Index et al 27/02/2031 USD</t>
  </si>
  <si>
    <t>XS2990573995</t>
  </si>
  <si>
    <t>CIBC 6Y Autocall on Nikkei 225 Index et al 13/03/2031 USD</t>
  </si>
  <si>
    <t>XS2990587193</t>
  </si>
  <si>
    <t>CIBC 6Y Autocall on Euro Stoxx 50 et al 13/03/2031 GBP</t>
  </si>
  <si>
    <t>XS2990587516</t>
  </si>
  <si>
    <t xml:space="preserve">CIBC 6Y Autocall on Euro Stoxx 50 et al 13/03/2031 USD </t>
  </si>
  <si>
    <t>XS2990588167</t>
  </si>
  <si>
    <t>CIBC 6Y Autocall on Nikkei 225 Index et al 13/03/2031 GBP</t>
  </si>
  <si>
    <t>XS2991326419</t>
  </si>
  <si>
    <t>CIBC 6Y Classic Autocall on Nikkei 225 Index et al 05/03/2031 GBP</t>
  </si>
  <si>
    <t>XS2991435467</t>
  </si>
  <si>
    <t>CIBC 6Y Classic Autocall on Nikkei 225 Index et al 05/03/2031 USD</t>
  </si>
  <si>
    <t>ZAE000296554</t>
  </si>
  <si>
    <t>THUNGELA RESOURCES LTD NPV (DI)</t>
  </si>
  <si>
    <t>US72201U6385</t>
  </si>
  <si>
    <t>PIMCO Mortgage Opportunities and Bond Fund</t>
  </si>
  <si>
    <t>US82889N5582</t>
  </si>
  <si>
    <t>Simplify Opportunistic Income ETF</t>
  </si>
  <si>
    <t>IE0000U2ASV9</t>
  </si>
  <si>
    <t>iShares $ Treasury Bond 3-7yr UCITS ETF</t>
  </si>
  <si>
    <t>LU2651608163</t>
  </si>
  <si>
    <t>Matthews Asia Emerging Markets Equity Fund I Acc GBP</t>
  </si>
  <si>
    <t>LU2922762732</t>
  </si>
  <si>
    <t>Matthews Asia Emerging Markets Equity Fund A Acc GBP</t>
  </si>
  <si>
    <t>LU2922762815</t>
  </si>
  <si>
    <t>Matthews Asia Emerging Markets Equity Fund A Acc USD</t>
  </si>
  <si>
    <t>US1442851036</t>
  </si>
  <si>
    <t>Carpenter Technology Corp USD</t>
  </si>
  <si>
    <t>US92840M1027</t>
  </si>
  <si>
    <t>Vistra Corp USD</t>
  </si>
  <si>
    <t>US26922A2978</t>
  </si>
  <si>
    <t>US Vegan Climate ETF</t>
  </si>
  <si>
    <t>US26922A8421</t>
  </si>
  <si>
    <t>US Global Jets ETF</t>
  </si>
  <si>
    <t>US4642878791</t>
  </si>
  <si>
    <t>iShares S&amp;P Small-Cap 600 Value ETF</t>
  </si>
  <si>
    <t>US46429B5984</t>
  </si>
  <si>
    <t>iShares MSCI India ETF</t>
  </si>
  <si>
    <t>XS2781257188</t>
  </si>
  <si>
    <t>Société Générale 4Y Quarterly Phoenix Autocall with Memory on Shell Plc et al GBP 24/05/2028</t>
  </si>
  <si>
    <t>GB00BSWT7875</t>
  </si>
  <si>
    <t>L&amp;G S&amp;P 500 US Equal Weight Index Fund I GBP Inc</t>
  </si>
  <si>
    <t>GB00BYQ4HP77</t>
  </si>
  <si>
    <t>Volare Growth Fund A Acc</t>
  </si>
  <si>
    <t>IE000OT9RQR4</t>
  </si>
  <si>
    <t>PGIM Jennison US Growth Fund GBP L Acc</t>
  </si>
  <si>
    <t>IE00B404XK09</t>
  </si>
  <si>
    <t>BlackRock ICS Sterling Liquidity Fund Select Inc GBP</t>
  </si>
  <si>
    <t>IE00BCCW0P20</t>
  </si>
  <si>
    <t>Muzinich Emerging Markets Short Duration S GBP Acc</t>
  </si>
  <si>
    <t>IE00BF5S8D27</t>
  </si>
  <si>
    <t>Muzinich Global Tactical Credit Fund H Ins</t>
  </si>
  <si>
    <t>IE00BKT1BS84</t>
  </si>
  <si>
    <t>Evenlode Global Dividend Fund I GBP Inc</t>
  </si>
  <si>
    <t>LU0049014870</t>
  </si>
  <si>
    <t>abrdn Liquidity (Lux) US Dollar Fund A2 Acc USD</t>
  </si>
  <si>
    <t>XS2696273445</t>
  </si>
  <si>
    <t>BBVA 6Y Phoenix Memory Autocall on EURO STOXX 50 Index et al GBP 29/03/2030</t>
  </si>
  <si>
    <t>Weekly GAP 10/02/2025 - UK selling restrictions - note issued on 09/04/2024. Matt/Rich confirmed to treat the same as a transfer in 20/02/2025 - amended from NAN to ASN and OCF/risk figure updated</t>
  </si>
  <si>
    <t>XS2720316657</t>
  </si>
  <si>
    <t>BBVA 4Y Quarterly Phoenix Autocall with Memory on NetEase Inc et al GBP 10/05/2028</t>
  </si>
  <si>
    <t>XS2834748100</t>
  </si>
  <si>
    <t>BBVA 6Y Phoenix Memory on FTSE 100 Index et al 01/11/2030 GBP</t>
  </si>
  <si>
    <t>LU0837967669</t>
  </si>
  <si>
    <t>abrdn SICAV I Asian Smaller Companies X Acc GBP</t>
  </si>
  <si>
    <t>LU1988890163</t>
  </si>
  <si>
    <t>Artemis Short Dated Global High Yield Bond I Dist USD</t>
  </si>
  <si>
    <t>LU1988889660</t>
  </si>
  <si>
    <t>Artemis Short Dated Global High Yield Bond I GBP H Inc</t>
  </si>
  <si>
    <t>LU1988889827</t>
  </si>
  <si>
    <t>Artemis Short Dated Global High Yield Bond I Dist EUR</t>
  </si>
  <si>
    <t>IE000GBEFCV6</t>
  </si>
  <si>
    <t>HARRINGTON COOPER UCITS FUNDS ICAV SNYDER US ALL CAP EQUITY FOUNDER GBP ACC</t>
  </si>
  <si>
    <t>IE00BDBBNM56</t>
  </si>
  <si>
    <t>Vanguard U.S. Investment Grade Credit Index Fund - Inst Plus GBP Hedged Dist</t>
  </si>
  <si>
    <t>GG00BQKNKR70</t>
  </si>
  <si>
    <t>AMEDEO AIR FOUR PLUS LIMITED - RED ORD NPV</t>
  </si>
  <si>
    <t>Weekly Gap - OCF has been double checked and is very high. It included the interest rate of 10.93% on companies borrowing.   https://www.aa4plus.gg/news/?_categories=key-information-documents. Rich Foden confirmed for asset to be blocked 21/02/2025.</t>
  </si>
  <si>
    <t>LU1538631992</t>
  </si>
  <si>
    <t>Goldman Sachs Global CORE Equity Portfolio Class R GBP</t>
  </si>
  <si>
    <t>LU0052864419</t>
  </si>
  <si>
    <t>Invesco Global Consumer Trends A Acc USD</t>
  </si>
  <si>
    <t>Hartley</t>
  </si>
  <si>
    <t>LU0112642557</t>
  </si>
  <si>
    <t>Fidelity Funds Euro 50 Index A-GBP Dis</t>
  </si>
  <si>
    <t>LU0122376428</t>
  </si>
  <si>
    <t>BlackRock Global Funds - World Energy A2</t>
  </si>
  <si>
    <t>LU0129463922</t>
  </si>
  <si>
    <t>JPM US Small Cap Growth C (acc) USD</t>
  </si>
  <si>
    <t>LU0197229882</t>
  </si>
  <si>
    <t>Fidelity Funds India Focus A Inc USD</t>
  </si>
  <si>
    <t>LU0219433983</t>
  </si>
  <si>
    <t>MFS Meridian Global Equity Fund I1 GBP</t>
  </si>
  <si>
    <t>LU0240877869</t>
  </si>
  <si>
    <t>Schroder ISF Global Smaller Companies A Acc USD</t>
  </si>
  <si>
    <t>LU0274210672</t>
  </si>
  <si>
    <t>Xtrackers MSCI USA Swap UCITS ETF 1C GBP LN</t>
  </si>
  <si>
    <t>LU0278466700</t>
  </si>
  <si>
    <t>BGF Fixed Income Global Opportunities Class A2 USD</t>
  </si>
  <si>
    <t>LU0329678337</t>
  </si>
  <si>
    <t>Fidelity Funds Emerging Asia A Acc USD</t>
  </si>
  <si>
    <t>LU0432979531</t>
  </si>
  <si>
    <t>JPM Global Healthcare A (dist) - GBP</t>
  </si>
  <si>
    <t>LU0438336264</t>
  </si>
  <si>
    <t>BlackRock Strategic Funds Fixed Income Strategies A2 EUR</t>
  </si>
  <si>
    <t>LU0557290698</t>
  </si>
  <si>
    <t>Schroder ISF Global Sustainable Growth A Acc USD</t>
  </si>
  <si>
    <t>LU0572952017</t>
  </si>
  <si>
    <t>Janus Henderson Horizon Global Technology Leaders A2 Acc GBP</t>
  </si>
  <si>
    <t>LU0580369782</t>
  </si>
  <si>
    <t>JP Morgan US Growth Fund CGBPI</t>
  </si>
  <si>
    <t>LU0762813862</t>
  </si>
  <si>
    <t>JPM Global Income C Acc USD Hedged</t>
  </si>
  <si>
    <t>LU0772969993</t>
  </si>
  <si>
    <t>Fidelity Funds Global Dividend Fund A Acc USD</t>
  </si>
  <si>
    <t>LU0923958473</t>
  </si>
  <si>
    <t>Franklin Technology W Acc EUR</t>
  </si>
  <si>
    <t>LU0966156639</t>
  </si>
  <si>
    <t>Fidelity Active Strategy Global Fund Y Acc GBP</t>
  </si>
  <si>
    <t>LU0973529091</t>
  </si>
  <si>
    <t>JPMorgan US Growth Fund I Dist GBP</t>
  </si>
  <si>
    <t>XS2073912557</t>
  </si>
  <si>
    <t>BBVA 3.5Y Fixed Coupon Autocall on NVIDIA Corp et al GBP 29/02/2028</t>
  </si>
  <si>
    <t>XS2109666847</t>
  </si>
  <si>
    <t>BBVA 5Y Phoenix Memory Autocall on Alphabet Inc et al GBP 13/09/2029</t>
  </si>
  <si>
    <t>XS2190700638</t>
  </si>
  <si>
    <t>BBVA 6Y Global Markets Quarterly Autocallable Phoenix Memory Note on Euro STOXX Index et al USD 25/11/2026</t>
  </si>
  <si>
    <t>XS2204023043</t>
  </si>
  <si>
    <t>BBVA 6Y Global Markets Quarterly Phoenix Autocall Note on Euro Stoxx 50 Index et al GBP 29/12/2026</t>
  </si>
  <si>
    <t>XS2204023472</t>
  </si>
  <si>
    <t>BBVA 4Y Tech Autocall Note on Apple et al USD 29/01/2025</t>
  </si>
  <si>
    <t>XS2204029750</t>
  </si>
  <si>
    <t>BBVA 4Y Tech Quarterly Phoenix Autocall Memory Note on Apple Inc et al USD 29/01/2025</t>
  </si>
  <si>
    <t>XS2224067905</t>
  </si>
  <si>
    <t>BBVA 6Y Autocall Note on Nasdaq et al GBP 29/01/2027</t>
  </si>
  <si>
    <t>XS2246886282</t>
  </si>
  <si>
    <t>BBVA 6Y Tech Majors Note 5 on Facebook Inc et al GBP 23/04/2027</t>
  </si>
  <si>
    <t>XS2269084633</t>
  </si>
  <si>
    <t>BBVA Quarterly Bonus Note 13 on FTSE et al GBP 21/05/2027</t>
  </si>
  <si>
    <t>XS2269095241</t>
  </si>
  <si>
    <t>BBVA 6Y Global Markets Quarterly Phoenix AC with Mem on Nikkei 225 et al 21/05/2027 GBP</t>
  </si>
  <si>
    <t>XS2269100850</t>
  </si>
  <si>
    <t>BBVA Tech Majors Note 6 on Facebook Inc et al GBP 25/05/2027</t>
  </si>
  <si>
    <t>XS2272090387</t>
  </si>
  <si>
    <t>BBVA 6Y Global Markets Quarterly Phoenix Autocall on S&amp;P 500 et al USD 18/06/2027</t>
  </si>
  <si>
    <t>XS2277222233</t>
  </si>
  <si>
    <t>BBVA 4Y fixed coupon with Quarterly Autocall on Moderna Inc et al USD 25/06/2025</t>
  </si>
  <si>
    <t>XS2288684181</t>
  </si>
  <si>
    <t>BBVA Global Enhanced Income Note on Nikkei 225 et al GBP 13/08/2027</t>
  </si>
  <si>
    <t>XS2296837649</t>
  </si>
  <si>
    <t>BBVA 4Y Innovation Stocks Fixed Coupon on Snap Inc et al GBP 01/10/2025</t>
  </si>
  <si>
    <t>XS2296837722</t>
  </si>
  <si>
    <t>BBVA 4Y Innovation Stocks Quarterly Phoenix Autocall on Peloton Interactive et al GBP 01/10/2025</t>
  </si>
  <si>
    <t>XS2311594878</t>
  </si>
  <si>
    <t>BBVA 5Y Banks Pheonix Memory Note on ING Groep NV et al GBP 26/11/2026</t>
  </si>
  <si>
    <t>XS2311612951</t>
  </si>
  <si>
    <t>BBVA 4Y Big Data Fixed Coupon with Quarterly Autocall on Cloudflare at al GBP 17/12/2025</t>
  </si>
  <si>
    <t>XS2311613173</t>
  </si>
  <si>
    <t>BBVA 4Y Big Data Quarterly Phoenix Autocall with Memory on Cloudflare et al GBP 17/12/2025</t>
  </si>
  <si>
    <t>XS2311614650</t>
  </si>
  <si>
    <t>BBVA 4Y Tech &amp; Payments Stocks Quarterly Phoenix Autocall with Memory GBP 08/12/2025</t>
  </si>
  <si>
    <t>XS2317529787</t>
  </si>
  <si>
    <t>BBVA Phoenix Memory on Deutsche Bank AG et al GBP14/12/2026</t>
  </si>
  <si>
    <t>XS2317536303</t>
  </si>
  <si>
    <t>BBVA 6Y Global Markets Quarterly Phoenix Autocall with memory on S&amp;P 500 et al USD 22/12/2027</t>
  </si>
  <si>
    <t>XS2329313964</t>
  </si>
  <si>
    <t>BBVA 4Y Tech Quarterly Phoenix AC Note on Coinbase Global Inc 11/02/2026 GBP</t>
  </si>
  <si>
    <t>XS2339645819</t>
  </si>
  <si>
    <t>BBVA 4Y Banks Quarterly Phoenix Autocall on Deutsche Bank AG et al 25/02/2026 GBP</t>
  </si>
  <si>
    <t>XS2339648912</t>
  </si>
  <si>
    <t>BBVA 4Y Semi-Conductor &amp; Autos Fixed Coupon Note on BMW AG et al GBP 02/03/2026</t>
  </si>
  <si>
    <t>XS2392193814</t>
  </si>
  <si>
    <t>BBVA 4Y Phoenix Note on The Mosaic Company et al 11/08/2026 GBP</t>
  </si>
  <si>
    <t>XS2425349722</t>
  </si>
  <si>
    <t>BBVA 4Y Quarterly Phoenix Note on BP Plc GBP 24/11/2026</t>
  </si>
  <si>
    <t>XS2442500414</t>
  </si>
  <si>
    <t>BBVA 4Y 15.6%p.a. Quarterly Phoenix Autocall with Memory on PayPal et al GBP 01/03/2027</t>
  </si>
  <si>
    <t>XS2491372277</t>
  </si>
  <si>
    <t>BBVA 6Y Global Markets Quarterly Phoenix Autocall With Memory on NASDAQ 100 Index et al GBP 30/04/2029</t>
  </si>
  <si>
    <t>XS2491391574</t>
  </si>
  <si>
    <t>BBVA 6Y 85/65 Index Phoenix Autocall With Memory 25/05/2029 GBP</t>
  </si>
  <si>
    <t>XS2515310485</t>
  </si>
  <si>
    <t>BBVA 6Y Triple Index Classic Annual Autocall on S&amp;P 500 Index et al USD 06/08/2029</t>
  </si>
  <si>
    <t>XS2580056609</t>
  </si>
  <si>
    <t>BBVA 6Y Prime Markets Quarterly Income 6 on S&amp;P 500 Index et al GBP 02/10/2029</t>
  </si>
  <si>
    <t>XS2580068364</t>
  </si>
  <si>
    <t>BBVA 4Y US Stocks Quarterly Phoenix Note on HP Inc et al GBP 21/09/2027</t>
  </si>
  <si>
    <t>XS2641289272</t>
  </si>
  <si>
    <t>BBVA 6Y 85/65 Phoenix AC Note on ASX 200 et al GBP 16/11/2029</t>
  </si>
  <si>
    <t>XS2149727435</t>
  </si>
  <si>
    <t>Credit Agricole US/EU Green Autocall Note GBP 12/02/2027</t>
  </si>
  <si>
    <t>XS2233997209</t>
  </si>
  <si>
    <t>BNP Paribas 5Y Triple Index Classic Memory Autocall on FTSE 100 et al GBP 27/02/2026</t>
  </si>
  <si>
    <t>XS2253893817</t>
  </si>
  <si>
    <t>BNP Paribas 5Y Triple Index Classic Memory Autocall on FTSE 100 et al GBP 21/05/2026</t>
  </si>
  <si>
    <t>XS2261522705</t>
  </si>
  <si>
    <t>Barclays 6Y 170% Participation FTSE 100 Booster note GBP 19/04/2027</t>
  </si>
  <si>
    <t>XS2275753015</t>
  </si>
  <si>
    <t>Barclays 185% Participation note on FTSE 100 GBP 25/06/2027</t>
  </si>
  <si>
    <t>XS2286826750</t>
  </si>
  <si>
    <t>BNP 5Y Triple Index Classic Memory Autocall on FTSE 100 et al 11/09/2026 GBP</t>
  </si>
  <si>
    <t>XS2326896177</t>
  </si>
  <si>
    <t>BNP 5Y Triple Index Classic Memory Autocall on FTSE 100 et al USD 22/12/2026</t>
  </si>
  <si>
    <t>XS2340237564</t>
  </si>
  <si>
    <t>UBS 5Y Stock Phoenix Autocall with Memory on LAM Research et al GBP 04/06/2026</t>
  </si>
  <si>
    <t>XS2348546313</t>
  </si>
  <si>
    <t>Credit Agricole US/EU Green Autocall Note 16 18/04/2028 GBP</t>
  </si>
  <si>
    <t>XS2348785812</t>
  </si>
  <si>
    <t>Credit Agricole 6Y Green Autocall Note on MSCI Europe Select Green et al GBP 14/06/2028</t>
  </si>
  <si>
    <t>XS2377393538</t>
  </si>
  <si>
    <t>UBS 5Y Innovation Stocks Phoenix Autocall Memory on Fiverr International Ltd et al GBP 17/09/2026</t>
  </si>
  <si>
    <t>XS2436918770</t>
  </si>
  <si>
    <t>UBS 5Y Bank &amp; Oil Stocks Quarterly Note on BP Plc et al GBP 25/02/2027</t>
  </si>
  <si>
    <t>XS2451281344</t>
  </si>
  <si>
    <t>UBS European Bank Majors Autocall 2 Note on Barclays et al GBP 07/04/2027</t>
  </si>
  <si>
    <t>XS2516351611</t>
  </si>
  <si>
    <t>Credit Agricole 3Y Fixed Income Note on S&amp;P 500 Index et al GBP 14/08/2026</t>
  </si>
  <si>
    <t>XS2543821594</t>
  </si>
  <si>
    <t>Credit Suisse 3.5Y Fixed Quarterly Income Note on S&amp;P 500 GBP 24/09/2026</t>
  </si>
  <si>
    <t>XS2584331909</t>
  </si>
  <si>
    <t>BNP 3Y Fixed Coupon Dual Index Income Note on Euro Stoxx 50 et al 12/10/2026 GBP</t>
  </si>
  <si>
    <t>XS2600841949</t>
  </si>
  <si>
    <t>BNP Paribas 2Y Fixed Coupon on S&amp;P 500 Index GBP 03/11/2025</t>
  </si>
  <si>
    <t>XS2616773268</t>
  </si>
  <si>
    <t>UBS AG 6Y Quarterly Snowball Autocall on TOPIX Index et al USD 25/05/2029</t>
  </si>
  <si>
    <t>IE00034Q73G1</t>
  </si>
  <si>
    <t>Sanlam International Inflation Linked Bond Fund Class I2 GBP Base Acc</t>
  </si>
  <si>
    <t>IE0006ECYAB1</t>
  </si>
  <si>
    <t>Pacific Longevity and Social Change Fund GBP R1 Acc</t>
  </si>
  <si>
    <t>IE000CN44J82</t>
  </si>
  <si>
    <t>Pacific Longevity And Social Change Fund Class USD E Acc</t>
  </si>
  <si>
    <t>IE000QAQGPJ6</t>
  </si>
  <si>
    <t>Evelyn Defensive Growth Fund K Dist GBP</t>
  </si>
  <si>
    <t>IE00B03HCZ61</t>
  </si>
  <si>
    <t>Vanguard Global Stock Index Inv EUR</t>
  </si>
  <si>
    <t>IE00B296QM64</t>
  </si>
  <si>
    <t>iShares MSCI USA Islamic (IE)</t>
  </si>
  <si>
    <t>IE00B2Q91T05</t>
  </si>
  <si>
    <t>Guinness Global Energy D Acc USD</t>
  </si>
  <si>
    <t>IE00B2RHVR18</t>
  </si>
  <si>
    <t>Vanguard Global Bond Index Fund I H</t>
  </si>
  <si>
    <t>IE00B3CNHG25</t>
  </si>
  <si>
    <t>L&amp;G Gold Mining UCITS ETF</t>
  </si>
  <si>
    <t>IE00B42W3S00</t>
  </si>
  <si>
    <t>Vanguard Global Small Cap Index Fund Acc EUR</t>
  </si>
  <si>
    <t>IE00B4MKCJ84</t>
  </si>
  <si>
    <t>iShares S&amp;P 500 Materials Sector UCITS ETF</t>
  </si>
  <si>
    <t>IE00B52XQP83</t>
  </si>
  <si>
    <t>iShares MSCI South Africa UCITS ETF</t>
  </si>
  <si>
    <t>IE00B53H0131</t>
  </si>
  <si>
    <t>UBS ETF CMCI Composite SF UCITS ETF</t>
  </si>
  <si>
    <t>GB00BMMV5G59</t>
  </si>
  <si>
    <t>Artemis US Extended Alpha Fund Class I Acc GBP</t>
  </si>
  <si>
    <t>IE00B5377D42</t>
  </si>
  <si>
    <t xml:space="preserve">iShares MSCI Australia UCITS ETF </t>
  </si>
  <si>
    <t>XS2952965262</t>
  </si>
  <si>
    <t>Barclays 4Y Autocall Conditional Semi-Annual Snowball Coupon on S&amp;P 500 Index et al 06/03/2029 USD</t>
  </si>
  <si>
    <t>US46436F1030</t>
  </si>
  <si>
    <t>iShares Gold Trust Micro ETF</t>
  </si>
  <si>
    <t>IE00033HFZ64</t>
  </si>
  <si>
    <t>Neuberger Berman Event Driven Fund Class I5 USD</t>
  </si>
  <si>
    <t>IE000ALQZ5E5</t>
  </si>
  <si>
    <t>Trojan Global Equity Fund Class O Acc GBP</t>
  </si>
  <si>
    <t>IE000BIZ7L98</t>
  </si>
  <si>
    <t>New Horizon Global Innovation Fund C Acc USD</t>
  </si>
  <si>
    <t>IE00B3BRDM36</t>
  </si>
  <si>
    <t>Canaccord Genuity Balanced A Acc US</t>
  </si>
  <si>
    <t>IE00B5456744</t>
  </si>
  <si>
    <t>Vanguard ESG Developed World All Cap Equity Index Fund EUR Acc</t>
  </si>
  <si>
    <t>IE00B5870639</t>
  </si>
  <si>
    <t>GAM Star Credit Opportunities Ordinary Inc GBP</t>
  </si>
  <si>
    <t>IE00B60SWV01</t>
  </si>
  <si>
    <t xml:space="preserve">Invesco FTSE 250 UCITS ETF </t>
  </si>
  <si>
    <t>IE00B639QY17</t>
  </si>
  <si>
    <t>PIMCO GIS Balanced Income &amp; Growth Fund Inst USD</t>
  </si>
  <si>
    <t>IE00B8BVCK12</t>
  </si>
  <si>
    <t xml:space="preserve">iShares MSCI World Hedged UCITS ETF </t>
  </si>
  <si>
    <t>IE00BF0V4615</t>
  </si>
  <si>
    <t>UBS Bloomberg Commodity CMCI SF UCITS Hedged ETF</t>
  </si>
  <si>
    <t xml:space="preserve">XS2945414113 </t>
  </si>
  <si>
    <t>Barclays 5Y Autocallable Notes on Russell 2000 Index et al 27/02/2030 USD</t>
  </si>
  <si>
    <t>XS2931383629</t>
  </si>
  <si>
    <t>Barclays 6Y Classic Autocallable Note on Russell 2000 Index et al 21/02/2031 USD</t>
  </si>
  <si>
    <t xml:space="preserve">IE00BJFSZP19 </t>
  </si>
  <si>
    <t>dVAM Growth Active PCP A1 EUR</t>
  </si>
  <si>
    <t xml:space="preserve">IE00BJR5P948 </t>
  </si>
  <si>
    <t>dVAM Diversified Liquid Alternatives PCP A1 H EUR</t>
  </si>
  <si>
    <t xml:space="preserve">IE00BKDSTS13 </t>
  </si>
  <si>
    <t>Pacific Multi-Asset Accumulator - Plus Fund Class Overlay EUR A Hedged</t>
  </si>
  <si>
    <t xml:space="preserve">IE000ZW7B5B9 </t>
  </si>
  <si>
    <t>dVAM Smarter Money Credit Fund PCP EUR A1 Acc</t>
  </si>
  <si>
    <t>US03831W1080</t>
  </si>
  <si>
    <t>AppLovin Corp</t>
  </si>
  <si>
    <t>XS3010452988</t>
  </si>
  <si>
    <t>UBS 6Y 75-60 Memory Income Autocall on Nikkei 225 Index et al 21/03/2031 USD</t>
  </si>
  <si>
    <t>XS2953115255</t>
  </si>
  <si>
    <t>Barclays 6Y Quanto Autocall on Euro Stoxx 50 et al 04/04/2031 USD</t>
  </si>
  <si>
    <t>XS2953115339</t>
  </si>
  <si>
    <t>Barclays 6Y Quanto Autocall on Euro Stoxx 50 et al 04/04/2031 GBP</t>
  </si>
  <si>
    <t>MT7000019709</t>
  </si>
  <si>
    <t>Dominion Global Trends Ecommerce I GBP</t>
  </si>
  <si>
    <t xml:space="preserve">CA41755F1071 </t>
  </si>
  <si>
    <t xml:space="preserve">Harvest Healthcare Leaders ETF </t>
  </si>
  <si>
    <t>LU2454264370</t>
  </si>
  <si>
    <t>T. ROWE PRICE US Smaller Companies Equity Fund Class  GBP I</t>
  </si>
  <si>
    <t>US4642863199</t>
  </si>
  <si>
    <t>iShares Emerging Markets Dividend ETF</t>
  </si>
  <si>
    <t>US46429B6636</t>
  </si>
  <si>
    <t>iShares Core High Dividend ETF</t>
  </si>
  <si>
    <t>US46434G7640</t>
  </si>
  <si>
    <t>iShares MSCI Emerging Markets ex China ETF</t>
  </si>
  <si>
    <t>US46434G8226</t>
  </si>
  <si>
    <t xml:space="preserve">iShares MSCI Japan ETF </t>
  </si>
  <si>
    <t>US46434V7385</t>
  </si>
  <si>
    <t>iShares Core MSCI Europe ETF</t>
  </si>
  <si>
    <t>US46435G3341</t>
  </si>
  <si>
    <t>iShares MSCI United Kingdom ETF</t>
  </si>
  <si>
    <t>US0032612030</t>
  </si>
  <si>
    <t>abrdn Bloomberg All Commodity Longer Dated Strategy K-1 Free ETF USD</t>
  </si>
  <si>
    <t>US33736M1036</t>
  </si>
  <si>
    <t>First Trust Alerian US NextGen Infrastructure ETF USD</t>
  </si>
  <si>
    <t>US37954Y8710</t>
  </si>
  <si>
    <t>Global X Uranium ETF USD</t>
  </si>
  <si>
    <t>US53656F1443</t>
  </si>
  <si>
    <t>The Teucrium Agricultural Strategy No K-1 ETF USD</t>
  </si>
  <si>
    <t>US53656F6236</t>
  </si>
  <si>
    <t>Horizon Kinetics Inflation Beneficiaries ETF USD</t>
  </si>
  <si>
    <t>US74933W4868</t>
  </si>
  <si>
    <t>US Treasury 2 Year Note ETF USD</t>
  </si>
  <si>
    <t>US78464A7550</t>
  </si>
  <si>
    <t>SPDR S&amp;P Metals &amp; Mining ETF USD</t>
  </si>
  <si>
    <t>US7017691012</t>
  </si>
  <si>
    <t>Parnassus Core Equity Fund - Investor Shares</t>
  </si>
  <si>
    <t>GB00BRJ7R325</t>
  </si>
  <si>
    <t>FTF Martin Currie UK Equity Income Class S Inc GBP</t>
  </si>
  <si>
    <t>IE00BDFDLJ08</t>
  </si>
  <si>
    <t>Sanlam Real Assets Fund D GBP</t>
  </si>
  <si>
    <t>GB00BN091J35</t>
  </si>
  <si>
    <t>iShares Up to 10 Years Index Linked Gilt Index Fund (UK) D Inc GBP</t>
  </si>
  <si>
    <t>GB00BN091C65</t>
  </si>
  <si>
    <t>iShares Up to 10 Years Gilts Index Fund (UK) D Inc GBP</t>
  </si>
  <si>
    <t>IE00BY7QHV89</t>
  </si>
  <si>
    <t>CG Asset Managment Portfolio Fund Hedged Dollar D GBP</t>
  </si>
  <si>
    <t>GB00B52QVQ30</t>
  </si>
  <si>
    <t>Schroder Asian Income Maximiser Fund Z Inc</t>
  </si>
  <si>
    <t>GB00B06HZP43</t>
  </si>
  <si>
    <t>Baillie Gifford Emerging Markets Leading Companies B Inc</t>
  </si>
  <si>
    <t>GB00BNHND258</t>
  </si>
  <si>
    <t>Premier Miton US Opportunities Fund F Acc GBP</t>
  </si>
  <si>
    <t>GB00BG0QPF91</t>
  </si>
  <si>
    <t>L&amp;G UK 100 Index Trust C Income GBP</t>
  </si>
  <si>
    <t>Invesco Emerging Markets Equity Z USD</t>
  </si>
  <si>
    <t>Providence Internal code PLINUSD032</t>
  </si>
  <si>
    <t>Blackrock Absolute Return Bond Fund D GBP</t>
  </si>
  <si>
    <t>Providence Internal code PLBLGBP008</t>
  </si>
  <si>
    <t>US46137V1008</t>
  </si>
  <si>
    <t>Invesco Aerospace &amp; Defense Portfolio</t>
  </si>
  <si>
    <t>GB00BF0TZM81</t>
  </si>
  <si>
    <t>Legal &amp; General Global Infrastructure Index C (Inc)</t>
  </si>
  <si>
    <t>GB00BG0QP711</t>
  </si>
  <si>
    <t>Legal &amp; General Japan Index C (Inc)</t>
  </si>
  <si>
    <t>GB00BG0QPH16</t>
  </si>
  <si>
    <t>Legal &amp; General UK Index Trust C (Inc)</t>
  </si>
  <si>
    <t>GB00BG0QPK45</t>
  </si>
  <si>
    <t>Legal &amp; General US Index Trust C (Inc)</t>
  </si>
  <si>
    <t>GB00BJ2JPH90</t>
  </si>
  <si>
    <t>Legal &amp; General Global Health &amp; Pharmaceuticals C (Inc)</t>
  </si>
  <si>
    <t>GB00BQ1JYT42</t>
  </si>
  <si>
    <t>Legal &amp; General UK Mid Cap Index C (Inc)</t>
  </si>
  <si>
    <t>GB00BYW7CK07</t>
  </si>
  <si>
    <t>Legal &amp; General Global Real Estate Dividend Index C (Inc)</t>
  </si>
  <si>
    <t>GB00B0CNH056</t>
  </si>
  <si>
    <t>Legal &amp; General Global 100 Index Trust I (Acc)</t>
  </si>
  <si>
    <t>GB00B0CNH726</t>
  </si>
  <si>
    <t>Legal &amp; General UK 100 Index Trust R (Acc)</t>
  </si>
  <si>
    <t>GB00BK35DV33</t>
  </si>
  <si>
    <t>Legal &amp; Genera UK Property Fund I (Acc)</t>
  </si>
  <si>
    <t>IE00BK5BC891</t>
  </si>
  <si>
    <t xml:space="preserve">L&amp;G Clean Water UCITS ETF </t>
  </si>
  <si>
    <t>LU0978624194</t>
  </si>
  <si>
    <t>Janus Henderson Horizon Global High Yield Bond A2 USD</t>
  </si>
  <si>
    <t>LU1033662674</t>
  </si>
  <si>
    <t>Fidelity Funds Emerging Markets Fund WA GBP</t>
  </si>
  <si>
    <t>LU1033662914</t>
  </si>
  <si>
    <t>Fidelity Funds Sustainable Consumer Brands Fund W Acc GBP</t>
  </si>
  <si>
    <t>LU1291105895</t>
  </si>
  <si>
    <t>BNP Paribas Easy MSCI Pacific ex Japan ESG Filtered Min TE EUR</t>
  </si>
  <si>
    <t>XS2204037183</t>
  </si>
  <si>
    <t>BBVA Classic Autocall Note on FTSE 100 Index et al GBP 12/02/2027</t>
  </si>
  <si>
    <t>XS2204038827</t>
  </si>
  <si>
    <t>BBVA Quarterly Bonus Note 11 on Euro Stoxx 50 Index et al GBP 12/02/2027</t>
  </si>
  <si>
    <t>XS2268498586</t>
  </si>
  <si>
    <t>Credit Agricole US/EU Green Autocall on MSCI Europe Select Green et al GBP 09/07/2027</t>
  </si>
  <si>
    <t>XS2268525495</t>
  </si>
  <si>
    <t>Credit Agricole Classic Autocall on Russell 2000 et al 07/09/2027 GBP</t>
  </si>
  <si>
    <t>XS2271063013</t>
  </si>
  <si>
    <t>Barclays 180% Participation Booster Note on FTSE 100 GBP 28/05/2027</t>
  </si>
  <si>
    <t>XS2296446375</t>
  </si>
  <si>
    <t>Credit Suisse 5Y Quarterly Phoenix Autocall with Memory Disney et al GBP 05/03/26</t>
  </si>
  <si>
    <t>XS2296814192</t>
  </si>
  <si>
    <t>BBVA Quarterly Classic Note 2 on FTSE 100 et al GBP 17/09/2027</t>
  </si>
  <si>
    <t>XS2299250915</t>
  </si>
  <si>
    <t>Credit Agricole US/EU Green Autocall on MSCI Europe Select Green 50 et al GBP 21/10/2027</t>
  </si>
  <si>
    <t>XS2299253935</t>
  </si>
  <si>
    <t>Credit Agricole Developed Markets ESG Income GBP 03/11/2027</t>
  </si>
  <si>
    <t>XS2299267646</t>
  </si>
  <si>
    <t>Credit Agricole US/EU Green Autocall Note on MSCI Europe Select Green 50 5% Decrement Index et al GBP 17/12/2027</t>
  </si>
  <si>
    <t>XS2302877167</t>
  </si>
  <si>
    <t>BBVA Tech Majors on Facebook Inc et al GBP 07/10/2026</t>
  </si>
  <si>
    <t>XS2302897868</t>
  </si>
  <si>
    <t>BBVA 6Y Global Enhanced Income Note on Nikkei 225 et al GBP 05/11/2027</t>
  </si>
  <si>
    <t>XS2303121763</t>
  </si>
  <si>
    <t>BBVA Tech Majors Note 11 on Facebook et al GBP 05/11/2026</t>
  </si>
  <si>
    <t>XS2311614734</t>
  </si>
  <si>
    <t>BBVA Autocallable on American Express Co et al GBP 14/12/2026</t>
  </si>
  <si>
    <t>XS2329338441</t>
  </si>
  <si>
    <t>BBVA Payment/E-Commerce Majors Note on Square Inc et al GBP 04/02/2027</t>
  </si>
  <si>
    <t>XS2349099247</t>
  </si>
  <si>
    <t>BBVA 4Y US Tech Hybrid Memory Income Autocall Intel Corp et al GBP 20/04/2026</t>
  </si>
  <si>
    <t>XS2365549372</t>
  </si>
  <si>
    <t>UBS 6Y Note on Invesco WilderHill Clean Energy ETF GBP 26/08/2027</t>
  </si>
  <si>
    <t>XS2435656181</t>
  </si>
  <si>
    <t>UBS 5Yr Autocallable Note Linked to Barclays PLC et al GBP 25/02/2027</t>
  </si>
  <si>
    <t>XS2491392549</t>
  </si>
  <si>
    <t>BBVA 4Y Income Note on S&amp;P 500 Index et al USD 25/05/2027</t>
  </si>
  <si>
    <t>XS2558120502</t>
  </si>
  <si>
    <t>Societe Generale 5Y Energy Majors Note on Shell Plc et al GBP 23/02/2028</t>
  </si>
  <si>
    <t>XS2558120684</t>
  </si>
  <si>
    <t>Societe Generale 5Y Energy Majors Note on Shell Plc et al USD 24/02/2028</t>
  </si>
  <si>
    <t>XS2599465494</t>
  </si>
  <si>
    <t>Morgan Stanley 6Y Capital Protected Classic Autocall on Nikkei 225 Index et al 04/06/2029 GBP</t>
  </si>
  <si>
    <t>IE00BG5QRQ91</t>
  </si>
  <si>
    <t>Guinness Multi Asset Growth R Acc GBP</t>
  </si>
  <si>
    <t>IE00BGCSB447</t>
  </si>
  <si>
    <t>iShares Ultrashort Bond UCITS ETF A</t>
  </si>
  <si>
    <t>IE00BH04GW44</t>
  </si>
  <si>
    <t>Vanguard UK GILT ETF Acc GBP</t>
  </si>
  <si>
    <t>IE00BHZPJ569</t>
  </si>
  <si>
    <t>iShares MSCI World ESG Enhanced UCITS ETF</t>
  </si>
  <si>
    <t>IE00BJ320C74</t>
  </si>
  <si>
    <t>dVAM Global Equity Income PCP B2 USD</t>
  </si>
  <si>
    <t>IE00BJFSYX28</t>
  </si>
  <si>
    <t>dVAM Balanced Active PCP A1 USD</t>
  </si>
  <si>
    <t>IE00BJFSZL70</t>
  </si>
  <si>
    <t>dVAM Growth Active PCP B1 USD</t>
  </si>
  <si>
    <t>IE00BJQRDH54</t>
  </si>
  <si>
    <t>dVAM Global Equity Income PCP R1 GBP Acc</t>
  </si>
  <si>
    <t>IE00BJR5PL61</t>
  </si>
  <si>
    <t>dVAM Diversified Liquid Alternatives PCP B1 H USD</t>
  </si>
  <si>
    <t>IE00BJVNQ911</t>
  </si>
  <si>
    <t>dVAM Cautious Active PCP A1 AUD</t>
  </si>
  <si>
    <t>IE00BJVNQB37</t>
  </si>
  <si>
    <t>dVAM Balanced Active PCP A1 AUD</t>
  </si>
  <si>
    <t>IE00BJVQR318</t>
  </si>
  <si>
    <t>Causeway Growth Defined Fund B AI USD</t>
  </si>
  <si>
    <t>IE00BJYJFS83</t>
  </si>
  <si>
    <t>Pacific Multi-Asset Accumulator Defensive GBP E</t>
  </si>
  <si>
    <t>IE00BK6V5459</t>
  </si>
  <si>
    <t>dVAM Global Equity Income PCP A2 AUD</t>
  </si>
  <si>
    <t>IE00BKS7KZ72</t>
  </si>
  <si>
    <t>Osmosis Resource Efficient Core Equity Fund Class D GBP</t>
  </si>
  <si>
    <t>Hartley. 3% exit fee on the KIID but this is for a share conversion so not applicable.</t>
  </si>
  <si>
    <t>IE00BMDH1538</t>
  </si>
  <si>
    <t>Vaneck Vectors Hydrogen Economy UCITS ETF</t>
  </si>
  <si>
    <t>IE00BN7HSM24</t>
  </si>
  <si>
    <t>dVAM Global Equity Focus Strategy PCP A1 Acc AUD</t>
  </si>
  <si>
    <t>IE00BRJ9D748</t>
  </si>
  <si>
    <t>Janus Henderson Global Life Sciences U Inc GBP</t>
  </si>
  <si>
    <t>IE00BYSX4283</t>
  </si>
  <si>
    <t xml:space="preserve">Fidelity Europe Quality Income ETF </t>
  </si>
  <si>
    <t>IE00BYVHWJ06</t>
  </si>
  <si>
    <t>Guinness European Equity Income Y Inc GBP</t>
  </si>
  <si>
    <t>IE00BYVTMS52</t>
  </si>
  <si>
    <t>Invesco EQQQ NASDAQ 100 UCITS ETF</t>
  </si>
  <si>
    <t>IE00BYX5MD61</t>
  </si>
  <si>
    <t>Fidelity MSCI Europe Index Fund P Acc EUR</t>
  </si>
  <si>
    <t>IE00BYX5MX67</t>
  </si>
  <si>
    <t>Fidelity S&amp;P 500 Index Fund EUR P Acc</t>
  </si>
  <si>
    <t>IE00BYX7Q747</t>
  </si>
  <si>
    <t>Pacific Multi-Asset Accumulator Plus Fund D3 Hdg Acc USD</t>
  </si>
  <si>
    <t>IE00BYXVGY31</t>
  </si>
  <si>
    <t xml:space="preserve">Fidelity US Quality Income ETF </t>
  </si>
  <si>
    <t>IE00BZ11Y374</t>
  </si>
  <si>
    <t>BlackRock Institutional Cash Series Sterling Ultra Short Bond Fund Premier Dis GBP</t>
  </si>
  <si>
    <t>LU1579353134</t>
  </si>
  <si>
    <t>Allianz Global Artificial Intelligence PT (H2-GBP)</t>
  </si>
  <si>
    <t>LU1730018865</t>
  </si>
  <si>
    <t>Alquity Future World Fund USD R Class Cap</t>
  </si>
  <si>
    <t>LU1861216510</t>
  </si>
  <si>
    <t>BlackRock Next Generation Technology Fund A2 EUR</t>
  </si>
  <si>
    <t>LU1979606040</t>
  </si>
  <si>
    <t>Alpha UCITS SICAV - J. Stern &amp; Co. World Stars Global Equity Fund B1 GBP</t>
  </si>
  <si>
    <t>LU2023678878</t>
  </si>
  <si>
    <t>Amundi MSCI Digital Economy ESG Filtered (DR) UCITS ETF</t>
  </si>
  <si>
    <t>LU2146191130</t>
  </si>
  <si>
    <t>Robeco Sustainable Water D Acc USD</t>
  </si>
  <si>
    <t>LU2339919701</t>
  </si>
  <si>
    <t>Foresight Global Real Infrastructure Fund A Inc USD</t>
  </si>
  <si>
    <t>LU2611731824</t>
  </si>
  <si>
    <t>Amundi NYSE ARCA Gold BUGS UCITS ETF</t>
  </si>
  <si>
    <t>IE00BZ1GHD37</t>
  </si>
  <si>
    <t xml:space="preserve">WisdomTree Enhanced Commodity UCITS ETF </t>
  </si>
  <si>
    <t>IE00BFXYP195</t>
  </si>
  <si>
    <t>Pacific Multi-Asset Accumulator Conservative Fund E GBP A</t>
  </si>
  <si>
    <t>XS2271496049</t>
  </si>
  <si>
    <t>BNP Paribas Phoenix Autocall Memory on FTSE MIB et al USD 26/04/2027</t>
  </si>
  <si>
    <t>Hartley. Capital Vision  confirmed no KID available. No OCF or risk info. This will default to highest rating of  5.</t>
  </si>
  <si>
    <t>XS2311612365</t>
  </si>
  <si>
    <t>BBVA 6Y Autocall Classic Note on FTSE 100 Index et al GBP 24/11/2027</t>
  </si>
  <si>
    <t>US84858T7726</t>
  </si>
  <si>
    <t>Select STOXX Europe Aerospace &amp; Defense ETF</t>
  </si>
  <si>
    <t>No volatility data, ETF only launched in Oct 24.</t>
  </si>
  <si>
    <t>XS2986543424</t>
  </si>
  <si>
    <t>Goldman Sachs 6Y Quanto Autocall on S&amp;P 500 et al 31/03/2031 USD</t>
  </si>
  <si>
    <t>XS2986525108</t>
  </si>
  <si>
    <t>Goldman Sachs 6Y Quanto Autocall on S&amp;P 500 et al 31/03/2031 GBP</t>
  </si>
  <si>
    <t>XS2959157491</t>
  </si>
  <si>
    <t>Barclays 6Y Quanto Autocall on Euro Stoxx 50 et al 21/03/2031 GBP</t>
  </si>
  <si>
    <t>XS2959661732</t>
  </si>
  <si>
    <t>Barclays 6Y Memory Income Autocall on FTSE 100 Index et al 04/03/2031 USD</t>
  </si>
  <si>
    <t>GB00BK0WFT91</t>
  </si>
  <si>
    <t>Morgan Stanley Global Sustain Fund FA Acc HDG</t>
  </si>
  <si>
    <t>GB00BJRSTJ16</t>
  </si>
  <si>
    <t>Schroder Global Sustainable Value Equity Class Q1 Acc GBP</t>
  </si>
  <si>
    <t>XS2971144170</t>
  </si>
  <si>
    <t>Soc Gen 4Y Phoenix Autocall on Microsoft Corp et al 19/03/2029 USd</t>
  </si>
  <si>
    <t>XS3014211844</t>
  </si>
  <si>
    <t>UBS 6Y Autocall on Euro Stoxx Banks Index et al 27/03/2031 USD</t>
  </si>
  <si>
    <t>XS2959034906</t>
  </si>
  <si>
    <t>BNP 3Y Athena Autocall on AIA Group Ltd et al 28/02/2028 EUR</t>
  </si>
  <si>
    <t>This note closed for subscriptions on 21 February 2025</t>
  </si>
  <si>
    <t>XS2959660684</t>
  </si>
  <si>
    <t>Barclays 6Y Quanto Autocall on Russell 2000 et al 28/03/2031 USD</t>
  </si>
  <si>
    <t>XS2959660767</t>
  </si>
  <si>
    <t>Barclays 6Y Quanto Autocall on Russell 2000 et al 28/03/2031 GBP</t>
  </si>
  <si>
    <t>HK0000313442</t>
  </si>
  <si>
    <t>iShares Core Hang Seng Index ETF</t>
  </si>
  <si>
    <t>Unacceptable on InvestPro due to Chinese sanctions</t>
  </si>
  <si>
    <t>GB00B23YLH62</t>
  </si>
  <si>
    <t>Dimensional International Core Equity Fund GBP Accumulation</t>
  </si>
  <si>
    <t>XS2851794243</t>
  </si>
  <si>
    <t xml:space="preserve">Marex 6Y Memory Phoenix Autocall Notes Linked to EURO STOXX 50 Index et al 07/03/2031 GBP </t>
  </si>
  <si>
    <t>AU0000022063</t>
  </si>
  <si>
    <t>BetaShares Asia Technology Tigers ETF</t>
  </si>
  <si>
    <t>XS2955940395</t>
  </si>
  <si>
    <t>BNP Paribas 6Y Note linked to S&amp;P 500 Index et al 04/04/2031 USD</t>
  </si>
  <si>
    <t>IE00B24F3S37</t>
  </si>
  <si>
    <t>Aviva Investors Sterling Liquidity Plus 1 GBP Acc</t>
  </si>
  <si>
    <t>LU0544978140</t>
  </si>
  <si>
    <t>HSBC GIF Chinese Equity ACGBP</t>
  </si>
  <si>
    <t>LU1978593694</t>
  </si>
  <si>
    <t>Schroder ISF All China Equity Y GBP</t>
  </si>
  <si>
    <t>XS2959194858</t>
  </si>
  <si>
    <t>Barclays 5Y Conditional Semi-Annual Snowball Coupon on FTSE 100 Index et al 18/03/2030 USD</t>
  </si>
  <si>
    <t>IE00B4TFHM43</t>
  </si>
  <si>
    <t>Coronation Global Strategic USD Income Fund A</t>
  </si>
  <si>
    <t>LU2095292202</t>
  </si>
  <si>
    <t>Ninety One Global Strategy Global Managed Income I Acc</t>
  </si>
  <si>
    <t>IE00B3VNP587</t>
  </si>
  <si>
    <t>Veritas Global Focus Fund GBP</t>
  </si>
  <si>
    <t>XS2868760484</t>
  </si>
  <si>
    <t>UBS AG 6Y Growth Autocall Note on Euro Stoxx Banks Index 21/03/2031 USD</t>
  </si>
  <si>
    <t>XS2838545403</t>
  </si>
  <si>
    <t>UBS AG 6Y Growth Autocall Note on Euro Stoxx Banks Index 21/03/2031 GBP</t>
  </si>
  <si>
    <t>XS2928644934</t>
  </si>
  <si>
    <t>UBS AG 6Y Growth Autocall Note on Euro Stoxx Banks Index 21/03/2031 EUR</t>
  </si>
  <si>
    <t>IE000H4KO0M6</t>
  </si>
  <si>
    <t>dVAM Smarter Money Credit Fund PCP USD A1 Acc</t>
  </si>
  <si>
    <t>XS3011426098</t>
  </si>
  <si>
    <t>Soc Gen 6Y Note on S&amp;P 500 et al 02/04/2031 USD</t>
  </si>
  <si>
    <t>XS2483061227</t>
  </si>
  <si>
    <t>Credit Agricole 6Y Asian Growth Note on Nikkei 225 et al 25/06/2029 GBP</t>
  </si>
  <si>
    <t>IFGL SIPP Options</t>
  </si>
  <si>
    <t>Charge name</t>
  </si>
  <si>
    <t>Premium</t>
  </si>
  <si>
    <t>Estab
 fee</t>
  </si>
  <si>
    <t>Cash deposit 
set up fee</t>
  </si>
  <si>
    <t>Fund % fee 
threshold</t>
  </si>
  <si>
    <t>Fund minimum</t>
  </si>
  <si>
    <t>IP Fixed £
Charge</t>
  </si>
  <si>
    <t>% charge per annum</t>
  </si>
  <si>
    <t>RL360 5 Yr 
Est Charge
£0k - £99,999</t>
  </si>
  <si>
    <t>RL360 5 Yr 
Est Charge
£100k - £249,999</t>
  </si>
  <si>
    <t>RL360 5 Yr 
Est Charge
£250k - £499,999</t>
  </si>
  <si>
    <t>RL360 5 Yr Est 
Charge
£500k+</t>
  </si>
  <si>
    <t>IFGL?</t>
  </si>
  <si>
    <t>IFGL - Ardan</t>
  </si>
  <si>
    <t>External ongoing charge (%)</t>
  </si>
  <si>
    <t>Yes</t>
  </si>
  <si>
    <t>IFGL - RL360 - 5 Year</t>
  </si>
  <si>
    <t>IFGL - RL360 - Upfront</t>
  </si>
  <si>
    <t>External initial charge (%)</t>
  </si>
  <si>
    <t>IFGL - Other Platform</t>
  </si>
  <si>
    <t>Awaiting Inputs</t>
  </si>
  <si>
    <t>No</t>
  </si>
  <si>
    <t>IFGL - Other Bond Provider - 5 Year</t>
  </si>
  <si>
    <t>IFGL - Other Bond Provider - Upfront</t>
  </si>
  <si>
    <t>IFGL - Other DFM</t>
  </si>
  <si>
    <t>Insight - Ardan</t>
  </si>
  <si>
    <t>Insight - RL360 - 5 Year</t>
  </si>
  <si>
    <t>Insight - RL360 - Upfront</t>
  </si>
  <si>
    <t>Insight - Other Platform</t>
  </si>
  <si>
    <t>Insight - Other Bond Provider - 5 Year</t>
  </si>
  <si>
    <t>Insight - Other Bond Provider - Upfront</t>
  </si>
  <si>
    <t>Insight - Other DFM</t>
  </si>
  <si>
    <t>Resolute (PrRe) - Ardan</t>
  </si>
  <si>
    <t>Resolute (PrRe) - RL360 - 5 Year</t>
  </si>
  <si>
    <t>Resolute (PrRe) - RL360 - Upfront</t>
  </si>
  <si>
    <t>Resolute (PrRe) - Other Platform</t>
  </si>
  <si>
    <t>Resolute (PrRe) - Other Bond Provider - 5 Year</t>
  </si>
  <si>
    <t>Resolute (PrRe) - Other Bond Provider - Upfront</t>
  </si>
  <si>
    <t>Resolute (PrRe) - Other DFM</t>
  </si>
  <si>
    <t>Resolute (DrDn) - Ardan</t>
  </si>
  <si>
    <t>Resolute (DrDn) - RL360 - 5 Year</t>
  </si>
  <si>
    <t>Resolute (DrDn) - RL360 - Upfront</t>
  </si>
  <si>
    <t>Resolute (DrDn) - Other Platform</t>
  </si>
  <si>
    <t>Resolute (DrDn) - Other Bond Provider - 5 Year</t>
  </si>
  <si>
    <t>Resolute (DrDn) - Other Bond Provider - Upfront</t>
  </si>
  <si>
    <t>Resolute (DrDn) - Other DFM</t>
  </si>
  <si>
    <t>Fund manager applies 0.30% exit fee. CC further update 05/03/2025 - Rich Foden obtained confirmation from Twentyfouram that the exit fee will never be applied and has never been applied historically.</t>
  </si>
  <si>
    <t>SC udpated status 7/10/24 and this has an exit fee of 0.30%. CC further update 05/03/2025 - Rich Foden obtained confirmation from Twentyfouram that the exit fee will never be applied and has never been applied historically.</t>
  </si>
  <si>
    <t>NEW GAP - has an exit fee of 0.3%. CC further update 05/03/2025 - Rich Foden obtained confirmation from Twentyfouram that the exit fee will never be applied and has never been applied historically.</t>
  </si>
  <si>
    <t>IE00BLCHJ534</t>
  </si>
  <si>
    <t xml:space="preserve">Global X U.S. Infrastructure Developments UCITS ETF </t>
  </si>
  <si>
    <t xml:space="preserve">Weekly GAP </t>
  </si>
  <si>
    <t>IE00BYVQ9F29</t>
  </si>
  <si>
    <t>iShares NASDAQ 100 UCITS ETF H Acc</t>
  </si>
  <si>
    <t>AU000000ILB1</t>
  </si>
  <si>
    <t>BLACKROCK INV MNGT ISHARES GOVT INFLATION ETF</t>
  </si>
  <si>
    <t>XS2959248704</t>
  </si>
  <si>
    <t>Barclays 6Y Classic Autocall on S&amp;P 500 et al 04/04/2031 USD</t>
  </si>
  <si>
    <t>XS2966735792</t>
  </si>
  <si>
    <t>BNP 4Y Autocall Note on Airbus SE et al 18/04/2029 USD</t>
  </si>
  <si>
    <t>XS2966735875</t>
  </si>
  <si>
    <t>BNP 4Y Autocall Note on Airbus SE et al 18/04/2029 GBP</t>
  </si>
  <si>
    <t>IE000UF7H7U5</t>
  </si>
  <si>
    <t>Aegon High Yield Global Bond Fund J Inc GBP Hedged Acc</t>
  </si>
  <si>
    <t>IE00B4XZ9Q84</t>
  </si>
  <si>
    <t>Polar Capital Global Insurance Fund I GBP Inc E</t>
  </si>
  <si>
    <t>IE00BNG8N985</t>
  </si>
  <si>
    <t>BlackRock Global Unconstrained Equity Fund Class D Acc EUR</t>
  </si>
  <si>
    <t>GB00BL1NPJ81</t>
  </si>
  <si>
    <t>LIONTRUST SUSTAINABLE FUTURE UK GROWTH FUND M ACC</t>
  </si>
  <si>
    <t>GB00BMF4TN65</t>
  </si>
  <si>
    <t>FTF ClearBridge Global Infrastructure Income Fund Class EB (acc) GBP</t>
  </si>
  <si>
    <t>LU1884791978</t>
  </si>
  <si>
    <t>SCHRODER ISF GLOBAL HIGH YIELD A AUD HGD DIST</t>
  </si>
  <si>
    <t>XS2972157874</t>
  </si>
  <si>
    <t>Barclays 6Y Quanto Autocall on Eurostoxx 50 et al 19/03/2031 GBP</t>
  </si>
  <si>
    <t>GB00BJ022Q87</t>
  </si>
  <si>
    <t>IFSL YOU Multi-Asset Blend Growth Fund Class A Acc GBP</t>
  </si>
  <si>
    <t>GB00B5VLFH80</t>
  </si>
  <si>
    <t>Artemis Global Income R Inc GBP</t>
  </si>
  <si>
    <t>IE00BMW42520</t>
  </si>
  <si>
    <t>iShares MSCI Europe Industrials Sector UCITS ETF</t>
  </si>
  <si>
    <t>US4642882405</t>
  </si>
  <si>
    <t xml:space="preserve">iShares MSCI ACWI ex U.S. ETF </t>
  </si>
  <si>
    <t>XS2953059750</t>
  </si>
  <si>
    <t>Barclays 5Y Phoenix Autocall on S&amp;P 500 Index et al 07/03/2030 GBP</t>
  </si>
  <si>
    <t>XS2971115311</t>
  </si>
  <si>
    <t>Société Générale 4Y Phoenix Plus Worst Of on Tesla Inc et al 28/03/2029 USD</t>
  </si>
  <si>
    <t>AU00000IHWL7</t>
  </si>
  <si>
    <t>iShares Core MSCI World ex Australia ESG Hedged ETF</t>
  </si>
  <si>
    <t>AU0000233710</t>
  </si>
  <si>
    <t>iShares High Growth ESG ETF</t>
  </si>
  <si>
    <t>XS3022292877</t>
  </si>
  <si>
    <t>UBS 6Y Phoenix Autocall on Eurostoxx 50 et al 19/03/2031 GBP</t>
  </si>
  <si>
    <t>IE00BYVDRF92</t>
  </si>
  <si>
    <t xml:space="preserve">UBS (Irl) ETF Plc Msci Acwi Sf UCITS ETF </t>
  </si>
  <si>
    <t>XS2972111707</t>
  </si>
  <si>
    <t>Credit Agricole 6Y Autocall Note on Nikkei 225 et al 28/03/2031 GBP</t>
  </si>
  <si>
    <t>XS2941090487</t>
  </si>
  <si>
    <t>BBVA 6Y Classic Autocall on S&amp;P 500 Index et al 19/03/2031 USD</t>
  </si>
  <si>
    <t>Declined as UK selling restrictions</t>
  </si>
  <si>
    <t>XS2941090305</t>
  </si>
  <si>
    <t>BBVA 6Y Classic Autocall on S&amp;P 500 Index et al 19/03/2031 GBP</t>
  </si>
  <si>
    <t>IE00BFG1R114</t>
  </si>
  <si>
    <t>Global Short-Term Investment Grade Fixed Income Fund
USD Distributing Shares</t>
  </si>
  <si>
    <t>IE00BCLWRB83</t>
  </si>
  <si>
    <t xml:space="preserve">iShares USD Corp Bond Interest Rate Hedged UCITS ETF </t>
  </si>
  <si>
    <t>IE00BZ048579</t>
  </si>
  <si>
    <t xml:space="preserve">Ishares $ Corp Bond 0-3 Yr ESG UCITS ETF </t>
  </si>
  <si>
    <t>LU0357617645</t>
  </si>
  <si>
    <t>UBS (Lux) Money Market USD Sustainable Q Acc</t>
  </si>
  <si>
    <t>IE00BPT2BG45</t>
  </si>
  <si>
    <t>Vanguard Japan Stock Index Insti Acc GBP</t>
  </si>
  <si>
    <t>GB00BKWQ1135</t>
  </si>
  <si>
    <t>HAYDALE GRAPHENE INDUSTRIES PLC ORD GBP0.02</t>
  </si>
  <si>
    <t>GB00B0FVQX23</t>
  </si>
  <si>
    <t>ROCKHOPPER EXPLORATION PLC ORD GBP0.01 GBP</t>
  </si>
  <si>
    <t>HK0000651221</t>
  </si>
  <si>
    <t>iShares Hang Seng TECH ETF USD</t>
  </si>
  <si>
    <t>Currently Unacceptable, due to US Sanctions in place as confirmed by Capital by email on the 20/05/2024</t>
  </si>
  <si>
    <t>GB00BQC82B83</t>
  </si>
  <si>
    <t>United Kingdom Gilt 4.125% 22/07/2029 GBP</t>
  </si>
  <si>
    <t>Moody's Aa3 rated</t>
  </si>
  <si>
    <t>US0420682058</t>
  </si>
  <si>
    <t>Arm Holdings PLC USD</t>
  </si>
  <si>
    <t>IPO 14/09/2023 - so at the time of added to this list only 1 year volvatility data was available. Arm is a long established company with large mkt cap so Asset Review permitted the asset. Risk rating will default to 5 until 2Y data is available.</t>
  </si>
  <si>
    <t>US25434V6092</t>
  </si>
  <si>
    <t>Dimensional U.S. Targeted Value ETF USD</t>
  </si>
  <si>
    <t>US33738R7044</t>
  </si>
  <si>
    <t>First Trust RBA American Industrial Renaissance ETF USD</t>
  </si>
  <si>
    <t>XS2958984531</t>
  </si>
  <si>
    <t>BBVA 4Y Phoenix Autocall on Apple Inc et al 27/03/2029 USD</t>
  </si>
  <si>
    <t>XS2958984614</t>
  </si>
  <si>
    <t>BBVA 4Y Phoenix Autocall on Apple Inc et al 27/03/2029 GBP</t>
  </si>
  <si>
    <t>IE000BI8OT95</t>
  </si>
  <si>
    <t xml:space="preserve">Amundi MSCI World UCITS ETF </t>
  </si>
  <si>
    <t>LU2004362294</t>
  </si>
  <si>
    <t>M&amp;G (Lux) Japan Fund Class CI Acc GBP</t>
  </si>
  <si>
    <t>IE00BNXH7969</t>
  </si>
  <si>
    <t>HC Snyder US All Cap Equity Fund F EUR Acc</t>
  </si>
  <si>
    <t>LU2454264297</t>
  </si>
  <si>
    <t>T. Rowe Price US Smaller Companies Equity Fund I1 EUR</t>
  </si>
  <si>
    <t>IE00B60SWX25</t>
  </si>
  <si>
    <t xml:space="preserve">Invesco EURO Stoxx 50 UCITS ETF </t>
  </si>
  <si>
    <t>XS2277235565</t>
  </si>
  <si>
    <t>BBVA Phoenix Memory on Euro Stoxx 50 et al 16/07/2027 USD</t>
  </si>
  <si>
    <t>BBVA Note accepted on basis this is a transfer from pension to pension. The asset was originally accepted by IFGL 14 July 2021.</t>
  </si>
  <si>
    <t>XS2959249694</t>
  </si>
  <si>
    <t>Barclays 5Y Quanto Autocall on S&amp;P 500 et al 19/03/2030 USD</t>
  </si>
  <si>
    <t>GG00BP6KKQ44</t>
  </si>
  <si>
    <t xml:space="preserve">JPMorgan Global Core Real Assets </t>
  </si>
  <si>
    <t>IE00BMDBMH44</t>
  </si>
  <si>
    <t>iShares MSCI UK IMI ESG Leaders UCITS ETF</t>
  </si>
  <si>
    <t>IE00BFNM3P36</t>
  </si>
  <si>
    <t xml:space="preserve">iShares MSCI EM IMI ESG Screened UCITS ETF </t>
  </si>
  <si>
    <t>XS2967234100</t>
  </si>
  <si>
    <t>Barclays 6Y Phoenix Autocall on Nikkei 225 Index et al 30/04/2031 USD</t>
  </si>
  <si>
    <t>XS2967234282</t>
  </si>
  <si>
    <t>Barclays 6Y Phoenix Autocall on Nikkei 225 Index et al 30/04/2031 GBP</t>
  </si>
  <si>
    <t>XS3006423738</t>
  </si>
  <si>
    <t>Santander 6Y Callable Note on Euro Stoxx 50 28/03/2031 GBP</t>
  </si>
  <si>
    <t>XS2922138321</t>
  </si>
  <si>
    <t>Santander 6Y Callable Note on Euro Stoxx 50 28/03/2031 USD</t>
  </si>
  <si>
    <t>GB00BPBKN046</t>
  </si>
  <si>
    <t>Shell PLC Electronic Election ENTL</t>
  </si>
  <si>
    <t xml:space="preserve">Weekly Gap - Rights line, used GB00BP6MXD84 (SHEL LN) for volatility data </t>
  </si>
  <si>
    <t>NL0015002E16</t>
  </si>
  <si>
    <t>SHELL PLC 28FEB25</t>
  </si>
  <si>
    <t>US0527691069</t>
  </si>
  <si>
    <t>Autodesk Inc</t>
  </si>
  <si>
    <t>US88162G1031</t>
  </si>
  <si>
    <t>Tetra Tech Inc.</t>
  </si>
  <si>
    <t>SG1L01001701</t>
  </si>
  <si>
    <t>DBS Group Holdings Ltd</t>
  </si>
  <si>
    <t>IT0003128367</t>
  </si>
  <si>
    <t>Enel SpA  EUR 1 Reg</t>
  </si>
  <si>
    <t>US6907421019</t>
  </si>
  <si>
    <t>Owens Corning</t>
  </si>
  <si>
    <t>HK0000069689</t>
  </si>
  <si>
    <t>AIA Group Ltd</t>
  </si>
  <si>
    <t>XS2975902193</t>
  </si>
  <si>
    <t>Barclays 6Y Quanto Autocall on Russell 2000 et el 28/03/2031 USD</t>
  </si>
  <si>
    <t>LU1873129578</t>
  </si>
  <si>
    <t>JPMorgan Liquidity Funds GBP Liquidity LVNAV Fund E Cap</t>
  </si>
  <si>
    <t>LU1696625257</t>
  </si>
  <si>
    <t>NIKKO AM LUX SA NIKKO AM JAPAN VALUE D GBP</t>
  </si>
  <si>
    <t>IE000R2T7BG0</t>
  </si>
  <si>
    <t>Canaccord Genuity Dynamic Fund GBP IP</t>
  </si>
  <si>
    <t>Weekly Gap - Corp Action from IE0002G4G333</t>
  </si>
  <si>
    <t>GB00BMBQJP80</t>
  </si>
  <si>
    <t>MI Canaccord Genuity Risk Profile 5 Fund - X Acc - GBP</t>
  </si>
  <si>
    <t>US45783Y3356</t>
  </si>
  <si>
    <t>Innovator Equity Defined Protection ETF - 2Yr to April 2026 USD</t>
  </si>
  <si>
    <t>This was a request from Pensions as it's an existing holding. Due to the 2Y nature of this product, volatility data is not available and this ISIN will default to a 5 risk rating.</t>
  </si>
  <si>
    <t>LU0533339585</t>
  </si>
  <si>
    <t>JPMorgan Liquidity Funds AUD Liquidity LVNAV Fund C Acc</t>
  </si>
  <si>
    <t>US01973R1014</t>
  </si>
  <si>
    <t>Allison Transmission Holdings Inc.</t>
  </si>
  <si>
    <t>US0304201033</t>
  </si>
  <si>
    <t>American Water Works Co Inc</t>
  </si>
  <si>
    <t>US11133T1034</t>
  </si>
  <si>
    <t>Broadridge Financial Solutions Inc USD</t>
  </si>
  <si>
    <t>US03073E1055</t>
  </si>
  <si>
    <t>Cencora Inc</t>
  </si>
  <si>
    <t>US3030751057</t>
  </si>
  <si>
    <t>FactSet Research Systems Inc</t>
  </si>
  <si>
    <t>US3377381088</t>
  </si>
  <si>
    <t>Fiserv Inc.</t>
  </si>
  <si>
    <t>US4228061093</t>
  </si>
  <si>
    <t>Heico Corp</t>
  </si>
  <si>
    <t>US44951W1062</t>
  </si>
  <si>
    <t>IES Holdings Inc USD</t>
  </si>
  <si>
    <t>US5805891091</t>
  </si>
  <si>
    <t>McGrath Rentcorp</t>
  </si>
  <si>
    <t>US6005512040</t>
  </si>
  <si>
    <t>Miller Industries Inc</t>
  </si>
  <si>
    <t>US6153691059</t>
  </si>
  <si>
    <t>Moody's Coroporation</t>
  </si>
  <si>
    <t>US6247561029</t>
  </si>
  <si>
    <t>Mueller Industries Inc</t>
  </si>
  <si>
    <t>US68902V1070</t>
  </si>
  <si>
    <t>Otis Worldwide Corporation USD</t>
  </si>
  <si>
    <t>US7757111049</t>
  </si>
  <si>
    <t>Rollins Inc</t>
  </si>
  <si>
    <t>US8086251076</t>
  </si>
  <si>
    <t>Science Application Intl Corp</t>
  </si>
  <si>
    <t>US8270481091</t>
  </si>
  <si>
    <t>Silgan Holding Inc</t>
  </si>
  <si>
    <t>IE00BH6XSV83</t>
  </si>
  <si>
    <t>Heptagon Kopernik Global All-Cap Equity Fund IG GBP Cap</t>
  </si>
  <si>
    <t>3% exit fee can be imposed by the fund manager</t>
  </si>
  <si>
    <t>LU1120760852</t>
  </si>
  <si>
    <t>Pictet Funds Global Emerging Debt Hi Dy GBP Dis</t>
  </si>
  <si>
    <t>LU0988403894</t>
  </si>
  <si>
    <t>Pictet Absolute Return Fixed Income Class HI GBP</t>
  </si>
  <si>
    <t>Blocked</t>
  </si>
  <si>
    <t>IE00BMH5Y327</t>
  </si>
  <si>
    <t>Global X Data Center REITs &amp; Digital Infrastructure UCITS ETF</t>
  </si>
  <si>
    <t>XS3017938807</t>
  </si>
  <si>
    <t>CIBC 6Y Classic Autocall on Euro Stoxx 50 et al 03/04/2031 USD</t>
  </si>
  <si>
    <t>XS3017933675</t>
  </si>
  <si>
    <t>CIBC 6Y Classic Autocall on Euro Stoxx 50 et al 03/04/2031 GBP</t>
  </si>
  <si>
    <t>GB00BGMK1733</t>
  </si>
  <si>
    <t>abrdn Short Dated Global Inflation-Linked Bond Tracker B Acc GBP</t>
  </si>
  <si>
    <t>IE0002G4G333</t>
  </si>
  <si>
    <t>Canaccord Genuity Dynamic Fund R GBP Acc</t>
  </si>
  <si>
    <t>GB00B3PXJX09</t>
  </si>
  <si>
    <t>Royal London Sustainable World Trust Class A Inc GBP</t>
  </si>
  <si>
    <t>XS2969836167</t>
  </si>
  <si>
    <t>BNP Paribas 6Y Callable Note on Euro Stoxx 50 21/04/2031 GBP</t>
  </si>
  <si>
    <t>CA0641491075</t>
  </si>
  <si>
    <t>Bank Of Nova Scotia Com NPV</t>
  </si>
  <si>
    <t>CA8911605092</t>
  </si>
  <si>
    <t xml:space="preserve">Toronto-Dominion Bank </t>
  </si>
  <si>
    <t>CA1360691010</t>
  </si>
  <si>
    <t>CA0636711016</t>
  </si>
  <si>
    <t>Bank of Montreal</t>
  </si>
  <si>
    <t>XS3011425793</t>
  </si>
  <si>
    <t>Société Générale 4Y Low Hurdle Autocall on UniCredit SpA et al 04/04/2029 USD</t>
  </si>
  <si>
    <t>XS3022687548</t>
  </si>
  <si>
    <t>CIBC 6Y Autocall on Euro Stoxx 50 et al 28/04/2031 GBP</t>
  </si>
  <si>
    <t>XS3023809372</t>
  </si>
  <si>
    <t>CIBC 6Y Autocall on Euro Stoxx 50 et al 28/04/2031 USD</t>
  </si>
  <si>
    <t>AU000000ADO8</t>
  </si>
  <si>
    <t>Anteotech Ltd</t>
  </si>
  <si>
    <t>AU000000TLG7</t>
  </si>
  <si>
    <t>Talga Resources Ltd</t>
  </si>
  <si>
    <t>AU000000VAF8</t>
  </si>
  <si>
    <t>Vanguard Australian Fixed Interest Index ETF AUD</t>
  </si>
  <si>
    <t>AU000000VIF1</t>
  </si>
  <si>
    <t>Vanguard International Fixed Interest Index (Hedged) ETF AUD</t>
  </si>
  <si>
    <t>GB00B8N44V30</t>
  </si>
  <si>
    <t>Invesco China Equity (UK) Z Acc GBP</t>
  </si>
  <si>
    <t>CA05534B7604</t>
  </si>
  <si>
    <t>AU00000QUAL9</t>
  </si>
  <si>
    <t>VanEck MSCI International Quality ETF</t>
  </si>
  <si>
    <t>AU0000137804</t>
  </si>
  <si>
    <t>VanEck Vectors MSCI International Small Companies Quality ETF</t>
  </si>
  <si>
    <t>AU0000187452</t>
  </si>
  <si>
    <t>VanEck Global Listed Private Equity ETF</t>
  </si>
  <si>
    <t>AU0000171969</t>
  </si>
  <si>
    <t>Loomis Sayles Global Equity ETF</t>
  </si>
  <si>
    <t>XS2975788808</t>
  </si>
  <si>
    <t>BNP Paribas 2Y Phoenix Autocall on Barclays PLC et al 06/04/2027 USD</t>
  </si>
  <si>
    <t>XS3022687894</t>
  </si>
  <si>
    <t>CIBC 6Y Quarterly Memory Income Autocall on Nikkei 225 Index et al 28/04/2031 GBP</t>
  </si>
  <si>
    <t>XS3023814885</t>
  </si>
  <si>
    <t>CIBC 6Y Quarterly Memory Income Autocall on Nikkei 225 Index et al 28/04/2031 USD</t>
  </si>
  <si>
    <t>XS3011424630</t>
  </si>
  <si>
    <t>Société Générale 4Y Low Hurdle Autocall on Tesla Inc et al 04/04/2029 USD</t>
  </si>
  <si>
    <t>XS2996291477</t>
  </si>
  <si>
    <t>Morgan Stanley 6Y Classic Autocallable Note on Nikkei 225 Index et al 23/04/2031 USD</t>
  </si>
  <si>
    <t>XS2996291634</t>
  </si>
  <si>
    <t>Morgan Stanley 6Y Classic Autocallable Note on Nikkei 225 Index et al 23/04/2031 GBP</t>
  </si>
  <si>
    <t>XS2736713400</t>
  </si>
  <si>
    <t>Natixis 3Y Reverse Convertible on  Euro Stoxx 50 et al 11/04/2028 USD</t>
  </si>
  <si>
    <t>XS2736713582</t>
  </si>
  <si>
    <t>Natixis 3Y Reverse Convertible on  Euro Stoxx 50 et al 11/04/2028 GBP</t>
  </si>
  <si>
    <t>IE00BLP5S684</t>
  </si>
  <si>
    <t>Jupiter Merian Global Equity Absolute Return I Acc USD</t>
  </si>
  <si>
    <t>CA11276H1064</t>
  </si>
  <si>
    <t xml:space="preserve">Brookfield Infrastructure Corp Ord </t>
  </si>
  <si>
    <t>USD line on NYSE was requested</t>
  </si>
  <si>
    <t>XS2980183656</t>
  </si>
  <si>
    <t>Credit Agricole 6Y Autocall on Nikkei 225 et al 09/05/2031 USD</t>
  </si>
  <si>
    <t>XS2980183730</t>
  </si>
  <si>
    <t>Credit Agricole 6Y Autocall on Nikkei 225 et al 12/05/2031 GBP</t>
  </si>
  <si>
    <t>XS2976621719</t>
  </si>
  <si>
    <t>Barclays 3Y Phoenix Autocall on Hewlett Packard Enterprise Co et al 24/03/2028 USD</t>
  </si>
  <si>
    <t>TER is not below 2.5% but this is acceptable via fair value cap</t>
  </si>
  <si>
    <t>XS3011578609</t>
  </si>
  <si>
    <t>Societe Generale 3Y Phoenix Note on Shell PLC et al 27/03/2028 USD</t>
  </si>
  <si>
    <t>XS2976552138</t>
  </si>
  <si>
    <t>Barclays 6Y 75-60 Memory Income Autocall on Nikkei 225 Index et al USD 21/04/2031</t>
  </si>
  <si>
    <t>XS2976552211</t>
  </si>
  <si>
    <t>Barclays 6Y 75-60 Memory Income Autocall on Nikkei 225 Index et al GBP 23/04/2031</t>
  </si>
  <si>
    <t>IE0005YSVS73</t>
  </si>
  <si>
    <t>PGIM Jennison US Growth Fund GBP L Dis</t>
  </si>
  <si>
    <t>GB00BP6WJP29</t>
  </si>
  <si>
    <t>MGTS Progeny ProFolio Model 70-90% Shares Fund Acc GBP</t>
  </si>
  <si>
    <t>LU0837974368</t>
  </si>
  <si>
    <t>AS SICAV I Emerging Markets Smaller Companies X Acc GBP</t>
  </si>
  <si>
    <t>AU0000384653</t>
  </si>
  <si>
    <t>GRYPHON CAPITAL INCOME TRUST MAR25</t>
  </si>
  <si>
    <t>Weekly GAP - Rights Issue, parent ISIN (Gryphon Capital Income Trust AUD - AU0000005209)</t>
  </si>
  <si>
    <t>AU0000043069</t>
  </si>
  <si>
    <t>Intelligent Investor Ethical Share ETF AUD</t>
  </si>
  <si>
    <t>AU0000044984</t>
  </si>
  <si>
    <t>Perennial Better Future Fund ETF AUD</t>
  </si>
  <si>
    <t>AU00000GROW4</t>
  </si>
  <si>
    <t>Schroder Real Return Active ETF AUD</t>
  </si>
  <si>
    <t>US46138E8003</t>
  </si>
  <si>
    <t>Invesco China Technology ETF USD</t>
  </si>
  <si>
    <t>XS3037094102</t>
  </si>
  <si>
    <t>UBS AG 6Y Autocall on Euro Stoxx Banks Index et al 01/05/2031 USD</t>
  </si>
  <si>
    <t>Uk selling restrictions - Acceptable for transfer only.</t>
  </si>
  <si>
    <t>XS2958147139</t>
  </si>
  <si>
    <t>BBVA 4Y Phoenix Autocall on BNP Paribas SA et al 01/05/2029 GBP</t>
  </si>
  <si>
    <t>XS2958147725</t>
  </si>
  <si>
    <t>BBVA 3.5Y Memory Income Autocall on Eli Lilly &amp; Co et al 31/10/2028 GBP</t>
  </si>
  <si>
    <t>XS2958147055</t>
  </si>
  <si>
    <t>BBVA 4Y Phoenix Autocall on Apple Inc et al 01/05/2029 GBP</t>
  </si>
  <si>
    <t>XS2912049702</t>
  </si>
  <si>
    <t>Marex 4Y Phoenix Autocall on Thyssenkrupp AG et al 23/04/2029 GBP</t>
  </si>
  <si>
    <t>XS3011634287</t>
  </si>
  <si>
    <t>Soc Gen 6Y Participation Note on Euro Stoxx 50 et al 09/05/2031 USD</t>
  </si>
  <si>
    <t>XS2641303016</t>
  </si>
  <si>
    <t>BBVA 6Y 100% European Call Spread Participation on Euro Stoxx 50 Index GBP 03/12/2029</t>
  </si>
  <si>
    <t>UK Selling restrictions - Transfer or existing holding only</t>
  </si>
  <si>
    <t>GB00B55QSH09</t>
  </si>
  <si>
    <t>JPMORGAN FUND ICVC JPM UK EQUITY CORE E NET ACC</t>
  </si>
  <si>
    <t>GB00BN0S2V92</t>
  </si>
  <si>
    <t>VT AJ BELL ICVC VT AJ BELL RESP SCREENED GROWTH I ACC</t>
  </si>
  <si>
    <t>GB0031075665</t>
  </si>
  <si>
    <t>Ninety One (UK) Special - Situations Fund A Acc (GBP)</t>
  </si>
  <si>
    <t>GB00B3Q2J367</t>
  </si>
  <si>
    <t>WS GENERAL GLOBAL INVESTMENT FUNDS WS ARDTUR CONTINENTAL EUROPEAN I DIS</t>
  </si>
  <si>
    <t>GB00BKBD2G73</t>
  </si>
  <si>
    <t>abrdn Asia Pacific ex-Japan Equity Tracker N (Acc)</t>
  </si>
  <si>
    <t>GB00BDFZ6M47</t>
  </si>
  <si>
    <t>abrdn Global Corporate Bond Screened Tracker N (Acc)</t>
  </si>
  <si>
    <t>GB00BDFZ6Y68</t>
  </si>
  <si>
    <t>abrdn Short Dated Global Corporate Bond Tracker N (Acc)</t>
  </si>
  <si>
    <t>GB00BDFZ6Z75</t>
  </si>
  <si>
    <t>abrdn Short Dated Sterling Corporate Bond Tracker N (Acc)</t>
  </si>
  <si>
    <t>GB00BYW7CL14</t>
  </si>
  <si>
    <t>Legal &amp; General Global Real Estate Dividend Index C (Acc)</t>
  </si>
  <si>
    <t>GB00B6173L33</t>
  </si>
  <si>
    <t>M&amp;G Global Strategic Value Class I (Acc)</t>
  </si>
  <si>
    <t>GB00BRTCRZ97</t>
  </si>
  <si>
    <t>BlackRock C Continental European Income Fund S GBP Dist</t>
  </si>
  <si>
    <t>US72201Y1010</t>
  </si>
  <si>
    <t>Pimco Dynamic Income Fund USD</t>
  </si>
  <si>
    <t>noted at onboarding stage TER is high</t>
  </si>
  <si>
    <t>https://www.pimco.com/us/en/investments/closed-end-fund/pimco-dynamic-income-fund/common-usd</t>
  </si>
  <si>
    <t>US92189F4110</t>
  </si>
  <si>
    <t>Vaneck Vectors BDC Income ETF USD</t>
  </si>
  <si>
    <t>https://www.vaneck.com/us/en/investments/bdc-income-etf-bizd/performance/</t>
  </si>
  <si>
    <t>US26923G7988</t>
  </si>
  <si>
    <t>VIRTUS PRIVATE CREDIT STRATEGY ETF USD</t>
  </si>
  <si>
    <t>https://www.virtus.com/products/virtus-private-credit-strategy-etf#shareclass.698/period.quarterly</t>
  </si>
  <si>
    <t>CA6665111002</t>
  </si>
  <si>
    <t>Northland Power Inc</t>
  </si>
  <si>
    <t>SC updated 2/4/25</t>
  </si>
  <si>
    <t>Libero Nexus Global Dynamic Portfolio A GBP</t>
  </si>
  <si>
    <t>XS3021120376</t>
  </si>
  <si>
    <t xml:space="preserve">GOLDMAN SACHS Autocall Note 9 on Nikkei 225 09/05/2031 USD </t>
  </si>
  <si>
    <t>XS3021127389</t>
  </si>
  <si>
    <t>GOLDMAN SACHS Autocall Note 9 on Nikkei 225 12/05/2031 GBP</t>
  </si>
  <si>
    <t>XS2736715363</t>
  </si>
  <si>
    <t>Natixis 3Y Fixed Income Note on Nikkei 225 Index et al 02/05/2028 USD</t>
  </si>
  <si>
    <t>XS2980192483</t>
  </si>
  <si>
    <t>Credit Agricole 6Y Quarterly Income Autocall on Nasdaq 100 Index et al USD 09/05/2031</t>
  </si>
  <si>
    <t>XS2980192566</t>
  </si>
  <si>
    <t>Credit Agricole 6Y Quarterly Income Autocall on Nasdaq 100 Index et al GBP 12/05/2031</t>
  </si>
  <si>
    <t>LU0943338144</t>
  </si>
  <si>
    <t>Redwheel Global Intrinsic Value Fund I GBP Acc</t>
  </si>
  <si>
    <t>IE00BF5KTM42</t>
  </si>
  <si>
    <t>Waverton European Capital Growth Fund F GBP Inc</t>
  </si>
  <si>
    <t>IE00B55MWC15</t>
  </si>
  <si>
    <t>Polar Capital Global Insurance Fund I Acc EUR</t>
  </si>
  <si>
    <t>IE00BFMXYY33</t>
  </si>
  <si>
    <t>Vanguard FTSE Japan ETF EUR</t>
  </si>
  <si>
    <t>LU0372741511</t>
  </si>
  <si>
    <t>Schroder ISF Asian Total Return C Acc Hedged EUR</t>
  </si>
  <si>
    <t>LU2607332579</t>
  </si>
  <si>
    <t>Morgan Stanley Emerging Markets Debt Opportunities Fund ZH GBP</t>
  </si>
  <si>
    <t>XS2912727380</t>
  </si>
  <si>
    <t>Barclays 5Y Conditional Semi- Annual Memory Coupon on S&amp;P 500 Index et al 04/04/2030 GBP</t>
  </si>
  <si>
    <t>GB00B762NZ42</t>
  </si>
  <si>
    <t>Connaught Income Fund Series 1 LP LIQUIDATING</t>
  </si>
  <si>
    <t>https://connaughtactiongroup.com/companies/connaught-income-fund-series-1/   Fund is blocked and status is non-standard as the fund isn't redeemable.  (Weekly GAP)</t>
  </si>
  <si>
    <t>BMG771011308</t>
  </si>
  <si>
    <t>Rudolf Wolff Technology Fund Segregated Account GBP A (No Load Fee) SUSPENDED</t>
  </si>
  <si>
    <t>Weekly GAP - This fund is suspended, latest details are in the Pensions folder in the K drive. Have emailed Rudolf Wolff to see if the fund is still pricing whilst suspended 03/04/2025</t>
  </si>
  <si>
    <t>GB00BQ1YHR87</t>
  </si>
  <si>
    <t xml:space="preserve">CT UK Property Authorised Investment Net GBP 1 Inc </t>
  </si>
  <si>
    <t xml:space="preserve">Weekly Gap - Suspension was lifted 01/03/2023 - https://www.columbiathreadneedle.com/en/gb/intermediary/significant-fund-changes/   SRRI wasn't on KID, was taken for CT website. </t>
  </si>
  <si>
    <t>US0032631006</t>
  </si>
  <si>
    <t>abrdn Physical Precious Metals Basket Shares ETF</t>
  </si>
  <si>
    <t>US09075V1026</t>
  </si>
  <si>
    <t>BioNTech SE</t>
  </si>
  <si>
    <t>US2057683029</t>
  </si>
  <si>
    <t>Comstock Resources Inc USD</t>
  </si>
  <si>
    <t>US2166485019</t>
  </si>
  <si>
    <t>Cooper Companes Inc USD</t>
  </si>
  <si>
    <t>US21676P1030</t>
  </si>
  <si>
    <t>Cooper-Standard Holdings Inc USD</t>
  </si>
  <si>
    <t>US46137V5710</t>
  </si>
  <si>
    <t>Invesco Golden Dragon China ETF USD</t>
  </si>
  <si>
    <t>US46138E6510</t>
  </si>
  <si>
    <t>Invesco Global Water ETF USD</t>
  </si>
  <si>
    <t>US33734X1761</t>
  </si>
  <si>
    <t>First Trust Technology AlphaDEX ETF USD</t>
  </si>
  <si>
    <t>US33735B1089</t>
  </si>
  <si>
    <t>First Trust Mid Cap Core AlphaDEX Fund ETF USD</t>
  </si>
  <si>
    <t>US33737J1584</t>
  </si>
  <si>
    <t>First Trust Japan AlphaDEX Fund ETF USD</t>
  </si>
  <si>
    <t>US36262G1013</t>
  </si>
  <si>
    <t>GXO Logistics USD</t>
  </si>
  <si>
    <t>ZGB055314189</t>
  </si>
  <si>
    <t>Rudolf Wolff Income Fund Designated Investments GBP C2(Suspended)</t>
  </si>
  <si>
    <t>Hartley - 20/01/2023 Cannot be sold, this is a side pocket holding</t>
  </si>
  <si>
    <t>KYG1367R1083</t>
  </si>
  <si>
    <t>The Brighton SPC - Kijani Commodity Fund USD (IN LIQUIDATION)</t>
  </si>
  <si>
    <t>Hartley - Fund in Liquidation</t>
  </si>
  <si>
    <t>MU0498S00008</t>
  </si>
  <si>
    <t>Excelsior Worldwide Group Pcc - The Excelsior Opportunities Fund GBP (In Liquidation)</t>
  </si>
  <si>
    <t>Hartley - Fund in Liquidation since Nov 2023</t>
  </si>
  <si>
    <t>GB00B03HDJ73</t>
  </si>
  <si>
    <t>Esken Ltd (Delisted)</t>
  </si>
  <si>
    <t>Hartley - LSE company Delisted and went into administration on 21 March 2024</t>
  </si>
  <si>
    <t>FR0010929836</t>
  </si>
  <si>
    <t>H20 Moderato IC</t>
  </si>
  <si>
    <t>FR0013535275</t>
  </si>
  <si>
    <t>H2O Moderato Side Pocket I (Suspended)</t>
  </si>
  <si>
    <t>Hartley - Side pocket established 01/10/2020 - still pricing monthly - https://www.h2o-am.com/funds/?isin=FR0013535275</t>
  </si>
  <si>
    <t>XS2972225200</t>
  </si>
  <si>
    <t>Barclays 4Y Quanto Autocall on FTSE 100 Index et al 24/04/2029 GBP</t>
  </si>
  <si>
    <t>XS2972225119</t>
  </si>
  <si>
    <t>Barclays 4Y Quanto Autocall on FTSE 100 Index et al 24/04/2029 USD</t>
  </si>
  <si>
    <t>LU0891453176</t>
  </si>
  <si>
    <t>Capital Group Emerging Markets Growth Fund Z GBP</t>
  </si>
  <si>
    <t>LU1006080060</t>
  </si>
  <si>
    <t>Capital Group Global Allocation Fund Z GBP</t>
  </si>
  <si>
    <t>LU0843951889</t>
  </si>
  <si>
    <t>HSBC Portfolios World Selection 3 BH GBP Cap</t>
  </si>
  <si>
    <t>IE000FQDCH16</t>
  </si>
  <si>
    <t>Lazard Listed Private Markets Fund EA GBP Inc</t>
  </si>
  <si>
    <t>IE000XOE1GE5</t>
  </si>
  <si>
    <t>Man Global Investment Grade Opportunities Class I USD Acc</t>
  </si>
  <si>
    <t>IE000YV0OGL8</t>
  </si>
  <si>
    <t>Man Global Investment Grade Opportunities Class I USD Net-Dist MO</t>
  </si>
  <si>
    <t>IE000VA5W9H0</t>
  </si>
  <si>
    <t>Man Global Investment Grade Opportunities Class I H EUR Acc</t>
  </si>
  <si>
    <t>IE000HUNJLV8</t>
  </si>
  <si>
    <t>Man Global Investment Grade Opportunities Class I H EUR Net-Dist A</t>
  </si>
  <si>
    <t>IE0009XKM2Z8</t>
  </si>
  <si>
    <t>Man Global Investment Grade Opportunities Class I H GBP Acc</t>
  </si>
  <si>
    <t>IE000N92KCI8</t>
  </si>
  <si>
    <t>Man Global Investment Grade Opportunities Class I H GBP Net-Dist Q</t>
  </si>
  <si>
    <t>US33734K1097</t>
  </si>
  <si>
    <t>First Trust Large Cap Core Alphadex ETF USD</t>
  </si>
  <si>
    <t>US33737A1088</t>
  </si>
  <si>
    <t>First Trust NASDAQ Clean Edge Smart Grid Infrastructure Index Fund ETF USD</t>
  </si>
  <si>
    <t>US69374H7171</t>
  </si>
  <si>
    <t>Pacer Lunt Large Cap Alternator ETF USD</t>
  </si>
  <si>
    <t>XS0498768315</t>
  </si>
  <si>
    <t>HSBC Holdings Plc 6.00% 29/03/2040 GBP</t>
  </si>
  <si>
    <t>LU2565412033</t>
  </si>
  <si>
    <t>Schroder Global Cities Fund C GBP Inc</t>
  </si>
  <si>
    <t>CA0115321089</t>
  </si>
  <si>
    <t>Alamos Gold Inc Class A</t>
  </si>
  <si>
    <t>GB0030281512</t>
  </si>
  <si>
    <t>CT North American Equity 2 Acc GBP</t>
  </si>
  <si>
    <t>GB00BSWT8L75</t>
  </si>
  <si>
    <t>L&amp;G S&amp;P 500 US Equal Weight Index Fund Class I GBP Acc</t>
  </si>
  <si>
    <t>SC updated status, vol figures, OCF and risk rating/date on  7/4/25</t>
  </si>
  <si>
    <t>IE0002Y8CX98</t>
  </si>
  <si>
    <t xml:space="preserve">WisdomTree Europe Defence UCITS ETF </t>
  </si>
  <si>
    <t>IE00BYWYQQ52</t>
  </si>
  <si>
    <t>PGIM Jennison US Growth GBP I Inc GBP</t>
  </si>
  <si>
    <t>0.5% exit fee on class A. However Confirmation received from JPM that redemption charges are waived for all JPMorgan and JPMorgan investment funds. Rich Foden confirmed ok to accept.</t>
  </si>
  <si>
    <t>Fund has merging into JPMorgan Funds - Middle East, Africa and Emerging Opportunities Fund. 0.5% exit fee on class A. However Confirmation received from JPM that redemption charges are waived for all JPMorgan and JPMorgan investment funds. Rich Foden confirmed ok to accept.</t>
  </si>
  <si>
    <t>Old GAP - 0.5% exit fee on class A. However Confirmation received from JPM that redemption charges are waived for all JPMorgan and JPMorgan investment funds. Rich Foden confirmed ok to accept.</t>
  </si>
  <si>
    <t>bas</t>
  </si>
  <si>
    <t>LU2863671439</t>
  </si>
  <si>
    <t>MGF Harmony Portfolios Global Growth Fund E GBP</t>
  </si>
  <si>
    <t>SGXZ53070850</t>
  </si>
  <si>
    <t>Hafnia Limited</t>
  </si>
  <si>
    <t>US02319V1035</t>
  </si>
  <si>
    <t>Ambev SA ADR</t>
  </si>
  <si>
    <t>XS2736716411</t>
  </si>
  <si>
    <t>Natixis 3Y Reverse Convertable Note on Euro Stoxx 50 et al 15/05/2028 USD</t>
  </si>
  <si>
    <t>XS2736716502</t>
  </si>
  <si>
    <t>Natixis 3Y Reverse Convertable Note on Euro Stoxx 50 et al 15/05/2028 GBP</t>
  </si>
  <si>
    <t>XS2912754947</t>
  </si>
  <si>
    <t>Barclays 6Y Memory Income Autocall on S&amp;P/ASX 200 et al 30/04/2031 USD</t>
  </si>
  <si>
    <t>XS2912755084</t>
  </si>
  <si>
    <t>Barclays 6Y Memory Income Autocall on S&amp;P/ASX 200 et al 30/04/2031 GBP</t>
  </si>
  <si>
    <t>XS2912784779</t>
  </si>
  <si>
    <t>Barclays 6Y Autocallable Note linked to Nikkei 225 Index et al 16/05/2031 USD</t>
  </si>
  <si>
    <t>XS2912784852</t>
  </si>
  <si>
    <t>Barclays 6Y Autocallable Note linked to Nikkei 225 Index et al 16/05/2031 GBP</t>
  </si>
  <si>
    <t>XS2926286845</t>
  </si>
  <si>
    <t>Barclays 5Y Quanto Autocall on Nikkei 225 Index et al 26/04/2030 GBP</t>
  </si>
  <si>
    <t>XS2926288460</t>
  </si>
  <si>
    <t>Barclays 6Y Classic Autocall on S&amp;P 500 Index et al 17/04/2031 EUR</t>
  </si>
  <si>
    <t>XS2926289278</t>
  </si>
  <si>
    <t>Barclays 6Y Classic Autocall on FTSE 100 Index et al 17/04/2031 EUR</t>
  </si>
  <si>
    <t>XS2986978315</t>
  </si>
  <si>
    <t>BNP Paribas 6Y Note on S&amp;P 500 Index et al 16/05/2031 USD</t>
  </si>
  <si>
    <t>XS2993064539</t>
  </si>
  <si>
    <t>BNP Paribas 2Y Phoenix Snowball on BBVA et al 30/04/2027 USD</t>
  </si>
  <si>
    <t>XS2997079970</t>
  </si>
  <si>
    <t>BNP Paribas 6Y Athena Autocall on FTSE MIB Index et al 23/05/2031 GBP</t>
  </si>
  <si>
    <t>XS2997080044</t>
  </si>
  <si>
    <t xml:space="preserve">BNP Paribas 6Y Athena Autocall on FTSE MIB Index et al 23/05/2031 USD </t>
  </si>
  <si>
    <t>XS3000757628</t>
  </si>
  <si>
    <t>Goldman Sachs 3Y Basket Participation Notes on S&amp;P/ASX 200 Index et al 19/04/2028 USD</t>
  </si>
  <si>
    <t>XS3011676106</t>
  </si>
  <si>
    <t>Societe Generale 4Y Memory Income Autocall on BBVA et al 22/05/2029 USD</t>
  </si>
  <si>
    <t>XS3011676288</t>
  </si>
  <si>
    <t>Societe Generale 4Y Memory Income Autocall on BBVA et al 22/05/2029 GBP</t>
  </si>
  <si>
    <t>XS3011681445</t>
  </si>
  <si>
    <t>Soc Gen 4Y Athena Autocall on Oracle Corp et al 16/05/2029 USD</t>
  </si>
  <si>
    <t>XS3011682682</t>
  </si>
  <si>
    <t>Société Générale 4Y Low Hurdle Basket Star Autocall on UniCredit Spa et al 01/05/2029 USD</t>
  </si>
  <si>
    <t>US0556221044</t>
  </si>
  <si>
    <t xml:space="preserve">BP Plc ADR </t>
  </si>
  <si>
    <t>IE00BQQP9G91</t>
  </si>
  <si>
    <t>VanEck Vectors Junior Gold Miners UCITS ETF</t>
  </si>
  <si>
    <t>XS2994792187</t>
  </si>
  <si>
    <t>HSBC 6Y Phoenix autocall on nikkei 225 et el 24/04/2031 GBP</t>
  </si>
  <si>
    <t>XS2998087188</t>
  </si>
  <si>
    <t>Barclays 6Y Memory Income Autocall on RUSSELL 2000® INDEX et al 21/05/2031 USD</t>
  </si>
  <si>
    <t>XS2998087345</t>
  </si>
  <si>
    <t>Barclays 6Y Memory Income Autocall on RUSSELL 2000® INDEX et al 21/05/2031 GBP</t>
  </si>
  <si>
    <t>XS2759868289</t>
  </si>
  <si>
    <t>BBVA 6Y Phoenix Autocall on Euro Stoxx 50 et al 19/07/2030 GBP</t>
  </si>
  <si>
    <t>Acceptable on the basis of a transfer to transfer pension.</t>
  </si>
  <si>
    <t>MU0501S00702</t>
  </si>
  <si>
    <t xml:space="preserve">PIM Capital Ltd PCC - LNKD Global Multi Asset Fund I GBP </t>
  </si>
  <si>
    <t xml:space="preserve">This is blocked because it is a non standard assets and not an acceptable FSA </t>
  </si>
  <si>
    <t>LU1076531554</t>
  </si>
  <si>
    <t>Schroder Special Situations Fund Sterling Liquidity Plus Fund IS Dist GBP</t>
  </si>
  <si>
    <t>CH0106027128</t>
  </si>
  <si>
    <t>UBS ETF (CH) Gold Hedged CHF</t>
  </si>
  <si>
    <t>XS2958592375</t>
  </si>
  <si>
    <t>BBVA 6Y Classic Autocall on S&amp;P 500 et al 16/05/2031 GBP</t>
  </si>
  <si>
    <t>Uk selling restrictions</t>
  </si>
  <si>
    <t>XS2958592292</t>
  </si>
  <si>
    <t>BBVA 6Y Classic Autocall on S&amp;P 500 et al 16/05/2031 USD</t>
  </si>
  <si>
    <t>GB00B01X0R40</t>
  </si>
  <si>
    <t>BNY Mellon Multi Asset Global Balanced Fund Instl 3 Acc GBP</t>
  </si>
  <si>
    <t>IE00BDFGJ627</t>
  </si>
  <si>
    <t>iShares $ Floating Rate Bond UCITS ETF USD</t>
  </si>
  <si>
    <t>GB00BT7J0027</t>
  </si>
  <si>
    <t>UK Gilt 4.5%  07/03/35</t>
  </si>
  <si>
    <t>Rated Aa3</t>
  </si>
  <si>
    <t>US77926X6849</t>
  </si>
  <si>
    <t>Roundhill Uranium ETF</t>
  </si>
  <si>
    <t>ETF launched on 29/01/2025. No volatilty data available so not currently acceptable.</t>
  </si>
  <si>
    <t>US46138E3707</t>
  </si>
  <si>
    <t>Invesco S&amp;P 500 High Beta ETF USD</t>
  </si>
  <si>
    <t>US9229085389</t>
  </si>
  <si>
    <t>Vanguard Mid-Cap Growth ETF USD</t>
  </si>
  <si>
    <t>US4642876555</t>
  </si>
  <si>
    <t>iShares Russell 2000 ETF USD</t>
  </si>
  <si>
    <t>LU0736560284</t>
  </si>
  <si>
    <t>AB Select Absolute Alpha Portfolio Class I GBP H</t>
  </si>
  <si>
    <t>LU0814461561</t>
  </si>
  <si>
    <t>Pictet Japan Equity Opportunity HI GBP</t>
  </si>
  <si>
    <t>GB00B40T1C34</t>
  </si>
  <si>
    <t>SVS Sanlam UT - North American Equity B GBP</t>
  </si>
  <si>
    <t>GB0033874107</t>
  </si>
  <si>
    <t>FSSA Greater China Growth A Acc GBP</t>
  </si>
  <si>
    <t>GB00B64FQP94</t>
  </si>
  <si>
    <t>iShares Environment and Low Carbon Tilt Real Estate Index Fund (UK) L Acc GBP</t>
  </si>
  <si>
    <t>GB00BF1QNQ83</t>
  </si>
  <si>
    <t>TB Evenlode Global Income Fund F Acc USD</t>
  </si>
  <si>
    <t>GB00BP0WQW43</t>
  </si>
  <si>
    <t>FTF ClearBridge Global Infrastructure Income Fund S Inc USD</t>
  </si>
  <si>
    <t>IE0001B1ARB7</t>
  </si>
  <si>
    <t>Guinness Global Equity Income Fund Z USD Acc</t>
  </si>
  <si>
    <t>IE00B88DZ566</t>
  </si>
  <si>
    <t>iShares S&amp;P 500 CHF Hedged UCITS ETF</t>
  </si>
  <si>
    <t>IE00B89QH580</t>
  </si>
  <si>
    <t>Sarasin IE Multi Asset - Target Return P Acc GBP</t>
  </si>
  <si>
    <t>US1011371077</t>
  </si>
  <si>
    <t>Boston Scientific Inc.</t>
  </si>
  <si>
    <t>XS3042852734</t>
  </si>
  <si>
    <t>CIBC 6Y Classic Autocall on Euro Stoxx 50 et al 07/05/2031 USD</t>
  </si>
  <si>
    <t>XS2998222652</t>
  </si>
  <si>
    <t>Barclays 6Y Quanto Autocall on Euro Stoxx 50 et al 13/06/2031 USD</t>
  </si>
  <si>
    <t>XS2998222736</t>
  </si>
  <si>
    <t>Barclays 6Y Quanto Autocall on Euro Stoxx 50 et al 13/06/2031 GBP</t>
  </si>
  <si>
    <t>IE000JLXYKJ8</t>
  </si>
  <si>
    <t xml:space="preserve">iShares EUR Government Bond 0-3 Month ETF </t>
  </si>
  <si>
    <t>XS3042912496</t>
  </si>
  <si>
    <t>Morgan Stanley 6Y Classic Autocall on FTSE MIB Index et al 23/05/2031 USD</t>
  </si>
  <si>
    <t>XS3042912579</t>
  </si>
  <si>
    <t>Morgan Stanley 6Y Classic Autocall on FTSE MIB Index et al 23/05/2031 GBP</t>
  </si>
  <si>
    <t>XS2999213361</t>
  </si>
  <si>
    <t>BNP Paribas 3Y Phoenix Autocall on Barclays Plc et al 02/05/2028 GBP</t>
  </si>
  <si>
    <t>XS3043604969</t>
  </si>
  <si>
    <t>Citi 6Y Phoenix Autocall on Euro Stoxx 50 et al 01/05/2031 USD</t>
  </si>
  <si>
    <t>IE00BF4TN759</t>
  </si>
  <si>
    <t>Polar Capital Healthcare Blue Chip Fund SI Dist USD</t>
  </si>
  <si>
    <t>IE00BFG1TM61</t>
  </si>
  <si>
    <t>iShares Developed World ESG Screened Index Fund I Acc EUR</t>
  </si>
  <si>
    <t>IE00BK6V5343</t>
  </si>
  <si>
    <t>dVAM Global Equity Income PCP EUR R1 Acc</t>
  </si>
  <si>
    <t>IE00BMVB5M21</t>
  </si>
  <si>
    <t>Vanguard LifeStrategy 40% Equity UCITS ETF EUR Acc</t>
  </si>
  <si>
    <t>IE00BN0YSM04</t>
  </si>
  <si>
    <t>Pacific North of South EM All Cap Equity Class USD R2 Acc Shares</t>
  </si>
  <si>
    <t>IE00BVYPNZ31</t>
  </si>
  <si>
    <t>Guinness Global Equity Income Y Acc EUR</t>
  </si>
  <si>
    <t>LU0712206050</t>
  </si>
  <si>
    <t>JPM ASEAN Equity C Inc GBP</t>
  </si>
  <si>
    <t>LU0895805793</t>
  </si>
  <si>
    <t>Jupiter Dynamic Bond D Acc USD Hedged</t>
  </si>
  <si>
    <t>LU1340704557</t>
  </si>
  <si>
    <t>MFS Meridian Global Opportunistic Bond Fund W2 USD</t>
  </si>
  <si>
    <t>LU1396461185</t>
  </si>
  <si>
    <t>Rathbone Lux - Ethical Bond Fund (L) H EUR</t>
  </si>
  <si>
    <t>LU1567059693</t>
  </si>
  <si>
    <t>Capital Group US Corporate Bond Fund Class Z USD Acc</t>
  </si>
  <si>
    <t>LU1816230046</t>
  </si>
  <si>
    <t>Vontobel Fund TwentyFour Strategic Income Fund AQHG USD</t>
  </si>
  <si>
    <t>LU2112292763</t>
  </si>
  <si>
    <t>BlackRock World Healthscience Fund D5 GBP</t>
  </si>
  <si>
    <t>LU2382230675</t>
  </si>
  <si>
    <t>Nintey One Global Environment Fund Class J Inc USD</t>
  </si>
  <si>
    <t>LU0503631631</t>
  </si>
  <si>
    <t>Pictet Global Environmental Opportunities I EUR</t>
  </si>
  <si>
    <t>LU1981113506</t>
  </si>
  <si>
    <t>INVESCO GLOBAL INVESTMENT GRADE CORPORATE BOND FUND Z ACC</t>
  </si>
  <si>
    <t>LU0969484335</t>
  </si>
  <si>
    <t>CT (LUX) RESPONSIBLE GLOBAL EQUITY FUND R INC EUR</t>
  </si>
  <si>
    <t>IE00BK8V1233</t>
  </si>
  <si>
    <t>iShares Europe ex-UK Index Fund Class D Dist GBP</t>
  </si>
  <si>
    <t>IE00BG0R3363</t>
  </si>
  <si>
    <t>Brown Advisory U.S. Sustainable Growth Fund SI Inc</t>
  </si>
  <si>
    <t>IE00BD6HM324</t>
  </si>
  <si>
    <t>SPARX Japan Fund Class G Institutional JPY</t>
  </si>
  <si>
    <t>Weekly GAP - 3% if sold within 60 days</t>
  </si>
  <si>
    <t>GB00B4QKMK51</t>
  </si>
  <si>
    <t>PFS Somerset Emerging Markets Dividend Growth Fund A Shares (GBP) Net Income</t>
  </si>
  <si>
    <t>GB00B5V2VR34</t>
  </si>
  <si>
    <t>Schroder Asian Alpha Plus Z Inc</t>
  </si>
  <si>
    <t>GB00B8848T44</t>
  </si>
  <si>
    <t>CT UK Growth and Income Z Inc</t>
  </si>
  <si>
    <t>GB00BWXC7Y93</t>
  </si>
  <si>
    <t>Fidelity Special Values Plc GBP</t>
  </si>
  <si>
    <t>GB00B3RJBL80</t>
  </si>
  <si>
    <t>JPM Unconstrained Bond C Grs Inc GBP</t>
  </si>
  <si>
    <t>GB00B60WTT90</t>
  </si>
  <si>
    <t>Jupiter European Special Situations I Acc GBP</t>
  </si>
  <si>
    <t>IE00B3DJ5J85</t>
  </si>
  <si>
    <t>Hermes Global Emerging Markets F Inc GBP</t>
  </si>
  <si>
    <t>GB00BP25R627</t>
  </si>
  <si>
    <t>abrdn Short Duration Global Inflation-Linked Bond Fund Institutional Income GBP</t>
  </si>
  <si>
    <t>XS2641325258</t>
  </si>
  <si>
    <t>BBVA 6Y 50% Capital Protected Index Phoenix with Memory on NASDAQ 100 Index et al GBP 14/12/2029</t>
  </si>
  <si>
    <t>Uk selling restrictions - Transfer only.</t>
  </si>
  <si>
    <t>GB00B00MY367</t>
  </si>
  <si>
    <t>Aegon Strategic Bond B Inc GBP</t>
  </si>
  <si>
    <t>XS2998277805</t>
  </si>
  <si>
    <t>Barclays 5Y Quanto Autocall on FTSE MIB Index et al 15/05/2030 USD</t>
  </si>
  <si>
    <t>GB00BPSNBF73</t>
  </si>
  <si>
    <t>UK Treasury 4.00% 22/10/2031 GBP</t>
  </si>
  <si>
    <t>GB00BSQNRC93</t>
  </si>
  <si>
    <t>UK Treasury 4.375% 07/03/2028 GBP</t>
  </si>
  <si>
    <t>LU2426955428</t>
  </si>
  <si>
    <t>MGF Curate Global Sustainable Equity Fund B Acc GBP</t>
  </si>
  <si>
    <t>FR0000125486</t>
  </si>
  <si>
    <t>VINCI SA</t>
  </si>
  <si>
    <t>XS3010075409</t>
  </si>
  <si>
    <t>BNP Paribas 6Y Issuer Callable Note on Euro Stoxx 50 30/05/2031 USD</t>
  </si>
  <si>
    <t>XS3010075581</t>
  </si>
  <si>
    <t>BNP Paribas 6Y Issuer Callable Note on Euro Stoxx 50 30/05/2031 GBP</t>
  </si>
  <si>
    <t>XS2998297233</t>
  </si>
  <si>
    <t>Barclays 5Y Quanto Autocall on FTSE MIB Index et al 15/05/2030 GBP</t>
  </si>
  <si>
    <t>IE00BKLTP554</t>
  </si>
  <si>
    <t>FTGF ClearBridge US Equity Sustainability Leaders Fund S Class GBP Acc</t>
  </si>
  <si>
    <t>XS3010068370</t>
  </si>
  <si>
    <t>BNP Paribas 5Y Phoenix Autocall on Euro Stoxx 50 et al 01/05/2030 GBP</t>
  </si>
  <si>
    <t>XS2998361260</t>
  </si>
  <si>
    <t>Barclays 3Y Quanto Autocall on UniCredit SpA et al 30/05/2028 USD</t>
  </si>
  <si>
    <t>LU0231791996</t>
  </si>
  <si>
    <t>Franklin Japan Fund Class I Acc USD</t>
  </si>
  <si>
    <t>LU1797816466</t>
  </si>
  <si>
    <t>M&amp;G (Lux) Episode Macro Fund Class TI Acc USD</t>
  </si>
  <si>
    <t>GB00BMN91T34</t>
  </si>
  <si>
    <t>UBS S&amp;P 500 Index Fund C Acc</t>
  </si>
  <si>
    <t>XS2998333053</t>
  </si>
  <si>
    <t>Barclays 6Y Quanto Autocall on Russell 2000 Index et al 02/06/2031 USD</t>
  </si>
  <si>
    <t>XS2669958659</t>
  </si>
  <si>
    <t>BNP Paribas 6Y 95% Capital Protected Autocall on S&amp;P 500 et al GBP 04/01/2030</t>
  </si>
  <si>
    <t>XS3048595717</t>
  </si>
  <si>
    <t>Société Générale 6Y Participation Note on Euro Stoxx 50 Index et al 06/06/2031 USD</t>
  </si>
  <si>
    <t>XS3067993470</t>
  </si>
  <si>
    <t>CIBC 6Y Classic Autocall on Euro Stoxx 50 et al 14/05/2031 GBP</t>
  </si>
  <si>
    <t>XS3006851375</t>
  </si>
  <si>
    <t>BNP Paribas 6Y Callable Note on Euro Stoxx 50 22/05/2031 GBP</t>
  </si>
  <si>
    <t>IE000IQF0HS1</t>
  </si>
  <si>
    <t>Quilter Cheviot International Balanced Portfolio A GBP Hedged Acc</t>
  </si>
  <si>
    <t>IE000QMHBJ79</t>
  </si>
  <si>
    <t>Quilter Cheviot International Equity Fund A GBP Hedged Acc</t>
  </si>
  <si>
    <t>IE000YM2X5T4</t>
  </si>
  <si>
    <t>Quilter Cheviot International Growth Fund A GBP Hedged Acc</t>
  </si>
  <si>
    <t>LU1220232224</t>
  </si>
  <si>
    <t>CANDRIAM GF US HIGH YIELD CORPORATE BONDS R ACC GBP</t>
  </si>
  <si>
    <t>XS3063759388</t>
  </si>
  <si>
    <t>UBS AG 6Y Triple Index Quarterly Snowball AC on TOPIX Inex et al 30/05/2031 USD</t>
  </si>
  <si>
    <t>IE000GPQHSW0</t>
  </si>
  <si>
    <t>GMO FUNDS PLC QUALITY INVESTMENT M GBP</t>
  </si>
  <si>
    <t>IE00B8F9FP72</t>
  </si>
  <si>
    <t>GAM Star Global Aggressive C Acc GBP</t>
  </si>
  <si>
    <t>IE00B68GW162</t>
  </si>
  <si>
    <t>Guinness Global Money Managers Y EUR Acc</t>
  </si>
  <si>
    <t>XS2958911146</t>
  </si>
  <si>
    <t>BBVA 3Y Reverse Convertible on NASDAQ 100 et al 22/05/2028 GBP</t>
  </si>
  <si>
    <t>IM00BD1R8V77</t>
  </si>
  <si>
    <t>R186 Canaccord Genuity Balanced (GBP)</t>
  </si>
  <si>
    <t>XS3068729584</t>
  </si>
  <si>
    <t>CIBC 6Y Conditional Semi-Annual Memory Coupon on S&amp;P 500 Index et al 29/05/2031 USD</t>
  </si>
  <si>
    <t>XS2268519761</t>
  </si>
  <si>
    <t>Credit Agricole Classic Autocall on MSCI Europe Select Green 50 et al GBP 13/08/2027</t>
  </si>
  <si>
    <t>XS2303121508</t>
  </si>
  <si>
    <t>BBVA Tech Majors Note 11 on Facebook et al USD 05/11/2026</t>
  </si>
  <si>
    <t>Weekly Gap - UK selling restrictions, transfer only.</t>
  </si>
  <si>
    <t>XS2327299371</t>
  </si>
  <si>
    <t>UBS 5Y ETF Quarterly Phoenix Autocall Memory Note on iShares ETF et al USD 30/04/2026</t>
  </si>
  <si>
    <t>XS2998359793</t>
  </si>
  <si>
    <t>Barclays 5Y Income Autocallable on S&amp;P 500 Index et al 16/05/2030 USD</t>
  </si>
  <si>
    <t>IE0031575057</t>
  </si>
  <si>
    <t>Brandes European Value Fund Class I GBP</t>
  </si>
  <si>
    <t>3% exit fee</t>
  </si>
  <si>
    <t>LU0210529656</t>
  </si>
  <si>
    <t xml:space="preserve">JPM Emerging Markets Equity A Acc USD </t>
  </si>
  <si>
    <t>CH1340275184</t>
  </si>
  <si>
    <t>Julius Baer 2Y Autocallable Multi Barrier Reverse Convertible on JD.Com Inc et al 10/04/2026 USD</t>
  </si>
  <si>
    <t>Weekly GAP - UK selling restrictions &amp; no KID available - Transfer only. No OCF and default to risk rating of 5</t>
  </si>
  <si>
    <t>CH1390918337</t>
  </si>
  <si>
    <t>Julius Baer 2Y Phoenix Autocall on Nio Inc et al 30/10/2026 USD</t>
  </si>
  <si>
    <t>CH1339131836</t>
  </si>
  <si>
    <t>Vontobel 3Y Phoenix Autocall with Memory on Nike Inc et al 19/04/2027 USD</t>
  </si>
  <si>
    <t>Weekly GAP - KID not available retrospectively - Transfer only. No OCF and default to risk rating of 5</t>
  </si>
  <si>
    <t>AU009AA4Z5L1</t>
  </si>
  <si>
    <t>ATRUM COAL LIMITED UNL NPV</t>
  </si>
  <si>
    <t>Weekly GAP - Delisted from ASX on 10/03/2025. Trading suspended for 2 years.</t>
  </si>
  <si>
    <t>https://www.atrumcoal.com/investors</t>
  </si>
  <si>
    <t>GB00BV0V0321</t>
  </si>
  <si>
    <t>PRUDENTIAL CORP (Rights)</t>
  </si>
  <si>
    <t>Weekly GAP - Rights issue. Used main Prudential ISIN for details (GB0007099541)</t>
  </si>
  <si>
    <t>US0013172053</t>
  </si>
  <si>
    <t>Weekly GAP - ADR USD line held which trades OTC. Hong Kong Stock Exchange Ticker for u/l is 1299. OTC line Blocked/non-standard  re: lack of accurate pricing source &amp; difficulties in trading OTC. Price available on IDS</t>
  </si>
  <si>
    <t>GB00B39R3707</t>
  </si>
  <si>
    <t>United Kingdom Gilt 4.25% 07/12/2049 GBP</t>
  </si>
  <si>
    <t>US23304Y1001</t>
  </si>
  <si>
    <t>DBS Group Holdings Ltd ADR</t>
  </si>
  <si>
    <t>Weekly GAP - Trades OTC. Pricing on IDS</t>
  </si>
  <si>
    <t>GB00B3Y1JG82</t>
  </si>
  <si>
    <t>UK Treasury Index Linked Stock 0.125% GBP 22/03/2029</t>
  </si>
  <si>
    <t>GB00BNNGP775</t>
  </si>
  <si>
    <t>UK Treasury Gilt 0.875% 31/01/2046 GBP</t>
  </si>
  <si>
    <t>IE0031574423</t>
  </si>
  <si>
    <t>Brandes Global Value Fund I Acc GBP</t>
  </si>
  <si>
    <t>Hartley - 3% exit fee</t>
  </si>
  <si>
    <t>DE000HB09PY7</t>
  </si>
  <si>
    <t>UniCredit Bank AG Diversified Markets Memory Income AC Notes on FTSE 100 et al GBP 08/11/2027</t>
  </si>
  <si>
    <t>DE000HB09PX9</t>
  </si>
  <si>
    <t>UniCredit Bank AG Diversified Markets Memory Income AC Notes on FTSE 100 et al USD 8/11/2027</t>
  </si>
  <si>
    <t>XS2277222316</t>
  </si>
  <si>
    <t>BBVA 4Y fixed coupon with Quarterly Autocall on Moderna Inc et al GBP 25/06/2025</t>
  </si>
  <si>
    <t>Acceptable for transfer only.</t>
  </si>
  <si>
    <t>XS3010099508</t>
  </si>
  <si>
    <t>BNP Paribas 6Y Callable Note on S&amp;P 500 Index 27/06/2031 USD</t>
  </si>
  <si>
    <t>XS2912076937</t>
  </si>
  <si>
    <t>Marex 6Y Phoenix Autocall on Nasdaq 100 Index et al 30/05/2031 GBP</t>
  </si>
  <si>
    <t>XS2912076853</t>
  </si>
  <si>
    <t>Marex 6Y Phoenix Autocall on Nasdaq 100 Index et al 30/05/2031 USD</t>
  </si>
  <si>
    <t>XS2355969200</t>
  </si>
  <si>
    <t>BNP Paribas Global Markets Memory Income Autocall on FTSE 100 et al 07/04/2028 GBP</t>
  </si>
  <si>
    <t>XS2355969465</t>
  </si>
  <si>
    <t>BNP Paribas Global Markets Memory Income Autocall on FTSE 100 et al 07/04/2028 USD</t>
  </si>
  <si>
    <t>XS2991867255</t>
  </si>
  <si>
    <t>Credit Agricole 6Y Quarterly Income Note on Nikkei 225 Index et al 23/06/2031 USD</t>
  </si>
  <si>
    <t>XS2991867339</t>
  </si>
  <si>
    <t>Credit Agricole 6Y Quarterly Income Note on Nikkei 225 Index et al 20/06/2031 GBP</t>
  </si>
  <si>
    <t>XS2998227453</t>
  </si>
  <si>
    <t>Barclays 6Y Quanto Autocall on Nikkei 225 et al 23/05/2031 GBP</t>
  </si>
  <si>
    <t>XS2998227537</t>
  </si>
  <si>
    <t>Barclays 6Y Quanto Autocall on Nikkei 225 et al 23/05/2031 USD</t>
  </si>
  <si>
    <t>XS3060288985</t>
  </si>
  <si>
    <t>CIBC 6Y Autocall on Swiss Market Index et al 22/05/2031 USD</t>
  </si>
  <si>
    <t>XS3060293472</t>
  </si>
  <si>
    <t>CIBC 6Y Autocall on Swiss Market Index et al 22/05/2031 GBP</t>
  </si>
  <si>
    <t>GB00BLBP3R89</t>
  </si>
  <si>
    <t>iShares Continental European Equity Index Fund (UK) L Inc GBP</t>
  </si>
  <si>
    <t>GB00B4M5NH84</t>
  </si>
  <si>
    <t>iShares Emerging Markets Equity Index (UK) L Acc GBP</t>
  </si>
  <si>
    <t>GB00B7KPX155</t>
  </si>
  <si>
    <t>BlackRock Consensus 100 D Acc</t>
  </si>
  <si>
    <t>IE00B5M1WJ87</t>
  </si>
  <si>
    <t>SPDR S&amp;P Euro Dividend Aristocrats UCITS ETF</t>
  </si>
  <si>
    <t>XS3025602692</t>
  </si>
  <si>
    <t>Barclays Bank 2Y Quanto Autocall on FTSE 100 et al 01/06/2027 GBP</t>
  </si>
  <si>
    <t>XS2963741645</t>
  </si>
  <si>
    <t>Goldman Sachs 6Y Quanto Autocall on S&amp;P 500 et al 23/06/2031 USD</t>
  </si>
  <si>
    <t>XS2963744409</t>
  </si>
  <si>
    <t>Goldman Sachs 6Y Quanto Autocall on S&amp;P 500 et al 20/06/2031 GBP</t>
  </si>
  <si>
    <t>GB00BKTDV955</t>
  </si>
  <si>
    <t>JPM Global Research Enhanced Index Equity Fund E Acc GBP</t>
  </si>
  <si>
    <t>GB00BRS8D835</t>
  </si>
  <si>
    <t xml:space="preserve">AXA US Short Duration High Yield Fund S Income GBP </t>
  </si>
  <si>
    <t>US80880W2052</t>
  </si>
  <si>
    <t>Scilex Holding Corp USD</t>
  </si>
  <si>
    <t>IE00BJ56QR44</t>
  </si>
  <si>
    <t>GMO Quality Investment Fund GBP Share Class</t>
  </si>
  <si>
    <t>LU2702286076</t>
  </si>
  <si>
    <t>Lansdowne (Lux) Developed Markets Fund F Acc GBP</t>
  </si>
  <si>
    <t>GB00BNGGYT91</t>
  </si>
  <si>
    <t>Invesco European Equity Fund (UK) Class M Acc GBP</t>
  </si>
  <si>
    <t>IE00B2QWDY88</t>
  </si>
  <si>
    <t xml:space="preserve">iShares MSCI Japan Small Cap UCITS ETF </t>
  </si>
  <si>
    <t>XS2997091082</t>
  </si>
  <si>
    <t>BNP Paribas 3Y Autocall on BBVA SA et al 27/06/2028 USD</t>
  </si>
  <si>
    <t>XS2348546404</t>
  </si>
  <si>
    <t>Credit Agricole US/EU Green Autocall Note 16 18/04/2028 EUR</t>
  </si>
  <si>
    <t>IE00BYTYTV40</t>
  </si>
  <si>
    <t>Dimensional World Allocation 20/80 Fund Acc GBP</t>
  </si>
  <si>
    <t>XS3048693488</t>
  </si>
  <si>
    <t>Soc Gen 4Y Low Hurdle Autocall on Oracle Corp et al 18/06/2029 USD</t>
  </si>
  <si>
    <t>ES0627797923</t>
  </si>
  <si>
    <t>EDP RENOVAVEIS RIGHTS 2025 FOR SHARES</t>
  </si>
  <si>
    <t>Weekly GAP - Rights Issue and used parent line ES0127797019</t>
  </si>
  <si>
    <t>XS2998307560</t>
  </si>
  <si>
    <t>Barclays 6Y Quarterly Snowball Income Note on FTSE 100 Index et al 13/06/2031 USD</t>
  </si>
  <si>
    <t>XS2998307727</t>
  </si>
  <si>
    <t>Barclays 6Y Quarterly Snowball Income Note on FTSE 100 Index et al 13/06/2031 GBP</t>
  </si>
  <si>
    <t>XS3021655728</t>
  </si>
  <si>
    <t>BNP Paribas 2Y Phoenix Snowball Worst-of on Amazon.com Inc et al 01/06/2027 USD</t>
  </si>
  <si>
    <t>GB00BPVBZ344</t>
  </si>
  <si>
    <t>BNY Mellon US Equity Income U Acc GBP</t>
  </si>
  <si>
    <t>GB00BP0WQV36</t>
  </si>
  <si>
    <t>FTF ClearBridge Global Infrastructure Income S H2 Acc GBP</t>
  </si>
  <si>
    <t>XS2998372895</t>
  </si>
  <si>
    <t>Barclays 5Y Quanto Autocall on S&amp;P 500 Index et al 28/05/2030 GBP</t>
  </si>
  <si>
    <t>XS2769598595</t>
  </si>
  <si>
    <t>Goldman Sachs 6Y Defensive Autocall on S&amp;P 500 Index et al 20/03/2031 GBP</t>
  </si>
  <si>
    <t>(SharePoint review from 3rd Party). It's a preference share linked note, exception has been granted for 3rd party and Pensions on the basis that no further pref share linked notes are purchased.</t>
  </si>
  <si>
    <t>US5684271084</t>
  </si>
  <si>
    <t>Marine Products Corporation</t>
  </si>
  <si>
    <t>XS2998480607</t>
  </si>
  <si>
    <t>Barclays 6Y Quanto Autocall on Nikkei 225 et al 27/06/2031 USD</t>
  </si>
  <si>
    <t>XS2998480789</t>
  </si>
  <si>
    <t>Barclays 6Y Quanto Autocall on Nikkei 225 et al 27/06/2031 GBP</t>
  </si>
  <si>
    <t>XS3065221593</t>
  </si>
  <si>
    <t>UBS 6Y Defensive Autocall on FTSE MIB et al 06/06/2031 EUR</t>
  </si>
  <si>
    <t>XS2736718623</t>
  </si>
  <si>
    <t>Natixis 3Y Fixed Income Note on Nukkei 225 Index et al 16/06/2028 USD</t>
  </si>
  <si>
    <t>XS2736718896</t>
  </si>
  <si>
    <t>Natixis 3Y Fixed Income Note on Nukkei 225 Index et al 16/06/2028 GBP</t>
  </si>
  <si>
    <t>XS3006580081</t>
  </si>
  <si>
    <t>BBVA 6Y Classic Autocall on NASDAQ 100 et al GBP 23/06/2031</t>
  </si>
  <si>
    <t>Uk Selling restrictions</t>
  </si>
  <si>
    <t>US1921085049</t>
  </si>
  <si>
    <t>Coeur D'Alene Mines Corporation</t>
  </si>
  <si>
    <t>US91282CCM10</t>
  </si>
  <si>
    <t>US Treasury Bill 0.125% 15/07/2031 USD</t>
  </si>
  <si>
    <t>CA06849F1080</t>
  </si>
  <si>
    <t>Barrick Mining Corporation GBP</t>
  </si>
  <si>
    <t>CA96467A2002</t>
  </si>
  <si>
    <t>Whitecap Resources CAD</t>
  </si>
  <si>
    <t>LU0908500753</t>
  </si>
  <si>
    <t>Amundi Stoxx Europe 600 UCITS ETF</t>
  </si>
  <si>
    <t>LU0865489925</t>
  </si>
  <si>
    <t>Eastspring US Investment Grade Bond Fund R USD</t>
  </si>
  <si>
    <t>GB00BDRZNS75</t>
  </si>
  <si>
    <t>Schroder Multi-Manager Diversity S Acc GBP</t>
  </si>
  <si>
    <t>IE00BP268849</t>
  </si>
  <si>
    <t xml:space="preserve">Royal London Absolute Return Government Bond Fund Class M GBP </t>
  </si>
  <si>
    <t>IE000GZPDL13</t>
  </si>
  <si>
    <t>HSBC Multi Factor US Equity Fund Class XCGBP</t>
  </si>
  <si>
    <t>GB00BRS8D728</t>
  </si>
  <si>
    <t>AXA US Short Duration High Yield Fund S Acc GBP</t>
  </si>
  <si>
    <t>IE000OXF1HV6</t>
  </si>
  <si>
    <t>LAZARD GLOBAL ACTIVE FUNDS PLC GLOBAL SUST EQTY E GBP DIS</t>
  </si>
  <si>
    <t>IE00B3X84Y31</t>
  </si>
  <si>
    <t>Blackrock ICS Sterling Government Liquidity Fund Core Acc Accu GBP</t>
  </si>
  <si>
    <t>MT7000019279</t>
  </si>
  <si>
    <t>ARIA AlphaPredictor Multi Asset Defensive Fd Cls D8</t>
  </si>
  <si>
    <t>Weekly GAP. This is an FCA recognised fund (therefore standard asset) however fund range not acceptable for IFGL as it has CDSC across entire fund range.</t>
  </si>
  <si>
    <t>MT7000019394</t>
  </si>
  <si>
    <t>ARIA AlphaPredictor Multi Asset Dynamic Growth Fd Cls D9</t>
  </si>
  <si>
    <t>MT7000021069</t>
  </si>
  <si>
    <t>ARIA AlphaPredictor Multi Asset Balanced Fd Cls D1</t>
  </si>
  <si>
    <t>MT7000019212</t>
  </si>
  <si>
    <t>ARIA AlphaPredictor Multi Asset Defensive Fund Class B8 GBP</t>
  </si>
  <si>
    <t>MT7000019337</t>
  </si>
  <si>
    <t>Aria AlphaPredictor Multi Asset Dynamic Growth Fund Class B9 GBP</t>
  </si>
  <si>
    <t>GB00B749TM64</t>
  </si>
  <si>
    <t>Ninety One Global Gold Fund R Acc GBP</t>
  </si>
  <si>
    <t>XS3043292971</t>
  </si>
  <si>
    <t>Morgan Stanley 6Y Classic Autocall on FTSE MIB Index et al 30/06/2031 USD</t>
  </si>
  <si>
    <t>XS3043292898</t>
  </si>
  <si>
    <t>Morgan Stanley 6Y Classic Autocall on FTSE MIB Index et al 30/06/2031 GBP</t>
  </si>
  <si>
    <t>US9219357061</t>
  </si>
  <si>
    <t>Vanguard US Quality Factor ETF</t>
  </si>
  <si>
    <t>US74349Y8451</t>
  </si>
  <si>
    <t>Proshares UltraPro Short S&amp;P 500 ETF USD</t>
  </si>
  <si>
    <t>US25400W1027</t>
  </si>
  <si>
    <t>Digital Turbine Inc.</t>
  </si>
  <si>
    <t>IE000B8HRSU8</t>
  </si>
  <si>
    <t>Epoch U.S. Quality Capital Reinvestment Fund B Inst GBP</t>
  </si>
  <si>
    <t>Weekly Gap. 3% exit fee but fund manager confirmed would only be applied in extreme situations if there was a large run on the fund. Acceptable for IFGL Pensions on this basis.</t>
  </si>
  <si>
    <t>LU1218204987</t>
  </si>
  <si>
    <t>Invesco Global Founders &amp; Owners Fund Z Acc USD</t>
  </si>
  <si>
    <t>XS3037429217 </t>
  </si>
  <si>
    <t>Barclays 5Y Phoenix Conditional Quarterly Memory Coupon on Russell 2000 Index et al 19/06/2030 GBP</t>
  </si>
  <si>
    <t>GB00BF2C6F56</t>
  </si>
  <si>
    <t>Quilter Investors Cirilium Adventurous Passive Portfolio R Acc GBP</t>
  </si>
  <si>
    <t>GB00BD8RSL07</t>
  </si>
  <si>
    <t>Royal London GMAP Dynamic Equity Fund M GBP Acc</t>
  </si>
  <si>
    <t>IE00B616NM11</t>
  </si>
  <si>
    <t>SEI Global Assets Fund plc - The SEI Aggressive Fund Sterling Institutional C Acc</t>
  </si>
  <si>
    <t>GB0005849467</t>
  </si>
  <si>
    <t>BlackRock Cash A Acc</t>
  </si>
  <si>
    <t>XS3037429480</t>
  </si>
  <si>
    <t>Barclays 5Y Quad Index Phoenix Note on FTSE MIB et al 20/06/2030 USD</t>
  </si>
  <si>
    <t>XS2998431220</t>
  </si>
  <si>
    <t>Barclays 5Y Triple index Phoenix Note on S&amp;P 500 et al 29/05/2030 USD</t>
  </si>
  <si>
    <t>XS3040103718</t>
  </si>
  <si>
    <t>BNP 6Y Index Callable on Euro stoxx 50 27/06/2031 GBP</t>
  </si>
  <si>
    <t>GB00BPBKN376</t>
  </si>
  <si>
    <t>Shell Electronic Election ENTL June 2025</t>
  </si>
  <si>
    <t xml:space="preserve">Weekly GAP. Rights Issue - Parent line ISIN GB00BP6MXD84 </t>
  </si>
  <si>
    <t>XS2759853091</t>
  </si>
  <si>
    <t>BBVA 6Y Phoenix Conditional Quarterly Memory Coupon on S&amp;P 500 Index et al GBP 15/07/2030</t>
  </si>
  <si>
    <t>Weekly GAP. UK selling restrictions</t>
  </si>
  <si>
    <t>US36317J2096</t>
  </si>
  <si>
    <t xml:space="preserve">Galaxy Digital Inc </t>
  </si>
  <si>
    <t>Weekly GAP. Blocked as crypto asset</t>
  </si>
  <si>
    <t>GB00BRCFRK09</t>
  </si>
  <si>
    <t>abrdn Global Infrastructure Equity Tracker Fund N Acc GBP</t>
  </si>
  <si>
    <t>GB00B8N46C80</t>
  </si>
  <si>
    <t>Invesco European Smaller Companies (UK) Z Acc GBP</t>
  </si>
  <si>
    <t>GB00B1XFJS91</t>
  </si>
  <si>
    <t>Ninety One UK Special Situations I Acc</t>
  </si>
  <si>
    <t>US9586691035</t>
  </si>
  <si>
    <t>Western Midstream Partners LP USD</t>
  </si>
  <si>
    <t>Not acceptable as PTP structure and issues with US withholding tax. IFGL Group's decision is not to accept these structures</t>
  </si>
  <si>
    <t xml:space="preserve">US78468R6229 </t>
  </si>
  <si>
    <t>SPDR Bloomberg Barclays High Yield Bond ETF</t>
  </si>
  <si>
    <t>XS3040144076</t>
  </si>
  <si>
    <t>BNP Paribas 6Y Issuer Callable Note on Euro Stoxx 50 Index 27/06/2031 USD</t>
  </si>
  <si>
    <t>XS3040143938</t>
  </si>
  <si>
    <t>BNP Paribas 6Y Issuer Callable Note on Euro Stoxx 50 Index 27/06/2031 GBP</t>
  </si>
  <si>
    <t>XS3084410755</t>
  </si>
  <si>
    <t>UBS 6Y Autocall on Euro Stoxx Banks Index et al 27/06/2031 USD</t>
  </si>
  <si>
    <t>IE000OF59JM2</t>
  </si>
  <si>
    <t>Pacific North of South Global Emerging Markets Eq Z (Acc)</t>
  </si>
  <si>
    <t>XS3085616400</t>
  </si>
  <si>
    <t>CIBC 6Y Memory Income Autocall on Nikkei 225 Index et al 07/07/2031 USD</t>
  </si>
  <si>
    <t>XS3085616319</t>
  </si>
  <si>
    <t>CIBC 6Y Memory Income Autocall on Nikkei 225 Index et al 04/07/2031 GBP</t>
  </si>
  <si>
    <t>CA13780R1091</t>
  </si>
  <si>
    <t>Canoe EIT Income Fund - EIT.UN</t>
  </si>
  <si>
    <t>Not on MorningStar, defaulted risk rating to 5.</t>
  </si>
  <si>
    <t>GB00B15JMH94</t>
  </si>
  <si>
    <t>Dimensional UK Core Equity Acc GBP</t>
  </si>
  <si>
    <t>NL0015002HW4</t>
  </si>
  <si>
    <t>Shell Plc</t>
  </si>
  <si>
    <t xml:space="preserve">Weekly GAP - Rights issue - Parent line ISIN GB00BP6MXD84 </t>
  </si>
  <si>
    <t>XS2302882167</t>
  </si>
  <si>
    <t>BBVA 6Y Global Markets Non Memory Quarterly Income Note Autocall on Euro Stoxx 50 Index et al GBP 11/10/2027</t>
  </si>
  <si>
    <t>Weekly GAP - Acceptable for Transfer</t>
  </si>
  <si>
    <t>IE00053K1IE6</t>
  </si>
  <si>
    <t>Titan International Satellite Equity Fund GBP Acc</t>
  </si>
  <si>
    <t>Merged from WMP fund June 2025</t>
  </si>
  <si>
    <t>IE0001HL2054</t>
  </si>
  <si>
    <t>Titan International Satellite Equity Fund USD UH Acc</t>
  </si>
  <si>
    <t>IE000HQH0MQ4</t>
  </si>
  <si>
    <t>Titan International Satellite Equity Fund EUR UH Acc</t>
  </si>
  <si>
    <t>IE000APL8828</t>
  </si>
  <si>
    <t>Titan International Satellite Equity Fund USD-R UH Acc</t>
  </si>
  <si>
    <t>IE000SEIFE51</t>
  </si>
  <si>
    <t>Titan International Growth Fund USD H Dist</t>
  </si>
  <si>
    <t>IE000XB2MC75</t>
  </si>
  <si>
    <t>Titan International Growth Fund GBP Dist</t>
  </si>
  <si>
    <t>IE000BW4WBR7</t>
  </si>
  <si>
    <t>Titan International Growth Fund EUR H Dist</t>
  </si>
  <si>
    <t>IE000OF3ID79</t>
  </si>
  <si>
    <t>Titan International Growth Fund USD-R H Dist</t>
  </si>
  <si>
    <t>IE00073S1QD9</t>
  </si>
  <si>
    <t>Titan International Cautious Fund USD H Dist</t>
  </si>
  <si>
    <t>IE0006LWF8T0</t>
  </si>
  <si>
    <t>Titan International Cautious Fund GBP Dist</t>
  </si>
  <si>
    <t>IE000P649JN0</t>
  </si>
  <si>
    <t>Titan International Cautious Fund EUR H Dist</t>
  </si>
  <si>
    <t>IE0007E4IGL7</t>
  </si>
  <si>
    <t>Titan International Balanced Fund GBP Dist</t>
  </si>
  <si>
    <t>IE0006IX4YV5</t>
  </si>
  <si>
    <t>Titan International Balanced Fund USD H Dist</t>
  </si>
  <si>
    <t>IE000YSUE0X0</t>
  </si>
  <si>
    <t>Titan International Balanced Fund EUR H Dist</t>
  </si>
  <si>
    <t>IE000LI6V4I3</t>
  </si>
  <si>
    <t>Titan International Balanced Fund USD-R H Dist</t>
  </si>
  <si>
    <t>GB00BR4V3Z32</t>
  </si>
  <si>
    <t>Jupiter Japan Income Fund U4H Inc GBP</t>
  </si>
  <si>
    <t>GB00B74BQB01</t>
  </si>
  <si>
    <t>Artemis Monthly Distribution R Acc GBP</t>
  </si>
  <si>
    <t>IE00BMCWC239</t>
  </si>
  <si>
    <t>Guinness Emerging Markets Equity Income C Acc GBP</t>
  </si>
  <si>
    <t>IE000W9I1W41</t>
  </si>
  <si>
    <t xml:space="preserve">Citrine Global Multi-Asset Fund A Acc GBP </t>
  </si>
  <si>
    <t>IE0030982627</t>
  </si>
  <si>
    <t>Dimensional Global Short Fixed Income Fund USD Accumulation</t>
  </si>
  <si>
    <t>IE00BG85LS38</t>
  </si>
  <si>
    <t>Dimensional Global Core Fixed Income Fund Acc USD</t>
  </si>
  <si>
    <t>XS3038108547</t>
  </si>
  <si>
    <t>Barclays 6Y Memory Income Autocall on Russell 2000 Index et al 30/06/2031 GBP</t>
  </si>
  <si>
    <t>KYG4491L1041</t>
  </si>
  <si>
    <t>Cantor Equity Partners Inc USD</t>
  </si>
  <si>
    <t>IPO 12/08/2024 so 2 Y volatility data not currently available. Risk rating defaulted to 5.</t>
  </si>
  <si>
    <t>XS0387079907</t>
  </si>
  <si>
    <t>HSBC Holdings Plc 6.75% 11/09/2028 GBP</t>
  </si>
  <si>
    <t>XS0133956168</t>
  </si>
  <si>
    <t>Santander UK Plc 5.875% 14/08/2031 GBP</t>
  </si>
  <si>
    <t>XS0116066449</t>
  </si>
  <si>
    <t>Citigroup Inc 6.50 % 16/08/2030 GBP</t>
  </si>
  <si>
    <t>XS0627336323</t>
  </si>
  <si>
    <t>National Grid Electricity 5.75% 16/04/2032 GBP</t>
  </si>
  <si>
    <t>XS3037359687</t>
  </si>
  <si>
    <t>Barclays 6Y Quanto Autocall on FTSE MIB Index et al 30/06/2031 USD</t>
  </si>
  <si>
    <t>XS3037359505</t>
  </si>
  <si>
    <t>Barclays 6Y Quanto Autocall on FTSE MIB Index et al 30/06/2031 GBP</t>
  </si>
  <si>
    <t>GB00B5TP8W88</t>
  </si>
  <si>
    <t>MI Thornbridge Global Opportunities Fund C Acc GBP</t>
  </si>
  <si>
    <t>IE00B52SF786</t>
  </si>
  <si>
    <t xml:space="preserve">iShares MSCI Canada UCITS ETF </t>
  </si>
  <si>
    <t>US46434G8309</t>
  </si>
  <si>
    <t>iShares MSCI Italy ETF</t>
  </si>
  <si>
    <t>US4642867646</t>
  </si>
  <si>
    <t>iShares MSCI Spain ETF</t>
  </si>
  <si>
    <t>XS3043892572</t>
  </si>
  <si>
    <t>Barclays 6Y Quanto Autocall on Russell 2000 Index et al 28/07/2031 USD</t>
  </si>
  <si>
    <t>XS3043892499</t>
  </si>
  <si>
    <t>Barclays 6Y Quanto Autocall on Russell 2000 Index et al 28/07/2031 GBP</t>
  </si>
  <si>
    <t>FR0000130809</t>
  </si>
  <si>
    <t>Societe Generale SA</t>
  </si>
  <si>
    <t xml:space="preserve">Hartley </t>
  </si>
  <si>
    <t>FR0000133308</t>
  </si>
  <si>
    <t>Orange SA EUR</t>
  </si>
  <si>
    <t>FR001400NLM4</t>
  </si>
  <si>
    <t>Emeis EUR10</t>
  </si>
  <si>
    <t>US9219107250</t>
  </si>
  <si>
    <t>Vanguard ESG International Stock ETF</t>
  </si>
  <si>
    <t>US9219107334</t>
  </si>
  <si>
    <t>Vanguard ESG US Stock ETF USD</t>
  </si>
  <si>
    <t>US9219378273</t>
  </si>
  <si>
    <t>Vanguard Short-Term Bond ETF</t>
  </si>
  <si>
    <t>US92206C5994</t>
  </si>
  <si>
    <t>Vanguard Russsell 3000 ETF USD</t>
  </si>
  <si>
    <t>US92206C6646</t>
  </si>
  <si>
    <t>Vanguard Russell 2000 USD</t>
  </si>
  <si>
    <t>GB00B15KXY63</t>
  </si>
  <si>
    <t>WisdomTree Heating Oil ETC USD</t>
  </si>
  <si>
    <t>GB00B15KY658</t>
  </si>
  <si>
    <t>WisdomTree Sugar ETC USD</t>
  </si>
  <si>
    <t>GB0003466074</t>
  </si>
  <si>
    <t>F &amp; C Investment Trust PLC</t>
  </si>
  <si>
    <t>GB0009580571</t>
  </si>
  <si>
    <t>Henderson High Income Trust</t>
  </si>
  <si>
    <t>GB0007388407</t>
  </si>
  <si>
    <t>Liontrust Asset Management PLC</t>
  </si>
  <si>
    <t>GB00BHNWH003</t>
  </si>
  <si>
    <t>Likewise Group PLC</t>
  </si>
  <si>
    <t>GB00BL9ZF303</t>
  </si>
  <si>
    <t>Petershill Partners Plc</t>
  </si>
  <si>
    <t>GB00BND88V85</t>
  </si>
  <si>
    <t>Bridgepoint Group PLC</t>
  </si>
  <si>
    <t>IE000VJ0WL16</t>
  </si>
  <si>
    <t>Pacific North American Opps R3 GBP Acc</t>
  </si>
  <si>
    <t>FR001400FTH3</t>
  </si>
  <si>
    <t>French Republic OAT 3% 25/05/2054 EUR</t>
  </si>
  <si>
    <t>XS0104440986</t>
  </si>
  <si>
    <t>3I Group Plc 5.75% SNR 03/12/2032 GBP</t>
  </si>
  <si>
    <t>XS0139563166</t>
  </si>
  <si>
    <t>Southern Electric Power Distribution 5.50% 07/06/2032 GBP</t>
  </si>
  <si>
    <t>XS0159497162</t>
  </si>
  <si>
    <t>HSBC Holdings plc 5.75% GBP 20/12/2027</t>
  </si>
  <si>
    <t>XS0228265574</t>
  </si>
  <si>
    <t>Cooperatieve Rabobank UA 4.55% SNR MTN 30/08/2029 GBP</t>
  </si>
  <si>
    <t>XS0737747211</t>
  </si>
  <si>
    <t>Lloyds Bank PLC 5.125% GBP 07/03/2025</t>
  </si>
  <si>
    <t>Hartley - Already matured</t>
  </si>
  <si>
    <t>XS1948630634</t>
  </si>
  <si>
    <t>Deutsche Telekom AG 3.125% 06/02/2034 GBP</t>
  </si>
  <si>
    <t>XS2281478268</t>
  </si>
  <si>
    <t>KFW 0.125% 30/12/2026 GBP</t>
  </si>
  <si>
    <t>XS2573690489</t>
  </si>
  <si>
    <t>KFW 4.125 % NOTES 2023-18.02.26 GUARANTEED TRANCHE 1</t>
  </si>
  <si>
    <t>KYG679271141</t>
  </si>
  <si>
    <t>Ostin Technology Group Co Ltd USD</t>
  </si>
  <si>
    <t>GB00B76V7M69</t>
  </si>
  <si>
    <t>Schroder Global Equity Income Fund</t>
  </si>
  <si>
    <t>GB00BDV0KY38</t>
  </si>
  <si>
    <t>Schroder Sterling Corporate Bond A Acc GBP</t>
  </si>
  <si>
    <t>GB00BDZDTG38</t>
  </si>
  <si>
    <t>Schroder Managed Balanced Z Acc</t>
  </si>
  <si>
    <t>GB00BF780Y53</t>
  </si>
  <si>
    <t>Schroder Islamic Global Equity Fund Z Acc GBP</t>
  </si>
  <si>
    <t>GB00BP8RYR23</t>
  </si>
  <si>
    <t>Fidelity Index Pacific ex Japan Fund P (Inc)</t>
  </si>
  <si>
    <t>GB00BP8RYT47</t>
  </si>
  <si>
    <t>Fidelity Index Emerging Markets Fund P (Inc)</t>
  </si>
  <si>
    <t>GB00B59NP872</t>
  </si>
  <si>
    <t>BlackRock Corporate Bond 1 to 10 Year Fund L Acc</t>
  </si>
  <si>
    <t>GB00B8D0SR58</t>
  </si>
  <si>
    <t>BlackRock Consensus 85 D Acc</t>
  </si>
  <si>
    <t>GB00B87TSP65</t>
  </si>
  <si>
    <t>BNY Mellon Global High Yield Bond B Inc GBP</t>
  </si>
  <si>
    <t>GB00BD5J0T15</t>
  </si>
  <si>
    <t>Ninety One Diversified Income Fund JA GBP</t>
  </si>
  <si>
    <t>DFM asset check list</t>
  </si>
  <si>
    <t>GB00B1VPTW51</t>
  </si>
  <si>
    <t>Schroder Global Real Estate Securities Z Inc GBP</t>
  </si>
  <si>
    <t>GB00BRC7L374</t>
  </si>
  <si>
    <t>Jupiter UK Multi Cap Income Fund W Inc GBP</t>
  </si>
  <si>
    <t>GB00BMTP7425</t>
  </si>
  <si>
    <t>Artemis UK Select Fund G GBP Acc</t>
  </si>
  <si>
    <t>GB00BJCWFY55</t>
  </si>
  <si>
    <t>WS Lightman European Fund Class I Income GBP</t>
  </si>
  <si>
    <t>IE00BF1T7322</t>
  </si>
  <si>
    <t>Brown Advisory US Sustainable Growth Fund C Acc USD</t>
  </si>
  <si>
    <t>DFM asset check list - KID has 1% redemption charge, which is  for significant / excessive trading and  not applicable for Pensions</t>
  </si>
  <si>
    <t>IE000V34XHS4</t>
  </si>
  <si>
    <t>Brown Advisory Global Sustainable Total Return Bond Fund B Dis GBP</t>
  </si>
  <si>
    <t>GB0030029069</t>
  </si>
  <si>
    <t>Liontrust Sustainable Future Corporate Bond 2 Gross Inc GBP</t>
  </si>
  <si>
    <t>GB00B7SGTR82</t>
  </si>
  <si>
    <t>Royal London Sustainable Leaders Trust DA</t>
  </si>
  <si>
    <t>GB00BFN4HB38</t>
  </si>
  <si>
    <t>VT Gravis Clean Energy Income Fund I Inc GBP</t>
  </si>
  <si>
    <t>GB00BF233790</t>
  </si>
  <si>
    <t>CT UK Social Bond Fund ZNA GBP Acc</t>
  </si>
  <si>
    <t>Old Gap - 5 for 1 stock split to NO0013536151  03/06/2025</t>
  </si>
  <si>
    <t>NO0013536151</t>
  </si>
  <si>
    <t>Kongsberg Gruppen NOK</t>
  </si>
  <si>
    <t>5 for 1 stock split from NO0003043309</t>
  </si>
  <si>
    <t>AU0000185993</t>
  </si>
  <si>
    <t>IREN LIMITED</t>
  </si>
  <si>
    <t>The group is owner and operator of data centres powered by renewable energy. The data centres are used by their customers for Bitcoin mining and AI cloud services. Due to indirect links to Crypto Rich Foden has rejected 09/06/2025</t>
  </si>
  <si>
    <t>IE00BDFC6Q91</t>
  </si>
  <si>
    <t>JPM USD Ultra-Short Income Active UCITS ETF</t>
  </si>
  <si>
    <t xml:space="preserve">CA83411A1066 </t>
  </si>
  <si>
    <t>SOL Strategies Inc GBP</t>
  </si>
  <si>
    <t>linked to crypto (Solana)</t>
  </si>
  <si>
    <t>DE0007030009</t>
  </si>
  <si>
    <t>Rheinmetall AG</t>
  </si>
  <si>
    <t>GB00BD8RSG53</t>
  </si>
  <si>
    <t>Royal London GMAP Adventurous Fund Class M Acc GBP</t>
  </si>
  <si>
    <t>GB00BL1GLF54</t>
  </si>
  <si>
    <t>AXA FRAMLINGTON GLOBAL TECHNOLOGY ZI ACC GBP</t>
  </si>
  <si>
    <t>GB00BTK05J60</t>
  </si>
  <si>
    <t>Anglo American PLC GBP - New line</t>
  </si>
  <si>
    <t>GB00BZ82ZZ20</t>
  </si>
  <si>
    <t>Vanguard ActiveLife Climate Aware 60-70% Equity Fund GBP</t>
  </si>
  <si>
    <t>GG00BJ0CDD21</t>
  </si>
  <si>
    <t>Schiehallion Fund Limited</t>
  </si>
  <si>
    <t>IE00B53QG562</t>
  </si>
  <si>
    <t>iShares Core MSCI EMU UCITS ETF</t>
  </si>
  <si>
    <t>IE00BFYV9N97</t>
  </si>
  <si>
    <t>Guinness Sustainable Energy Y Acc USD</t>
  </si>
  <si>
    <t>IE00BFZXGZ54</t>
  </si>
  <si>
    <t xml:space="preserve">Invesco EQQQ Nasdaq 100 UCITS ETF </t>
  </si>
  <si>
    <t>IE00BYTYV291</t>
  </si>
  <si>
    <t>Dimensional Fund Advisors Ltd World Allocation 80/20 GBP Dist</t>
  </si>
  <si>
    <t>IT0004176001</t>
  </si>
  <si>
    <t xml:space="preserve">Prysmian S.P.A. </t>
  </si>
  <si>
    <t>LU1407889457</t>
  </si>
  <si>
    <t>Amundi US Treasury Bond 3-7Y UCITS ETF GBP Hedged Dist</t>
  </si>
  <si>
    <t>LU2428337914</t>
  </si>
  <si>
    <t>COREMONT Brevan Howard Absolute Return Govt Bd Fd Class A2 GBP</t>
  </si>
  <si>
    <t>LU2567262626</t>
  </si>
  <si>
    <t>T.Rowe Price Funds SICAV Global Value Equity Fund Class Eds (GBP)</t>
  </si>
  <si>
    <t>LU2970734864</t>
  </si>
  <si>
    <t>Amundi MSCI Pacific Ex Japan Index I12G Acc GBP</t>
  </si>
  <si>
    <t>LU2992392097</t>
  </si>
  <si>
    <t>BlueBox Global Technology Fund Class I-UK GBP Acc</t>
  </si>
  <si>
    <t>US00217D1000</t>
  </si>
  <si>
    <t>AST SpaceMobile Inc</t>
  </si>
  <si>
    <t>US33735T1097</t>
  </si>
  <si>
    <t>First Trust STOXX European Select Dividend Index Fund ETF USD</t>
  </si>
  <si>
    <t>VGG320891077</t>
  </si>
  <si>
    <t>ETORO Group Ltd</t>
  </si>
  <si>
    <t>IPO 13/05/2025 NASDAQ. Don't have 2 years volatility data.</t>
  </si>
  <si>
    <t>BBVA (ROCQ) 6y Quad Index Phnx Note 5.9% Qrtly 24/09/26 GBP</t>
  </si>
  <si>
    <t>Acceptable for Transfer</t>
  </si>
  <si>
    <t>XS2161305961</t>
  </si>
  <si>
    <t>BBVA 6Y Autocallable Note on Dow Jones Index et al USD 13/11/2026</t>
  </si>
  <si>
    <t>Acceptable for Transfer ONLY</t>
  </si>
  <si>
    <t>XS2246885714</t>
  </si>
  <si>
    <t>BBVA 6Y Phoenix Autocall on FTSE 100 Index et al 16/04/2027 GBP</t>
  </si>
  <si>
    <t>XS2278418772</t>
  </si>
  <si>
    <t>Societe Generale 6Y UK Growth AC Note 4 on FTSE 100 Fixed Dividend 10/05/2027 GBP</t>
  </si>
  <si>
    <t>ZAE000013181</t>
  </si>
  <si>
    <t>Valterra Platinum Ltd GBP</t>
  </si>
  <si>
    <t>XS3080765988</t>
  </si>
  <si>
    <t>Santander 6Y Memory Income AC Note on Euro Stoxx 50 Index et al 27/06/2031 GBP</t>
  </si>
  <si>
    <t>XS3080765715</t>
  </si>
  <si>
    <t>Santander 6Y Memory Income AC Note on Euro Stoxx 50 Index et al 27/06/2031 USD</t>
  </si>
  <si>
    <t>XS3006747805</t>
  </si>
  <si>
    <t>BBVA 6Y Phoenix Autocall on FTSE 100 et al 11/07/2031 USD</t>
  </si>
  <si>
    <t>XS3006747987</t>
  </si>
  <si>
    <t>BBVA 6Y Phoenix Autocall on FTSE 100 et al 11/07/2031 GBP</t>
  </si>
  <si>
    <t>IE00BDHSRF15</t>
  </si>
  <si>
    <t>Guinness Asian Equity Income Y Inc GBP</t>
  </si>
  <si>
    <t>XS3006638004</t>
  </si>
  <si>
    <t>BBVA 6Y Autocall Note on FTSE MIB Index et al 07/07/2031 USD</t>
  </si>
  <si>
    <t>XS3006638186</t>
  </si>
  <si>
    <t>BBVA 6Y Autocall Note on FTSE MIB Index et al 07/07/2031 GBP</t>
  </si>
  <si>
    <t>XS3051870114</t>
  </si>
  <si>
    <t>Barclays 6Y Quanto Autocall on Euro Stoxx 50 et al 07/07/2031 USD</t>
  </si>
  <si>
    <t>XS3051870031</t>
  </si>
  <si>
    <t>Barclays 6Y Quanto Autocall on Euro Stoxx 50 et al 04/07/2031 GBP</t>
  </si>
  <si>
    <t>XS2736735981</t>
  </si>
  <si>
    <t>Natixis 3Y Reverse Convertible on Euro Stoxx 50 et al 18/07/2028 USD</t>
  </si>
  <si>
    <t>XS3043990400</t>
  </si>
  <si>
    <t>Barclays 4Y Memory Income Autocall on Nikkei 225 Index et al  27/06/2029 USD</t>
  </si>
  <si>
    <t>XS3085315201</t>
  </si>
  <si>
    <t>Societe Generale 4Y Low Hurdle Autocall on Oracle Corp et al 18/07/2029 USD</t>
  </si>
  <si>
    <t>IE00004P0IZ8</t>
  </si>
  <si>
    <t>TEAM MULTI-ASSET Growth Fund A USD</t>
  </si>
  <si>
    <t>IE00011Q2O48</t>
  </si>
  <si>
    <t>TEAM MULTI-ASSET Growth Fund B USD</t>
  </si>
  <si>
    <t>IE0003D4TQP9</t>
  </si>
  <si>
    <t>TEAM MULTI-ASSET Growth Fund C USD</t>
  </si>
  <si>
    <t>IE0000M9J298</t>
  </si>
  <si>
    <t>TEAM MULTI-ASSET Growth Fund A GBP</t>
  </si>
  <si>
    <t>IE000MGVCI08</t>
  </si>
  <si>
    <t>TEAM MULTI-ASSET Growth Fund B GBP</t>
  </si>
  <si>
    <t>IE000G2HH801</t>
  </si>
  <si>
    <t>TEAM MULTI-ASSET Growth Fund C GBP</t>
  </si>
  <si>
    <t>IE000CFC28D6</t>
  </si>
  <si>
    <t>TEAM MULTI-ASSET Balanced Fund A USD</t>
  </si>
  <si>
    <t>IE000O0CGJS7</t>
  </si>
  <si>
    <t>TEAM MULTI-ASSET Balanced Fund B USD</t>
  </si>
  <si>
    <t>IE000RHICFP3</t>
  </si>
  <si>
    <t>TEAM MULTI-ASSET Balanced Fund C USD</t>
  </si>
  <si>
    <t>IE000BGIAIL6</t>
  </si>
  <si>
    <t>TEAM MULTI-ASSET Balanced Fund A GBP</t>
  </si>
  <si>
    <t>IE0007MXGKN9</t>
  </si>
  <si>
    <t>TEAM MULTI-ASSET Balanced Fund B GBP</t>
  </si>
  <si>
    <t>IE000BE9MXP7</t>
  </si>
  <si>
    <t>TEAM MULTI-ASSET Balanced Fund C GBP</t>
  </si>
  <si>
    <t>IE000EX9B8E8</t>
  </si>
  <si>
    <t>TEAM MULTI-ASSET Conservative Fund A USD</t>
  </si>
  <si>
    <t>IE00016W54B7</t>
  </si>
  <si>
    <t>TEAM MULTI-ASSET Conservative Fund B USD</t>
  </si>
  <si>
    <t>IE0007ENJLV2</t>
  </si>
  <si>
    <t>TEAM MULTI-ASSET Conservative Fund C USD</t>
  </si>
  <si>
    <t>IE0006RSNI57</t>
  </si>
  <si>
    <t>TEAM MULTI-ASSET Conservative Fund A GBP</t>
  </si>
  <si>
    <t>IE000GRJK647</t>
  </si>
  <si>
    <t>TEAM MULTI-ASSET Conservative Fund B GBP</t>
  </si>
  <si>
    <t>IE000AXS9209</t>
  </si>
  <si>
    <t>TEAM MULTI-ASSET Conservative Fund C GBP</t>
  </si>
  <si>
    <t>XS3102280362</t>
  </si>
  <si>
    <t>CIBC 6Y Semi-Annual Classic Autocall on Nikkei 225 Index et al 27/06/2031 USD</t>
  </si>
  <si>
    <t>US1725731079</t>
  </si>
  <si>
    <t>Circle Internet Group Inc</t>
  </si>
  <si>
    <t>Declined as linked to crypto</t>
  </si>
  <si>
    <t>IE00BVXBH163</t>
  </si>
  <si>
    <t>WisdomTree Europe Equity UCITS ETF Hedged</t>
  </si>
  <si>
    <t>XS3052655944</t>
  </si>
  <si>
    <t>Barclays 6Y Quanto Autocall on Euro Stoxx 50 et al 21/07/2031 GBP</t>
  </si>
  <si>
    <t>GG00B8HB8Z22</t>
  </si>
  <si>
    <t>Darwin Leisure Property Fund E Initial Charge</t>
  </si>
  <si>
    <t>HARTLEY - For United Kingdom law purposes, the Fund is classified as an unregulated collective investment scheme and so may only be promoted to restricted categories of persons. Fund is currently deferring redemptions for 12 months</t>
  </si>
  <si>
    <t>GG00BWBSDM98</t>
  </si>
  <si>
    <t>Chenavari Toro Income Fund Limited</t>
  </si>
  <si>
    <t>HARTLEY</t>
  </si>
  <si>
    <t>CA92207E1079</t>
  </si>
  <si>
    <t>Vanguard Balanced ETF Portfolio CAD</t>
  </si>
  <si>
    <t>DE000A0Q4R02</t>
  </si>
  <si>
    <t>iShares Stoxx Europe 600 Utilities ETF EUR</t>
  </si>
  <si>
    <t>DE000A2T0VU5</t>
  </si>
  <si>
    <t>Xtrackers Physical Gold UCITS ETC USD</t>
  </si>
  <si>
    <t>XS2519482835</t>
  </si>
  <si>
    <t>BNP Paribas 3Y Autocall on Alphabet Inc et al 08/08/2028 USD</t>
  </si>
  <si>
    <t>US4642862514</t>
  </si>
  <si>
    <t>iShares JPMorgan EM Corporate Bond ETF</t>
  </si>
  <si>
    <t>US46434V4077</t>
  </si>
  <si>
    <t>iShares 0-5 Year High Yield Corporate Bond ETF</t>
  </si>
  <si>
    <t>US4642895118</t>
  </si>
  <si>
    <t>iShares 10+ Year Investment Grade Corporate Bond ETF</t>
  </si>
  <si>
    <t>US9220427184</t>
  </si>
  <si>
    <t>Vanguard FTSE All World ex US Small Cap ETF</t>
  </si>
  <si>
    <t>US46434V4564</t>
  </si>
  <si>
    <t>iShares MSCI International Quality Factor ETF</t>
  </si>
  <si>
    <t>SE0015811963</t>
  </si>
  <si>
    <t>Investor AB B Shares</t>
  </si>
  <si>
    <t>DFM Gap list</t>
  </si>
  <si>
    <t>XS3106099511</t>
  </si>
  <si>
    <t>CIBC 6Y Classic Autocall on Nikkei 225 Index et al 11/07/2031 GBP</t>
  </si>
  <si>
    <t>XS2469250893</t>
  </si>
  <si>
    <t>BNP Paribas 6Y Athena Autocall on S&amp;P 500 Index et al 01/08/2031 USD</t>
  </si>
  <si>
    <t>XS2443006429</t>
  </si>
  <si>
    <t>BNP Paribas 6Y Athena Autocall on S&amp;P 500 Index et al 01/08/2031 GBP</t>
  </si>
  <si>
    <t>IE00BHNDWV96</t>
  </si>
  <si>
    <t>Marlborough Balanced (Z) USD</t>
  </si>
  <si>
    <t>XS3104455178</t>
  </si>
  <si>
    <t>UBS 6Y Autocallable with conditional coupon on FTSE MIB Index et al 18/07/2031 USD</t>
  </si>
  <si>
    <t>XS3052739375</t>
  </si>
  <si>
    <t>Barclays 6Y Quanto Autocall on Euro Stoxx 50 et al 08/08/2031 USD</t>
  </si>
  <si>
    <t>XS3052739532</t>
  </si>
  <si>
    <t>Barclays 6Y Quanto Autocall on Euro Stoxx 50 et al 08/08/2031 GBP</t>
  </si>
  <si>
    <t xml:space="preserve">GB00BKPC9703 </t>
  </si>
  <si>
    <t>IFSL Arbion Sovereign Opportunities A Acc GBP</t>
  </si>
  <si>
    <t xml:space="preserve">LU2573966905 </t>
  </si>
  <si>
    <t xml:space="preserve">Amundi MSCI Emerging Markets II UCITS ETF </t>
  </si>
  <si>
    <t>XS3056984076</t>
  </si>
  <si>
    <t>BBVA 6Y Autocallable on FTSE 100 Index et al 27/06/2031 USD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</si>
</sst>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quot;* #,##0.00_-;\-&quot;£&quot;* #,##0.00_-;_-&quot;£&quot;* &quot;-&quot;??_-;_-@_-"/>
    <numFmt numFmtId="43" formatCode="_-* #,##0.00_-;\-* #,##0.00_-;_-* &quot;-&quot;??_-;_-@_-"/>
    <numFmt numFmtId="164" formatCode="_-* #,##0_-;\-* #,##0_-;_-* &quot;-&quot;??_-;_-@_-"/>
    <numFmt numFmtId="165" formatCode="#,##0_ ;\-#,##0\ "/>
    <numFmt numFmtId="166" formatCode="_-* #,##0.0000_-;\-* #,##0.0000_-;_-* &quot;-&quot;??_-;_-@_-"/>
    <numFmt numFmtId="167" formatCode="0.0000%"/>
    <numFmt numFmtId="168" formatCode="0.000%"/>
    <numFmt numFmtId="169" formatCode="0.0000"/>
    <numFmt numFmtId="170" formatCode="0.000000"/>
    <numFmt numFmtId="171" formatCode="0.000"/>
  </numFmts>
  <fonts count="18" x14ac:knownFonts="1">
    <font>
      <sz val="11"/>
      <color theme="1"/>
      <name val="Arial"/>
      <family val="2"/>
      <scheme val="minor"/>
    </font>
    <font>
      <b/>
      <sz val="13"/>
      <color theme="3"/>
      <name val="Arial"/>
      <family val="2"/>
      <scheme val="minor"/>
    </font>
    <font>
      <b/>
      <sz val="11"/>
      <color theme="3"/>
      <name val="Arial"/>
      <family val="2"/>
      <scheme val="minor"/>
    </font>
    <font>
      <sz val="15"/>
      <color theme="3"/>
      <name val="Arial Black"/>
      <family val="2"/>
      <scheme val="major"/>
    </font>
    <font>
      <sz val="18"/>
      <color theme="4"/>
      <name val="Arial Black"/>
      <family val="2"/>
      <scheme val="major"/>
    </font>
    <font>
      <sz val="11"/>
      <color theme="1"/>
      <name val="Arial"/>
      <family val="2"/>
      <scheme val="minor"/>
    </font>
    <font>
      <sz val="11"/>
      <color rgb="FF3F3F76"/>
      <name val="Arial"/>
      <family val="2"/>
      <scheme val="minor"/>
    </font>
    <font>
      <b/>
      <sz val="11"/>
      <color theme="0"/>
      <name val="Arial"/>
      <family val="2"/>
      <scheme val="minor"/>
    </font>
    <font>
      <b/>
      <sz val="11"/>
      <color theme="1"/>
      <name val="Arial"/>
      <family val="2"/>
      <scheme val="minor"/>
    </font>
    <font>
      <b/>
      <sz val="11"/>
      <color theme="4"/>
      <name val="Arial"/>
      <family val="2"/>
      <scheme val="minor"/>
    </font>
    <font>
      <b/>
      <i/>
      <sz val="11"/>
      <color theme="1"/>
      <name val="Arial"/>
      <family val="2"/>
      <scheme val="minor"/>
    </font>
    <font>
      <sz val="11"/>
      <color theme="4"/>
      <name val="Arial"/>
      <family val="2"/>
      <scheme val="minor"/>
    </font>
    <font>
      <b/>
      <sz val="12"/>
      <color indexed="81"/>
      <name val="Arial"/>
      <family val="2"/>
      <scheme val="minor"/>
    </font>
    <font>
      <sz val="9"/>
      <color indexed="81"/>
      <name val="Arial"/>
      <family val="2"/>
      <scheme val="minor"/>
    </font>
    <font>
      <b/>
      <i/>
      <sz val="11"/>
      <color theme="7" tint="-0.249977111117893"/>
      <name val="Arial"/>
      <family val="2"/>
      <scheme val="minor"/>
    </font>
    <font>
      <b/>
      <sz val="22"/>
      <color theme="4"/>
      <name val="Arial"/>
      <family val="2"/>
      <scheme val="minor"/>
    </font>
    <font>
      <b/>
      <sz val="11"/>
      <name val="Arial"/>
      <family val="2"/>
      <scheme val="minor"/>
    </font>
    <font>
      <b/>
      <i/>
      <sz val="11"/>
      <name val="Arial"/>
      <family val="2"/>
      <scheme val="minor"/>
    </font>
  </fonts>
  <fills count="11">
    <fill>
      <patternFill patternType="none"/>
    </fill>
    <fill>
      <patternFill patternType="gray125"/>
    </fill>
    <fill>
      <patternFill patternType="solid">
        <fgColor theme="4" tint="0.59999389629810485"/>
        <bgColor indexed="65"/>
      </patternFill>
    </fill>
    <fill>
      <patternFill patternType="solid">
        <fgColor theme="2"/>
        <bgColor indexed="64"/>
      </patternFill>
    </fill>
    <fill>
      <patternFill patternType="solid">
        <fgColor theme="1"/>
        <bgColor indexed="64"/>
      </patternFill>
    </fill>
    <fill>
      <patternFill patternType="solid">
        <fgColor theme="6" tint="0.79998168889431442"/>
        <bgColor indexed="64"/>
      </patternFill>
    </fill>
    <fill>
      <patternFill patternType="solid">
        <fgColor theme="4"/>
        <bgColor indexed="64"/>
      </patternFill>
    </fill>
    <fill>
      <patternFill patternType="solid">
        <fgColor theme="8" tint="0.79998168889431442"/>
        <bgColor indexed="64"/>
      </patternFill>
    </fill>
    <fill>
      <patternFill patternType="solid">
        <fgColor theme="3"/>
        <bgColor indexed="64"/>
      </patternFill>
    </fill>
    <fill>
      <patternFill patternType="solid">
        <fgColor theme="4" tint="0.79998168889431442"/>
        <bgColor indexed="65"/>
      </patternFill>
    </fill>
    <fill>
      <patternFill patternType="solid">
        <fgColor rgb="FFFFBA99"/>
        <bgColor indexed="64"/>
      </patternFill>
    </fill>
  </fills>
  <borders count="4">
    <border>
      <left/>
      <right/>
      <top/>
      <bottom/>
      <diagonal/>
    </border>
    <border>
      <left style="thin">
        <color rgb="FF7F7F7F"/>
      </left>
      <right style="thin">
        <color rgb="FF7F7F7F"/>
      </right>
      <top style="thin">
        <color rgb="FF7F7F7F"/>
      </top>
      <bottom style="thin">
        <color rgb="FF7F7F7F"/>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6"/>
      </left>
      <right style="thin">
        <color theme="6"/>
      </right>
      <top style="thin">
        <color theme="6"/>
      </top>
      <bottom/>
      <diagonal/>
    </border>
  </borders>
  <cellStyleXfs count="10">
    <xf numFmtId="0" fontId="0" fillId="0" borderId="0"/>
    <xf numFmtId="0" fontId="4" fillId="0" borderId="0" applyNumberFormat="0" applyFill="0" applyBorder="0" applyAlignment="0" applyProtection="0"/>
    <xf numFmtId="0" fontId="3" fillId="0" borderId="0" applyNumberFormat="0" applyFill="0" applyAlignment="0" applyProtection="0"/>
    <xf numFmtId="0" fontId="1" fillId="0" borderId="0" applyNumberFormat="0" applyFill="0" applyAlignment="0" applyProtection="0"/>
    <xf numFmtId="0" fontId="2" fillId="0" borderId="0" applyNumberFormat="0" applyFill="0" applyAlignment="0" applyProtection="0"/>
    <xf numFmtId="43"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0" fontId="5" fillId="2" borderId="0" applyNumberFormat="0" applyBorder="0" applyAlignment="0" applyProtection="0"/>
    <xf numFmtId="0" fontId="5" fillId="9" borderId="0" applyNumberFormat="0" applyBorder="0" applyAlignment="0" applyProtection="0"/>
  </cellStyleXfs>
  <cellXfs count="97">
    <xf numFmtId="0" fontId="0" fillId="0" borderId="0" xfId="0"/>
    <xf numFmtId="0" fontId="0" fillId="4" borderId="0" xfId="0" applyFill="1" applyAlignment="1">
      <alignment vertical="top"/>
    </xf>
    <xf numFmtId="0" fontId="0" fillId="0" borderId="0" xfId="0" applyAlignment="1">
      <alignment vertical="top"/>
    </xf>
    <xf numFmtId="0" fontId="8" fillId="0" borderId="0" xfId="0" applyFont="1" applyAlignment="1">
      <alignment vertical="top"/>
    </xf>
    <xf numFmtId="0" fontId="9" fillId="0" borderId="0" xfId="0" applyFont="1" applyAlignment="1">
      <alignment horizontal="left" vertical="top" wrapText="1"/>
    </xf>
    <xf numFmtId="0" fontId="0" fillId="0" borderId="0" xfId="0" applyAlignment="1">
      <alignment horizontal="left" vertical="top" wrapText="1"/>
    </xf>
    <xf numFmtId="0" fontId="10" fillId="0" borderId="0" xfId="0" applyFont="1" applyAlignment="1">
      <alignment horizontal="left" vertical="top" wrapText="1"/>
    </xf>
    <xf numFmtId="0" fontId="0" fillId="3" borderId="0" xfId="0" applyFill="1" applyAlignment="1">
      <alignment vertical="top"/>
    </xf>
    <xf numFmtId="0" fontId="4" fillId="4" borderId="0" xfId="1" applyFill="1" applyAlignment="1" applyProtection="1">
      <alignment horizontal="center" vertical="center"/>
    </xf>
    <xf numFmtId="0" fontId="3" fillId="3" borderId="0" xfId="2" applyFill="1" applyAlignment="1" applyProtection="1">
      <alignment vertical="top"/>
    </xf>
    <xf numFmtId="0" fontId="2" fillId="3" borderId="0" xfId="4" applyFill="1" applyAlignment="1" applyProtection="1">
      <alignment horizontal="left" vertical="top" wrapText="1"/>
    </xf>
    <xf numFmtId="164" fontId="6" fillId="3" borderId="1" xfId="5" applyNumberFormat="1" applyFont="1" applyFill="1" applyBorder="1" applyAlignment="1" applyProtection="1">
      <alignment vertical="top"/>
    </xf>
    <xf numFmtId="0" fontId="2" fillId="3" borderId="0" xfId="4" applyFill="1" applyAlignment="1" applyProtection="1">
      <alignment vertical="top"/>
    </xf>
    <xf numFmtId="0" fontId="0" fillId="3" borderId="0" xfId="0" applyFill="1" applyAlignment="1">
      <alignment vertical="center"/>
    </xf>
    <xf numFmtId="0" fontId="2" fillId="3" borderId="0" xfId="4" applyFill="1" applyAlignment="1" applyProtection="1">
      <alignment vertical="center"/>
    </xf>
    <xf numFmtId="167" fontId="6" fillId="3" borderId="1" xfId="7" applyNumberFormat="1" applyFont="1" applyFill="1" applyBorder="1" applyAlignment="1" applyProtection="1">
      <alignment vertical="top"/>
    </xf>
    <xf numFmtId="168" fontId="5" fillId="3" borderId="0" xfId="8" applyNumberFormat="1" applyFill="1" applyBorder="1" applyAlignment="1" applyProtection="1">
      <alignment vertical="center"/>
    </xf>
    <xf numFmtId="167" fontId="5" fillId="3" borderId="0" xfId="8" applyNumberFormat="1" applyFill="1" applyBorder="1" applyAlignment="1" applyProtection="1">
      <alignment vertical="top"/>
    </xf>
    <xf numFmtId="0" fontId="3" fillId="3" borderId="0" xfId="2" applyFill="1" applyAlignment="1" applyProtection="1">
      <alignment horizontal="right" vertical="top"/>
    </xf>
    <xf numFmtId="0" fontId="0" fillId="5" borderId="0" xfId="0" applyFill="1" applyAlignment="1">
      <alignment vertical="top"/>
    </xf>
    <xf numFmtId="0" fontId="2" fillId="3" borderId="0" xfId="4" applyFill="1" applyAlignment="1" applyProtection="1">
      <alignment horizontal="left" vertical="center" wrapText="1"/>
    </xf>
    <xf numFmtId="164" fontId="6" fillId="3" borderId="1" xfId="5" applyNumberFormat="1" applyFont="1" applyFill="1" applyBorder="1" applyAlignment="1" applyProtection="1">
      <alignment horizontal="right" vertical="top"/>
    </xf>
    <xf numFmtId="0" fontId="9" fillId="3" borderId="0" xfId="4" applyFont="1" applyFill="1" applyAlignment="1" applyProtection="1">
      <alignment horizontal="left" vertical="center" wrapText="1"/>
    </xf>
    <xf numFmtId="164" fontId="6" fillId="3" borderId="0" xfId="5" applyNumberFormat="1" applyFont="1" applyFill="1" applyBorder="1" applyAlignment="1" applyProtection="1">
      <alignment vertical="top"/>
    </xf>
    <xf numFmtId="10" fontId="2" fillId="3" borderId="0" xfId="7" applyNumberFormat="1" applyFont="1" applyFill="1" applyAlignment="1" applyProtection="1">
      <alignment horizontal="right" vertical="top" wrapText="1"/>
    </xf>
    <xf numFmtId="168" fontId="6" fillId="3" borderId="1" xfId="7" applyNumberFormat="1" applyFont="1" applyFill="1" applyBorder="1" applyAlignment="1" applyProtection="1">
      <alignment vertical="top"/>
    </xf>
    <xf numFmtId="168" fontId="6" fillId="3" borderId="1" xfId="7" applyNumberFormat="1" applyFont="1" applyFill="1" applyBorder="1" applyAlignment="1" applyProtection="1">
      <alignment horizontal="right" vertical="top"/>
    </xf>
    <xf numFmtId="0" fontId="9" fillId="3" borderId="0" xfId="4" applyFont="1" applyFill="1" applyAlignment="1" applyProtection="1">
      <alignment horizontal="left" vertical="top" wrapText="1"/>
    </xf>
    <xf numFmtId="168" fontId="7" fillId="3" borderId="0" xfId="7" applyNumberFormat="1" applyFont="1" applyFill="1" applyBorder="1" applyAlignment="1" applyProtection="1">
      <alignment horizontal="right" vertical="top"/>
    </xf>
    <xf numFmtId="0" fontId="0" fillId="5" borderId="0" xfId="0" applyFill="1" applyAlignment="1">
      <alignment vertical="center"/>
    </xf>
    <xf numFmtId="168" fontId="7" fillId="6" borderId="2" xfId="7" applyNumberFormat="1" applyFont="1" applyFill="1" applyBorder="1" applyAlignment="1" applyProtection="1">
      <alignment horizontal="right" vertical="center"/>
    </xf>
    <xf numFmtId="4" fontId="5" fillId="2" borderId="1" xfId="8" applyNumberFormat="1" applyBorder="1" applyAlignment="1" applyProtection="1">
      <alignment horizontal="right" wrapText="1"/>
      <protection locked="0"/>
    </xf>
    <xf numFmtId="0" fontId="0" fillId="4" borderId="0" xfId="0" applyFill="1"/>
    <xf numFmtId="0" fontId="2" fillId="3" borderId="0" xfId="4" applyFill="1" applyProtection="1"/>
    <xf numFmtId="0" fontId="0" fillId="3" borderId="0" xfId="0" applyFill="1" applyAlignment="1">
      <alignment horizontal="center"/>
    </xf>
    <xf numFmtId="0" fontId="0" fillId="3" borderId="0" xfId="0" applyFill="1"/>
    <xf numFmtId="0" fontId="2" fillId="3" borderId="0" xfId="4" applyFill="1" applyAlignment="1" applyProtection="1">
      <alignment horizontal="center"/>
    </xf>
    <xf numFmtId="164" fontId="6" fillId="3" borderId="1" xfId="5" applyNumberFormat="1" applyFont="1" applyFill="1" applyBorder="1" applyAlignment="1" applyProtection="1">
      <alignment horizontal="left"/>
    </xf>
    <xf numFmtId="166" fontId="6" fillId="3" borderId="1" xfId="5" applyNumberFormat="1" applyFont="1" applyFill="1" applyBorder="1" applyAlignment="1" applyProtection="1">
      <alignment horizontal="left"/>
    </xf>
    <xf numFmtId="164" fontId="6" fillId="3" borderId="1" xfId="5" applyNumberFormat="1" applyFont="1" applyFill="1" applyBorder="1" applyAlignment="1" applyProtection="1">
      <alignment horizontal="center"/>
    </xf>
    <xf numFmtId="167" fontId="6" fillId="3" borderId="1" xfId="7" applyNumberFormat="1" applyFont="1" applyFill="1" applyBorder="1" applyAlignment="1" applyProtection="1">
      <alignment horizontal="center"/>
    </xf>
    <xf numFmtId="0" fontId="0" fillId="4" borderId="0" xfId="0" applyFill="1" applyAlignment="1">
      <alignment horizontal="center"/>
    </xf>
    <xf numFmtId="0" fontId="0" fillId="0" borderId="0" xfId="0" applyAlignment="1">
      <alignment horizontal="center"/>
    </xf>
    <xf numFmtId="10" fontId="6" fillId="3" borderId="1" xfId="7" applyNumberFormat="1" applyFont="1" applyFill="1" applyBorder="1" applyAlignment="1" applyProtection="1">
      <alignment vertical="top"/>
    </xf>
    <xf numFmtId="167" fontId="11" fillId="3" borderId="0" xfId="7" applyNumberFormat="1" applyFont="1" applyFill="1" applyBorder="1" applyAlignment="1" applyProtection="1">
      <alignment horizontal="right" vertical="top"/>
    </xf>
    <xf numFmtId="0" fontId="11" fillId="3" borderId="0" xfId="4" applyFont="1" applyFill="1" applyAlignment="1" applyProtection="1">
      <alignment vertical="top"/>
    </xf>
    <xf numFmtId="3" fontId="5" fillId="3" borderId="1" xfId="8" applyNumberFormat="1" applyFill="1" applyBorder="1" applyAlignment="1" applyProtection="1">
      <alignment vertical="top"/>
    </xf>
    <xf numFmtId="0" fontId="2" fillId="3" borderId="0" xfId="4" applyFill="1" applyAlignment="1">
      <alignment vertical="top"/>
    </xf>
    <xf numFmtId="0" fontId="2" fillId="3" borderId="0" xfId="4" applyFill="1" applyAlignment="1">
      <alignment vertical="top" wrapText="1"/>
    </xf>
    <xf numFmtId="0" fontId="2" fillId="3" borderId="0" xfId="4" applyFill="1" applyAlignment="1">
      <alignment horizontal="center" vertical="top" wrapText="1"/>
    </xf>
    <xf numFmtId="0" fontId="0" fillId="7" borderId="0" xfId="0" applyFill="1"/>
    <xf numFmtId="169" fontId="0" fillId="0" borderId="0" xfId="0" applyNumberFormat="1" applyAlignment="1">
      <alignment horizontal="center"/>
    </xf>
    <xf numFmtId="169" fontId="0" fillId="0" borderId="0" xfId="0" applyNumberFormat="1" applyAlignment="1">
      <alignment horizontal="center" vertical="center"/>
    </xf>
    <xf numFmtId="3" fontId="0" fillId="0" borderId="0" xfId="0" applyNumberFormat="1"/>
    <xf numFmtId="0" fontId="2" fillId="3" borderId="0" xfId="4" applyFill="1" applyAlignment="1" applyProtection="1">
      <alignment horizontal="left" vertical="center"/>
    </xf>
    <xf numFmtId="0" fontId="3" fillId="3" borderId="0" xfId="2" applyFill="1" applyAlignment="1" applyProtection="1">
      <alignment vertical="center"/>
    </xf>
    <xf numFmtId="0" fontId="0" fillId="0" borderId="0" xfId="0" applyAlignment="1">
      <alignment vertical="center"/>
    </xf>
    <xf numFmtId="0" fontId="8" fillId="0" borderId="0" xfId="0" applyFont="1" applyAlignment="1">
      <alignment vertical="center"/>
    </xf>
    <xf numFmtId="0" fontId="9" fillId="0" borderId="0" xfId="0" applyFont="1" applyAlignment="1">
      <alignment horizontal="left" vertical="center" wrapText="1"/>
    </xf>
    <xf numFmtId="0" fontId="0" fillId="0" borderId="0" xfId="0" applyAlignment="1">
      <alignment horizontal="left" vertical="center" wrapText="1"/>
    </xf>
    <xf numFmtId="10" fontId="5" fillId="3" borderId="2" xfId="8" applyNumberFormat="1" applyFill="1" applyBorder="1" applyAlignment="1" applyProtection="1">
      <alignment vertical="center"/>
    </xf>
    <xf numFmtId="3" fontId="0" fillId="2" borderId="1" xfId="8" applyNumberFormat="1" applyFont="1" applyBorder="1" applyAlignment="1" applyProtection="1">
      <alignment horizontal="left" wrapText="1"/>
      <protection locked="0"/>
    </xf>
    <xf numFmtId="168" fontId="7" fillId="8" borderId="3" xfId="7" applyNumberFormat="1" applyFont="1" applyFill="1" applyBorder="1" applyAlignment="1" applyProtection="1">
      <alignment horizontal="right" vertical="center"/>
    </xf>
    <xf numFmtId="165" fontId="7" fillId="8" borderId="1" xfId="6" applyNumberFormat="1" applyFont="1" applyFill="1" applyBorder="1" applyAlignment="1" applyProtection="1">
      <alignment horizontal="right" vertical="center"/>
    </xf>
    <xf numFmtId="168" fontId="7" fillId="8" borderId="1" xfId="7" applyNumberFormat="1" applyFont="1" applyFill="1" applyBorder="1" applyAlignment="1" applyProtection="1">
      <alignment horizontal="right" vertical="top"/>
    </xf>
    <xf numFmtId="170" fontId="0" fillId="7" borderId="0" xfId="7" applyNumberFormat="1" applyFont="1" applyFill="1"/>
    <xf numFmtId="168" fontId="5" fillId="2" borderId="2" xfId="8" applyNumberFormat="1" applyBorder="1" applyAlignment="1" applyProtection="1">
      <alignment vertical="center"/>
      <protection locked="0"/>
    </xf>
    <xf numFmtId="0" fontId="2" fillId="3" borderId="0" xfId="4" applyFill="1" applyAlignment="1" applyProtection="1">
      <alignment vertical="center" wrapText="1"/>
    </xf>
    <xf numFmtId="10" fontId="5" fillId="9" borderId="2" xfId="9" applyNumberFormat="1" applyBorder="1" applyAlignment="1" applyProtection="1">
      <alignment horizontal="right" vertical="center"/>
      <protection locked="0"/>
    </xf>
    <xf numFmtId="4" fontId="5" fillId="9" borderId="2" xfId="9" applyNumberFormat="1" applyBorder="1" applyAlignment="1" applyProtection="1">
      <alignment horizontal="right" vertical="center"/>
      <protection locked="0"/>
    </xf>
    <xf numFmtId="0" fontId="14" fillId="3" borderId="0" xfId="0" applyFont="1" applyFill="1" applyAlignment="1">
      <alignment horizontal="left" vertical="center"/>
    </xf>
    <xf numFmtId="1" fontId="6" fillId="3" borderId="1" xfId="7" applyNumberFormat="1" applyFont="1" applyFill="1" applyBorder="1" applyAlignment="1" applyProtection="1">
      <alignment horizontal="center"/>
    </xf>
    <xf numFmtId="2" fontId="6" fillId="3" borderId="1" xfId="7" applyNumberFormat="1" applyFont="1" applyFill="1" applyBorder="1" applyAlignment="1" applyProtection="1">
      <alignment horizontal="center"/>
    </xf>
    <xf numFmtId="10" fontId="14" fillId="3" borderId="0" xfId="0" applyNumberFormat="1" applyFont="1" applyFill="1" applyAlignment="1">
      <alignment horizontal="left" vertical="center"/>
    </xf>
    <xf numFmtId="10" fontId="2" fillId="3" borderId="0" xfId="4" applyNumberFormat="1" applyFill="1" applyAlignment="1" applyProtection="1">
      <alignment horizontal="center"/>
    </xf>
    <xf numFmtId="10" fontId="0" fillId="3" borderId="0" xfId="0" applyNumberFormat="1" applyFill="1" applyAlignment="1">
      <alignment horizontal="center"/>
    </xf>
    <xf numFmtId="10" fontId="0" fillId="4" borderId="0" xfId="0" applyNumberFormat="1" applyFill="1" applyAlignment="1">
      <alignment horizontal="center"/>
    </xf>
    <xf numFmtId="10" fontId="0" fillId="0" borderId="0" xfId="0" applyNumberFormat="1" applyAlignment="1">
      <alignment horizontal="center"/>
    </xf>
    <xf numFmtId="167" fontId="4" fillId="4" borderId="0" xfId="1" applyNumberFormat="1" applyFill="1" applyAlignment="1" applyProtection="1">
      <alignment horizontal="right" vertical="center"/>
    </xf>
    <xf numFmtId="2" fontId="4" fillId="4" borderId="0" xfId="1" applyNumberFormat="1" applyFill="1" applyAlignment="1" applyProtection="1">
      <alignment horizontal="left" vertical="center"/>
    </xf>
    <xf numFmtId="167" fontId="4" fillId="4" borderId="0" xfId="1" applyNumberFormat="1" applyFill="1" applyAlignment="1" applyProtection="1">
      <alignment horizontal="left" vertical="center"/>
    </xf>
    <xf numFmtId="0" fontId="4" fillId="4" borderId="0" xfId="1" applyFill="1" applyAlignment="1" applyProtection="1">
      <alignment vertical="center"/>
    </xf>
    <xf numFmtId="168" fontId="6" fillId="3" borderId="1" xfId="5" applyNumberFormat="1" applyFont="1" applyFill="1" applyBorder="1" applyAlignment="1" applyProtection="1">
      <alignment horizontal="right" vertical="top"/>
    </xf>
    <xf numFmtId="0" fontId="9" fillId="4" borderId="0" xfId="0" applyFont="1" applyFill="1"/>
    <xf numFmtId="171" fontId="0" fillId="0" borderId="0" xfId="0" applyNumberFormat="1"/>
    <xf numFmtId="3" fontId="0" fillId="2" borderId="1" xfId="8" applyNumberFormat="1" applyFont="1" applyBorder="1" applyAlignment="1" applyProtection="1">
      <alignment horizontal="left" vertical="top" wrapText="1"/>
      <protection locked="0"/>
    </xf>
    <xf numFmtId="14" fontId="0" fillId="0" borderId="0" xfId="0" applyNumberFormat="1"/>
    <xf numFmtId="0" fontId="0" fillId="0" borderId="0" xfId="0" applyAlignment="1">
      <alignment wrapText="1"/>
    </xf>
    <xf numFmtId="0" fontId="4" fillId="4" borderId="0" xfId="1" applyFill="1" applyAlignment="1" applyProtection="1">
      <alignment horizontal="center" vertical="center"/>
    </xf>
    <xf numFmtId="0" fontId="14" fillId="3" borderId="0" xfId="0" applyFont="1" applyFill="1" applyAlignment="1">
      <alignment horizontal="left" vertical="center"/>
    </xf>
    <xf numFmtId="0" fontId="14" fillId="3" borderId="0" xfId="0" applyFont="1" applyFill="1" applyAlignment="1">
      <alignment horizontal="center" vertical="center"/>
    </xf>
    <xf numFmtId="3" fontId="15" fillId="4" borderId="0" xfId="8" applyNumberFormat="1" applyFont="1" applyFill="1" applyBorder="1" applyAlignment="1" applyProtection="1">
      <alignment horizontal="center" vertical="center" wrapText="1"/>
    </xf>
    <xf numFmtId="0" fontId="9" fillId="4" borderId="0" xfId="0" applyFont="1" applyFill="1" applyAlignment="1">
      <alignment horizontal="center" vertical="center" wrapText="1"/>
    </xf>
    <xf numFmtId="0" fontId="16" fillId="10" borderId="0" xfId="0" applyFont="1" applyFill="1" applyAlignment="1" applyProtection="1">
      <alignment horizontal="left" vertical="center"/>
      <protection locked="0"/>
    </xf>
    <xf numFmtId="0" fontId="10" fillId="3" borderId="0" xfId="0" applyFont="1" applyFill="1" applyAlignment="1">
      <alignment horizontal="left" vertical="center" wrapText="1"/>
    </xf>
    <xf numFmtId="0" fontId="8" fillId="10" borderId="0" xfId="0" applyFont="1" applyFill="1" applyAlignment="1" applyProtection="1">
      <alignment horizontal="left" vertical="center"/>
      <protection locked="0"/>
    </xf>
    <xf numFmtId="0" fontId="17" fillId="3" borderId="0" xfId="0" applyFont="1" applyFill="1" applyAlignment="1">
      <alignment horizontal="left" vertical="center"/>
    </xf>
  </cellXfs>
  <cellStyles count="10">
    <cellStyle name="20% - Accent1" xfId="9" builtinId="30"/>
    <cellStyle name="40% - Accent1" xfId="8" builtinId="31"/>
    <cellStyle name="Comma" xfId="5" builtinId="3"/>
    <cellStyle name="Currency" xfId="6" builtinId="4"/>
    <cellStyle name="Heading 1" xfId="2" builtinId="16" customBuiltin="1"/>
    <cellStyle name="Heading 2" xfId="3" builtinId="17" customBuiltin="1"/>
    <cellStyle name="Heading 3" xfId="4" builtinId="18" customBuiltin="1"/>
    <cellStyle name="Normal" xfId="0" builtinId="0"/>
    <cellStyle name="Per cent" xfId="7" builtinId="5"/>
    <cellStyle name="Title" xfId="1" builtinId="15" customBuiltin="1"/>
  </cellStyles>
  <dxfs count="4">
    <dxf>
      <fill>
        <patternFill>
          <bgColor theme="2"/>
        </patternFill>
      </fill>
    </dxf>
    <dxf>
      <font>
        <b val="0"/>
        <i val="0"/>
        <color theme="1"/>
      </font>
      <fill>
        <patternFill>
          <bgColor theme="7" tint="0.59996337778862885"/>
        </patternFill>
      </fill>
    </dxf>
    <dxf>
      <font>
        <b val="0"/>
        <i val="0"/>
        <color theme="1"/>
      </font>
      <fill>
        <patternFill>
          <bgColor theme="7" tint="0.59996337778862885"/>
        </patternFill>
      </fill>
    </dxf>
    <dxf>
      <fill>
        <patternFill>
          <bgColor theme="2"/>
        </patternFill>
      </fill>
    </dxf>
  </dxfs>
  <tableStyles count="0" defaultTableStyle="TableStyleMedium2" defaultPivotStyle="PivotStyleLight16"/>
  <colors>
    <mruColors>
      <color rgb="FFFFBA99"/>
      <color rgb="FF3F3F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2038350</xdr:colOff>
      <xdr:row>1</xdr:row>
      <xdr:rowOff>311766</xdr:rowOff>
    </xdr:to>
    <xdr:pic>
      <xdr:nvPicPr>
        <xdr:cNvPr id="3" name="Picture 2" descr="http://gateway.ifg-ltd.com/images/logos/branding_visuals/PENS-OB.pn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38125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780397</xdr:colOff>
      <xdr:row>1</xdr:row>
      <xdr:rowOff>0</xdr:rowOff>
    </xdr:to>
    <xdr:pic>
      <xdr:nvPicPr>
        <xdr:cNvPr id="3" name="Picture 2" descr="http://gateway.ifg-ltd.com/images/logos/branding_visuals/PENS-OB.png">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38125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IFGL Pensions">
  <a:themeElements>
    <a:clrScheme name="IFGL Pensions">
      <a:dk1>
        <a:srgbClr val="253746"/>
      </a:dk1>
      <a:lt1>
        <a:sysClr val="window" lastClr="FFFFFF"/>
      </a:lt1>
      <a:dk2>
        <a:srgbClr val="44546A"/>
      </a:dk2>
      <a:lt2>
        <a:srgbClr val="E7E6E6"/>
      </a:lt2>
      <a:accent1>
        <a:srgbClr val="FE5000"/>
      </a:accent1>
      <a:accent2>
        <a:srgbClr val="4F758B"/>
      </a:accent2>
      <a:accent3>
        <a:srgbClr val="898D8D"/>
      </a:accent3>
      <a:accent4>
        <a:srgbClr val="FF9D6E"/>
      </a:accent4>
      <a:accent5>
        <a:srgbClr val="00B5E2"/>
      </a:accent5>
      <a:accent6>
        <a:srgbClr val="253746"/>
      </a:accent6>
      <a:hlink>
        <a:srgbClr val="FE5000"/>
      </a:hlink>
      <a:folHlink>
        <a:srgbClr val="4F758B"/>
      </a:folHlink>
    </a:clrScheme>
    <a:fontScheme name="IFGL Pensions">
      <a:majorFont>
        <a:latin typeface="Arial Black"/>
        <a:ea typeface=""/>
        <a:cs typeface=""/>
      </a:majorFont>
      <a:minorFont>
        <a:latin typeface="Arial"/>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pageSetUpPr fitToPage="1"/>
  </sheetPr>
  <dimension ref="A1:K46"/>
  <sheetViews>
    <sheetView showGridLines="0" zoomScale="80" zoomScaleNormal="80" workbookViewId="0">
      <pane ySplit="2" topLeftCell="A3" activePane="bottomLeft" state="frozen"/>
      <selection pane="bottomLeft" activeCell="C6" sqref="C6"/>
    </sheetView>
  </sheetViews>
  <sheetFormatPr defaultColWidth="9" defaultRowHeight="15" x14ac:dyDescent="0.2"/>
  <cols>
    <col min="1" max="1" width="4.5" style="2" customWidth="1"/>
    <col min="2" max="2" width="27.875" style="2" bestFit="1" customWidth="1"/>
    <col min="3" max="3" width="34" style="2" customWidth="1"/>
    <col min="4" max="4" width="4.125" style="2" customWidth="1"/>
    <col min="5" max="5" width="24.5" style="2" bestFit="1" customWidth="1"/>
    <col min="6" max="6" width="23.375" style="2" customWidth="1"/>
    <col min="7" max="7" width="5.625" style="2" customWidth="1"/>
    <col min="8" max="8" width="9" style="2"/>
    <col min="9" max="9" width="13.875" style="3" bestFit="1" customWidth="1"/>
    <col min="10" max="10" width="37.625" style="4" customWidth="1"/>
    <col min="11" max="11" width="28.625" style="5" customWidth="1"/>
    <col min="12" max="16384" width="9" style="2"/>
  </cols>
  <sheetData>
    <row r="1" spans="1:11" ht="26.25" customHeight="1" x14ac:dyDescent="0.2">
      <c r="A1" s="7"/>
      <c r="B1" s="1"/>
      <c r="C1" s="88" t="s">
        <v>0</v>
      </c>
      <c r="D1" s="88"/>
      <c r="E1" s="88"/>
      <c r="F1" s="88"/>
      <c r="G1" s="1"/>
    </row>
    <row r="2" spans="1:11" ht="26.25" customHeight="1" x14ac:dyDescent="0.2">
      <c r="A2" s="1"/>
      <c r="B2" s="1"/>
      <c r="C2" s="88"/>
      <c r="D2" s="88"/>
      <c r="E2" s="88"/>
      <c r="F2" s="88"/>
      <c r="G2" s="1"/>
    </row>
    <row r="3" spans="1:11" ht="26.25" customHeight="1" x14ac:dyDescent="0.2">
      <c r="A3" s="13"/>
      <c r="B3" s="89" t="s">
        <v>1</v>
      </c>
      <c r="C3" s="89"/>
      <c r="D3" s="89"/>
      <c r="E3" s="89"/>
      <c r="F3" s="89"/>
      <c r="G3" s="13"/>
    </row>
    <row r="4" spans="1:11" ht="26.25" customHeight="1" x14ac:dyDescent="0.2">
      <c r="A4" s="13"/>
      <c r="B4" s="90" t="s">
        <v>2</v>
      </c>
      <c r="C4" s="90"/>
      <c r="D4" s="90"/>
      <c r="E4" s="90"/>
      <c r="F4" s="90"/>
      <c r="G4" s="13"/>
    </row>
    <row r="5" spans="1:11" s="56" customFormat="1" ht="30.75" customHeight="1" x14ac:dyDescent="0.2">
      <c r="A5" s="13"/>
      <c r="B5" s="55" t="s">
        <v>3</v>
      </c>
      <c r="C5" s="13"/>
      <c r="D5" s="13"/>
      <c r="E5" s="55" t="s">
        <v>4</v>
      </c>
      <c r="F5" s="55"/>
      <c r="G5" s="13"/>
      <c r="I5" s="57"/>
      <c r="J5" s="58"/>
      <c r="K5" s="59"/>
    </row>
    <row r="6" spans="1:11" x14ac:dyDescent="0.2">
      <c r="A6" s="7"/>
      <c r="B6" s="12" t="s">
        <v>5</v>
      </c>
      <c r="C6" s="85" t="s">
        <v>6</v>
      </c>
      <c r="D6" s="7"/>
      <c r="E6" s="10" t="s">
        <v>7</v>
      </c>
      <c r="F6" s="11">
        <f>IFERROR(VLOOKUP($C$6,Parameters!$A:$Q,4,FALSE),"Awaiting Inputs")</f>
        <v>250</v>
      </c>
      <c r="G6" s="7"/>
    </row>
    <row r="7" spans="1:11" x14ac:dyDescent="0.2">
      <c r="A7" s="7"/>
      <c r="B7" s="7"/>
      <c r="C7" s="7"/>
      <c r="D7" s="7"/>
      <c r="E7" s="10" t="s">
        <v>8</v>
      </c>
      <c r="F7" s="11">
        <f>IFERROR(VLOOKUP($C$6,Parameters!$A:$Q,5,FALSE),"Awaiting Inputs")</f>
        <v>50</v>
      </c>
      <c r="G7" s="7"/>
    </row>
    <row r="8" spans="1:11" x14ac:dyDescent="0.2">
      <c r="A8" s="7"/>
      <c r="B8" s="12" t="s">
        <v>9</v>
      </c>
      <c r="C8" s="46">
        <f>SUM(Holdings!C4:C51)</f>
        <v>0</v>
      </c>
      <c r="D8" s="7"/>
      <c r="E8" s="10" t="s">
        <v>10</v>
      </c>
      <c r="F8" s="11">
        <f>IFERROR(VLOOKUP($C$6,Parameters!$A:$Q,6,FALSE),"Awaiting Inputs")</f>
        <v>0</v>
      </c>
      <c r="G8" s="7"/>
    </row>
    <row r="9" spans="1:11" x14ac:dyDescent="0.2">
      <c r="A9" s="7"/>
      <c r="B9" s="7"/>
      <c r="C9" s="7"/>
      <c r="D9" s="7"/>
      <c r="E9" s="10" t="s">
        <v>11</v>
      </c>
      <c r="F9" s="11">
        <f>IFERROR(VLOOKUP($C$6,Parameters!$A:$Q,8,FALSE),"Awaiting Inputs")</f>
        <v>0</v>
      </c>
      <c r="G9" s="7"/>
    </row>
    <row r="10" spans="1:11" x14ac:dyDescent="0.2">
      <c r="A10" s="7"/>
      <c r="B10" s="12" t="s">
        <v>12</v>
      </c>
      <c r="C10" s="15">
        <f>Holdings!K1</f>
        <v>0</v>
      </c>
      <c r="D10" s="7"/>
      <c r="E10" s="10" t="s">
        <v>10</v>
      </c>
      <c r="F10" s="43">
        <f>IFERROR(VLOOKUP($C$6,Parameters!$A:$Q,7,FALSE),"Awaiting Inputs")</f>
        <v>0</v>
      </c>
      <c r="G10" s="7"/>
    </row>
    <row r="11" spans="1:11" x14ac:dyDescent="0.2">
      <c r="A11" s="7"/>
      <c r="B11" s="45"/>
      <c r="C11" s="44"/>
      <c r="D11" s="7"/>
      <c r="E11" s="12" t="s">
        <v>13</v>
      </c>
      <c r="F11" s="43">
        <f>IFERROR(VLOOKUP($C$6,Parameters!$A:$Q,9,FALSE),"Awaiting Inputs")</f>
        <v>3.5000000000000003E-2</v>
      </c>
      <c r="G11" s="7"/>
    </row>
    <row r="12" spans="1:11" x14ac:dyDescent="0.2">
      <c r="A12" s="7"/>
      <c r="B12" s="12" t="s">
        <v>14</v>
      </c>
      <c r="C12" s="60">
        <v>0.05</v>
      </c>
      <c r="D12" s="7"/>
      <c r="E12" s="12" t="s">
        <v>15</v>
      </c>
      <c r="F12" s="43">
        <f>IFERROR(VLOOKUP($C$6,Parameters!$A:$Q,10,FALSE),"Awaiting Inputs")</f>
        <v>3.3000000000000002E-2</v>
      </c>
      <c r="G12" s="7"/>
    </row>
    <row r="13" spans="1:11" x14ac:dyDescent="0.2">
      <c r="A13" s="7"/>
      <c r="B13" s="12"/>
      <c r="C13" s="17"/>
      <c r="D13" s="7"/>
      <c r="E13" s="10"/>
      <c r="F13" s="7"/>
      <c r="G13" s="7"/>
      <c r="K13" s="6"/>
    </row>
    <row r="14" spans="1:11" x14ac:dyDescent="0.2">
      <c r="A14" s="7"/>
      <c r="B14" s="12" t="s">
        <v>16</v>
      </c>
      <c r="C14" s="66">
        <v>0.02</v>
      </c>
      <c r="D14" s="7"/>
      <c r="E14" s="7"/>
      <c r="F14" s="7"/>
      <c r="G14" s="7"/>
    </row>
    <row r="15" spans="1:11" x14ac:dyDescent="0.2">
      <c r="A15" s="7"/>
      <c r="B15" s="7"/>
      <c r="C15" s="7"/>
      <c r="D15" s="7"/>
      <c r="E15" s="7"/>
      <c r="F15" s="7"/>
      <c r="G15" s="7"/>
      <c r="K15" s="6"/>
    </row>
    <row r="16" spans="1:11" x14ac:dyDescent="0.2">
      <c r="A16" s="7"/>
      <c r="B16" s="54" t="str">
        <f>IFERROR(VLOOKUP(C6,Parameters!A:B,2,FALSE),"Awaiting SIPP option")</f>
        <v>External ongoing charge (%)</v>
      </c>
      <c r="C16" s="68">
        <f>IFERROR(VLOOKUP(C6,Parameters!A:Q,13,FALSE),"Awaiting Inputs")</f>
        <v>1.2E-2</v>
      </c>
      <c r="D16" s="13"/>
      <c r="E16" s="67" t="s">
        <v>17</v>
      </c>
      <c r="F16" s="69">
        <f>IFERROR(VLOOKUP(C6,Parameters!A:P,12,FALSE),"Awaiting Inputs")</f>
        <v>0</v>
      </c>
      <c r="G16" s="7"/>
    </row>
    <row r="17" spans="1:7" x14ac:dyDescent="0.2">
      <c r="A17" s="7"/>
      <c r="B17" s="14"/>
      <c r="C17" s="16"/>
      <c r="D17" s="13"/>
      <c r="E17" s="7"/>
      <c r="F17" s="7"/>
      <c r="G17" s="7"/>
    </row>
    <row r="18" spans="1:7" ht="23.25" x14ac:dyDescent="0.2">
      <c r="A18" s="7"/>
      <c r="B18" s="9" t="s">
        <v>18</v>
      </c>
      <c r="C18" s="18" t="s">
        <v>19</v>
      </c>
      <c r="D18" s="7"/>
      <c r="E18" s="19"/>
      <c r="F18" s="18" t="s">
        <v>20</v>
      </c>
      <c r="G18" s="7"/>
    </row>
    <row r="19" spans="1:7" x14ac:dyDescent="0.2">
      <c r="A19" s="7"/>
      <c r="B19" s="20" t="s">
        <v>21</v>
      </c>
      <c r="C19" s="21">
        <f>SUM(F6:F7)</f>
        <v>300</v>
      </c>
      <c r="D19" s="7"/>
      <c r="E19" s="19"/>
      <c r="F19" s="21" t="s">
        <v>22</v>
      </c>
      <c r="G19" s="7"/>
    </row>
    <row r="20" spans="1:7" x14ac:dyDescent="0.2">
      <c r="A20" s="7"/>
      <c r="B20" s="20" t="s">
        <v>23</v>
      </c>
      <c r="C20" s="21">
        <f>F8</f>
        <v>0</v>
      </c>
      <c r="D20" s="7"/>
      <c r="E20" s="19"/>
      <c r="F20" s="21">
        <f>IFERROR(F8*(1+C12),"Awaiting Inputs")</f>
        <v>0</v>
      </c>
      <c r="G20" s="7"/>
    </row>
    <row r="21" spans="1:7" x14ac:dyDescent="0.2">
      <c r="A21" s="7"/>
      <c r="B21" s="20" t="s">
        <v>24</v>
      </c>
      <c r="C21" s="21">
        <f>IFERROR(MAX(C8-F9,0),"Awaiting inputs")</f>
        <v>0</v>
      </c>
      <c r="D21" s="7"/>
      <c r="E21" s="19"/>
      <c r="F21" s="21">
        <f>IFERROR(MAX(C8-F9,0)*(1+C14),"Awaiting Inputs")</f>
        <v>0</v>
      </c>
      <c r="G21" s="7"/>
    </row>
    <row r="22" spans="1:7" x14ac:dyDescent="0.2">
      <c r="A22" s="7"/>
      <c r="B22" s="20" t="s">
        <v>25</v>
      </c>
      <c r="C22" s="21">
        <f>IFERROR((C21*F10),"Awaiting Inputs")</f>
        <v>0</v>
      </c>
      <c r="D22" s="7"/>
      <c r="E22" s="19"/>
      <c r="F22" s="21">
        <f>IFERROR((F21*F10),"Awaiting Inputs")</f>
        <v>0</v>
      </c>
      <c r="G22" s="7"/>
    </row>
    <row r="23" spans="1:7" x14ac:dyDescent="0.2">
      <c r="A23" s="7"/>
      <c r="B23" s="20" t="s">
        <v>26</v>
      </c>
      <c r="C23" s="21">
        <f>IFERROR((C19+C20+C22),"Awaiting Inputs")</f>
        <v>300</v>
      </c>
      <c r="D23" s="7"/>
      <c r="E23" s="19"/>
      <c r="F23" s="21">
        <f>IFERROR((F20+F22),"Awaiting Inputs")</f>
        <v>0</v>
      </c>
      <c r="G23" s="7"/>
    </row>
    <row r="24" spans="1:7" x14ac:dyDescent="0.2">
      <c r="A24" s="7"/>
      <c r="B24" s="14" t="s">
        <v>27</v>
      </c>
      <c r="C24" s="21">
        <f>C8*C10</f>
        <v>0</v>
      </c>
      <c r="D24" s="7"/>
      <c r="E24" s="19"/>
      <c r="F24" s="21">
        <f>C8*(1+C14)*C10</f>
        <v>0</v>
      </c>
      <c r="G24" s="7"/>
    </row>
    <row r="25" spans="1:7" x14ac:dyDescent="0.2">
      <c r="A25" s="7"/>
      <c r="B25" s="12" t="s">
        <v>28</v>
      </c>
      <c r="C25" s="21">
        <f>IFERROR(C16*C8,"Awaiting Inputs")</f>
        <v>0</v>
      </c>
      <c r="D25" s="7"/>
      <c r="E25" s="12"/>
      <c r="F25" s="21">
        <f>IFERROR(IF(C6="IFGL - Ardan",C8*(1+C14)*C16,IF(C6="IFGL - RL360 - 5 Year",C8*C16,IF(C6="IFGL - RL360 - Upfront",0,IF(C6="IFGL - Other Platform",C8*(1+C14)*C16,IF(C6="IFGL - Other Bond provider - Upfront",0,IF(C6="IFGL - Other Bond Provider - 5 Year",C8*C16,IF(C6="IFGL - Other DFM",C8*(1+C14)*C16,IF(C6="Insight - Ardan",C8*(1+C14)*C16,IF(C6="Insight - RL360 - 5 Year",C8*C16,IF(C6="Insight - RL360 - Upfront",0,IF(C6="Insight - Other Platform",C8*(1+C14)*C16,IF(C6="Insight - Other Bond provider - Upfront",0,IF(C6="Insight - Other Bond Provider - 5 Year",C8*C16,IF(C6="Insight - Other DFM",C8*(1+C14)*C16,IF(C6="Premier - Ardan",C8*(1+C14)*C16,IF(C6="Premier - RL360 - 5 Year",C8*C16,IF(C6="Premier - RL360 - Upfront",0,IF(C6="Premier - Other Platform",C8*(1+C14)*C16,IF(C6="Premier - Other Bond provider - Upfront",0,IF(C6="Premier - Other Bond Provider - 5 Year",C8*C16,IF(C6="Premier - Other DFM",C8*(1+C14)*C16,IF(C6="Resolute (PrRe) - Ardan",C8*(1+C14)*C16,IF(C6=" Resolute (PrRe) - RL360 - 5 Year",C8*C16,IF(C6=" Resolute (PrRe) - RL360 - Upfront",0,IF(C6=" Resolute (PrRe) - Other Platform",C8*(1+C14)*C16,IF(C6=" Resolute (PrRe) - Other Bond provider - Upfront",0,IF(C6=" Resolute (PrRe) - Other Bond Provider - 5 Year",C8*C16,IF(C6=" Resolute (PrRe) - Other DFM",C8*(1+C14)*C16,IF(C6="Resolute (DrDn)- Ardan",C8*(1+C14)*C16,IF(C6=" Resolute (DrDn) - RL360 - 5 Year",C8*C16,IF(C6=" Resolute (DrDn) - RL360 - Upfront",0,IF(C6=" Resolute (DrDn) - Other Platform",C8*(1+C14)*C16,IF(C6=" Resolute (DrDn) - Other Bond provider - Upfront",0,IF(C6=" Resolute (DrDn) - Other Bond Provider - 5 Year",C8*C16,IF(C6=" Resolute (DrDn) - Other DFM",C8*(1+C14)*C16))))))))))))))))))))))))))))))))))),"Awaiting Inputs")</f>
        <v>0</v>
      </c>
      <c r="G25" s="7"/>
    </row>
    <row r="26" spans="1:7" x14ac:dyDescent="0.2">
      <c r="A26" s="7"/>
      <c r="B26" s="12" t="s">
        <v>29</v>
      </c>
      <c r="C26" s="21">
        <f>F16</f>
        <v>0</v>
      </c>
      <c r="D26" s="7"/>
      <c r="E26" s="12"/>
      <c r="F26" s="21">
        <f>IFERROR(F16*(1+C12),"Awaiting Inputs")</f>
        <v>0</v>
      </c>
      <c r="G26" s="7"/>
    </row>
    <row r="27" spans="1:7" x14ac:dyDescent="0.2">
      <c r="A27" s="7"/>
      <c r="B27" s="22" t="s">
        <v>30</v>
      </c>
      <c r="C27" s="63">
        <f>IFERROR(SUM(C19:C20)+SUM(C22 + C24 + C25 + C26),"Awaiting Inputs")</f>
        <v>300</v>
      </c>
      <c r="D27" s="7"/>
      <c r="E27" s="19"/>
      <c r="F27" s="63">
        <f>IFERROR(SUM(F19:F20)+SUM(F22 + F24 + F25 + F26),"Awaiting Inputs")</f>
        <v>0</v>
      </c>
      <c r="G27" s="7"/>
    </row>
    <row r="28" spans="1:7" x14ac:dyDescent="0.2">
      <c r="A28" s="7"/>
      <c r="B28" s="10"/>
      <c r="C28" s="23"/>
      <c r="D28" s="7"/>
      <c r="E28" s="19"/>
      <c r="F28" s="23"/>
      <c r="G28" s="7"/>
    </row>
    <row r="29" spans="1:7" ht="23.25" x14ac:dyDescent="0.2">
      <c r="A29" s="7"/>
      <c r="B29" s="9" t="s">
        <v>31</v>
      </c>
      <c r="C29" s="10"/>
      <c r="D29" s="13"/>
      <c r="E29" s="19"/>
      <c r="F29" s="10"/>
      <c r="G29" s="7"/>
    </row>
    <row r="30" spans="1:7" x14ac:dyDescent="0.2">
      <c r="A30" s="7"/>
      <c r="B30" s="10" t="s">
        <v>32</v>
      </c>
      <c r="C30" s="24">
        <f>F11</f>
        <v>3.5000000000000003E-2</v>
      </c>
      <c r="D30" s="7"/>
      <c r="E30" s="19"/>
      <c r="F30" s="24">
        <f>F12</f>
        <v>3.3000000000000002E-2</v>
      </c>
      <c r="G30" s="7"/>
    </row>
    <row r="31" spans="1:7" x14ac:dyDescent="0.2">
      <c r="A31" s="7"/>
      <c r="B31" s="10" t="s">
        <v>33</v>
      </c>
      <c r="C31" s="26" t="str">
        <f>IFERROR((C23/C8),"Awaiting Inputs")</f>
        <v>Awaiting Inputs</v>
      </c>
      <c r="D31" s="7"/>
      <c r="E31" s="19"/>
      <c r="F31" s="26" t="str">
        <f>IFERROR(F23/(C8*(1+C14)),"Awaiting Inputs")</f>
        <v>Awaiting Inputs</v>
      </c>
      <c r="G31" s="7"/>
    </row>
    <row r="32" spans="1:7" x14ac:dyDescent="0.2">
      <c r="A32" s="7"/>
      <c r="B32" s="10" t="s">
        <v>27</v>
      </c>
      <c r="C32" s="25">
        <f>C10</f>
        <v>0</v>
      </c>
      <c r="D32" s="7"/>
      <c r="E32" s="19"/>
      <c r="F32" s="25">
        <f>C10</f>
        <v>0</v>
      </c>
      <c r="G32" s="7"/>
    </row>
    <row r="33" spans="1:7" x14ac:dyDescent="0.2">
      <c r="A33" s="7"/>
      <c r="B33" s="12" t="s">
        <v>28</v>
      </c>
      <c r="C33" s="82" t="str">
        <f>IFERROR((C25/C8),"Awaiting Inputs")</f>
        <v>Awaiting Inputs</v>
      </c>
      <c r="D33" s="7"/>
      <c r="E33" s="19"/>
      <c r="F33" s="26" t="str">
        <f>IFERROR((F25/C8),"Awaiting Inputs")</f>
        <v>Awaiting Inputs</v>
      </c>
      <c r="G33" s="7"/>
    </row>
    <row r="34" spans="1:7" x14ac:dyDescent="0.2">
      <c r="A34" s="7"/>
      <c r="B34" s="12" t="s">
        <v>29</v>
      </c>
      <c r="C34" s="82" t="str">
        <f>IFERROR((C26/C8),"Awaiting Inputs")</f>
        <v>Awaiting Inputs</v>
      </c>
      <c r="D34" s="7"/>
      <c r="E34" s="19"/>
      <c r="F34" s="26" t="str">
        <f>IFERROR((F26/C8),"Awaiting Inputs")</f>
        <v>Awaiting Inputs</v>
      </c>
      <c r="G34" s="7"/>
    </row>
    <row r="35" spans="1:7" x14ac:dyDescent="0.2">
      <c r="A35" s="7"/>
      <c r="B35" s="27" t="s">
        <v>34</v>
      </c>
      <c r="C35" s="64">
        <f>IFERROR(C30-SUM(C31:C34),"Awaiting Inputs")</f>
        <v>3.5000000000000003E-2</v>
      </c>
      <c r="D35" s="7"/>
      <c r="E35" s="19"/>
      <c r="F35" s="64">
        <f>IFERROR(F30-SUM(F31:F34),"Awaiting Inputs")</f>
        <v>3.3000000000000002E-2</v>
      </c>
      <c r="G35" s="7"/>
    </row>
    <row r="36" spans="1:7" x14ac:dyDescent="0.2">
      <c r="A36" s="7"/>
      <c r="B36" s="27"/>
      <c r="C36" s="28"/>
      <c r="D36" s="7"/>
      <c r="E36" s="19"/>
      <c r="F36" s="28"/>
      <c r="G36" s="7"/>
    </row>
    <row r="37" spans="1:7" x14ac:dyDescent="0.2">
      <c r="A37" s="7"/>
      <c r="B37" s="27"/>
      <c r="C37" s="28"/>
      <c r="D37" s="7"/>
      <c r="E37" s="19"/>
      <c r="F37" s="28"/>
      <c r="G37" s="7"/>
    </row>
    <row r="38" spans="1:7" x14ac:dyDescent="0.2">
      <c r="A38" s="7"/>
      <c r="B38" s="10" t="s">
        <v>35</v>
      </c>
      <c r="C38" s="66">
        <v>0</v>
      </c>
      <c r="D38" s="7"/>
      <c r="E38" s="19"/>
      <c r="F38" s="28"/>
      <c r="G38" s="7"/>
    </row>
    <row r="39" spans="1:7" x14ac:dyDescent="0.2">
      <c r="A39" s="7"/>
      <c r="B39" s="10"/>
      <c r="C39" s="28"/>
      <c r="D39" s="7"/>
      <c r="E39" s="19"/>
      <c r="F39" s="28"/>
      <c r="G39" s="7"/>
    </row>
    <row r="40" spans="1:7" ht="23.25" x14ac:dyDescent="0.2">
      <c r="A40" s="7"/>
      <c r="B40" s="9" t="s">
        <v>31</v>
      </c>
      <c r="C40" s="18" t="s">
        <v>19</v>
      </c>
      <c r="D40" s="7"/>
      <c r="E40" s="19"/>
      <c r="F40" s="18" t="s">
        <v>20</v>
      </c>
      <c r="G40" s="7"/>
    </row>
    <row r="41" spans="1:7" x14ac:dyDescent="0.2">
      <c r="A41" s="7"/>
      <c r="B41" s="20" t="s">
        <v>36</v>
      </c>
      <c r="C41" s="62">
        <f>SUM(C31:C34)+C38</f>
        <v>0</v>
      </c>
      <c r="D41" s="13"/>
      <c r="E41" s="29"/>
      <c r="F41" s="62">
        <f>SUM(F31:F34)+C38</f>
        <v>0</v>
      </c>
      <c r="G41" s="7"/>
    </row>
    <row r="42" spans="1:7" x14ac:dyDescent="0.2">
      <c r="A42" s="7"/>
      <c r="B42" s="22" t="s">
        <v>34</v>
      </c>
      <c r="C42" s="30">
        <f>IFERROR((F11-C41),"Awaiting inputs")</f>
        <v>3.5000000000000003E-2</v>
      </c>
      <c r="D42" s="13"/>
      <c r="E42" s="29"/>
      <c r="F42" s="30">
        <f>IFERROR((F12-F41),"Awaiting Inputs")</f>
        <v>3.3000000000000002E-2</v>
      </c>
      <c r="G42" s="7"/>
    </row>
    <row r="43" spans="1:7" x14ac:dyDescent="0.2">
      <c r="A43" s="7"/>
      <c r="B43" s="22"/>
      <c r="C43" s="22"/>
      <c r="D43" s="22"/>
      <c r="E43" s="22"/>
      <c r="F43" s="22"/>
      <c r="G43" s="7"/>
    </row>
    <row r="44" spans="1:7" ht="23.25" x14ac:dyDescent="0.2">
      <c r="A44" s="7"/>
      <c r="B44" s="9" t="s">
        <v>37</v>
      </c>
      <c r="C44" s="30" t="str">
        <f>IF(Holdings!M1&lt;=1,"Lower",IF(AND(Holdings!M1&gt;1,Holdings!M1&lt;=2),"Lower to Medium",IF(AND(Holdings!M1&gt;2,Holdings!M1&lt;=3),"Medium",IF(AND(Holdings!M1&gt;3,Holdings!M1&lt;=4),"Medium to Higher","Higher"))))</f>
        <v>Lower</v>
      </c>
      <c r="D44" s="22"/>
      <c r="E44" s="22"/>
      <c r="F44" s="22"/>
      <c r="G44" s="7"/>
    </row>
    <row r="45" spans="1:7" x14ac:dyDescent="0.2">
      <c r="A45" s="7"/>
      <c r="B45" s="22"/>
      <c r="C45" s="22"/>
      <c r="D45" s="22"/>
      <c r="E45" s="22"/>
      <c r="F45" s="22"/>
      <c r="G45" s="7"/>
    </row>
    <row r="46" spans="1:7" x14ac:dyDescent="0.2">
      <c r="A46" s="1"/>
      <c r="B46" s="1"/>
      <c r="C46" s="1"/>
      <c r="D46" s="1"/>
      <c r="E46" s="1"/>
      <c r="F46" s="1"/>
      <c r="G46" s="1"/>
    </row>
  </sheetData>
  <sheetProtection selectLockedCells="1"/>
  <mergeCells count="3">
    <mergeCell ref="C1:F2"/>
    <mergeCell ref="B3:F3"/>
    <mergeCell ref="B4:F4"/>
  </mergeCells>
  <printOptions gridLines="1"/>
  <pageMargins left="0.70866141732283472" right="0.70866141732283472" top="0.74803149606299213" bottom="0.74803149606299213" header="0.31496062992125984" footer="0.31496062992125984"/>
  <pageSetup paperSize="9" scale="64" orientation="portrait" verticalDpi="0" r:id="rId1"/>
  <ignoredErrors>
    <ignoredError sqref="C26 C33:C34" unlockedFormula="1"/>
  </ignoredError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3" id="{DEB04372-EDAE-4746-ABC7-DD307FCDE85A}">
            <xm:f>VLOOKUP(C6,Parameters!A:R,18,0)="Yes"</xm:f>
            <x14:dxf>
              <fill>
                <patternFill>
                  <bgColor theme="2"/>
                </patternFill>
              </fill>
            </x14:dxf>
          </x14:cfRule>
          <x14:cfRule type="expression" priority="5" id="{2C3B4306-7EDF-4897-8C6A-755D7BECC962}">
            <xm:f>VLOOKUP(C6,Parameters!A:R,18,0)="No"</xm:f>
            <x14:dxf>
              <font>
                <b val="0"/>
                <i val="0"/>
                <color theme="1"/>
              </font>
              <fill>
                <patternFill>
                  <bgColor theme="7" tint="0.59996337778862885"/>
                </patternFill>
              </fill>
            </x14:dxf>
          </x14:cfRule>
          <xm:sqref>C16</xm:sqref>
        </x14:conditionalFormatting>
        <x14:conditionalFormatting xmlns:xm="http://schemas.microsoft.com/office/excel/2006/main">
          <x14:cfRule type="expression" priority="1" id="{E5EDD8D3-0926-4CD0-BA16-80429A163CB7}">
            <xm:f>VLOOKUP($C$6,Parameters!A:S,18,0)="No"</xm:f>
            <x14:dxf>
              <font>
                <b val="0"/>
                <i val="0"/>
                <color theme="1"/>
              </font>
              <fill>
                <patternFill>
                  <bgColor theme="7" tint="0.59996337778862885"/>
                </patternFill>
              </fill>
            </x14:dxf>
          </x14:cfRule>
          <x14:cfRule type="expression" priority="2" id="{1579C298-4B64-4635-A394-790E421D17FA}">
            <xm:f>VLOOKUP($C$6,Parameters!A:S,18,0)="Yes"</xm:f>
            <x14:dxf>
              <fill>
                <patternFill>
                  <bgColor theme="2"/>
                </patternFill>
              </fill>
            </x14:dxf>
          </x14:cfRule>
          <xm:sqref>F16</xm:sqref>
        </x14:conditionalFormatting>
      </x14:conditionalFormattings>
    </ext>
    <ext xmlns:x14="http://schemas.microsoft.com/office/spreadsheetml/2009/9/main" uri="{CCE6A557-97BC-4b89-ADB6-D9C93CAAB3DF}">
      <x14:dataValidations xmlns:xm="http://schemas.microsoft.com/office/excel/2006/main" xWindow="147" yWindow="259" count="2">
        <x14:dataValidation type="list" allowBlank="1" showInputMessage="1" showErrorMessage="1" xr:uid="{00000000-0002-0000-0000-000000000000}">
          <x14:formula1>
            <xm:f>'Lookup Values'!$A$2:$A$4</xm:f>
          </x14:formula1>
          <xm:sqref>C14</xm:sqref>
        </x14:dataValidation>
        <x14:dataValidation type="list" allowBlank="1" promptTitle="PLEASE NOTE" prompt="If &quot;IFGL - Restricted&quot; is selected, only use &quot;Ardan Platform&quot; as the Investment Method                                                                                                                                 " xr:uid="{00000000-0002-0000-0000-000001000000}">
          <x14:formula1>
            <xm:f>Parameters!$A$2:$A$30</xm:f>
          </x14:formula1>
          <xm:sqref>C6</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pageSetUpPr fitToPage="1"/>
  </sheetPr>
  <dimension ref="A1:N62"/>
  <sheetViews>
    <sheetView tabSelected="1" topLeftCell="B1" zoomScale="80" zoomScaleNormal="80" workbookViewId="0">
      <selection activeCell="C9" sqref="C9"/>
    </sheetView>
  </sheetViews>
  <sheetFormatPr defaultColWidth="9" defaultRowHeight="14.25" x14ac:dyDescent="0.2"/>
  <cols>
    <col min="1" max="1" width="4.75" customWidth="1"/>
    <col min="2" max="2" width="16.25" customWidth="1"/>
    <col min="3" max="3" width="12.5" customWidth="1"/>
    <col min="4" max="4" width="56.25" bestFit="1" customWidth="1"/>
    <col min="5" max="5" width="47" bestFit="1" customWidth="1"/>
    <col min="6" max="6" width="13.125" bestFit="1" customWidth="1"/>
    <col min="7" max="7" width="8.25" customWidth="1"/>
    <col min="8" max="8" width="8.25" style="42" customWidth="1"/>
    <col min="9" max="9" width="16.625" style="42" bestFit="1" customWidth="1"/>
    <col min="10" max="10" width="13.25" style="42" customWidth="1"/>
    <col min="11" max="11" width="16.25" style="42" bestFit="1" customWidth="1"/>
    <col min="12" max="12" width="12.5" style="42" customWidth="1"/>
    <col min="13" max="13" width="13.75" style="77" bestFit="1" customWidth="1"/>
    <col min="14" max="14" width="4.625" customWidth="1"/>
  </cols>
  <sheetData>
    <row r="1" spans="1:14" ht="51" customHeight="1" x14ac:dyDescent="0.2">
      <c r="A1" s="32"/>
      <c r="B1" s="32"/>
      <c r="C1" s="32"/>
      <c r="D1" s="8" t="s">
        <v>38</v>
      </c>
      <c r="E1" s="8"/>
      <c r="F1" s="8"/>
      <c r="G1" s="81" t="s">
        <v>39</v>
      </c>
      <c r="H1" s="81"/>
      <c r="I1" s="81"/>
      <c r="J1" s="81"/>
      <c r="K1" s="80">
        <f>SUM(K4:K51)</f>
        <v>0</v>
      </c>
      <c r="L1" s="78" t="s">
        <v>40</v>
      </c>
      <c r="M1" s="79">
        <f>SUM(M4:M51)</f>
        <v>0</v>
      </c>
      <c r="N1" s="32"/>
    </row>
    <row r="2" spans="1:14" ht="22.5" customHeight="1" x14ac:dyDescent="0.2">
      <c r="A2" s="35"/>
      <c r="B2" s="89" t="s">
        <v>41</v>
      </c>
      <c r="C2" s="89"/>
      <c r="D2" s="89"/>
      <c r="E2" s="89"/>
      <c r="F2" s="89"/>
      <c r="G2" s="89"/>
      <c r="H2" s="89"/>
      <c r="I2" s="89"/>
      <c r="J2" s="89"/>
      <c r="K2" s="89"/>
      <c r="L2" s="70"/>
      <c r="M2" s="73"/>
      <c r="N2" s="35"/>
    </row>
    <row r="3" spans="1:14" ht="14.25" customHeight="1" x14ac:dyDescent="0.25">
      <c r="A3" s="35"/>
      <c r="B3" s="33" t="s">
        <v>42</v>
      </c>
      <c r="C3" s="36" t="s">
        <v>43</v>
      </c>
      <c r="D3" s="33" t="s">
        <v>44</v>
      </c>
      <c r="E3" s="33" t="s">
        <v>45</v>
      </c>
      <c r="F3" s="36" t="s">
        <v>46</v>
      </c>
      <c r="G3" s="36" t="s">
        <v>47</v>
      </c>
      <c r="H3" s="36" t="s">
        <v>48</v>
      </c>
      <c r="I3" s="36" t="s">
        <v>49</v>
      </c>
      <c r="J3" s="36" t="s">
        <v>50</v>
      </c>
      <c r="K3" s="36" t="s">
        <v>51</v>
      </c>
      <c r="L3" s="36" t="s">
        <v>52</v>
      </c>
      <c r="M3" s="74" t="s">
        <v>37</v>
      </c>
      <c r="N3" s="35"/>
    </row>
    <row r="4" spans="1:14" ht="14.25" customHeight="1" x14ac:dyDescent="0.2">
      <c r="A4" s="35"/>
      <c r="B4" s="61"/>
      <c r="C4" s="31"/>
      <c r="D4" s="37" t="str">
        <f>IF($B4="","",VLOOKUP($B4,'Asset List'!$A:$Y,2,FALSE))</f>
        <v/>
      </c>
      <c r="E4" s="37" t="str">
        <f>IF($B4="","",VLOOKUP($B4,'Asset List'!$A:$Y,4,FALSE))</f>
        <v/>
      </c>
      <c r="F4" s="38" t="str">
        <f>IF($B4="","",VLOOKUP($B4,'Asset List'!$A:$Y,18,FALSE))</f>
        <v/>
      </c>
      <c r="G4" s="38" t="str">
        <f>IF($B4="","",VLOOKUP($B4,'Asset List'!$A:$Y,19,FALSE))</f>
        <v/>
      </c>
      <c r="H4" s="38" t="str">
        <f>IF($B4="","",VLOOKUP($B4,'Asset List'!$A:$Y,20,FALSE))</f>
        <v/>
      </c>
      <c r="I4" s="39" t="str">
        <f>IF($B4="","",VLOOKUP($B4,'Asset List'!$A:$Y,7,FALSE))</f>
        <v/>
      </c>
      <c r="J4" s="40" t="str">
        <f t="shared" ref="J4" si="0">IF($B4="","",C4/SUM(C$4:C$51))</f>
        <v/>
      </c>
      <c r="K4" s="40" t="str">
        <f t="shared" ref="K4" si="1">IF($B4="","",IF(AND(F4="",G4=""),0,(G4*J4/100)))</f>
        <v/>
      </c>
      <c r="L4" s="71" t="str">
        <f>IF($B4="","",IF(VLOOKUP($B4,'Asset List'!$A:$AB,27,FALSE)="","5",VLOOKUP($B4,'Asset List'!$A:$AB,28,FALSE)))</f>
        <v/>
      </c>
      <c r="M4" s="72" t="str">
        <f t="shared" ref="M4" si="2">IF($B4="","",L4*J4)</f>
        <v/>
      </c>
      <c r="N4" s="35"/>
    </row>
    <row r="5" spans="1:14" ht="14.25" customHeight="1" x14ac:dyDescent="0.2">
      <c r="A5" s="35"/>
      <c r="B5" s="61"/>
      <c r="C5" s="31"/>
      <c r="D5" s="37" t="str">
        <f>IF($B5="","",VLOOKUP($B5,'Asset List'!$A:$Y,2,FALSE))</f>
        <v/>
      </c>
      <c r="E5" s="37" t="str">
        <f>IF($B5="","",VLOOKUP($B5,'Asset List'!$A:$Y,4,FALSE))</f>
        <v/>
      </c>
      <c r="F5" s="38" t="str">
        <f>IF($B5="","",VLOOKUP($B5,'Asset List'!$A:$Y,18,FALSE))</f>
        <v/>
      </c>
      <c r="G5" s="38" t="str">
        <f>IF($B5="","",VLOOKUP($B5,'Asset List'!$A:$Y,19,FALSE))</f>
        <v/>
      </c>
      <c r="H5" s="38" t="str">
        <f>IF($B5="","",VLOOKUP($B5,'Asset List'!$A:$Y,20,FALSE))</f>
        <v/>
      </c>
      <c r="I5" s="39" t="str">
        <f>IF($B5="","",VLOOKUP($B5,'Asset List'!$A:$Y,7,FALSE))</f>
        <v/>
      </c>
      <c r="J5" s="40" t="str">
        <f t="shared" ref="J5:J51" si="3">IF($B5="","",C5/SUM(C$4:C$51))</f>
        <v/>
      </c>
      <c r="K5" s="40" t="str">
        <f t="shared" ref="K5:K51" si="4">IF($B5="","",IF(AND(F5="",G5=""),0,(G5*J5/100)))</f>
        <v/>
      </c>
      <c r="L5" s="71" t="str">
        <f>IF($B5="","",IF(VLOOKUP($B5,'Asset List'!$A:$AB,27,FALSE)="","5",VLOOKUP($B5,'Asset List'!$A:$AB,28,FALSE)))</f>
        <v/>
      </c>
      <c r="M5" s="72" t="str">
        <f t="shared" ref="M5:M51" si="5">IF($B5="","",L5*J5)</f>
        <v/>
      </c>
      <c r="N5" s="35"/>
    </row>
    <row r="6" spans="1:14" ht="14.25" customHeight="1" x14ac:dyDescent="0.2">
      <c r="A6" s="35"/>
      <c r="B6" s="61"/>
      <c r="C6" s="31"/>
      <c r="D6" s="37" t="str">
        <f>IF($B6="","",VLOOKUP($B6,'Asset List'!$A:$Y,2,FALSE))</f>
        <v/>
      </c>
      <c r="E6" s="37" t="str">
        <f>IF($B6="","",VLOOKUP($B6,'Asset List'!$A:$Y,4,FALSE))</f>
        <v/>
      </c>
      <c r="F6" s="38" t="str">
        <f>IF($B6="","",VLOOKUP($B6,'Asset List'!$A:$Y,18,FALSE))</f>
        <v/>
      </c>
      <c r="G6" s="38" t="str">
        <f>IF($B6="","",VLOOKUP($B6,'Asset List'!$A:$Y,19,FALSE))</f>
        <v/>
      </c>
      <c r="H6" s="38" t="str">
        <f>IF($B6="","",VLOOKUP($B6,'Asset List'!$A:$Y,20,FALSE))</f>
        <v/>
      </c>
      <c r="I6" s="39" t="str">
        <f>IF($B6="","",VLOOKUP($B6,'Asset List'!$A:$Y,7,FALSE))</f>
        <v/>
      </c>
      <c r="J6" s="40" t="str">
        <f t="shared" si="3"/>
        <v/>
      </c>
      <c r="K6" s="40" t="str">
        <f t="shared" si="4"/>
        <v/>
      </c>
      <c r="L6" s="71" t="str">
        <f>IF($B6="","",IF(VLOOKUP($B6,'Asset List'!$A:$AB,27,FALSE)="","5",VLOOKUP($B6,'Asset List'!$A:$AB,28,FALSE)))</f>
        <v/>
      </c>
      <c r="M6" s="72" t="str">
        <f t="shared" si="5"/>
        <v/>
      </c>
      <c r="N6" s="35"/>
    </row>
    <row r="7" spans="1:14" ht="14.25" customHeight="1" x14ac:dyDescent="0.2">
      <c r="A7" s="35"/>
      <c r="B7" s="61"/>
      <c r="C7" s="31"/>
      <c r="D7" s="37" t="str">
        <f>IF($B7="","",VLOOKUP($B7,'Asset List'!$A:$Y,2,FALSE))</f>
        <v/>
      </c>
      <c r="E7" s="37" t="str">
        <f>IF($B7="","",VLOOKUP($B7,'Asset List'!$A:$Y,4,FALSE))</f>
        <v/>
      </c>
      <c r="F7" s="38" t="str">
        <f>IF($B7="","",VLOOKUP($B7,'Asset List'!$A:$Y,18,FALSE))</f>
        <v/>
      </c>
      <c r="G7" s="38" t="str">
        <f>IF($B7="","",VLOOKUP($B7,'Asset List'!$A:$Y,19,FALSE))</f>
        <v/>
      </c>
      <c r="H7" s="38" t="str">
        <f>IF($B7="","",VLOOKUP($B7,'Asset List'!$A:$Y,20,FALSE))</f>
        <v/>
      </c>
      <c r="I7" s="39" t="str">
        <f>IF($B7="","",VLOOKUP($B7,'Asset List'!$A:$Y,7,FALSE))</f>
        <v/>
      </c>
      <c r="J7" s="40" t="str">
        <f t="shared" si="3"/>
        <v/>
      </c>
      <c r="K7" s="40" t="str">
        <f t="shared" si="4"/>
        <v/>
      </c>
      <c r="L7" s="71" t="str">
        <f>IF($B7="","",IF(VLOOKUP($B7,'Asset List'!$A:$AB,27,FALSE)="","5",VLOOKUP($B7,'Asset List'!$A:$AB,28,FALSE)))</f>
        <v/>
      </c>
      <c r="M7" s="72" t="str">
        <f t="shared" si="5"/>
        <v/>
      </c>
      <c r="N7" s="35"/>
    </row>
    <row r="8" spans="1:14" ht="14.25" customHeight="1" x14ac:dyDescent="0.2">
      <c r="A8" s="35"/>
      <c r="B8" s="61"/>
      <c r="C8" s="31"/>
      <c r="D8" s="37" t="str">
        <f>IF($B8="","",VLOOKUP($B8,'Asset List'!$A:$Y,2,FALSE))</f>
        <v/>
      </c>
      <c r="E8" s="37" t="str">
        <f>IF($B8="","",VLOOKUP($B8,'Asset List'!$A:$Y,4,FALSE))</f>
        <v/>
      </c>
      <c r="F8" s="38" t="str">
        <f>IF($B8="","",VLOOKUP($B8,'Asset List'!$A:$Y,18,FALSE))</f>
        <v/>
      </c>
      <c r="G8" s="38" t="str">
        <f>IF($B8="","",VLOOKUP($B8,'Asset List'!$A:$Y,19,FALSE))</f>
        <v/>
      </c>
      <c r="H8" s="38" t="str">
        <f>IF($B8="","",VLOOKUP($B8,'Asset List'!$A:$Y,20,FALSE))</f>
        <v/>
      </c>
      <c r="I8" s="39" t="str">
        <f>IF($B8="","",VLOOKUP($B8,'Asset List'!$A:$Y,7,FALSE))</f>
        <v/>
      </c>
      <c r="J8" s="40" t="str">
        <f t="shared" si="3"/>
        <v/>
      </c>
      <c r="K8" s="40" t="str">
        <f t="shared" si="4"/>
        <v/>
      </c>
      <c r="L8" s="71" t="str">
        <f>IF($B8="","",IF(VLOOKUP($B8,'Asset List'!$A:$AB,27,FALSE)="","5",VLOOKUP($B8,'Asset List'!$A:$AB,28,FALSE)))</f>
        <v/>
      </c>
      <c r="M8" s="72" t="str">
        <f t="shared" si="5"/>
        <v/>
      </c>
      <c r="N8" s="35"/>
    </row>
    <row r="9" spans="1:14" ht="14.25" customHeight="1" x14ac:dyDescent="0.2">
      <c r="A9" s="35"/>
      <c r="B9" s="61"/>
      <c r="C9" s="31"/>
      <c r="D9" s="37" t="str">
        <f>IF($B9="","",VLOOKUP($B9,'Asset List'!$A:$Y,2,FALSE))</f>
        <v/>
      </c>
      <c r="E9" s="37" t="str">
        <f>IF($B9="","",VLOOKUP($B9,'Asset List'!$A:$Y,4,FALSE))</f>
        <v/>
      </c>
      <c r="F9" s="38" t="str">
        <f>IF($B9="","",VLOOKUP($B9,'Asset List'!$A:$Y,18,FALSE))</f>
        <v/>
      </c>
      <c r="G9" s="38" t="str">
        <f>IF($B9="","",VLOOKUP($B9,'Asset List'!$A:$Y,19,FALSE))</f>
        <v/>
      </c>
      <c r="H9" s="38" t="str">
        <f>IF($B9="","",VLOOKUP($B9,'Asset List'!$A:$Y,20,FALSE))</f>
        <v/>
      </c>
      <c r="I9" s="39" t="str">
        <f>IF($B9="","",VLOOKUP($B9,'Asset List'!$A:$Y,7,FALSE))</f>
        <v/>
      </c>
      <c r="J9" s="40" t="str">
        <f t="shared" si="3"/>
        <v/>
      </c>
      <c r="K9" s="40" t="str">
        <f t="shared" si="4"/>
        <v/>
      </c>
      <c r="L9" s="71" t="str">
        <f>IF($B9="","",IF(VLOOKUP($B9,'Asset List'!$A:$AB,27,FALSE)="","5",VLOOKUP($B9,'Asset List'!$A:$AB,28,FALSE)))</f>
        <v/>
      </c>
      <c r="M9" s="72" t="str">
        <f t="shared" si="5"/>
        <v/>
      </c>
      <c r="N9" s="35"/>
    </row>
    <row r="10" spans="1:14" ht="14.25" customHeight="1" x14ac:dyDescent="0.2">
      <c r="A10" s="35"/>
      <c r="B10" s="61"/>
      <c r="C10" s="31"/>
      <c r="D10" s="37" t="str">
        <f>IF($B10="","",VLOOKUP($B10,'Asset List'!$A:$Y,2,FALSE))</f>
        <v/>
      </c>
      <c r="E10" s="37" t="str">
        <f>IF($B10="","",VLOOKUP($B10,'Asset List'!$A:$Y,4,FALSE))</f>
        <v/>
      </c>
      <c r="F10" s="38" t="str">
        <f>IF($B10="","",VLOOKUP($B10,'Asset List'!$A:$Y,18,FALSE))</f>
        <v/>
      </c>
      <c r="G10" s="38" t="str">
        <f>IF($B10="","",VLOOKUP($B10,'Asset List'!$A:$Y,19,FALSE))</f>
        <v/>
      </c>
      <c r="H10" s="38" t="str">
        <f>IF($B10="","",VLOOKUP($B10,'Asset List'!$A:$Y,20,FALSE))</f>
        <v/>
      </c>
      <c r="I10" s="39" t="str">
        <f>IF($B10="","",VLOOKUP($B10,'Asset List'!$A:$Y,7,FALSE))</f>
        <v/>
      </c>
      <c r="J10" s="40" t="str">
        <f t="shared" si="3"/>
        <v/>
      </c>
      <c r="K10" s="40" t="str">
        <f t="shared" si="4"/>
        <v/>
      </c>
      <c r="L10" s="71" t="str">
        <f>IF($B10="","",IF(VLOOKUP($B10,'Asset List'!$A:$AB,27,FALSE)="","5",VLOOKUP($B10,'Asset List'!$A:$AB,28,FALSE)))</f>
        <v/>
      </c>
      <c r="M10" s="72" t="str">
        <f t="shared" si="5"/>
        <v/>
      </c>
      <c r="N10" s="35"/>
    </row>
    <row r="11" spans="1:14" ht="14.25" customHeight="1" x14ac:dyDescent="0.2">
      <c r="A11" s="35"/>
      <c r="B11" s="61"/>
      <c r="C11" s="31"/>
      <c r="D11" s="37" t="str">
        <f>IF($B11="","",VLOOKUP($B11,'Asset List'!$A:$Y,2,FALSE))</f>
        <v/>
      </c>
      <c r="E11" s="37" t="str">
        <f>IF($B11="","",VLOOKUP($B11,'Asset List'!$A:$Y,4,FALSE))</f>
        <v/>
      </c>
      <c r="F11" s="38" t="str">
        <f>IF($B11="","",VLOOKUP($B11,'Asset List'!$A:$Y,18,FALSE))</f>
        <v/>
      </c>
      <c r="G11" s="38" t="str">
        <f>IF($B11="","",VLOOKUP($B11,'Asset List'!$A:$Y,19,FALSE))</f>
        <v/>
      </c>
      <c r="H11" s="38" t="str">
        <f>IF($B11="","",VLOOKUP($B11,'Asset List'!$A:$Y,20,FALSE))</f>
        <v/>
      </c>
      <c r="I11" s="39" t="str">
        <f>IF($B11="","",VLOOKUP($B11,'Asset List'!$A:$Y,7,FALSE))</f>
        <v/>
      </c>
      <c r="J11" s="40" t="str">
        <f t="shared" si="3"/>
        <v/>
      </c>
      <c r="K11" s="40" t="str">
        <f t="shared" si="4"/>
        <v/>
      </c>
      <c r="L11" s="71" t="str">
        <f>IF($B11="","",IF(VLOOKUP($B11,'Asset List'!$A:$AB,27,FALSE)="","5",VLOOKUP($B11,'Asset List'!$A:$AB,28,FALSE)))</f>
        <v/>
      </c>
      <c r="M11" s="72" t="str">
        <f t="shared" si="5"/>
        <v/>
      </c>
      <c r="N11" s="35"/>
    </row>
    <row r="12" spans="1:14" ht="14.25" customHeight="1" x14ac:dyDescent="0.2">
      <c r="A12" s="35"/>
      <c r="B12" s="61"/>
      <c r="C12" s="31"/>
      <c r="D12" s="37" t="str">
        <f>IF($B12="","",VLOOKUP($B12,'Asset List'!$A:$Y,2,FALSE))</f>
        <v/>
      </c>
      <c r="E12" s="37" t="str">
        <f>IF($B12="","",VLOOKUP($B12,'Asset List'!$A:$Y,4,FALSE))</f>
        <v/>
      </c>
      <c r="F12" s="38" t="str">
        <f>IF($B12="","",VLOOKUP($B12,'Asset List'!$A:$Y,18,FALSE))</f>
        <v/>
      </c>
      <c r="G12" s="38" t="str">
        <f>IF($B12="","",VLOOKUP($B12,'Asset List'!$A:$Y,19,FALSE))</f>
        <v/>
      </c>
      <c r="H12" s="38" t="str">
        <f>IF($B12="","",VLOOKUP($B12,'Asset List'!$A:$Y,20,FALSE))</f>
        <v/>
      </c>
      <c r="I12" s="39" t="str">
        <f>IF($B12="","",VLOOKUP($B12,'Asset List'!$A:$Y,7,FALSE))</f>
        <v/>
      </c>
      <c r="J12" s="40" t="str">
        <f t="shared" si="3"/>
        <v/>
      </c>
      <c r="K12" s="40" t="str">
        <f t="shared" si="4"/>
        <v/>
      </c>
      <c r="L12" s="71" t="str">
        <f>IF($B12="","",IF(VLOOKUP($B12,'Asset List'!$A:$AB,27,FALSE)="","5",VLOOKUP($B12,'Asset List'!$A:$AB,28,FALSE)))</f>
        <v/>
      </c>
      <c r="M12" s="72" t="str">
        <f t="shared" si="5"/>
        <v/>
      </c>
      <c r="N12" s="35"/>
    </row>
    <row r="13" spans="1:14" ht="14.25" customHeight="1" x14ac:dyDescent="0.2">
      <c r="A13" s="35"/>
      <c r="B13" s="61"/>
      <c r="C13" s="31"/>
      <c r="D13" s="37" t="str">
        <f>IF($B13="","",VLOOKUP($B13,'Asset List'!$A:$Y,2,FALSE))</f>
        <v/>
      </c>
      <c r="E13" s="37" t="str">
        <f>IF($B13="","",VLOOKUP($B13,'Asset List'!$A:$Y,4,FALSE))</f>
        <v/>
      </c>
      <c r="F13" s="38" t="str">
        <f>IF($B13="","",VLOOKUP($B13,'Asset List'!$A:$Y,18,FALSE))</f>
        <v/>
      </c>
      <c r="G13" s="38" t="str">
        <f>IF($B13="","",VLOOKUP($B13,'Asset List'!$A:$Y,19,FALSE))</f>
        <v/>
      </c>
      <c r="H13" s="38" t="str">
        <f>IF($B13="","",VLOOKUP($B13,'Asset List'!$A:$Y,20,FALSE))</f>
        <v/>
      </c>
      <c r="I13" s="39" t="str">
        <f>IF($B13="","",VLOOKUP($B13,'Asset List'!$A:$Y,7,FALSE))</f>
        <v/>
      </c>
      <c r="J13" s="40" t="str">
        <f t="shared" si="3"/>
        <v/>
      </c>
      <c r="K13" s="40" t="str">
        <f t="shared" si="4"/>
        <v/>
      </c>
      <c r="L13" s="71" t="str">
        <f>IF($B13="","",IF(VLOOKUP($B13,'Asset List'!$A:$AB,27,FALSE)="","5",VLOOKUP($B13,'Asset List'!$A:$AB,28,FALSE)))</f>
        <v/>
      </c>
      <c r="M13" s="72" t="str">
        <f t="shared" si="5"/>
        <v/>
      </c>
      <c r="N13" s="35"/>
    </row>
    <row r="14" spans="1:14" ht="14.25" customHeight="1" x14ac:dyDescent="0.2">
      <c r="A14" s="35"/>
      <c r="B14" s="61"/>
      <c r="C14" s="31"/>
      <c r="D14" s="37" t="str">
        <f>IF($B14="","",VLOOKUP($B14,'Asset List'!$A:$Y,2,FALSE))</f>
        <v/>
      </c>
      <c r="E14" s="37" t="str">
        <f>IF($B14="","",VLOOKUP($B14,'Asset List'!$A:$Y,4,FALSE))</f>
        <v/>
      </c>
      <c r="F14" s="38" t="str">
        <f>IF($B14="","",VLOOKUP($B14,'Asset List'!$A:$Y,18,FALSE))</f>
        <v/>
      </c>
      <c r="G14" s="38" t="str">
        <f>IF($B14="","",VLOOKUP($B14,'Asset List'!$A:$Y,19,FALSE))</f>
        <v/>
      </c>
      <c r="H14" s="38" t="str">
        <f>IF($B14="","",VLOOKUP($B14,'Asset List'!$A:$Y,20,FALSE))</f>
        <v/>
      </c>
      <c r="I14" s="39" t="str">
        <f>IF($B14="","",VLOOKUP($B14,'Asset List'!$A:$Y,7,FALSE))</f>
        <v/>
      </c>
      <c r="J14" s="40" t="str">
        <f t="shared" si="3"/>
        <v/>
      </c>
      <c r="K14" s="40" t="str">
        <f t="shared" si="4"/>
        <v/>
      </c>
      <c r="L14" s="71" t="str">
        <f>IF($B14="","",IF(VLOOKUP($B14,'Asset List'!$A:$AB,27,FALSE)="","5",VLOOKUP($B14,'Asset List'!$A:$AB,28,FALSE)))</f>
        <v/>
      </c>
      <c r="M14" s="72" t="str">
        <f t="shared" si="5"/>
        <v/>
      </c>
      <c r="N14" s="35"/>
    </row>
    <row r="15" spans="1:14" ht="14.25" customHeight="1" x14ac:dyDescent="0.2">
      <c r="A15" s="35"/>
      <c r="B15" s="61"/>
      <c r="C15" s="31"/>
      <c r="D15" s="37" t="str">
        <f>IF($B15="","",VLOOKUP($B15,'Asset List'!$A:$Y,2,FALSE))</f>
        <v/>
      </c>
      <c r="E15" s="37" t="str">
        <f>IF($B15="","",VLOOKUP($B15,'Asset List'!$A:$Y,4,FALSE))</f>
        <v/>
      </c>
      <c r="F15" s="38" t="str">
        <f>IF($B15="","",VLOOKUP($B15,'Asset List'!$A:$Y,18,FALSE))</f>
        <v/>
      </c>
      <c r="G15" s="38" t="str">
        <f>IF($B15="","",VLOOKUP($B15,'Asset List'!$A:$Y,19,FALSE))</f>
        <v/>
      </c>
      <c r="H15" s="38" t="str">
        <f>IF($B15="","",VLOOKUP($B15,'Asset List'!$A:$Y,20,FALSE))</f>
        <v/>
      </c>
      <c r="I15" s="39" t="str">
        <f>IF($B15="","",VLOOKUP($B15,'Asset List'!$A:$Y,7,FALSE))</f>
        <v/>
      </c>
      <c r="J15" s="40" t="str">
        <f t="shared" si="3"/>
        <v/>
      </c>
      <c r="K15" s="40" t="str">
        <f t="shared" si="4"/>
        <v/>
      </c>
      <c r="L15" s="71" t="str">
        <f>IF($B15="","",IF(VLOOKUP($B15,'Asset List'!$A:$AB,27,FALSE)="","5",VLOOKUP($B15,'Asset List'!$A:$AB,28,FALSE)))</f>
        <v/>
      </c>
      <c r="M15" s="72" t="str">
        <f t="shared" si="5"/>
        <v/>
      </c>
      <c r="N15" s="35"/>
    </row>
    <row r="16" spans="1:14" ht="14.25" customHeight="1" x14ac:dyDescent="0.2">
      <c r="A16" s="35"/>
      <c r="B16" s="61"/>
      <c r="C16" s="31"/>
      <c r="D16" s="37" t="str">
        <f>IF($B16="","",VLOOKUP($B16,'Asset List'!$A:$Y,2,FALSE))</f>
        <v/>
      </c>
      <c r="E16" s="37" t="str">
        <f>IF($B16="","",VLOOKUP($B16,'Asset List'!$A:$Y,4,FALSE))</f>
        <v/>
      </c>
      <c r="F16" s="38" t="str">
        <f>IF($B16="","",VLOOKUP($B16,'Asset List'!$A:$Y,18,FALSE))</f>
        <v/>
      </c>
      <c r="G16" s="38" t="str">
        <f>IF($B16="","",VLOOKUP($B16,'Asset List'!$A:$Y,19,FALSE))</f>
        <v/>
      </c>
      <c r="H16" s="38" t="str">
        <f>IF($B16="","",VLOOKUP($B16,'Asset List'!$A:$Y,20,FALSE))</f>
        <v/>
      </c>
      <c r="I16" s="39" t="str">
        <f>IF($B16="","",VLOOKUP($B16,'Asset List'!$A:$Y,7,FALSE))</f>
        <v/>
      </c>
      <c r="J16" s="40" t="str">
        <f t="shared" si="3"/>
        <v/>
      </c>
      <c r="K16" s="40" t="str">
        <f t="shared" si="4"/>
        <v/>
      </c>
      <c r="L16" s="71" t="str">
        <f>IF($B16="","",IF(VLOOKUP($B16,'Asset List'!$A:$AB,27,FALSE)="","5",VLOOKUP($B16,'Asset List'!$A:$AB,28,FALSE)))</f>
        <v/>
      </c>
      <c r="M16" s="72" t="str">
        <f t="shared" si="5"/>
        <v/>
      </c>
      <c r="N16" s="35"/>
    </row>
    <row r="17" spans="1:14" ht="14.25" customHeight="1" x14ac:dyDescent="0.2">
      <c r="A17" s="35"/>
      <c r="B17" s="61"/>
      <c r="C17" s="31"/>
      <c r="D17" s="37" t="str">
        <f>IF($B17="","",VLOOKUP($B17,'Asset List'!$A:$Y,2,FALSE))</f>
        <v/>
      </c>
      <c r="E17" s="37" t="str">
        <f>IF($B17="","",VLOOKUP($B17,'Asset List'!$A:$Y,4,FALSE))</f>
        <v/>
      </c>
      <c r="F17" s="38" t="str">
        <f>IF($B17="","",VLOOKUP($B17,'Asset List'!$A:$Y,18,FALSE))</f>
        <v/>
      </c>
      <c r="G17" s="38" t="str">
        <f>IF($B17="","",VLOOKUP($B17,'Asset List'!$A:$Y,19,FALSE))</f>
        <v/>
      </c>
      <c r="H17" s="38" t="str">
        <f>IF($B17="","",VLOOKUP($B17,'Asset List'!$A:$Y,20,FALSE))</f>
        <v/>
      </c>
      <c r="I17" s="39" t="str">
        <f>IF($B17="","",VLOOKUP($B17,'Asset List'!$A:$Y,7,FALSE))</f>
        <v/>
      </c>
      <c r="J17" s="40" t="str">
        <f t="shared" si="3"/>
        <v/>
      </c>
      <c r="K17" s="40" t="str">
        <f t="shared" si="4"/>
        <v/>
      </c>
      <c r="L17" s="71" t="str">
        <f>IF($B17="","",IF(VLOOKUP($B17,'Asset List'!$A:$AB,27,FALSE)="","5",VLOOKUP($B17,'Asset List'!$A:$AB,28,FALSE)))</f>
        <v/>
      </c>
      <c r="M17" s="72" t="str">
        <f t="shared" si="5"/>
        <v/>
      </c>
      <c r="N17" s="35"/>
    </row>
    <row r="18" spans="1:14" ht="14.25" customHeight="1" x14ac:dyDescent="0.2">
      <c r="A18" s="35"/>
      <c r="B18" s="61"/>
      <c r="C18" s="31"/>
      <c r="D18" s="37" t="str">
        <f>IF($B18="","",VLOOKUP($B18,'Asset List'!$A:$Y,2,FALSE))</f>
        <v/>
      </c>
      <c r="E18" s="37" t="str">
        <f>IF($B18="","",VLOOKUP($B18,'Asset List'!$A:$Y,4,FALSE))</f>
        <v/>
      </c>
      <c r="F18" s="38" t="str">
        <f>IF($B18="","",VLOOKUP($B18,'Asset List'!$A:$Y,18,FALSE))</f>
        <v/>
      </c>
      <c r="G18" s="38" t="str">
        <f>IF($B18="","",VLOOKUP($B18,'Asset List'!$A:$Y,19,FALSE))</f>
        <v/>
      </c>
      <c r="H18" s="38" t="str">
        <f>IF($B18="","",VLOOKUP($B18,'Asset List'!$A:$Y,20,FALSE))</f>
        <v/>
      </c>
      <c r="I18" s="39" t="str">
        <f>IF($B18="","",VLOOKUP($B18,'Asset List'!$A:$Y,7,FALSE))</f>
        <v/>
      </c>
      <c r="J18" s="40" t="str">
        <f t="shared" si="3"/>
        <v/>
      </c>
      <c r="K18" s="40" t="str">
        <f t="shared" si="4"/>
        <v/>
      </c>
      <c r="L18" s="71" t="str">
        <f>IF($B18="","",IF(VLOOKUP($B18,'Asset List'!$A:$AB,27,FALSE)="","5",VLOOKUP($B18,'Asset List'!$A:$AB,28,FALSE)))</f>
        <v/>
      </c>
      <c r="M18" s="72" t="str">
        <f t="shared" si="5"/>
        <v/>
      </c>
      <c r="N18" s="35"/>
    </row>
    <row r="19" spans="1:14" ht="14.25" customHeight="1" x14ac:dyDescent="0.2">
      <c r="A19" s="35"/>
      <c r="B19" s="61"/>
      <c r="C19" s="31"/>
      <c r="D19" s="37" t="str">
        <f>IF($B19="","",VLOOKUP($B19,'Asset List'!$A:$Y,2,FALSE))</f>
        <v/>
      </c>
      <c r="E19" s="37" t="str">
        <f>IF($B19="","",VLOOKUP($B19,'Asset List'!$A:$Y,4,FALSE))</f>
        <v/>
      </c>
      <c r="F19" s="38" t="str">
        <f>IF($B19="","",VLOOKUP($B19,'Asset List'!$A:$Y,18,FALSE))</f>
        <v/>
      </c>
      <c r="G19" s="38" t="str">
        <f>IF($B19="","",VLOOKUP($B19,'Asset List'!$A:$Y,19,FALSE))</f>
        <v/>
      </c>
      <c r="H19" s="38" t="str">
        <f>IF($B19="","",VLOOKUP($B19,'Asset List'!$A:$Y,20,FALSE))</f>
        <v/>
      </c>
      <c r="I19" s="39" t="str">
        <f>IF($B19="","",VLOOKUP($B19,'Asset List'!$A:$Y,7,FALSE))</f>
        <v/>
      </c>
      <c r="J19" s="40" t="str">
        <f t="shared" si="3"/>
        <v/>
      </c>
      <c r="K19" s="40" t="str">
        <f t="shared" si="4"/>
        <v/>
      </c>
      <c r="L19" s="71" t="str">
        <f>IF($B19="","",IF(VLOOKUP($B19,'Asset List'!$A:$AB,27,FALSE)="","5",VLOOKUP($B19,'Asset List'!$A:$AB,28,FALSE)))</f>
        <v/>
      </c>
      <c r="M19" s="72" t="str">
        <f t="shared" si="5"/>
        <v/>
      </c>
      <c r="N19" s="35"/>
    </row>
    <row r="20" spans="1:14" ht="14.25" customHeight="1" x14ac:dyDescent="0.2">
      <c r="A20" s="35"/>
      <c r="B20" s="61"/>
      <c r="C20" s="31"/>
      <c r="D20" s="37" t="str">
        <f>IF($B20="","",VLOOKUP($B20,'Asset List'!$A:$Y,2,FALSE))</f>
        <v/>
      </c>
      <c r="E20" s="37" t="str">
        <f>IF($B20="","",VLOOKUP($B20,'Asset List'!$A:$Y,4,FALSE))</f>
        <v/>
      </c>
      <c r="F20" s="38" t="str">
        <f>IF($B20="","",VLOOKUP($B20,'Asset List'!$A:$Y,18,FALSE))</f>
        <v/>
      </c>
      <c r="G20" s="38" t="str">
        <f>IF($B20="","",VLOOKUP($B20,'Asset List'!$A:$Y,19,FALSE))</f>
        <v/>
      </c>
      <c r="H20" s="38" t="str">
        <f>IF($B20="","",VLOOKUP($B20,'Asset List'!$A:$Y,20,FALSE))</f>
        <v/>
      </c>
      <c r="I20" s="39" t="str">
        <f>IF($B20="","",VLOOKUP($B20,'Asset List'!$A:$Y,7,FALSE))</f>
        <v/>
      </c>
      <c r="J20" s="40" t="str">
        <f t="shared" si="3"/>
        <v/>
      </c>
      <c r="K20" s="40" t="str">
        <f t="shared" si="4"/>
        <v/>
      </c>
      <c r="L20" s="71" t="str">
        <f>IF($B20="","",IF(VLOOKUP($B20,'Asset List'!$A:$AB,27,FALSE)="","5",VLOOKUP($B20,'Asset List'!$A:$AB,28,FALSE)))</f>
        <v/>
      </c>
      <c r="M20" s="72" t="str">
        <f t="shared" si="5"/>
        <v/>
      </c>
      <c r="N20" s="35"/>
    </row>
    <row r="21" spans="1:14" ht="14.25" customHeight="1" x14ac:dyDescent="0.2">
      <c r="A21" s="35"/>
      <c r="B21" s="61"/>
      <c r="C21" s="31"/>
      <c r="D21" s="37" t="str">
        <f>IF($B21="","",VLOOKUP($B21,'Asset List'!$A:$Y,2,FALSE))</f>
        <v/>
      </c>
      <c r="E21" s="37" t="str">
        <f>IF($B21="","",VLOOKUP($B21,'Asset List'!$A:$Y,4,FALSE))</f>
        <v/>
      </c>
      <c r="F21" s="38" t="str">
        <f>IF($B21="","",VLOOKUP($B21,'Asset List'!$A:$Y,18,FALSE))</f>
        <v/>
      </c>
      <c r="G21" s="38" t="str">
        <f>IF($B21="","",VLOOKUP($B21,'Asset List'!$A:$Y,19,FALSE))</f>
        <v/>
      </c>
      <c r="H21" s="38" t="str">
        <f>IF($B21="","",VLOOKUP($B21,'Asset List'!$A:$Y,20,FALSE))</f>
        <v/>
      </c>
      <c r="I21" s="39" t="str">
        <f>IF($B21="","",VLOOKUP($B21,'Asset List'!$A:$Y,7,FALSE))</f>
        <v/>
      </c>
      <c r="J21" s="40" t="str">
        <f t="shared" si="3"/>
        <v/>
      </c>
      <c r="K21" s="40" t="str">
        <f t="shared" si="4"/>
        <v/>
      </c>
      <c r="L21" s="71" t="str">
        <f>IF($B21="","",IF(VLOOKUP($B21,'Asset List'!$A:$AB,27,FALSE)="","5",VLOOKUP($B21,'Asset List'!$A:$AB,28,FALSE)))</f>
        <v/>
      </c>
      <c r="M21" s="72" t="str">
        <f t="shared" si="5"/>
        <v/>
      </c>
      <c r="N21" s="35"/>
    </row>
    <row r="22" spans="1:14" ht="14.25" customHeight="1" x14ac:dyDescent="0.2">
      <c r="A22" s="35"/>
      <c r="B22" s="61"/>
      <c r="C22" s="31"/>
      <c r="D22" s="37" t="str">
        <f>IF($B22="","",VLOOKUP($B22,'Asset List'!$A:$Y,2,FALSE))</f>
        <v/>
      </c>
      <c r="E22" s="37" t="str">
        <f>IF($B22="","",VLOOKUP($B22,'Asset List'!$A:$Y,4,FALSE))</f>
        <v/>
      </c>
      <c r="F22" s="38" t="str">
        <f>IF($B22="","",VLOOKUP($B22,'Asset List'!$A:$Y,18,FALSE))</f>
        <v/>
      </c>
      <c r="G22" s="38" t="str">
        <f>IF($B22="","",VLOOKUP($B22,'Asset List'!$A:$Y,19,FALSE))</f>
        <v/>
      </c>
      <c r="H22" s="38" t="str">
        <f>IF($B22="","",VLOOKUP($B22,'Asset List'!$A:$Y,20,FALSE))</f>
        <v/>
      </c>
      <c r="I22" s="39" t="str">
        <f>IF($B22="","",VLOOKUP($B22,'Asset List'!$A:$Y,7,FALSE))</f>
        <v/>
      </c>
      <c r="J22" s="40" t="str">
        <f t="shared" si="3"/>
        <v/>
      </c>
      <c r="K22" s="40" t="str">
        <f t="shared" si="4"/>
        <v/>
      </c>
      <c r="L22" s="71" t="str">
        <f>IF($B22="","",IF(VLOOKUP($B22,'Asset List'!$A:$AB,27,FALSE)="","5",VLOOKUP($B22,'Asset List'!$A:$AB,28,FALSE)))</f>
        <v/>
      </c>
      <c r="M22" s="72" t="str">
        <f t="shared" si="5"/>
        <v/>
      </c>
      <c r="N22" s="35"/>
    </row>
    <row r="23" spans="1:14" ht="14.25" customHeight="1" x14ac:dyDescent="0.2">
      <c r="A23" s="35"/>
      <c r="B23" s="61"/>
      <c r="C23" s="31"/>
      <c r="D23" s="37" t="str">
        <f>IF($B23="","",VLOOKUP($B23,'Asset List'!$A:$Y,2,FALSE))</f>
        <v/>
      </c>
      <c r="E23" s="37" t="str">
        <f>IF($B23="","",VLOOKUP($B23,'Asset List'!$A:$Y,4,FALSE))</f>
        <v/>
      </c>
      <c r="F23" s="38" t="str">
        <f>IF($B23="","",VLOOKUP($B23,'Asset List'!$A:$Y,18,FALSE))</f>
        <v/>
      </c>
      <c r="G23" s="38" t="str">
        <f>IF($B23="","",VLOOKUP($B23,'Asset List'!$A:$Y,19,FALSE))</f>
        <v/>
      </c>
      <c r="H23" s="38" t="str">
        <f>IF($B23="","",VLOOKUP($B23,'Asset List'!$A:$Y,20,FALSE))</f>
        <v/>
      </c>
      <c r="I23" s="39" t="str">
        <f>IF($B23="","",VLOOKUP($B23,'Asset List'!$A:$Y,7,FALSE))</f>
        <v/>
      </c>
      <c r="J23" s="40" t="str">
        <f t="shared" si="3"/>
        <v/>
      </c>
      <c r="K23" s="40" t="str">
        <f t="shared" si="4"/>
        <v/>
      </c>
      <c r="L23" s="71" t="str">
        <f>IF($B23="","",IF(VLOOKUP($B23,'Asset List'!$A:$AB,27,FALSE)="","5",VLOOKUP($B23,'Asset List'!$A:$AB,28,FALSE)))</f>
        <v/>
      </c>
      <c r="M23" s="72" t="str">
        <f t="shared" si="5"/>
        <v/>
      </c>
      <c r="N23" s="35"/>
    </row>
    <row r="24" spans="1:14" ht="14.25" customHeight="1" x14ac:dyDescent="0.2">
      <c r="A24" s="35"/>
      <c r="B24" s="61"/>
      <c r="C24" s="31"/>
      <c r="D24" s="37" t="str">
        <f>IF($B24="","",VLOOKUP($B24,'Asset List'!$A:$Y,2,FALSE))</f>
        <v/>
      </c>
      <c r="E24" s="37" t="str">
        <f>IF($B24="","",VLOOKUP($B24,'Asset List'!$A:$Y,4,FALSE))</f>
        <v/>
      </c>
      <c r="F24" s="38" t="str">
        <f>IF($B24="","",VLOOKUP($B24,'Asset List'!$A:$Y,18,FALSE))</f>
        <v/>
      </c>
      <c r="G24" s="38" t="str">
        <f>IF($B24="","",VLOOKUP($B24,'Asset List'!$A:$Y,19,FALSE))</f>
        <v/>
      </c>
      <c r="H24" s="38" t="str">
        <f>IF($B24="","",VLOOKUP($B24,'Asset List'!$A:$Y,20,FALSE))</f>
        <v/>
      </c>
      <c r="I24" s="39" t="str">
        <f>IF($B24="","",VLOOKUP($B24,'Asset List'!$A:$Y,7,FALSE))</f>
        <v/>
      </c>
      <c r="J24" s="40" t="str">
        <f t="shared" si="3"/>
        <v/>
      </c>
      <c r="K24" s="40" t="str">
        <f t="shared" si="4"/>
        <v/>
      </c>
      <c r="L24" s="71" t="str">
        <f>IF($B24="","",IF(VLOOKUP($B24,'Asset List'!$A:$AB,27,FALSE)="","5",VLOOKUP($B24,'Asset List'!$A:$AB,28,FALSE)))</f>
        <v/>
      </c>
      <c r="M24" s="72" t="str">
        <f t="shared" si="5"/>
        <v/>
      </c>
      <c r="N24" s="35"/>
    </row>
    <row r="25" spans="1:14" ht="14.25" customHeight="1" x14ac:dyDescent="0.2">
      <c r="A25" s="35"/>
      <c r="B25" s="61"/>
      <c r="C25" s="31"/>
      <c r="D25" s="37" t="str">
        <f>IF($B25="","",VLOOKUP($B25,'Asset List'!$A:$Y,2,FALSE))</f>
        <v/>
      </c>
      <c r="E25" s="37" t="str">
        <f>IF($B25="","",VLOOKUP($B25,'Asset List'!$A:$Y,4,FALSE))</f>
        <v/>
      </c>
      <c r="F25" s="38" t="str">
        <f>IF($B25="","",VLOOKUP($B25,'Asset List'!$A:$Y,18,FALSE))</f>
        <v/>
      </c>
      <c r="G25" s="38" t="str">
        <f>IF($B25="","",VLOOKUP($B25,'Asset List'!$A:$Y,19,FALSE))</f>
        <v/>
      </c>
      <c r="H25" s="38" t="str">
        <f>IF($B25="","",VLOOKUP($B25,'Asset List'!$A:$Y,20,FALSE))</f>
        <v/>
      </c>
      <c r="I25" s="39" t="str">
        <f>IF($B25="","",VLOOKUP($B25,'Asset List'!$A:$Y,7,FALSE))</f>
        <v/>
      </c>
      <c r="J25" s="40" t="str">
        <f t="shared" si="3"/>
        <v/>
      </c>
      <c r="K25" s="40" t="str">
        <f t="shared" si="4"/>
        <v/>
      </c>
      <c r="L25" s="71" t="str">
        <f>IF($B25="","",IF(VLOOKUP($B25,'Asset List'!$A:$AB,27,FALSE)="","5",VLOOKUP($B25,'Asset List'!$A:$AB,28,FALSE)))</f>
        <v/>
      </c>
      <c r="M25" s="72" t="str">
        <f t="shared" si="5"/>
        <v/>
      </c>
      <c r="N25" s="35"/>
    </row>
    <row r="26" spans="1:14" ht="14.25" customHeight="1" x14ac:dyDescent="0.2">
      <c r="A26" s="35"/>
      <c r="B26" s="61"/>
      <c r="C26" s="31"/>
      <c r="D26" s="37" t="str">
        <f>IF($B26="","",VLOOKUP($B26,'Asset List'!$A:$Y,2,FALSE))</f>
        <v/>
      </c>
      <c r="E26" s="37" t="str">
        <f>IF($B26="","",VLOOKUP($B26,'Asset List'!$A:$Y,4,FALSE))</f>
        <v/>
      </c>
      <c r="F26" s="38" t="str">
        <f>IF($B26="","",VLOOKUP($B26,'Asset List'!$A:$Y,18,FALSE))</f>
        <v/>
      </c>
      <c r="G26" s="38" t="str">
        <f>IF($B26="","",VLOOKUP($B26,'Asset List'!$A:$Y,19,FALSE))</f>
        <v/>
      </c>
      <c r="H26" s="38" t="str">
        <f>IF($B26="","",VLOOKUP($B26,'Asset List'!$A:$Y,20,FALSE))</f>
        <v/>
      </c>
      <c r="I26" s="39" t="str">
        <f>IF($B26="","",VLOOKUP($B26,'Asset List'!$A:$Y,7,FALSE))</f>
        <v/>
      </c>
      <c r="J26" s="40" t="str">
        <f t="shared" si="3"/>
        <v/>
      </c>
      <c r="K26" s="40" t="str">
        <f t="shared" si="4"/>
        <v/>
      </c>
      <c r="L26" s="71" t="str">
        <f>IF($B26="","",IF(VLOOKUP($B26,'Asset List'!$A:$AB,27,FALSE)="","5",VLOOKUP($B26,'Asset List'!$A:$AB,28,FALSE)))</f>
        <v/>
      </c>
      <c r="M26" s="72" t="str">
        <f t="shared" si="5"/>
        <v/>
      </c>
      <c r="N26" s="35"/>
    </row>
    <row r="27" spans="1:14" ht="14.25" customHeight="1" x14ac:dyDescent="0.2">
      <c r="A27" s="35"/>
      <c r="B27" s="61"/>
      <c r="C27" s="31"/>
      <c r="D27" s="37" t="str">
        <f>IF($B27="","",VLOOKUP($B27,'Asset List'!$A:$Y,2,FALSE))</f>
        <v/>
      </c>
      <c r="E27" s="37" t="str">
        <f>IF($B27="","",VLOOKUP($B27,'Asset List'!$A:$Y,4,FALSE))</f>
        <v/>
      </c>
      <c r="F27" s="38" t="str">
        <f>IF($B27="","",VLOOKUP($B27,'Asset List'!$A:$Y,18,FALSE))</f>
        <v/>
      </c>
      <c r="G27" s="38" t="str">
        <f>IF($B27="","",VLOOKUP($B27,'Asset List'!$A:$Y,19,FALSE))</f>
        <v/>
      </c>
      <c r="H27" s="38" t="str">
        <f>IF($B27="","",VLOOKUP($B27,'Asset List'!$A:$Y,20,FALSE))</f>
        <v/>
      </c>
      <c r="I27" s="39" t="str">
        <f>IF($B27="","",VLOOKUP($B27,'Asset List'!$A:$Y,7,FALSE))</f>
        <v/>
      </c>
      <c r="J27" s="40" t="str">
        <f t="shared" si="3"/>
        <v/>
      </c>
      <c r="K27" s="40" t="str">
        <f t="shared" si="4"/>
        <v/>
      </c>
      <c r="L27" s="71" t="str">
        <f>IF($B27="","",IF(VLOOKUP($B27,'Asset List'!$A:$AB,27,FALSE)="","5",VLOOKUP($B27,'Asset List'!$A:$AB,28,FALSE)))</f>
        <v/>
      </c>
      <c r="M27" s="72" t="str">
        <f t="shared" si="5"/>
        <v/>
      </c>
      <c r="N27" s="35"/>
    </row>
    <row r="28" spans="1:14" ht="14.25" customHeight="1" x14ac:dyDescent="0.2">
      <c r="A28" s="35"/>
      <c r="B28" s="61"/>
      <c r="C28" s="31"/>
      <c r="D28" s="37" t="str">
        <f>IF($B28="","",VLOOKUP($B28,'Asset List'!$A:$Y,2,FALSE))</f>
        <v/>
      </c>
      <c r="E28" s="37" t="str">
        <f>IF($B28="","",VLOOKUP($B28,'Asset List'!$A:$Y,4,FALSE))</f>
        <v/>
      </c>
      <c r="F28" s="38" t="str">
        <f>IF($B28="","",VLOOKUP($B28,'Asset List'!$A:$Y,18,FALSE))</f>
        <v/>
      </c>
      <c r="G28" s="38" t="str">
        <f>IF($B28="","",VLOOKUP($B28,'Asset List'!$A:$Y,19,FALSE))</f>
        <v/>
      </c>
      <c r="H28" s="38" t="str">
        <f>IF($B28="","",VLOOKUP($B28,'Asset List'!$A:$Y,20,FALSE))</f>
        <v/>
      </c>
      <c r="I28" s="39" t="str">
        <f>IF($B28="","",VLOOKUP($B28,'Asset List'!$A:$Y,7,FALSE))</f>
        <v/>
      </c>
      <c r="J28" s="40" t="str">
        <f t="shared" si="3"/>
        <v/>
      </c>
      <c r="K28" s="40" t="str">
        <f t="shared" si="4"/>
        <v/>
      </c>
      <c r="L28" s="71" t="str">
        <f>IF($B28="","",IF(VLOOKUP($B28,'Asset List'!$A:$AB,27,FALSE)="","5",VLOOKUP($B28,'Asset List'!$A:$AB,28,FALSE)))</f>
        <v/>
      </c>
      <c r="M28" s="72" t="str">
        <f t="shared" si="5"/>
        <v/>
      </c>
      <c r="N28" s="35"/>
    </row>
    <row r="29" spans="1:14" ht="14.25" customHeight="1" x14ac:dyDescent="0.2">
      <c r="A29" s="35"/>
      <c r="B29" s="61"/>
      <c r="C29" s="31"/>
      <c r="D29" s="37" t="str">
        <f>IF($B29="","",VLOOKUP($B29,'Asset List'!$A:$Y,2,FALSE))</f>
        <v/>
      </c>
      <c r="E29" s="37" t="str">
        <f>IF($B29="","",VLOOKUP($B29,'Asset List'!$A:$Y,4,FALSE))</f>
        <v/>
      </c>
      <c r="F29" s="38" t="str">
        <f>IF($B29="","",VLOOKUP($B29,'Asset List'!$A:$Y,18,FALSE))</f>
        <v/>
      </c>
      <c r="G29" s="38" t="str">
        <f>IF($B29="","",VLOOKUP($B29,'Asset List'!$A:$Y,19,FALSE))</f>
        <v/>
      </c>
      <c r="H29" s="38" t="str">
        <f>IF($B29="","",VLOOKUP($B29,'Asset List'!$A:$Y,20,FALSE))</f>
        <v/>
      </c>
      <c r="I29" s="39" t="str">
        <f>IF($B29="","",VLOOKUP($B29,'Asset List'!$A:$Y,7,FALSE))</f>
        <v/>
      </c>
      <c r="J29" s="40" t="str">
        <f t="shared" si="3"/>
        <v/>
      </c>
      <c r="K29" s="40" t="str">
        <f t="shared" si="4"/>
        <v/>
      </c>
      <c r="L29" s="71" t="str">
        <f>IF($B29="","",IF(VLOOKUP($B29,'Asset List'!$A:$AB,27,FALSE)="","5",VLOOKUP($B29,'Asset List'!$A:$AB,28,FALSE)))</f>
        <v/>
      </c>
      <c r="M29" s="72" t="str">
        <f t="shared" si="5"/>
        <v/>
      </c>
      <c r="N29" s="35"/>
    </row>
    <row r="30" spans="1:14" ht="14.25" customHeight="1" x14ac:dyDescent="0.2">
      <c r="A30" s="35"/>
      <c r="B30" s="61"/>
      <c r="C30" s="31"/>
      <c r="D30" s="37" t="str">
        <f>IF($B30="","",VLOOKUP($B30,'Asset List'!$A:$Y,2,FALSE))</f>
        <v/>
      </c>
      <c r="E30" s="37" t="str">
        <f>IF($B30="","",VLOOKUP($B30,'Asset List'!$A:$Y,4,FALSE))</f>
        <v/>
      </c>
      <c r="F30" s="38" t="str">
        <f>IF($B30="","",VLOOKUP($B30,'Asset List'!$A:$Y,18,FALSE))</f>
        <v/>
      </c>
      <c r="G30" s="38" t="str">
        <f>IF($B30="","",VLOOKUP($B30,'Asset List'!$A:$Y,19,FALSE))</f>
        <v/>
      </c>
      <c r="H30" s="38" t="str">
        <f>IF($B30="","",VLOOKUP($B30,'Asset List'!$A:$Y,20,FALSE))</f>
        <v/>
      </c>
      <c r="I30" s="39" t="str">
        <f>IF($B30="","",VLOOKUP($B30,'Asset List'!$A:$Y,7,FALSE))</f>
        <v/>
      </c>
      <c r="J30" s="40" t="str">
        <f t="shared" si="3"/>
        <v/>
      </c>
      <c r="K30" s="40" t="str">
        <f t="shared" si="4"/>
        <v/>
      </c>
      <c r="L30" s="71" t="str">
        <f>IF($B30="","",IF(VLOOKUP($B30,'Asset List'!$A:$AB,27,FALSE)="","5",VLOOKUP($B30,'Asset List'!$A:$AB,28,FALSE)))</f>
        <v/>
      </c>
      <c r="M30" s="72" t="str">
        <f t="shared" si="5"/>
        <v/>
      </c>
      <c r="N30" s="35"/>
    </row>
    <row r="31" spans="1:14" ht="14.25" customHeight="1" x14ac:dyDescent="0.2">
      <c r="A31" s="35"/>
      <c r="B31" s="61"/>
      <c r="C31" s="31"/>
      <c r="D31" s="37" t="str">
        <f>IF($B31="","",VLOOKUP($B31,'Asset List'!$A:$Y,2,FALSE))</f>
        <v/>
      </c>
      <c r="E31" s="37" t="str">
        <f>IF($B31="","",VLOOKUP($B31,'Asset List'!$A:$Y,4,FALSE))</f>
        <v/>
      </c>
      <c r="F31" s="38" t="str">
        <f>IF($B31="","",VLOOKUP($B31,'Asset List'!$A:$Y,18,FALSE))</f>
        <v/>
      </c>
      <c r="G31" s="38" t="str">
        <f>IF($B31="","",VLOOKUP($B31,'Asset List'!$A:$Y,19,FALSE))</f>
        <v/>
      </c>
      <c r="H31" s="38" t="str">
        <f>IF($B31="","",VLOOKUP($B31,'Asset List'!$A:$Y,20,FALSE))</f>
        <v/>
      </c>
      <c r="I31" s="39" t="str">
        <f>IF($B31="","",VLOOKUP($B31,'Asset List'!$A:$Y,7,FALSE))</f>
        <v/>
      </c>
      <c r="J31" s="40" t="str">
        <f t="shared" si="3"/>
        <v/>
      </c>
      <c r="K31" s="40" t="str">
        <f t="shared" si="4"/>
        <v/>
      </c>
      <c r="L31" s="71" t="str">
        <f>IF($B31="","",IF(VLOOKUP($B31,'Asset List'!$A:$AB,27,FALSE)="","5",VLOOKUP($B31,'Asset List'!$A:$AB,28,FALSE)))</f>
        <v/>
      </c>
      <c r="M31" s="72" t="str">
        <f t="shared" si="5"/>
        <v/>
      </c>
      <c r="N31" s="35"/>
    </row>
    <row r="32" spans="1:14" ht="14.25" customHeight="1" x14ac:dyDescent="0.2">
      <c r="A32" s="35"/>
      <c r="B32" s="61"/>
      <c r="C32" s="31"/>
      <c r="D32" s="37" t="str">
        <f>IF($B32="","",VLOOKUP($B32,'Asset List'!$A:$Y,2,FALSE))</f>
        <v/>
      </c>
      <c r="E32" s="37" t="str">
        <f>IF($B32="","",VLOOKUP($B32,'Asset List'!$A:$Y,4,FALSE))</f>
        <v/>
      </c>
      <c r="F32" s="38" t="str">
        <f>IF($B32="","",VLOOKUP($B32,'Asset List'!$A:$Y,18,FALSE))</f>
        <v/>
      </c>
      <c r="G32" s="38" t="str">
        <f>IF($B32="","",VLOOKUP($B32,'Asset List'!$A:$Y,19,FALSE))</f>
        <v/>
      </c>
      <c r="H32" s="38" t="str">
        <f>IF($B32="","",VLOOKUP($B32,'Asset List'!$A:$Y,20,FALSE))</f>
        <v/>
      </c>
      <c r="I32" s="39" t="str">
        <f>IF($B32="","",VLOOKUP($B32,'Asset List'!$A:$Y,7,FALSE))</f>
        <v/>
      </c>
      <c r="J32" s="40" t="str">
        <f t="shared" si="3"/>
        <v/>
      </c>
      <c r="K32" s="40" t="str">
        <f t="shared" si="4"/>
        <v/>
      </c>
      <c r="L32" s="71" t="str">
        <f>IF($B32="","",IF(VLOOKUP($B32,'Asset List'!$A:$AB,27,FALSE)="","5",VLOOKUP($B32,'Asset List'!$A:$AB,28,FALSE)))</f>
        <v/>
      </c>
      <c r="M32" s="72" t="str">
        <f t="shared" si="5"/>
        <v/>
      </c>
      <c r="N32" s="35"/>
    </row>
    <row r="33" spans="1:14" ht="14.25" customHeight="1" x14ac:dyDescent="0.2">
      <c r="A33" s="35"/>
      <c r="B33" s="61"/>
      <c r="C33" s="31"/>
      <c r="D33" s="37" t="str">
        <f>IF($B33="","",VLOOKUP($B33,'Asset List'!$A:$Y,2,FALSE))</f>
        <v/>
      </c>
      <c r="E33" s="37" t="str">
        <f>IF($B33="","",VLOOKUP($B33,'Asset List'!$A:$Y,4,FALSE))</f>
        <v/>
      </c>
      <c r="F33" s="38" t="str">
        <f>IF($B33="","",VLOOKUP($B33,'Asset List'!$A:$Y,18,FALSE))</f>
        <v/>
      </c>
      <c r="G33" s="38" t="str">
        <f>IF($B33="","",VLOOKUP($B33,'Asset List'!$A:$Y,19,FALSE))</f>
        <v/>
      </c>
      <c r="H33" s="38" t="str">
        <f>IF($B33="","",VLOOKUP($B33,'Asset List'!$A:$Y,20,FALSE))</f>
        <v/>
      </c>
      <c r="I33" s="39" t="str">
        <f>IF($B33="","",VLOOKUP($B33,'Asset List'!$A:$Y,7,FALSE))</f>
        <v/>
      </c>
      <c r="J33" s="40" t="str">
        <f t="shared" si="3"/>
        <v/>
      </c>
      <c r="K33" s="40" t="str">
        <f t="shared" si="4"/>
        <v/>
      </c>
      <c r="L33" s="71" t="str">
        <f>IF($B33="","",IF(VLOOKUP($B33,'Asset List'!$A:$AB,27,FALSE)="","5",VLOOKUP($B33,'Asset List'!$A:$AB,28,FALSE)))</f>
        <v/>
      </c>
      <c r="M33" s="72" t="str">
        <f t="shared" si="5"/>
        <v/>
      </c>
      <c r="N33" s="35"/>
    </row>
    <row r="34" spans="1:14" ht="14.25" customHeight="1" x14ac:dyDescent="0.2">
      <c r="A34" s="35"/>
      <c r="B34" s="61"/>
      <c r="C34" s="31"/>
      <c r="D34" s="37" t="str">
        <f>IF($B34="","",VLOOKUP($B34,'Asset List'!$A:$Y,2,FALSE))</f>
        <v/>
      </c>
      <c r="E34" s="37" t="str">
        <f>IF($B34="","",VLOOKUP($B34,'Asset List'!$A:$Y,4,FALSE))</f>
        <v/>
      </c>
      <c r="F34" s="38" t="str">
        <f>IF($B34="","",VLOOKUP($B34,'Asset List'!$A:$Y,18,FALSE))</f>
        <v/>
      </c>
      <c r="G34" s="38" t="str">
        <f>IF($B34="","",VLOOKUP($B34,'Asset List'!$A:$Y,19,FALSE))</f>
        <v/>
      </c>
      <c r="H34" s="38" t="str">
        <f>IF($B34="","",VLOOKUP($B34,'Asset List'!$A:$Y,20,FALSE))</f>
        <v/>
      </c>
      <c r="I34" s="39" t="str">
        <f>IF($B34="","",VLOOKUP($B34,'Asset List'!$A:$Y,7,FALSE))</f>
        <v/>
      </c>
      <c r="J34" s="40" t="str">
        <f t="shared" si="3"/>
        <v/>
      </c>
      <c r="K34" s="40" t="str">
        <f t="shared" si="4"/>
        <v/>
      </c>
      <c r="L34" s="71" t="str">
        <f>IF($B34="","",IF(VLOOKUP($B34,'Asset List'!$A:$AB,27,FALSE)="","5",VLOOKUP($B34,'Asset List'!$A:$AB,28,FALSE)))</f>
        <v/>
      </c>
      <c r="M34" s="72" t="str">
        <f t="shared" si="5"/>
        <v/>
      </c>
      <c r="N34" s="35"/>
    </row>
    <row r="35" spans="1:14" ht="14.25" customHeight="1" x14ac:dyDescent="0.2">
      <c r="A35" s="35"/>
      <c r="B35" s="61"/>
      <c r="C35" s="31"/>
      <c r="D35" s="37" t="str">
        <f>IF($B35="","",VLOOKUP($B35,'Asset List'!$A:$Y,2,FALSE))</f>
        <v/>
      </c>
      <c r="E35" s="37" t="str">
        <f>IF($B35="","",VLOOKUP($B35,'Asset List'!$A:$Y,4,FALSE))</f>
        <v/>
      </c>
      <c r="F35" s="38" t="str">
        <f>IF($B35="","",VLOOKUP($B35,'Asset List'!$A:$Y,18,FALSE))</f>
        <v/>
      </c>
      <c r="G35" s="38" t="str">
        <f>IF($B35="","",VLOOKUP($B35,'Asset List'!$A:$Y,19,FALSE))</f>
        <v/>
      </c>
      <c r="H35" s="38" t="str">
        <f>IF($B35="","",VLOOKUP($B35,'Asset List'!$A:$Y,20,FALSE))</f>
        <v/>
      </c>
      <c r="I35" s="39" t="str">
        <f>IF($B35="","",VLOOKUP($B35,'Asset List'!$A:$Y,7,FALSE))</f>
        <v/>
      </c>
      <c r="J35" s="40" t="str">
        <f t="shared" si="3"/>
        <v/>
      </c>
      <c r="K35" s="40" t="str">
        <f t="shared" si="4"/>
        <v/>
      </c>
      <c r="L35" s="71" t="str">
        <f>IF($B35="","",IF(VLOOKUP($B35,'Asset List'!$A:$AB,27,FALSE)="","5",VLOOKUP($B35,'Asset List'!$A:$AB,28,FALSE)))</f>
        <v/>
      </c>
      <c r="M35" s="72" t="str">
        <f t="shared" si="5"/>
        <v/>
      </c>
      <c r="N35" s="35"/>
    </row>
    <row r="36" spans="1:14" x14ac:dyDescent="0.2">
      <c r="A36" s="35"/>
      <c r="B36" s="61"/>
      <c r="C36" s="31"/>
      <c r="D36" s="37" t="str">
        <f>IF($B36="","",VLOOKUP($B36,'Asset List'!$A:$Y,2,FALSE))</f>
        <v/>
      </c>
      <c r="E36" s="37" t="str">
        <f>IF($B36="","",VLOOKUP($B36,'Asset List'!$A:$Y,4,FALSE))</f>
        <v/>
      </c>
      <c r="F36" s="38" t="str">
        <f>IF($B36="","",VLOOKUP($B36,'Asset List'!$A:$Y,18,FALSE))</f>
        <v/>
      </c>
      <c r="G36" s="38" t="str">
        <f>IF($B36="","",VLOOKUP($B36,'Asset List'!$A:$Y,19,FALSE))</f>
        <v/>
      </c>
      <c r="H36" s="38" t="str">
        <f>IF($B36="","",VLOOKUP($B36,'Asset List'!$A:$Y,20,FALSE))</f>
        <v/>
      </c>
      <c r="I36" s="39" t="str">
        <f>IF($B36="","",VLOOKUP($B36,'Asset List'!$A:$Y,7,FALSE))</f>
        <v/>
      </c>
      <c r="J36" s="40" t="str">
        <f t="shared" si="3"/>
        <v/>
      </c>
      <c r="K36" s="40" t="str">
        <f t="shared" si="4"/>
        <v/>
      </c>
      <c r="L36" s="71" t="str">
        <f>IF($B36="","",IF(VLOOKUP($B36,'Asset List'!$A:$AB,27,FALSE)="","5",VLOOKUP($B36,'Asset List'!$A:$AB,28,FALSE)))</f>
        <v/>
      </c>
      <c r="M36" s="72" t="str">
        <f t="shared" si="5"/>
        <v/>
      </c>
      <c r="N36" s="35"/>
    </row>
    <row r="37" spans="1:14" x14ac:dyDescent="0.2">
      <c r="A37" s="35"/>
      <c r="B37" s="61"/>
      <c r="C37" s="31"/>
      <c r="D37" s="37" t="str">
        <f>IF($B37="","",VLOOKUP($B37,'Asset List'!$A:$Y,2,FALSE))</f>
        <v/>
      </c>
      <c r="E37" s="37" t="str">
        <f>IF($B37="","",VLOOKUP($B37,'Asset List'!$A:$Y,4,FALSE))</f>
        <v/>
      </c>
      <c r="F37" s="38" t="str">
        <f>IF($B37="","",VLOOKUP($B37,'Asset List'!$A:$Y,18,FALSE))</f>
        <v/>
      </c>
      <c r="G37" s="38" t="str">
        <f>IF($B37="","",VLOOKUP($B37,'Asset List'!$A:$Y,19,FALSE))</f>
        <v/>
      </c>
      <c r="H37" s="38" t="str">
        <f>IF($B37="","",VLOOKUP($B37,'Asset List'!$A:$Y,20,FALSE))</f>
        <v/>
      </c>
      <c r="I37" s="39" t="str">
        <f>IF($B37="","",VLOOKUP($B37,'Asset List'!$A:$Y,7,FALSE))</f>
        <v/>
      </c>
      <c r="J37" s="40" t="str">
        <f t="shared" si="3"/>
        <v/>
      </c>
      <c r="K37" s="40" t="str">
        <f t="shared" si="4"/>
        <v/>
      </c>
      <c r="L37" s="71" t="str">
        <f>IF($B37="","",IF(VLOOKUP($B37,'Asset List'!$A:$AB,27,FALSE)="","5",VLOOKUP($B37,'Asset List'!$A:$AB,28,FALSE)))</f>
        <v/>
      </c>
      <c r="M37" s="72" t="str">
        <f t="shared" si="5"/>
        <v/>
      </c>
      <c r="N37" s="35"/>
    </row>
    <row r="38" spans="1:14" x14ac:dyDescent="0.2">
      <c r="A38" s="35"/>
      <c r="B38" s="61"/>
      <c r="C38" s="31"/>
      <c r="D38" s="37" t="str">
        <f>IF($B38="","",VLOOKUP($B38,'Asset List'!$A:$Y,2,FALSE))</f>
        <v/>
      </c>
      <c r="E38" s="37" t="str">
        <f>IF($B38="","",VLOOKUP($B38,'Asset List'!$A:$Y,4,FALSE))</f>
        <v/>
      </c>
      <c r="F38" s="38" t="str">
        <f>IF($B38="","",VLOOKUP($B38,'Asset List'!$A:$Y,18,FALSE))</f>
        <v/>
      </c>
      <c r="G38" s="38" t="str">
        <f>IF($B38="","",VLOOKUP($B38,'Asset List'!$A:$Y,19,FALSE))</f>
        <v/>
      </c>
      <c r="H38" s="38" t="str">
        <f>IF($B38="","",VLOOKUP($B38,'Asset List'!$A:$Y,20,FALSE))</f>
        <v/>
      </c>
      <c r="I38" s="39" t="str">
        <f>IF($B38="","",VLOOKUP($B38,'Asset List'!$A:$Y,7,FALSE))</f>
        <v/>
      </c>
      <c r="J38" s="40" t="str">
        <f t="shared" si="3"/>
        <v/>
      </c>
      <c r="K38" s="40" t="str">
        <f t="shared" si="4"/>
        <v/>
      </c>
      <c r="L38" s="71" t="str">
        <f>IF($B38="","",IF(VLOOKUP($B38,'Asset List'!$A:$AB,27,FALSE)="","5",VLOOKUP($B38,'Asset List'!$A:$AB,28,FALSE)))</f>
        <v/>
      </c>
      <c r="M38" s="72" t="str">
        <f t="shared" si="5"/>
        <v/>
      </c>
      <c r="N38" s="35"/>
    </row>
    <row r="39" spans="1:14" x14ac:dyDescent="0.2">
      <c r="A39" s="35"/>
      <c r="B39" s="61"/>
      <c r="C39" s="31"/>
      <c r="D39" s="37" t="str">
        <f>IF($B39="","",VLOOKUP($B39,'Asset List'!$A:$Y,2,FALSE))</f>
        <v/>
      </c>
      <c r="E39" s="37" t="str">
        <f>IF($B39="","",VLOOKUP($B39,'Asset List'!$A:$Y,4,FALSE))</f>
        <v/>
      </c>
      <c r="F39" s="38" t="str">
        <f>IF($B39="","",VLOOKUP($B39,'Asset List'!$A:$Y,18,FALSE))</f>
        <v/>
      </c>
      <c r="G39" s="38" t="str">
        <f>IF($B39="","",VLOOKUP($B39,'Asset List'!$A:$Y,19,FALSE))</f>
        <v/>
      </c>
      <c r="H39" s="38" t="str">
        <f>IF($B39="","",VLOOKUP($B39,'Asset List'!$A:$Y,20,FALSE))</f>
        <v/>
      </c>
      <c r="I39" s="39" t="str">
        <f>IF($B39="","",VLOOKUP($B39,'Asset List'!$A:$Y,7,FALSE))</f>
        <v/>
      </c>
      <c r="J39" s="40" t="str">
        <f t="shared" si="3"/>
        <v/>
      </c>
      <c r="K39" s="40" t="str">
        <f t="shared" si="4"/>
        <v/>
      </c>
      <c r="L39" s="71" t="str">
        <f>IF($B39="","",IF(VLOOKUP($B39,'Asset List'!$A:$AB,27,FALSE)="","5",VLOOKUP($B39,'Asset List'!$A:$AB,28,FALSE)))</f>
        <v/>
      </c>
      <c r="M39" s="72" t="str">
        <f t="shared" si="5"/>
        <v/>
      </c>
      <c r="N39" s="35"/>
    </row>
    <row r="40" spans="1:14" x14ac:dyDescent="0.2">
      <c r="A40" s="35"/>
      <c r="B40" s="61"/>
      <c r="C40" s="31"/>
      <c r="D40" s="37" t="str">
        <f>IF($B40="","",VLOOKUP($B40,'Asset List'!$A:$Y,2,FALSE))</f>
        <v/>
      </c>
      <c r="E40" s="37" t="str">
        <f>IF($B40="","",VLOOKUP($B40,'Asset List'!$A:$Y,4,FALSE))</f>
        <v/>
      </c>
      <c r="F40" s="38" t="str">
        <f>IF($B40="","",VLOOKUP($B40,'Asset List'!$A:$Y,18,FALSE))</f>
        <v/>
      </c>
      <c r="G40" s="38" t="str">
        <f>IF($B40="","",VLOOKUP($B40,'Asset List'!$A:$Y,19,FALSE))</f>
        <v/>
      </c>
      <c r="H40" s="38" t="str">
        <f>IF($B40="","",VLOOKUP($B40,'Asset List'!$A:$Y,20,FALSE))</f>
        <v/>
      </c>
      <c r="I40" s="39" t="str">
        <f>IF($B40="","",VLOOKUP($B40,'Asset List'!$A:$Y,7,FALSE))</f>
        <v/>
      </c>
      <c r="J40" s="40" t="str">
        <f t="shared" si="3"/>
        <v/>
      </c>
      <c r="K40" s="40" t="str">
        <f t="shared" si="4"/>
        <v/>
      </c>
      <c r="L40" s="71" t="str">
        <f>IF($B40="","",IF(VLOOKUP($B40,'Asset List'!$A:$AB,27,FALSE)="","5",VLOOKUP($B40,'Asset List'!$A:$AB,28,FALSE)))</f>
        <v/>
      </c>
      <c r="M40" s="72" t="str">
        <f t="shared" si="5"/>
        <v/>
      </c>
      <c r="N40" s="35"/>
    </row>
    <row r="41" spans="1:14" x14ac:dyDescent="0.2">
      <c r="A41" s="35"/>
      <c r="B41" s="61"/>
      <c r="C41" s="31"/>
      <c r="D41" s="37" t="str">
        <f>IF($B41="","",VLOOKUP($B41,'Asset List'!$A:$Y,2,FALSE))</f>
        <v/>
      </c>
      <c r="E41" s="37" t="str">
        <f>IF($B41="","",VLOOKUP($B41,'Asset List'!$A:$Y,4,FALSE))</f>
        <v/>
      </c>
      <c r="F41" s="38" t="str">
        <f>IF($B41="","",VLOOKUP($B41,'Asset List'!$A:$Y,18,FALSE))</f>
        <v/>
      </c>
      <c r="G41" s="38" t="str">
        <f>IF($B41="","",VLOOKUP($B41,'Asset List'!$A:$Y,19,FALSE))</f>
        <v/>
      </c>
      <c r="H41" s="38" t="str">
        <f>IF($B41="","",VLOOKUP($B41,'Asset List'!$A:$Y,20,FALSE))</f>
        <v/>
      </c>
      <c r="I41" s="39" t="str">
        <f>IF($B41="","",VLOOKUP($B41,'Asset List'!$A:$Y,7,FALSE))</f>
        <v/>
      </c>
      <c r="J41" s="40" t="str">
        <f t="shared" si="3"/>
        <v/>
      </c>
      <c r="K41" s="40" t="str">
        <f t="shared" si="4"/>
        <v/>
      </c>
      <c r="L41" s="71" t="str">
        <f>IF($B41="","",IF(VLOOKUP($B41,'Asset List'!$A:$AB,27,FALSE)="","5",VLOOKUP($B41,'Asset List'!$A:$AB,28,FALSE)))</f>
        <v/>
      </c>
      <c r="M41" s="72" t="str">
        <f t="shared" si="5"/>
        <v/>
      </c>
      <c r="N41" s="35"/>
    </row>
    <row r="42" spans="1:14" x14ac:dyDescent="0.2">
      <c r="A42" s="35"/>
      <c r="B42" s="61"/>
      <c r="C42" s="31"/>
      <c r="D42" s="37" t="str">
        <f>IF($B42="","",VLOOKUP($B42,'Asset List'!$A:$Y,2,FALSE))</f>
        <v/>
      </c>
      <c r="E42" s="37" t="str">
        <f>IF($B42="","",VLOOKUP($B42,'Asset List'!$A:$Y,4,FALSE))</f>
        <v/>
      </c>
      <c r="F42" s="38" t="str">
        <f>IF($B42="","",VLOOKUP($B42,'Asset List'!$A:$Y,18,FALSE))</f>
        <v/>
      </c>
      <c r="G42" s="38" t="str">
        <f>IF($B42="","",VLOOKUP($B42,'Asset List'!$A:$Y,19,FALSE))</f>
        <v/>
      </c>
      <c r="H42" s="38" t="str">
        <f>IF($B42="","",VLOOKUP($B42,'Asset List'!$A:$Y,20,FALSE))</f>
        <v/>
      </c>
      <c r="I42" s="39" t="str">
        <f>IF($B42="","",VLOOKUP($B42,'Asset List'!$A:$Y,7,FALSE))</f>
        <v/>
      </c>
      <c r="J42" s="40" t="str">
        <f t="shared" si="3"/>
        <v/>
      </c>
      <c r="K42" s="40" t="str">
        <f t="shared" si="4"/>
        <v/>
      </c>
      <c r="L42" s="71" t="str">
        <f>IF($B42="","",IF(VLOOKUP($B42,'Asset List'!$A:$AB,27,FALSE)="","5",VLOOKUP($B42,'Asset List'!$A:$AB,28,FALSE)))</f>
        <v/>
      </c>
      <c r="M42" s="72" t="str">
        <f t="shared" si="5"/>
        <v/>
      </c>
      <c r="N42" s="35"/>
    </row>
    <row r="43" spans="1:14" x14ac:dyDescent="0.2">
      <c r="A43" s="35"/>
      <c r="B43" s="61"/>
      <c r="C43" s="31"/>
      <c r="D43" s="37" t="str">
        <f>IF($B43="","",VLOOKUP($B43,'Asset List'!$A:$Y,2,FALSE))</f>
        <v/>
      </c>
      <c r="E43" s="37" t="str">
        <f>IF($B43="","",VLOOKUP($B43,'Asset List'!$A:$Y,4,FALSE))</f>
        <v/>
      </c>
      <c r="F43" s="38" t="str">
        <f>IF($B43="","",VLOOKUP($B43,'Asset List'!$A:$Y,18,FALSE))</f>
        <v/>
      </c>
      <c r="G43" s="38" t="str">
        <f>IF($B43="","",VLOOKUP($B43,'Asset List'!$A:$Y,19,FALSE))</f>
        <v/>
      </c>
      <c r="H43" s="38" t="str">
        <f>IF($B43="","",VLOOKUP($B43,'Asset List'!$A:$Y,20,FALSE))</f>
        <v/>
      </c>
      <c r="I43" s="39" t="str">
        <f>IF($B43="","",VLOOKUP($B43,'Asset List'!$A:$Y,7,FALSE))</f>
        <v/>
      </c>
      <c r="J43" s="40" t="str">
        <f t="shared" si="3"/>
        <v/>
      </c>
      <c r="K43" s="40" t="str">
        <f t="shared" si="4"/>
        <v/>
      </c>
      <c r="L43" s="71" t="str">
        <f>IF($B43="","",IF(VLOOKUP($B43,'Asset List'!$A:$AB,27,FALSE)="","5",VLOOKUP($B43,'Asset List'!$A:$AB,28,FALSE)))</f>
        <v/>
      </c>
      <c r="M43" s="72" t="str">
        <f t="shared" si="5"/>
        <v/>
      </c>
      <c r="N43" s="35"/>
    </row>
    <row r="44" spans="1:14" x14ac:dyDescent="0.2">
      <c r="A44" s="35"/>
      <c r="B44" s="61"/>
      <c r="C44" s="31"/>
      <c r="D44" s="37" t="str">
        <f>IF($B44="","",VLOOKUP($B44,'Asset List'!$A:$Y,2,FALSE))</f>
        <v/>
      </c>
      <c r="E44" s="37" t="str">
        <f>IF($B44="","",VLOOKUP($B44,'Asset List'!$A:$Y,4,FALSE))</f>
        <v/>
      </c>
      <c r="F44" s="38" t="str">
        <f>IF($B44="","",VLOOKUP($B44,'Asset List'!$A:$Y,18,FALSE))</f>
        <v/>
      </c>
      <c r="G44" s="38" t="str">
        <f>IF($B44="","",VLOOKUP($B44,'Asset List'!$A:$Y,19,FALSE))</f>
        <v/>
      </c>
      <c r="H44" s="38" t="str">
        <f>IF($B44="","",VLOOKUP($B44,'Asset List'!$A:$Y,20,FALSE))</f>
        <v/>
      </c>
      <c r="I44" s="39" t="str">
        <f>IF($B44="","",VLOOKUP($B44,'Asset List'!$A:$Y,7,FALSE))</f>
        <v/>
      </c>
      <c r="J44" s="40" t="str">
        <f t="shared" si="3"/>
        <v/>
      </c>
      <c r="K44" s="40" t="str">
        <f t="shared" si="4"/>
        <v/>
      </c>
      <c r="L44" s="71" t="str">
        <f>IF($B44="","",IF(VLOOKUP($B44,'Asset List'!$A:$AB,27,FALSE)="","5",VLOOKUP($B44,'Asset List'!$A:$AB,28,FALSE)))</f>
        <v/>
      </c>
      <c r="M44" s="72" t="str">
        <f t="shared" si="5"/>
        <v/>
      </c>
      <c r="N44" s="35"/>
    </row>
    <row r="45" spans="1:14" x14ac:dyDescent="0.2">
      <c r="A45" s="35"/>
      <c r="B45" s="61"/>
      <c r="C45" s="31"/>
      <c r="D45" s="37" t="str">
        <f>IF($B45="","",VLOOKUP($B45,'Asset List'!$A:$Y,2,FALSE))</f>
        <v/>
      </c>
      <c r="E45" s="37" t="str">
        <f>IF($B45="","",VLOOKUP($B45,'Asset List'!$A:$Y,4,FALSE))</f>
        <v/>
      </c>
      <c r="F45" s="38" t="str">
        <f>IF($B45="","",VLOOKUP($B45,'Asset List'!$A:$Y,18,FALSE))</f>
        <v/>
      </c>
      <c r="G45" s="38" t="str">
        <f>IF($B45="","",VLOOKUP($B45,'Asset List'!$A:$Y,19,FALSE))</f>
        <v/>
      </c>
      <c r="H45" s="38" t="str">
        <f>IF($B45="","",VLOOKUP($B45,'Asset List'!$A:$Y,20,FALSE))</f>
        <v/>
      </c>
      <c r="I45" s="39" t="str">
        <f>IF($B45="","",VLOOKUP($B45,'Asset List'!$A:$Y,7,FALSE))</f>
        <v/>
      </c>
      <c r="J45" s="40" t="str">
        <f t="shared" si="3"/>
        <v/>
      </c>
      <c r="K45" s="40" t="str">
        <f t="shared" si="4"/>
        <v/>
      </c>
      <c r="L45" s="71" t="str">
        <f>IF($B45="","",IF(VLOOKUP($B45,'Asset List'!$A:$AB,27,FALSE)="","5",VLOOKUP($B45,'Asset List'!$A:$AB,28,FALSE)))</f>
        <v/>
      </c>
      <c r="M45" s="72" t="str">
        <f t="shared" si="5"/>
        <v/>
      </c>
      <c r="N45" s="35"/>
    </row>
    <row r="46" spans="1:14" x14ac:dyDescent="0.2">
      <c r="A46" s="35"/>
      <c r="B46" s="61"/>
      <c r="C46" s="31"/>
      <c r="D46" s="37" t="str">
        <f>IF($B46="","",VLOOKUP($B46,'Asset List'!$A:$Y,2,FALSE))</f>
        <v/>
      </c>
      <c r="E46" s="37" t="str">
        <f>IF($B46="","",VLOOKUP($B46,'Asset List'!$A:$Y,4,FALSE))</f>
        <v/>
      </c>
      <c r="F46" s="38" t="str">
        <f>IF($B46="","",VLOOKUP($B46,'Asset List'!$A:$Y,18,FALSE))</f>
        <v/>
      </c>
      <c r="G46" s="38" t="str">
        <f>IF($B46="","",VLOOKUP($B46,'Asset List'!$A:$Y,19,FALSE))</f>
        <v/>
      </c>
      <c r="H46" s="38" t="str">
        <f>IF($B46="","",VLOOKUP($B46,'Asset List'!$A:$Y,20,FALSE))</f>
        <v/>
      </c>
      <c r="I46" s="39" t="str">
        <f>IF($B46="","",VLOOKUP($B46,'Asset List'!$A:$Y,7,FALSE))</f>
        <v/>
      </c>
      <c r="J46" s="40" t="str">
        <f t="shared" si="3"/>
        <v/>
      </c>
      <c r="K46" s="40" t="str">
        <f t="shared" si="4"/>
        <v/>
      </c>
      <c r="L46" s="71" t="str">
        <f>IF($B46="","",IF(VLOOKUP($B46,'Asset List'!$A:$AB,27,FALSE)="","5",VLOOKUP($B46,'Asset List'!$A:$AB,28,FALSE)))</f>
        <v/>
      </c>
      <c r="M46" s="72" t="str">
        <f t="shared" si="5"/>
        <v/>
      </c>
      <c r="N46" s="35"/>
    </row>
    <row r="47" spans="1:14" x14ac:dyDescent="0.2">
      <c r="A47" s="35"/>
      <c r="B47" s="61"/>
      <c r="C47" s="31"/>
      <c r="D47" s="37" t="str">
        <f>IF($B47="","",VLOOKUP($B47,'Asset List'!$A:$Y,2,FALSE))</f>
        <v/>
      </c>
      <c r="E47" s="37" t="str">
        <f>IF($B47="","",VLOOKUP($B47,'Asset List'!$A:$Y,4,FALSE))</f>
        <v/>
      </c>
      <c r="F47" s="38" t="str">
        <f>IF($B47="","",VLOOKUP($B47,'Asset List'!$A:$Y,18,FALSE))</f>
        <v/>
      </c>
      <c r="G47" s="38" t="str">
        <f>IF($B47="","",VLOOKUP($B47,'Asset List'!$A:$Y,19,FALSE))</f>
        <v/>
      </c>
      <c r="H47" s="38" t="str">
        <f>IF($B47="","",VLOOKUP($B47,'Asset List'!$A:$Y,20,FALSE))</f>
        <v/>
      </c>
      <c r="I47" s="39" t="str">
        <f>IF($B47="","",VLOOKUP($B47,'Asset List'!$A:$Y,7,FALSE))</f>
        <v/>
      </c>
      <c r="J47" s="40" t="str">
        <f t="shared" si="3"/>
        <v/>
      </c>
      <c r="K47" s="40" t="str">
        <f t="shared" si="4"/>
        <v/>
      </c>
      <c r="L47" s="71" t="str">
        <f>IF($B47="","",IF(VLOOKUP($B47,'Asset List'!$A:$AB,27,FALSE)="","5",VLOOKUP($B47,'Asset List'!$A:$AB,28,FALSE)))</f>
        <v/>
      </c>
      <c r="M47" s="72" t="str">
        <f t="shared" si="5"/>
        <v/>
      </c>
      <c r="N47" s="35"/>
    </row>
    <row r="48" spans="1:14" x14ac:dyDescent="0.2">
      <c r="A48" s="35"/>
      <c r="B48" s="61"/>
      <c r="C48" s="31"/>
      <c r="D48" s="37" t="str">
        <f>IF($B48="","",VLOOKUP($B48,'Asset List'!$A:$Y,2,FALSE))</f>
        <v/>
      </c>
      <c r="E48" s="37" t="str">
        <f>IF($B48="","",VLOOKUP($B48,'Asset List'!$A:$Y,4,FALSE))</f>
        <v/>
      </c>
      <c r="F48" s="38" t="str">
        <f>IF($B48="","",VLOOKUP($B48,'Asset List'!$A:$Y,18,FALSE))</f>
        <v/>
      </c>
      <c r="G48" s="38" t="str">
        <f>IF($B48="","",VLOOKUP($B48,'Asset List'!$A:$Y,19,FALSE))</f>
        <v/>
      </c>
      <c r="H48" s="38" t="str">
        <f>IF($B48="","",VLOOKUP($B48,'Asset List'!$A:$Y,20,FALSE))</f>
        <v/>
      </c>
      <c r="I48" s="39" t="str">
        <f>IF($B48="","",VLOOKUP($B48,'Asset List'!$A:$Y,7,FALSE))</f>
        <v/>
      </c>
      <c r="J48" s="40" t="str">
        <f t="shared" si="3"/>
        <v/>
      </c>
      <c r="K48" s="40" t="str">
        <f t="shared" si="4"/>
        <v/>
      </c>
      <c r="L48" s="71" t="str">
        <f>IF($B48="","",IF(VLOOKUP($B48,'Asset List'!$A:$AB,27,FALSE)="","5",VLOOKUP($B48,'Asset List'!$A:$AB,28,FALSE)))</f>
        <v/>
      </c>
      <c r="M48" s="72" t="str">
        <f t="shared" si="5"/>
        <v/>
      </c>
      <c r="N48" s="35"/>
    </row>
    <row r="49" spans="1:14" x14ac:dyDescent="0.2">
      <c r="A49" s="35"/>
      <c r="B49" s="61"/>
      <c r="C49" s="31"/>
      <c r="D49" s="37" t="str">
        <f>IF($B49="","",VLOOKUP($B49,'Asset List'!$A:$Y,2,FALSE))</f>
        <v/>
      </c>
      <c r="E49" s="37" t="str">
        <f>IF($B49="","",VLOOKUP($B49,'Asset List'!$A:$Y,4,FALSE))</f>
        <v/>
      </c>
      <c r="F49" s="38" t="str">
        <f>IF($B49="","",VLOOKUP($B49,'Asset List'!$A:$Y,18,FALSE))</f>
        <v/>
      </c>
      <c r="G49" s="38" t="str">
        <f>IF($B49="","",VLOOKUP($B49,'Asset List'!$A:$Y,19,FALSE))</f>
        <v/>
      </c>
      <c r="H49" s="38" t="str">
        <f>IF($B49="","",VLOOKUP($B49,'Asset List'!$A:$Y,20,FALSE))</f>
        <v/>
      </c>
      <c r="I49" s="39" t="str">
        <f>IF($B49="","",VLOOKUP($B49,'Asset List'!$A:$Y,7,FALSE))</f>
        <v/>
      </c>
      <c r="J49" s="40" t="str">
        <f t="shared" si="3"/>
        <v/>
      </c>
      <c r="K49" s="40" t="str">
        <f t="shared" si="4"/>
        <v/>
      </c>
      <c r="L49" s="71" t="str">
        <f>IF($B49="","",IF(VLOOKUP($B49,'Asset List'!$A:$AB,27,FALSE)="","5",VLOOKUP($B49,'Asset List'!$A:$AB,28,FALSE)))</f>
        <v/>
      </c>
      <c r="M49" s="72" t="str">
        <f t="shared" si="5"/>
        <v/>
      </c>
      <c r="N49" s="35"/>
    </row>
    <row r="50" spans="1:14" x14ac:dyDescent="0.2">
      <c r="A50" s="35"/>
      <c r="B50" s="61"/>
      <c r="C50" s="31"/>
      <c r="D50" s="37" t="str">
        <f>IF($B50="","",VLOOKUP($B50,'Asset List'!$A:$Y,2,FALSE))</f>
        <v/>
      </c>
      <c r="E50" s="37" t="str">
        <f>IF($B50="","",VLOOKUP($B50,'Asset List'!$A:$Y,4,FALSE))</f>
        <v/>
      </c>
      <c r="F50" s="38" t="str">
        <f>IF($B50="","",VLOOKUP($B50,'Asset List'!$A:$Y,18,FALSE))</f>
        <v/>
      </c>
      <c r="G50" s="38" t="str">
        <f>IF($B50="","",VLOOKUP($B50,'Asset List'!$A:$Y,19,FALSE))</f>
        <v/>
      </c>
      <c r="H50" s="38" t="str">
        <f>IF($B50="","",VLOOKUP($B50,'Asset List'!$A:$Y,20,FALSE))</f>
        <v/>
      </c>
      <c r="I50" s="39" t="str">
        <f>IF($B50="","",VLOOKUP($B50,'Asset List'!$A:$Y,7,FALSE))</f>
        <v/>
      </c>
      <c r="J50" s="40" t="str">
        <f t="shared" si="3"/>
        <v/>
      </c>
      <c r="K50" s="40" t="str">
        <f t="shared" si="4"/>
        <v/>
      </c>
      <c r="L50" s="71" t="str">
        <f>IF($B50="","",IF(VLOOKUP($B50,'Asset List'!$A:$AB,27,FALSE)="","5",VLOOKUP($B50,'Asset List'!$A:$AB,28,FALSE)))</f>
        <v/>
      </c>
      <c r="M50" s="72" t="str">
        <f t="shared" si="5"/>
        <v/>
      </c>
      <c r="N50" s="35"/>
    </row>
    <row r="51" spans="1:14" x14ac:dyDescent="0.2">
      <c r="A51" s="35"/>
      <c r="B51" s="61"/>
      <c r="C51" s="31"/>
      <c r="D51" s="37" t="str">
        <f>IF($B51="","",VLOOKUP($B51,'Asset List'!$A:$Y,2,FALSE))</f>
        <v/>
      </c>
      <c r="E51" s="37" t="str">
        <f>IF($B51="","",VLOOKUP($B51,'Asset List'!$A:$Y,4,FALSE))</f>
        <v/>
      </c>
      <c r="F51" s="38" t="str">
        <f>IF($B51="","",VLOOKUP($B51,'Asset List'!$A:$Y,18,FALSE))</f>
        <v/>
      </c>
      <c r="G51" s="38" t="str">
        <f>IF($B51="","",VLOOKUP($B51,'Asset List'!$A:$Y,19,FALSE))</f>
        <v/>
      </c>
      <c r="H51" s="38" t="str">
        <f>IF($B51="","",VLOOKUP($B51,'Asset List'!$A:$Y,20,FALSE))</f>
        <v/>
      </c>
      <c r="I51" s="39" t="str">
        <f>IF($B51="","",VLOOKUP($B51,'Asset List'!$A:$Y,7,FALSE))</f>
        <v/>
      </c>
      <c r="J51" s="40" t="str">
        <f t="shared" si="3"/>
        <v/>
      </c>
      <c r="K51" s="40" t="str">
        <f t="shared" si="4"/>
        <v/>
      </c>
      <c r="L51" s="71" t="str">
        <f>IF($B51="","",IF(VLOOKUP($B51,'Asset List'!$A:$AB,27,FALSE)="","5",VLOOKUP($B51,'Asset List'!$A:$AB,28,FALSE)))</f>
        <v/>
      </c>
      <c r="M51" s="72" t="str">
        <f t="shared" si="5"/>
        <v/>
      </c>
      <c r="N51" s="35"/>
    </row>
    <row r="52" spans="1:14" x14ac:dyDescent="0.2">
      <c r="A52" s="35"/>
      <c r="B52" s="35"/>
      <c r="C52" s="35"/>
      <c r="D52" s="35"/>
      <c r="E52" s="35"/>
      <c r="F52" s="35"/>
      <c r="G52" s="35"/>
      <c r="H52" s="35"/>
      <c r="I52" s="34"/>
      <c r="J52" s="34"/>
      <c r="K52" s="34"/>
      <c r="L52" s="34"/>
      <c r="M52" s="75"/>
      <c r="N52" s="35"/>
    </row>
    <row r="53" spans="1:14" ht="30" customHeight="1" x14ac:dyDescent="0.2">
      <c r="A53" s="32"/>
      <c r="B53" s="32"/>
      <c r="C53" s="32"/>
      <c r="D53" s="32"/>
      <c r="E53" s="32"/>
      <c r="F53" s="32"/>
      <c r="G53" s="32"/>
      <c r="H53" s="41"/>
      <c r="I53" s="41"/>
      <c r="J53" s="41"/>
      <c r="K53" s="41"/>
      <c r="L53" s="41"/>
      <c r="M53" s="76"/>
      <c r="N53" s="32"/>
    </row>
    <row r="55" spans="1:14" x14ac:dyDescent="0.2">
      <c r="B55" s="91" t="s">
        <v>53</v>
      </c>
      <c r="C55" s="91"/>
      <c r="D55" s="92" t="s">
        <v>54</v>
      </c>
      <c r="E55" s="92"/>
    </row>
    <row r="56" spans="1:14" x14ac:dyDescent="0.2">
      <c r="B56" s="91"/>
      <c r="C56" s="91"/>
      <c r="D56" s="92"/>
      <c r="E56" s="92"/>
    </row>
    <row r="57" spans="1:14" ht="15" x14ac:dyDescent="0.25">
      <c r="B57" s="91"/>
      <c r="C57" s="91"/>
      <c r="D57" s="83" t="s">
        <v>42</v>
      </c>
      <c r="E57" s="83" t="s">
        <v>55</v>
      </c>
    </row>
    <row r="58" spans="1:14" x14ac:dyDescent="0.2">
      <c r="B58" s="91"/>
      <c r="C58" s="91"/>
      <c r="D58" s="93" t="s">
        <v>56</v>
      </c>
      <c r="E58" s="94" t="str">
        <f>VLOOKUP(D58,'Asset List'!A:B,2,FALSE)</f>
        <v>Gryphon Capital Income Trust</v>
      </c>
    </row>
    <row r="59" spans="1:14" x14ac:dyDescent="0.2">
      <c r="B59" s="91"/>
      <c r="C59" s="91"/>
      <c r="D59" s="93"/>
      <c r="E59" s="94"/>
    </row>
    <row r="60" spans="1:14" ht="15" x14ac:dyDescent="0.25">
      <c r="B60" s="91"/>
      <c r="C60" s="91"/>
      <c r="D60" s="83" t="s">
        <v>55</v>
      </c>
      <c r="E60" s="83" t="s">
        <v>42</v>
      </c>
    </row>
    <row r="61" spans="1:14" x14ac:dyDescent="0.2">
      <c r="B61" s="91"/>
      <c r="C61" s="91"/>
      <c r="D61" s="95" t="s">
        <v>57</v>
      </c>
      <c r="E61" s="96" t="str">
        <f>VLOOKUP(D61,'Asset List'!B:D,2,FALSE)</f>
        <v>AU000000ATU1</v>
      </c>
    </row>
    <row r="62" spans="1:14" x14ac:dyDescent="0.2">
      <c r="B62" s="91"/>
      <c r="C62" s="91"/>
      <c r="D62" s="95"/>
      <c r="E62" s="96"/>
    </row>
  </sheetData>
  <sheetProtection selectLockedCells="1"/>
  <mergeCells count="7">
    <mergeCell ref="B2:K2"/>
    <mergeCell ref="B55:C62"/>
    <mergeCell ref="D55:E56"/>
    <mergeCell ref="D58:D59"/>
    <mergeCell ref="E58:E59"/>
    <mergeCell ref="D61:D62"/>
    <mergeCell ref="E61:E62"/>
  </mergeCells>
  <printOptions gridLines="1"/>
  <pageMargins left="0.70866141732283472" right="0.70866141732283472" top="0.74803149606299213" bottom="0.74803149606299213" header="0.31496062992125984" footer="0.31496062992125984"/>
  <pageSetup paperSize="9" scale="55" fitToHeight="0" orientation="landscape" verticalDpi="0" r:id="rId1"/>
  <ignoredErrors>
    <ignoredError sqref="D6:D37 E10:E37 E6:E8 E9 J10:J37 J6:J8 J9" evalError="1"/>
  </ignoredErrors>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'Asset List'!$A:$A</xm:f>
          </x14:formula1>
          <xm:sqref>B4:B51</xm:sqref>
        </x14:dataValidation>
        <x14:dataValidation type="list" allowBlank="1" showInputMessage="1" showErrorMessage="1" xr:uid="{00000000-0002-0000-0100-000001000000}">
          <x14:formula1>
            <xm:f>'Asset List'!$C:$C</xm:f>
          </x14:formula1>
          <xm:sqref>D58:D59</xm:sqref>
        </x14:dataValidation>
        <x14:dataValidation type="list" allowBlank="1" showInputMessage="1" showErrorMessage="1" xr:uid="{00000000-0002-0000-0100-000002000000}">
          <x14:formula1>
            <xm:f>'Asset List'!$B:$B</xm:f>
          </x14:formula1>
          <xm:sqref>D61:D62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
  <sheetViews>
    <sheetView workbookViewId="0">
      <selection activeCell="K13" sqref="K13"/>
    </sheetView>
  </sheetViews>
  <sheetFormatPr defaultRowHeight="14.25" x14ac:dyDescent="0.2"/>
  <cols>
    <col min="1" max="1" width="11" bestFit="1" customWidth="1"/>
    <col min="2" max="2" width="9.25" bestFit="1" customWidth="1"/>
  </cols>
  <sheetData>
    <row r="1" spans="1:1" x14ac:dyDescent="0.2">
      <c r="A1" t="s">
        <v>58</v>
      </c>
    </row>
    <row r="2" spans="1:1" x14ac:dyDescent="0.2">
      <c r="A2">
        <v>0.02</v>
      </c>
    </row>
    <row r="3" spans="1:1" x14ac:dyDescent="0.2">
      <c r="A3">
        <v>0.05</v>
      </c>
    </row>
    <row r="4" spans="1:1" x14ac:dyDescent="0.2">
      <c r="A4">
        <v>0.08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sheetPr>
  <dimension ref="A1:AC7191"/>
  <sheetViews>
    <sheetView workbookViewId="0">
      <selection sqref="A1:AC7191"/>
    </sheetView>
  </sheetViews>
  <sheetFormatPr defaultRowHeight="14.25" x14ac:dyDescent="0.2"/>
  <cols>
    <col min="1" max="1" width="17.625" bestFit="1" customWidth="1"/>
    <col min="2" max="2" width="99.375" bestFit="1" customWidth="1"/>
    <col min="3" max="3" width="10" bestFit="1" customWidth="1"/>
    <col min="4" max="4" width="80.75" bestFit="1" customWidth="1"/>
    <col min="5" max="5" width="14.125" bestFit="1" customWidth="1"/>
    <col min="6" max="6" width="19.25" bestFit="1" customWidth="1"/>
    <col min="7" max="7" width="255.625" bestFit="1" customWidth="1"/>
    <col min="8" max="8" width="9.875" bestFit="1" customWidth="1"/>
    <col min="9" max="9" width="16" bestFit="1" customWidth="1"/>
    <col min="10" max="10" width="32.5" bestFit="1" customWidth="1"/>
    <col min="11" max="11" width="10.875" bestFit="1" customWidth="1"/>
    <col min="12" max="12" width="11.875" bestFit="1" customWidth="1"/>
    <col min="13" max="13" width="10.875" bestFit="1" customWidth="1"/>
    <col min="14" max="15" width="11.875" bestFit="1" customWidth="1"/>
    <col min="16" max="16" width="11.75" bestFit="1" customWidth="1"/>
    <col min="17" max="17" width="8.5" bestFit="1" customWidth="1"/>
    <col min="18" max="18" width="6.875" bestFit="1" customWidth="1"/>
    <col min="19" max="19" width="4.875" bestFit="1" customWidth="1"/>
    <col min="20" max="20" width="7.5" bestFit="1" customWidth="1"/>
    <col min="21" max="21" width="255.625" bestFit="1" customWidth="1"/>
    <col min="22" max="22" width="10.375" bestFit="1" customWidth="1"/>
    <col min="23" max="23" width="9.625" bestFit="1" customWidth="1"/>
    <col min="25" max="25" width="8.25" bestFit="1" customWidth="1"/>
    <col min="26" max="26" width="12.5" bestFit="1" customWidth="1"/>
    <col min="27" max="27" width="17.75" bestFit="1" customWidth="1"/>
    <col min="28" max="28" width="15.75" bestFit="1" customWidth="1"/>
  </cols>
  <sheetData>
    <row r="1" spans="1:29" x14ac:dyDescent="0.2">
      <c r="A1" t="s">
        <v>42</v>
      </c>
      <c r="B1" t="s">
        <v>44</v>
      </c>
      <c r="C1" t="s">
        <v>59</v>
      </c>
      <c r="D1" t="s">
        <v>60</v>
      </c>
      <c r="E1" t="s">
        <v>61</v>
      </c>
      <c r="F1" t="s">
        <v>62</v>
      </c>
      <c r="G1" t="s">
        <v>49</v>
      </c>
      <c r="H1" t="s">
        <v>63</v>
      </c>
      <c r="I1" t="s">
        <v>64</v>
      </c>
      <c r="J1" t="s">
        <v>65</v>
      </c>
      <c r="K1" t="s">
        <v>66</v>
      </c>
      <c r="L1" t="s">
        <v>67</v>
      </c>
      <c r="M1" t="s">
        <v>68</v>
      </c>
      <c r="N1" t="s">
        <v>69</v>
      </c>
      <c r="O1" t="s">
        <v>70</v>
      </c>
      <c r="P1" t="s">
        <v>71</v>
      </c>
      <c r="Q1" t="s">
        <v>72</v>
      </c>
      <c r="R1" t="s">
        <v>46</v>
      </c>
      <c r="S1" t="s">
        <v>47</v>
      </c>
      <c r="T1" t="s">
        <v>48</v>
      </c>
      <c r="U1" t="s">
        <v>73</v>
      </c>
      <c r="V1" t="s">
        <v>74</v>
      </c>
      <c r="W1" t="s">
        <v>75</v>
      </c>
      <c r="X1" t="s">
        <v>76</v>
      </c>
      <c r="Y1" t="s">
        <v>77</v>
      </c>
      <c r="Z1" t="s">
        <v>78</v>
      </c>
      <c r="AA1" t="s">
        <v>79</v>
      </c>
      <c r="AB1" t="s">
        <v>80</v>
      </c>
      <c r="AC1" t="s">
        <v>81</v>
      </c>
    </row>
    <row r="2" spans="1:29" x14ac:dyDescent="0.2">
      <c r="A2" t="s">
        <v>82</v>
      </c>
      <c r="B2" t="s">
        <v>83</v>
      </c>
      <c r="C2" t="s">
        <v>82</v>
      </c>
      <c r="D2" t="s">
        <v>84</v>
      </c>
      <c r="K2" t="s">
        <v>85</v>
      </c>
      <c r="AB2">
        <v>5</v>
      </c>
      <c r="AC2" t="s">
        <v>86</v>
      </c>
    </row>
    <row r="3" spans="1:29" x14ac:dyDescent="0.2">
      <c r="A3" t="s">
        <v>87</v>
      </c>
      <c r="B3" t="s">
        <v>88</v>
      </c>
      <c r="C3" t="s">
        <v>87</v>
      </c>
      <c r="D3" t="s">
        <v>84</v>
      </c>
      <c r="E3" t="s">
        <v>89</v>
      </c>
      <c r="G3" t="s">
        <v>90</v>
      </c>
      <c r="I3" t="s">
        <v>91</v>
      </c>
      <c r="Q3" s="86">
        <v>45155</v>
      </c>
      <c r="AA3">
        <v>5</v>
      </c>
      <c r="AB3">
        <v>5</v>
      </c>
      <c r="AC3" t="s">
        <v>86</v>
      </c>
    </row>
    <row r="4" spans="1:29" x14ac:dyDescent="0.2">
      <c r="A4">
        <v>5205646</v>
      </c>
      <c r="B4" t="s">
        <v>92</v>
      </c>
      <c r="C4">
        <v>5205646</v>
      </c>
      <c r="D4" t="s">
        <v>84</v>
      </c>
      <c r="K4" t="s">
        <v>93</v>
      </c>
      <c r="AB4">
        <v>5</v>
      </c>
      <c r="AC4" t="s">
        <v>86</v>
      </c>
    </row>
    <row r="5" spans="1:29" x14ac:dyDescent="0.2">
      <c r="A5">
        <v>9997872</v>
      </c>
      <c r="B5" t="s">
        <v>94</v>
      </c>
      <c r="C5">
        <v>9997872</v>
      </c>
      <c r="D5" t="s">
        <v>84</v>
      </c>
      <c r="AB5">
        <v>5</v>
      </c>
      <c r="AC5" t="s">
        <v>86</v>
      </c>
    </row>
    <row r="6" spans="1:29" x14ac:dyDescent="0.2">
      <c r="A6" t="s">
        <v>95</v>
      </c>
      <c r="B6" t="s">
        <v>96</v>
      </c>
      <c r="C6" t="s">
        <v>95</v>
      </c>
      <c r="D6" t="s">
        <v>84</v>
      </c>
      <c r="E6" t="s">
        <v>97</v>
      </c>
      <c r="G6" t="s">
        <v>98</v>
      </c>
      <c r="H6" t="s">
        <v>99</v>
      </c>
      <c r="AB6">
        <v>5</v>
      </c>
      <c r="AC6" t="s">
        <v>86</v>
      </c>
    </row>
    <row r="7" spans="1:29" x14ac:dyDescent="0.2">
      <c r="A7" t="s">
        <v>100</v>
      </c>
      <c r="B7" t="s">
        <v>101</v>
      </c>
      <c r="C7" t="s">
        <v>100</v>
      </c>
      <c r="D7" t="s">
        <v>84</v>
      </c>
      <c r="E7" t="s">
        <v>97</v>
      </c>
      <c r="G7" t="s">
        <v>98</v>
      </c>
      <c r="H7" t="s">
        <v>99</v>
      </c>
      <c r="AB7">
        <v>5</v>
      </c>
      <c r="AC7" t="s">
        <v>86</v>
      </c>
    </row>
    <row r="8" spans="1:29" x14ac:dyDescent="0.2">
      <c r="A8" t="s">
        <v>102</v>
      </c>
      <c r="B8" t="s">
        <v>103</v>
      </c>
      <c r="C8" t="s">
        <v>102</v>
      </c>
      <c r="D8" t="s">
        <v>84</v>
      </c>
      <c r="E8" t="s">
        <v>97</v>
      </c>
      <c r="G8" t="s">
        <v>98</v>
      </c>
      <c r="H8" t="s">
        <v>99</v>
      </c>
      <c r="AB8">
        <v>5</v>
      </c>
      <c r="AC8" t="s">
        <v>86</v>
      </c>
    </row>
    <row r="9" spans="1:29" x14ac:dyDescent="0.2">
      <c r="A9" t="s">
        <v>104</v>
      </c>
      <c r="B9" t="s">
        <v>105</v>
      </c>
      <c r="C9" t="s">
        <v>104</v>
      </c>
      <c r="D9" t="s">
        <v>84</v>
      </c>
      <c r="E9" t="s">
        <v>97</v>
      </c>
      <c r="G9" t="s">
        <v>98</v>
      </c>
      <c r="H9" t="s">
        <v>99</v>
      </c>
      <c r="AB9">
        <v>5</v>
      </c>
      <c r="AC9" t="s">
        <v>86</v>
      </c>
    </row>
    <row r="10" spans="1:29" x14ac:dyDescent="0.2">
      <c r="A10" t="s">
        <v>106</v>
      </c>
      <c r="B10" t="s">
        <v>107</v>
      </c>
      <c r="C10" t="s">
        <v>106</v>
      </c>
      <c r="D10" t="s">
        <v>84</v>
      </c>
      <c r="E10" t="s">
        <v>97</v>
      </c>
      <c r="G10" t="s">
        <v>98</v>
      </c>
      <c r="H10" t="s">
        <v>99</v>
      </c>
      <c r="AB10">
        <v>5</v>
      </c>
      <c r="AC10" t="s">
        <v>86</v>
      </c>
    </row>
    <row r="11" spans="1:29" x14ac:dyDescent="0.2">
      <c r="A11" t="s">
        <v>108</v>
      </c>
      <c r="B11" t="s">
        <v>109</v>
      </c>
      <c r="C11" t="s">
        <v>108</v>
      </c>
      <c r="D11" t="s">
        <v>84</v>
      </c>
      <c r="E11" t="s">
        <v>97</v>
      </c>
      <c r="G11" t="s">
        <v>98</v>
      </c>
      <c r="H11" t="s">
        <v>99</v>
      </c>
      <c r="AB11">
        <v>5</v>
      </c>
      <c r="AC11" t="s">
        <v>86</v>
      </c>
    </row>
    <row r="12" spans="1:29" x14ac:dyDescent="0.2">
      <c r="A12" t="s">
        <v>110</v>
      </c>
      <c r="B12" t="s">
        <v>111</v>
      </c>
      <c r="C12" t="s">
        <v>110</v>
      </c>
      <c r="D12" t="s">
        <v>84</v>
      </c>
      <c r="E12" t="s">
        <v>97</v>
      </c>
      <c r="G12" t="s">
        <v>98</v>
      </c>
      <c r="H12" t="s">
        <v>99</v>
      </c>
      <c r="AB12">
        <v>5</v>
      </c>
      <c r="AC12" t="s">
        <v>86</v>
      </c>
    </row>
    <row r="13" spans="1:29" x14ac:dyDescent="0.2">
      <c r="A13" t="s">
        <v>112</v>
      </c>
      <c r="B13" t="s">
        <v>113</v>
      </c>
      <c r="C13" t="s">
        <v>112</v>
      </c>
      <c r="D13" t="s">
        <v>84</v>
      </c>
      <c r="E13" t="s">
        <v>97</v>
      </c>
      <c r="G13" t="s">
        <v>98</v>
      </c>
      <c r="H13" t="s">
        <v>99</v>
      </c>
      <c r="AB13">
        <v>5</v>
      </c>
      <c r="AC13" t="s">
        <v>86</v>
      </c>
    </row>
    <row r="14" spans="1:29" x14ac:dyDescent="0.2">
      <c r="A14" t="s">
        <v>114</v>
      </c>
      <c r="B14" t="s">
        <v>115</v>
      </c>
      <c r="C14" t="s">
        <v>114</v>
      </c>
      <c r="D14" t="s">
        <v>84</v>
      </c>
      <c r="E14" t="s">
        <v>116</v>
      </c>
      <c r="F14" t="s">
        <v>117</v>
      </c>
      <c r="G14" t="s">
        <v>90</v>
      </c>
      <c r="I14" t="s">
        <v>118</v>
      </c>
      <c r="J14" t="s">
        <v>119</v>
      </c>
      <c r="L14">
        <v>43.0745</v>
      </c>
      <c r="M14">
        <v>40.513514829999998</v>
      </c>
      <c r="N14">
        <v>40.528199999999998</v>
      </c>
      <c r="O14">
        <v>31.400690390000001</v>
      </c>
      <c r="P14">
        <v>29.163399999999999</v>
      </c>
      <c r="Q14" s="86">
        <v>45821</v>
      </c>
      <c r="V14" t="s">
        <v>120</v>
      </c>
      <c r="AB14">
        <v>5</v>
      </c>
      <c r="AC14" t="s">
        <v>86</v>
      </c>
    </row>
    <row r="15" spans="1:29" x14ac:dyDescent="0.2">
      <c r="A15" t="s">
        <v>56</v>
      </c>
      <c r="B15" t="s">
        <v>121</v>
      </c>
      <c r="C15" t="s">
        <v>56</v>
      </c>
      <c r="D15" t="s">
        <v>84</v>
      </c>
      <c r="E15" t="s">
        <v>116</v>
      </c>
      <c r="G15" t="s">
        <v>90</v>
      </c>
      <c r="I15" t="s">
        <v>122</v>
      </c>
      <c r="J15" t="s">
        <v>123</v>
      </c>
      <c r="L15">
        <v>1.111</v>
      </c>
      <c r="M15">
        <v>1.1900665720000001</v>
      </c>
      <c r="N15">
        <v>1.2250000000000001</v>
      </c>
      <c r="O15">
        <v>1.2230130859999999</v>
      </c>
      <c r="P15">
        <v>1.4930000000000001</v>
      </c>
      <c r="Q15" s="86">
        <v>45821</v>
      </c>
      <c r="T15">
        <v>0.72</v>
      </c>
      <c r="AB15">
        <v>1</v>
      </c>
      <c r="AC15" t="s">
        <v>124</v>
      </c>
    </row>
    <row r="16" spans="1:29" x14ac:dyDescent="0.2">
      <c r="A16" t="s">
        <v>125</v>
      </c>
      <c r="B16" t="s">
        <v>126</v>
      </c>
      <c r="C16" t="s">
        <v>125</v>
      </c>
      <c r="D16" t="s">
        <v>84</v>
      </c>
      <c r="E16" t="s">
        <v>116</v>
      </c>
      <c r="G16" t="s">
        <v>90</v>
      </c>
      <c r="L16">
        <v>14.888</v>
      </c>
      <c r="M16">
        <v>14.448082899999999</v>
      </c>
      <c r="N16">
        <v>16.289000000000001</v>
      </c>
      <c r="O16">
        <v>14.276115020000001</v>
      </c>
      <c r="P16">
        <v>16.323</v>
      </c>
      <c r="Q16" s="86">
        <v>45821</v>
      </c>
      <c r="AB16">
        <v>3</v>
      </c>
      <c r="AC16" t="s">
        <v>156</v>
      </c>
    </row>
    <row r="17" spans="1:29" x14ac:dyDescent="0.2">
      <c r="A17" t="s">
        <v>128</v>
      </c>
      <c r="B17" t="s">
        <v>129</v>
      </c>
      <c r="C17" t="s">
        <v>128</v>
      </c>
      <c r="D17" t="s">
        <v>84</v>
      </c>
      <c r="E17" t="s">
        <v>89</v>
      </c>
      <c r="G17" t="s">
        <v>90</v>
      </c>
      <c r="I17" t="s">
        <v>122</v>
      </c>
      <c r="J17" t="s">
        <v>123</v>
      </c>
      <c r="L17">
        <v>0.53200000000000003</v>
      </c>
      <c r="M17">
        <v>0.50616165999999996</v>
      </c>
      <c r="N17">
        <v>0.27500000000000002</v>
      </c>
      <c r="O17">
        <v>7.5390359000000004E-2</v>
      </c>
      <c r="P17">
        <v>7.8E-2</v>
      </c>
      <c r="Q17" s="86">
        <v>45821</v>
      </c>
      <c r="T17">
        <v>0.18</v>
      </c>
      <c r="V17" t="s">
        <v>130</v>
      </c>
      <c r="AB17">
        <v>1</v>
      </c>
      <c r="AC17" t="s">
        <v>124</v>
      </c>
    </row>
    <row r="18" spans="1:29" x14ac:dyDescent="0.2">
      <c r="A18" t="s">
        <v>16793</v>
      </c>
      <c r="B18" t="s">
        <v>16794</v>
      </c>
      <c r="C18" t="s">
        <v>16793</v>
      </c>
      <c r="D18" t="s">
        <v>84</v>
      </c>
      <c r="E18" t="s">
        <v>116</v>
      </c>
      <c r="G18" t="s">
        <v>90</v>
      </c>
      <c r="H18" t="s">
        <v>16039</v>
      </c>
      <c r="I18" t="s">
        <v>122</v>
      </c>
      <c r="L18">
        <v>119.55719999999999</v>
      </c>
      <c r="M18">
        <v>79.220172450000007</v>
      </c>
      <c r="N18">
        <v>65.381299999999996</v>
      </c>
      <c r="O18">
        <v>66.213741260000006</v>
      </c>
      <c r="P18">
        <v>64.573099999999997</v>
      </c>
      <c r="Q18" s="86">
        <v>45821</v>
      </c>
      <c r="AB18">
        <v>5</v>
      </c>
      <c r="AC18" t="s">
        <v>86</v>
      </c>
    </row>
    <row r="19" spans="1:29" x14ac:dyDescent="0.2">
      <c r="A19" t="s">
        <v>131</v>
      </c>
      <c r="B19" t="s">
        <v>57</v>
      </c>
      <c r="C19" t="s">
        <v>131</v>
      </c>
      <c r="D19" t="s">
        <v>84</v>
      </c>
      <c r="E19" t="s">
        <v>116</v>
      </c>
      <c r="F19" t="s">
        <v>117</v>
      </c>
      <c r="G19" t="s">
        <v>90</v>
      </c>
      <c r="I19" t="s">
        <v>122</v>
      </c>
      <c r="J19" t="s">
        <v>123</v>
      </c>
      <c r="L19">
        <v>102.06529999999999</v>
      </c>
      <c r="M19">
        <v>72.865860209999994</v>
      </c>
      <c r="N19">
        <v>85.988600000000005</v>
      </c>
      <c r="O19">
        <v>23.827635000000001</v>
      </c>
      <c r="P19">
        <v>4.6100000000000002E-2</v>
      </c>
      <c r="Q19" s="86">
        <v>45701</v>
      </c>
      <c r="V19" t="s">
        <v>132</v>
      </c>
      <c r="AB19">
        <v>5</v>
      </c>
      <c r="AC19" t="s">
        <v>86</v>
      </c>
    </row>
    <row r="20" spans="1:29" x14ac:dyDescent="0.2">
      <c r="A20" t="s">
        <v>133</v>
      </c>
      <c r="B20" t="s">
        <v>134</v>
      </c>
      <c r="C20" t="s">
        <v>133</v>
      </c>
      <c r="D20" t="s">
        <v>84</v>
      </c>
      <c r="E20" t="s">
        <v>116</v>
      </c>
      <c r="G20" t="s">
        <v>90</v>
      </c>
      <c r="I20" t="s">
        <v>122</v>
      </c>
      <c r="J20" t="s">
        <v>123</v>
      </c>
      <c r="L20">
        <v>48.185600000000001</v>
      </c>
      <c r="M20">
        <v>50.121563010000003</v>
      </c>
      <c r="N20">
        <v>56.6083</v>
      </c>
      <c r="O20">
        <v>60.131498110000003</v>
      </c>
      <c r="P20">
        <v>39.894500000000001</v>
      </c>
      <c r="Q20" s="86">
        <v>45821</v>
      </c>
      <c r="AB20">
        <v>5</v>
      </c>
      <c r="AC20" t="s">
        <v>86</v>
      </c>
    </row>
    <row r="21" spans="1:29" x14ac:dyDescent="0.2">
      <c r="A21" t="s">
        <v>135</v>
      </c>
      <c r="B21" t="s">
        <v>136</v>
      </c>
      <c r="C21" t="s">
        <v>135</v>
      </c>
      <c r="D21" t="s">
        <v>84</v>
      </c>
      <c r="G21" t="s">
        <v>90</v>
      </c>
      <c r="J21" t="s">
        <v>123</v>
      </c>
      <c r="L21">
        <v>78.898499999999999</v>
      </c>
      <c r="M21">
        <v>86.081069170000006</v>
      </c>
      <c r="N21">
        <v>74.919499999999999</v>
      </c>
      <c r="O21">
        <v>79.289212950000007</v>
      </c>
      <c r="P21">
        <v>68.725800000000007</v>
      </c>
      <c r="Q21" s="86">
        <v>45821</v>
      </c>
      <c r="AB21">
        <v>5</v>
      </c>
      <c r="AC21" t="s">
        <v>86</v>
      </c>
    </row>
    <row r="22" spans="1:29" x14ac:dyDescent="0.2">
      <c r="A22" t="s">
        <v>137</v>
      </c>
      <c r="B22" t="s">
        <v>138</v>
      </c>
      <c r="C22" t="s">
        <v>137</v>
      </c>
      <c r="D22" t="s">
        <v>84</v>
      </c>
      <c r="E22" t="s">
        <v>116</v>
      </c>
      <c r="F22" t="s">
        <v>117</v>
      </c>
      <c r="G22" t="s">
        <v>90</v>
      </c>
      <c r="I22" t="s">
        <v>91</v>
      </c>
      <c r="J22" t="s">
        <v>123</v>
      </c>
      <c r="L22">
        <v>24.255099999999999</v>
      </c>
      <c r="M22">
        <v>24.647209230000001</v>
      </c>
      <c r="N22">
        <v>22.683599999999998</v>
      </c>
      <c r="O22">
        <v>18.209538460000001</v>
      </c>
      <c r="P22">
        <v>19.570900000000002</v>
      </c>
      <c r="Q22" s="86">
        <v>45821</v>
      </c>
      <c r="V22" t="s">
        <v>139</v>
      </c>
      <c r="AB22">
        <v>4</v>
      </c>
      <c r="AC22" t="s">
        <v>127</v>
      </c>
    </row>
    <row r="23" spans="1:29" x14ac:dyDescent="0.2">
      <c r="A23" t="s">
        <v>140</v>
      </c>
      <c r="B23" t="s">
        <v>141</v>
      </c>
      <c r="C23" t="s">
        <v>140</v>
      </c>
      <c r="D23" t="s">
        <v>84</v>
      </c>
      <c r="E23" t="s">
        <v>116</v>
      </c>
      <c r="I23" t="s">
        <v>122</v>
      </c>
      <c r="J23" t="s">
        <v>123</v>
      </c>
      <c r="L23">
        <v>82.351900000000001</v>
      </c>
      <c r="M23">
        <v>64.972782850000002</v>
      </c>
      <c r="N23">
        <v>66.838800000000006</v>
      </c>
      <c r="O23">
        <v>71.018980540000001</v>
      </c>
      <c r="P23">
        <v>65.475899999999996</v>
      </c>
      <c r="Q23" s="86">
        <v>45821</v>
      </c>
      <c r="AB23">
        <v>5</v>
      </c>
      <c r="AC23" t="s">
        <v>86</v>
      </c>
    </row>
    <row r="24" spans="1:29" x14ac:dyDescent="0.2">
      <c r="A24" t="s">
        <v>142</v>
      </c>
      <c r="B24" t="s">
        <v>143</v>
      </c>
      <c r="C24" t="s">
        <v>142</v>
      </c>
      <c r="D24" t="s">
        <v>84</v>
      </c>
      <c r="E24" t="s">
        <v>116</v>
      </c>
      <c r="F24" t="s">
        <v>117</v>
      </c>
      <c r="G24" t="s">
        <v>90</v>
      </c>
      <c r="I24" t="s">
        <v>122</v>
      </c>
      <c r="J24" t="s">
        <v>123</v>
      </c>
      <c r="L24">
        <v>85.636200000000002</v>
      </c>
      <c r="M24">
        <v>78.651542689999999</v>
      </c>
      <c r="N24">
        <v>82.100200000000001</v>
      </c>
      <c r="O24">
        <v>93.383177169999996</v>
      </c>
      <c r="P24">
        <v>125.33110000000001</v>
      </c>
      <c r="Q24" s="86">
        <v>45821</v>
      </c>
      <c r="V24" t="s">
        <v>144</v>
      </c>
      <c r="AB24">
        <v>5</v>
      </c>
      <c r="AC24" t="s">
        <v>86</v>
      </c>
    </row>
    <row r="25" spans="1:29" x14ac:dyDescent="0.2">
      <c r="A25" t="s">
        <v>145</v>
      </c>
      <c r="B25" t="s">
        <v>146</v>
      </c>
      <c r="C25" t="s">
        <v>145</v>
      </c>
      <c r="D25" t="s">
        <v>84</v>
      </c>
      <c r="E25" t="s">
        <v>116</v>
      </c>
      <c r="G25" t="s">
        <v>90</v>
      </c>
      <c r="I25" t="s">
        <v>122</v>
      </c>
      <c r="J25" t="s">
        <v>123</v>
      </c>
      <c r="L25">
        <v>34.378</v>
      </c>
      <c r="M25">
        <v>35.433406769999998</v>
      </c>
      <c r="N25">
        <v>36.409399999999998</v>
      </c>
      <c r="O25">
        <v>32.412120119999997</v>
      </c>
      <c r="P25">
        <v>27.664999999999999</v>
      </c>
      <c r="Q25" s="86">
        <v>45821</v>
      </c>
      <c r="V25" t="s">
        <v>147</v>
      </c>
      <c r="AB25">
        <v>5</v>
      </c>
      <c r="AC25" t="s">
        <v>86</v>
      </c>
    </row>
    <row r="26" spans="1:29" x14ac:dyDescent="0.2">
      <c r="A26" t="s">
        <v>148</v>
      </c>
      <c r="B26" t="s">
        <v>149</v>
      </c>
      <c r="C26" t="s">
        <v>148</v>
      </c>
      <c r="D26" t="s">
        <v>84</v>
      </c>
      <c r="E26" t="s">
        <v>116</v>
      </c>
      <c r="G26" t="s">
        <v>90</v>
      </c>
      <c r="H26" t="s">
        <v>150</v>
      </c>
      <c r="L26">
        <v>66.678200000000004</v>
      </c>
      <c r="M26">
        <v>78.608891249999999</v>
      </c>
      <c r="N26">
        <v>47.316499999999998</v>
      </c>
      <c r="O26">
        <v>104.5692682</v>
      </c>
      <c r="P26">
        <v>110.3612</v>
      </c>
      <c r="Q26" s="86">
        <v>45821</v>
      </c>
      <c r="AB26">
        <v>5</v>
      </c>
      <c r="AC26" t="s">
        <v>86</v>
      </c>
    </row>
    <row r="27" spans="1:29" x14ac:dyDescent="0.2">
      <c r="A27" t="s">
        <v>151</v>
      </c>
      <c r="B27" t="s">
        <v>152</v>
      </c>
      <c r="C27" t="s">
        <v>151</v>
      </c>
      <c r="D27" t="s">
        <v>84</v>
      </c>
      <c r="E27" t="s">
        <v>116</v>
      </c>
      <c r="G27" t="s">
        <v>90</v>
      </c>
      <c r="L27">
        <v>5.5880000000000001</v>
      </c>
      <c r="M27">
        <v>5.9264739100000003</v>
      </c>
      <c r="N27">
        <v>5.6269999999999998</v>
      </c>
      <c r="O27">
        <v>4.7094584920000004</v>
      </c>
      <c r="P27">
        <v>3.2210000000000001</v>
      </c>
      <c r="Q27" s="86">
        <v>45821</v>
      </c>
      <c r="AB27">
        <v>2</v>
      </c>
      <c r="AC27" t="s">
        <v>153</v>
      </c>
    </row>
    <row r="28" spans="1:29" x14ac:dyDescent="0.2">
      <c r="A28" t="s">
        <v>154</v>
      </c>
      <c r="B28" t="s">
        <v>155</v>
      </c>
      <c r="C28" t="s">
        <v>154</v>
      </c>
      <c r="D28" t="s">
        <v>84</v>
      </c>
      <c r="E28" t="s">
        <v>116</v>
      </c>
      <c r="G28" t="s">
        <v>90</v>
      </c>
      <c r="I28" t="s">
        <v>122</v>
      </c>
      <c r="L28">
        <v>12.571999999999999</v>
      </c>
      <c r="M28">
        <v>12.560450189999999</v>
      </c>
      <c r="N28">
        <v>12.823</v>
      </c>
      <c r="O28">
        <v>9.4621728889999996</v>
      </c>
      <c r="P28">
        <v>10.340999999999999</v>
      </c>
      <c r="Q28" s="86">
        <v>45821</v>
      </c>
      <c r="AB28">
        <v>3</v>
      </c>
      <c r="AC28" t="s">
        <v>156</v>
      </c>
    </row>
    <row r="29" spans="1:29" x14ac:dyDescent="0.2">
      <c r="A29" t="s">
        <v>16584</v>
      </c>
      <c r="B29" t="s">
        <v>16585</v>
      </c>
      <c r="C29" t="s">
        <v>16584</v>
      </c>
      <c r="D29" t="s">
        <v>84</v>
      </c>
      <c r="E29" t="s">
        <v>116</v>
      </c>
      <c r="G29" t="s">
        <v>90</v>
      </c>
      <c r="H29" t="s">
        <v>16581</v>
      </c>
      <c r="L29">
        <v>7.7089999999999996</v>
      </c>
      <c r="M29">
        <v>7.9890110109999997</v>
      </c>
      <c r="N29">
        <v>8.0090000000000003</v>
      </c>
      <c r="O29">
        <v>5.6998671119999997</v>
      </c>
      <c r="P29">
        <v>4.0199999999999996</v>
      </c>
      <c r="Q29" s="86">
        <v>45821</v>
      </c>
      <c r="S29">
        <v>0.18</v>
      </c>
      <c r="AB29">
        <v>2</v>
      </c>
      <c r="AC29" t="s">
        <v>153</v>
      </c>
    </row>
    <row r="30" spans="1:29" x14ac:dyDescent="0.2">
      <c r="A30" t="s">
        <v>157</v>
      </c>
      <c r="B30" t="s">
        <v>158</v>
      </c>
      <c r="C30" t="s">
        <v>157</v>
      </c>
      <c r="D30" t="s">
        <v>84</v>
      </c>
      <c r="E30" t="s">
        <v>116</v>
      </c>
      <c r="G30" t="s">
        <v>90</v>
      </c>
      <c r="I30" t="s">
        <v>122</v>
      </c>
      <c r="L30">
        <v>12.090999999999999</v>
      </c>
      <c r="M30">
        <v>12.855479669999999</v>
      </c>
      <c r="N30">
        <v>13.061</v>
      </c>
      <c r="O30">
        <v>11.53693713</v>
      </c>
      <c r="P30">
        <v>12.789</v>
      </c>
      <c r="Q30" s="86">
        <v>45821</v>
      </c>
      <c r="AB30">
        <v>3</v>
      </c>
      <c r="AC30" t="s">
        <v>156</v>
      </c>
    </row>
    <row r="31" spans="1:29" x14ac:dyDescent="0.2">
      <c r="A31" t="s">
        <v>159</v>
      </c>
      <c r="B31" t="s">
        <v>160</v>
      </c>
      <c r="C31" t="s">
        <v>159</v>
      </c>
      <c r="D31" t="s">
        <v>84</v>
      </c>
      <c r="E31" t="s">
        <v>116</v>
      </c>
      <c r="G31" t="s">
        <v>90</v>
      </c>
      <c r="L31">
        <v>12.525</v>
      </c>
      <c r="M31">
        <v>13.26175836</v>
      </c>
      <c r="N31">
        <v>13.368</v>
      </c>
      <c r="O31">
        <v>11.958874529999999</v>
      </c>
      <c r="P31">
        <v>12.962</v>
      </c>
      <c r="Q31" s="86">
        <v>45821</v>
      </c>
      <c r="W31">
        <v>5</v>
      </c>
      <c r="X31" s="86">
        <v>43312</v>
      </c>
      <c r="AB31">
        <v>3</v>
      </c>
      <c r="AC31" t="s">
        <v>156</v>
      </c>
    </row>
    <row r="32" spans="1:29" x14ac:dyDescent="0.2">
      <c r="A32" t="s">
        <v>161</v>
      </c>
      <c r="B32" t="s">
        <v>162</v>
      </c>
      <c r="C32" t="s">
        <v>161</v>
      </c>
      <c r="D32" t="s">
        <v>84</v>
      </c>
      <c r="E32" t="s">
        <v>116</v>
      </c>
      <c r="G32" t="s">
        <v>90</v>
      </c>
      <c r="H32" t="s">
        <v>163</v>
      </c>
      <c r="I32" t="s">
        <v>91</v>
      </c>
      <c r="L32">
        <v>41.492400000000004</v>
      </c>
      <c r="M32">
        <v>35.598892079999999</v>
      </c>
      <c r="N32">
        <v>34.769300000000001</v>
      </c>
      <c r="O32">
        <v>35.288000220000001</v>
      </c>
      <c r="P32">
        <v>35.317399999999999</v>
      </c>
      <c r="Q32" s="86">
        <v>45821</v>
      </c>
      <c r="AB32">
        <v>5</v>
      </c>
      <c r="AC32" t="s">
        <v>86</v>
      </c>
    </row>
    <row r="33" spans="1:29" x14ac:dyDescent="0.2">
      <c r="A33" t="s">
        <v>164</v>
      </c>
      <c r="B33" t="s">
        <v>165</v>
      </c>
      <c r="C33" t="s">
        <v>164</v>
      </c>
      <c r="D33" t="s">
        <v>84</v>
      </c>
      <c r="E33" t="s">
        <v>116</v>
      </c>
      <c r="F33" t="s">
        <v>117</v>
      </c>
      <c r="G33" t="s">
        <v>90</v>
      </c>
      <c r="I33" t="s">
        <v>122</v>
      </c>
      <c r="J33" t="s">
        <v>123</v>
      </c>
      <c r="L33">
        <v>42.871400000000001</v>
      </c>
      <c r="M33">
        <v>40.02355318</v>
      </c>
      <c r="N33">
        <v>37.491399999999999</v>
      </c>
      <c r="O33">
        <v>33.803835540000001</v>
      </c>
      <c r="P33">
        <v>37.888599999999997</v>
      </c>
      <c r="Q33" s="86">
        <v>45821</v>
      </c>
      <c r="V33" t="s">
        <v>166</v>
      </c>
      <c r="AB33">
        <v>5</v>
      </c>
      <c r="AC33" t="s">
        <v>86</v>
      </c>
    </row>
    <row r="34" spans="1:29" x14ac:dyDescent="0.2">
      <c r="A34" t="s">
        <v>167</v>
      </c>
      <c r="B34" t="s">
        <v>168</v>
      </c>
      <c r="C34" t="s">
        <v>167</v>
      </c>
      <c r="D34" t="s">
        <v>84</v>
      </c>
      <c r="E34" t="s">
        <v>116</v>
      </c>
      <c r="F34" t="s">
        <v>117</v>
      </c>
      <c r="G34" t="s">
        <v>90</v>
      </c>
      <c r="I34" t="s">
        <v>122</v>
      </c>
      <c r="J34" t="s">
        <v>123</v>
      </c>
      <c r="L34">
        <v>92.016499999999994</v>
      </c>
      <c r="M34">
        <v>93.024274149999997</v>
      </c>
      <c r="N34">
        <v>104.91889999999999</v>
      </c>
      <c r="O34">
        <v>116.2913575</v>
      </c>
      <c r="P34">
        <v>92.470399999999998</v>
      </c>
      <c r="Q34" s="86">
        <v>45821</v>
      </c>
      <c r="V34" t="s">
        <v>169</v>
      </c>
      <c r="AB34">
        <v>5</v>
      </c>
      <c r="AC34" t="s">
        <v>86</v>
      </c>
    </row>
    <row r="35" spans="1:29" x14ac:dyDescent="0.2">
      <c r="A35" t="s">
        <v>170</v>
      </c>
      <c r="B35" t="s">
        <v>171</v>
      </c>
      <c r="C35" t="s">
        <v>170</v>
      </c>
      <c r="D35" t="s">
        <v>84</v>
      </c>
      <c r="E35" t="s">
        <v>116</v>
      </c>
      <c r="F35" t="s">
        <v>117</v>
      </c>
      <c r="G35" t="s">
        <v>90</v>
      </c>
      <c r="I35" t="s">
        <v>122</v>
      </c>
      <c r="J35" t="s">
        <v>123</v>
      </c>
      <c r="K35" t="s">
        <v>172</v>
      </c>
      <c r="L35">
        <v>19.988</v>
      </c>
      <c r="M35">
        <v>20.26620333</v>
      </c>
      <c r="N35">
        <v>21.678999999999998</v>
      </c>
      <c r="O35">
        <v>19.62289196</v>
      </c>
      <c r="P35">
        <v>16.155000000000001</v>
      </c>
      <c r="Q35" s="86">
        <v>45821</v>
      </c>
      <c r="T35">
        <v>0.35</v>
      </c>
      <c r="V35" t="s">
        <v>173</v>
      </c>
      <c r="AB35">
        <v>4</v>
      </c>
      <c r="AC35" t="s">
        <v>127</v>
      </c>
    </row>
    <row r="36" spans="1:29" x14ac:dyDescent="0.2">
      <c r="A36" t="s">
        <v>174</v>
      </c>
      <c r="B36" t="s">
        <v>175</v>
      </c>
      <c r="C36" t="s">
        <v>174</v>
      </c>
      <c r="D36" t="s">
        <v>84</v>
      </c>
      <c r="E36" t="s">
        <v>116</v>
      </c>
      <c r="F36" t="s">
        <v>117</v>
      </c>
      <c r="G36" t="s">
        <v>90</v>
      </c>
      <c r="I36" t="s">
        <v>122</v>
      </c>
      <c r="J36" t="s">
        <v>123</v>
      </c>
      <c r="K36" t="s">
        <v>172</v>
      </c>
      <c r="L36">
        <v>15.532</v>
      </c>
      <c r="M36">
        <v>16.521556149999999</v>
      </c>
      <c r="N36">
        <v>17.315999999999999</v>
      </c>
      <c r="O36">
        <v>13.97168263</v>
      </c>
      <c r="P36">
        <v>12.871</v>
      </c>
      <c r="Q36" s="86">
        <v>45821</v>
      </c>
      <c r="T36">
        <v>0.49</v>
      </c>
      <c r="V36" t="s">
        <v>176</v>
      </c>
      <c r="AB36">
        <v>4</v>
      </c>
      <c r="AC36" t="s">
        <v>127</v>
      </c>
    </row>
    <row r="37" spans="1:29" x14ac:dyDescent="0.2">
      <c r="A37" t="s">
        <v>177</v>
      </c>
      <c r="B37" t="s">
        <v>178</v>
      </c>
      <c r="C37" t="s">
        <v>177</v>
      </c>
      <c r="D37" t="s">
        <v>84</v>
      </c>
      <c r="E37" t="s">
        <v>116</v>
      </c>
      <c r="G37" t="s">
        <v>90</v>
      </c>
      <c r="I37" t="s">
        <v>122</v>
      </c>
      <c r="J37" t="s">
        <v>123</v>
      </c>
      <c r="K37" t="s">
        <v>172</v>
      </c>
      <c r="L37">
        <v>12.827999999999999</v>
      </c>
      <c r="M37">
        <v>13.073341170000001</v>
      </c>
      <c r="N37">
        <v>13.731999999999999</v>
      </c>
      <c r="O37">
        <v>11.063621019999999</v>
      </c>
      <c r="P37">
        <v>11.1</v>
      </c>
      <c r="Q37" s="86">
        <v>45821</v>
      </c>
      <c r="T37">
        <v>0.35</v>
      </c>
      <c r="V37" t="s">
        <v>179</v>
      </c>
      <c r="AB37">
        <v>3</v>
      </c>
      <c r="AC37" t="s">
        <v>156</v>
      </c>
    </row>
    <row r="38" spans="1:29" x14ac:dyDescent="0.2">
      <c r="A38" t="s">
        <v>180</v>
      </c>
      <c r="B38" t="s">
        <v>181</v>
      </c>
      <c r="C38" t="s">
        <v>180</v>
      </c>
      <c r="D38" t="s">
        <v>84</v>
      </c>
      <c r="E38" t="s">
        <v>116</v>
      </c>
      <c r="G38" t="s">
        <v>90</v>
      </c>
      <c r="I38" t="s">
        <v>122</v>
      </c>
      <c r="L38">
        <v>17.161999999999999</v>
      </c>
      <c r="M38">
        <v>18.458724749999998</v>
      </c>
      <c r="N38">
        <v>17.591999999999999</v>
      </c>
      <c r="O38">
        <v>14.229999830000001</v>
      </c>
      <c r="P38">
        <v>16.329999999999998</v>
      </c>
      <c r="Q38" s="86">
        <v>45821</v>
      </c>
      <c r="AB38">
        <v>4</v>
      </c>
      <c r="AC38" t="s">
        <v>127</v>
      </c>
    </row>
    <row r="39" spans="1:29" x14ac:dyDescent="0.2">
      <c r="A39" t="s">
        <v>182</v>
      </c>
      <c r="B39" t="s">
        <v>183</v>
      </c>
      <c r="C39" t="s">
        <v>182</v>
      </c>
      <c r="D39" t="s">
        <v>84</v>
      </c>
      <c r="E39" t="s">
        <v>116</v>
      </c>
      <c r="G39" t="s">
        <v>90</v>
      </c>
      <c r="I39" t="s">
        <v>122</v>
      </c>
      <c r="L39">
        <v>37.0777</v>
      </c>
      <c r="M39">
        <v>36.391501689999998</v>
      </c>
      <c r="N39">
        <v>35.018900000000002</v>
      </c>
      <c r="O39">
        <v>26.838334580000001</v>
      </c>
      <c r="P39">
        <v>27.3216</v>
      </c>
      <c r="Q39" s="86">
        <v>45821</v>
      </c>
      <c r="AB39">
        <v>5</v>
      </c>
      <c r="AC39" t="s">
        <v>86</v>
      </c>
    </row>
    <row r="40" spans="1:29" x14ac:dyDescent="0.2">
      <c r="A40" t="s">
        <v>184</v>
      </c>
      <c r="B40" t="s">
        <v>185</v>
      </c>
      <c r="C40" t="s">
        <v>184</v>
      </c>
      <c r="D40" t="s">
        <v>84</v>
      </c>
      <c r="E40" t="s">
        <v>89</v>
      </c>
      <c r="G40" t="s">
        <v>90</v>
      </c>
      <c r="I40" t="s">
        <v>122</v>
      </c>
      <c r="L40">
        <v>17.140999999999998</v>
      </c>
      <c r="M40">
        <v>16.173105750000001</v>
      </c>
      <c r="N40">
        <v>17.204000000000001</v>
      </c>
      <c r="O40">
        <v>13.847852530000001</v>
      </c>
      <c r="P40">
        <v>12.994</v>
      </c>
      <c r="Q40" s="86">
        <v>45821</v>
      </c>
      <c r="S40">
        <v>1</v>
      </c>
      <c r="AB40">
        <v>4</v>
      </c>
      <c r="AC40" t="s">
        <v>127</v>
      </c>
    </row>
    <row r="41" spans="1:29" x14ac:dyDescent="0.2">
      <c r="A41" t="s">
        <v>186</v>
      </c>
      <c r="B41" t="s">
        <v>187</v>
      </c>
      <c r="C41" t="s">
        <v>186</v>
      </c>
      <c r="D41" t="s">
        <v>84</v>
      </c>
      <c r="E41" t="s">
        <v>116</v>
      </c>
      <c r="G41" t="s">
        <v>90</v>
      </c>
      <c r="I41" t="s">
        <v>122</v>
      </c>
      <c r="L41">
        <v>18.074999999999999</v>
      </c>
      <c r="M41">
        <v>18.22498891</v>
      </c>
      <c r="N41">
        <v>17.739000000000001</v>
      </c>
      <c r="O41">
        <v>14.78281808</v>
      </c>
      <c r="P41">
        <v>16.585000000000001</v>
      </c>
      <c r="Q41" s="86">
        <v>45821</v>
      </c>
      <c r="AB41">
        <v>4</v>
      </c>
      <c r="AC41" t="s">
        <v>127</v>
      </c>
    </row>
    <row r="42" spans="1:29" x14ac:dyDescent="0.2">
      <c r="A42" t="s">
        <v>188</v>
      </c>
      <c r="B42" t="s">
        <v>189</v>
      </c>
      <c r="C42" t="s">
        <v>188</v>
      </c>
      <c r="D42" t="s">
        <v>84</v>
      </c>
      <c r="E42" t="s">
        <v>116</v>
      </c>
      <c r="G42" t="s">
        <v>90</v>
      </c>
      <c r="I42" t="s">
        <v>122</v>
      </c>
      <c r="L42">
        <v>12.723000000000001</v>
      </c>
      <c r="M42">
        <v>12.736769170000001</v>
      </c>
      <c r="N42">
        <v>13.849</v>
      </c>
      <c r="O42">
        <v>12.5716301</v>
      </c>
      <c r="P42">
        <v>13.346</v>
      </c>
      <c r="Q42" s="86">
        <v>45821</v>
      </c>
      <c r="S42">
        <v>0.28999999999999998</v>
      </c>
      <c r="AB42">
        <v>3</v>
      </c>
      <c r="AC42" t="s">
        <v>156</v>
      </c>
    </row>
    <row r="43" spans="1:29" x14ac:dyDescent="0.2">
      <c r="A43" t="s">
        <v>190</v>
      </c>
      <c r="B43" t="s">
        <v>191</v>
      </c>
      <c r="C43" t="s">
        <v>190</v>
      </c>
      <c r="D43" t="s">
        <v>84</v>
      </c>
      <c r="E43" t="s">
        <v>116</v>
      </c>
      <c r="G43" t="s">
        <v>90</v>
      </c>
      <c r="I43" t="s">
        <v>122</v>
      </c>
      <c r="L43">
        <v>61.705599999999997</v>
      </c>
      <c r="M43">
        <v>55.791091620000003</v>
      </c>
      <c r="N43">
        <v>58.391500000000001</v>
      </c>
      <c r="O43">
        <v>61.6702607</v>
      </c>
      <c r="P43">
        <v>51.056800000000003</v>
      </c>
      <c r="Q43" s="86">
        <v>45474</v>
      </c>
      <c r="AB43">
        <v>5</v>
      </c>
      <c r="AC43" t="s">
        <v>86</v>
      </c>
    </row>
    <row r="44" spans="1:29" x14ac:dyDescent="0.2">
      <c r="A44" t="s">
        <v>192</v>
      </c>
      <c r="B44" t="s">
        <v>193</v>
      </c>
      <c r="C44" t="s">
        <v>192</v>
      </c>
      <c r="D44" t="s">
        <v>84</v>
      </c>
      <c r="E44" t="s">
        <v>116</v>
      </c>
      <c r="G44" t="s">
        <v>90</v>
      </c>
      <c r="L44">
        <v>24.846299999999999</v>
      </c>
      <c r="M44">
        <v>24.621755369999999</v>
      </c>
      <c r="N44">
        <v>24.349</v>
      </c>
      <c r="O44">
        <v>19.176918870000002</v>
      </c>
      <c r="P44">
        <v>21.615600000000001</v>
      </c>
      <c r="Q44" s="86">
        <v>45821</v>
      </c>
      <c r="AB44">
        <v>4</v>
      </c>
      <c r="AC44" t="s">
        <v>127</v>
      </c>
    </row>
    <row r="45" spans="1:29" x14ac:dyDescent="0.2">
      <c r="A45" t="s">
        <v>194</v>
      </c>
      <c r="B45" t="s">
        <v>195</v>
      </c>
      <c r="C45" t="s">
        <v>194</v>
      </c>
      <c r="D45" t="s">
        <v>84</v>
      </c>
      <c r="E45" t="s">
        <v>116</v>
      </c>
      <c r="G45" t="s">
        <v>90</v>
      </c>
      <c r="H45" t="s">
        <v>196</v>
      </c>
      <c r="I45" t="s">
        <v>122</v>
      </c>
      <c r="L45">
        <v>56.31</v>
      </c>
      <c r="M45">
        <v>47.26</v>
      </c>
      <c r="N45">
        <v>50.23</v>
      </c>
      <c r="O45">
        <v>48.46</v>
      </c>
      <c r="P45">
        <v>47.12</v>
      </c>
      <c r="Q45" s="86">
        <v>45434</v>
      </c>
      <c r="AB45">
        <v>5</v>
      </c>
      <c r="AC45" t="s">
        <v>86</v>
      </c>
    </row>
    <row r="46" spans="1:29" x14ac:dyDescent="0.2">
      <c r="A46" t="s">
        <v>16795</v>
      </c>
      <c r="B46" t="s">
        <v>16796</v>
      </c>
      <c r="C46" t="s">
        <v>16795</v>
      </c>
      <c r="D46" t="s">
        <v>84</v>
      </c>
      <c r="E46" t="s">
        <v>116</v>
      </c>
      <c r="G46" t="s">
        <v>90</v>
      </c>
      <c r="H46" t="s">
        <v>16039</v>
      </c>
      <c r="I46" t="s">
        <v>122</v>
      </c>
      <c r="L46">
        <v>72.195099999999996</v>
      </c>
      <c r="M46">
        <v>59.482818770000002</v>
      </c>
      <c r="N46">
        <v>64.399000000000001</v>
      </c>
      <c r="O46">
        <v>65.227745249999998</v>
      </c>
      <c r="P46">
        <v>66.620800000000003</v>
      </c>
      <c r="Q46" s="86">
        <v>45821</v>
      </c>
      <c r="AB46">
        <v>5</v>
      </c>
      <c r="AC46" t="s">
        <v>86</v>
      </c>
    </row>
    <row r="47" spans="1:29" x14ac:dyDescent="0.2">
      <c r="A47" t="s">
        <v>16797</v>
      </c>
      <c r="B47" t="s">
        <v>16798</v>
      </c>
      <c r="C47" t="s">
        <v>16797</v>
      </c>
      <c r="D47" t="s">
        <v>84</v>
      </c>
      <c r="E47" t="s">
        <v>116</v>
      </c>
      <c r="G47" t="s">
        <v>90</v>
      </c>
      <c r="H47" t="s">
        <v>16039</v>
      </c>
      <c r="I47" t="s">
        <v>122</v>
      </c>
      <c r="L47">
        <v>5.59</v>
      </c>
      <c r="M47">
        <v>5.9328021929999997</v>
      </c>
      <c r="N47">
        <v>5.6239999999999997</v>
      </c>
      <c r="O47">
        <v>4.7060991999999997</v>
      </c>
      <c r="P47">
        <v>3.2280000000000002</v>
      </c>
      <c r="Q47" s="86">
        <v>45821</v>
      </c>
      <c r="S47">
        <v>0.1</v>
      </c>
      <c r="AB47">
        <v>2</v>
      </c>
      <c r="AC47" t="s">
        <v>153</v>
      </c>
    </row>
    <row r="48" spans="1:29" x14ac:dyDescent="0.2">
      <c r="A48" t="s">
        <v>197</v>
      </c>
      <c r="B48" t="s">
        <v>198</v>
      </c>
      <c r="C48" t="s">
        <v>197</v>
      </c>
      <c r="D48" t="s">
        <v>84</v>
      </c>
      <c r="E48" t="s">
        <v>116</v>
      </c>
      <c r="F48" t="s">
        <v>117</v>
      </c>
      <c r="G48" t="s">
        <v>90</v>
      </c>
      <c r="I48" t="s">
        <v>122</v>
      </c>
      <c r="J48" t="s">
        <v>123</v>
      </c>
      <c r="K48" t="s">
        <v>199</v>
      </c>
      <c r="L48">
        <v>20.588999999999999</v>
      </c>
      <c r="M48">
        <v>21.509053099999999</v>
      </c>
      <c r="N48">
        <v>22.873999999999999</v>
      </c>
      <c r="O48">
        <v>20.13550721</v>
      </c>
      <c r="P48">
        <v>17.024000000000001</v>
      </c>
      <c r="Q48" s="86">
        <v>45821</v>
      </c>
      <c r="T48">
        <v>0.23</v>
      </c>
      <c r="V48" t="s">
        <v>200</v>
      </c>
      <c r="AB48">
        <v>4</v>
      </c>
      <c r="AC48" t="s">
        <v>127</v>
      </c>
    </row>
    <row r="49" spans="1:29" x14ac:dyDescent="0.2">
      <c r="A49" t="s">
        <v>201</v>
      </c>
      <c r="B49" t="s">
        <v>202</v>
      </c>
      <c r="C49" t="s">
        <v>201</v>
      </c>
      <c r="D49" t="s">
        <v>84</v>
      </c>
      <c r="E49" t="s">
        <v>116</v>
      </c>
      <c r="G49" t="s">
        <v>90</v>
      </c>
      <c r="L49">
        <v>12.686</v>
      </c>
      <c r="M49">
        <v>13.00860679</v>
      </c>
      <c r="N49">
        <v>13.59</v>
      </c>
      <c r="O49">
        <v>11.07706731</v>
      </c>
      <c r="P49">
        <v>11.162000000000001</v>
      </c>
      <c r="Q49" s="86">
        <v>45821</v>
      </c>
      <c r="AB49">
        <v>3</v>
      </c>
      <c r="AC49" t="s">
        <v>156</v>
      </c>
    </row>
    <row r="50" spans="1:29" x14ac:dyDescent="0.2">
      <c r="A50" t="s">
        <v>203</v>
      </c>
      <c r="B50" t="s">
        <v>204</v>
      </c>
      <c r="C50" t="s">
        <v>203</v>
      </c>
      <c r="D50" t="s">
        <v>84</v>
      </c>
      <c r="E50" t="s">
        <v>116</v>
      </c>
      <c r="G50" t="s">
        <v>90</v>
      </c>
      <c r="I50" t="s">
        <v>122</v>
      </c>
      <c r="J50" t="s">
        <v>123</v>
      </c>
      <c r="K50" t="s">
        <v>199</v>
      </c>
      <c r="L50">
        <v>11.247</v>
      </c>
      <c r="M50">
        <v>11.73027435</v>
      </c>
      <c r="N50">
        <v>11.837</v>
      </c>
      <c r="O50">
        <v>10.44222289</v>
      </c>
      <c r="P50">
        <v>10.805999999999999</v>
      </c>
      <c r="Q50" s="86">
        <v>45821</v>
      </c>
      <c r="V50" t="s">
        <v>205</v>
      </c>
      <c r="AB50">
        <v>3</v>
      </c>
      <c r="AC50" t="s">
        <v>156</v>
      </c>
    </row>
    <row r="51" spans="1:29" x14ac:dyDescent="0.2">
      <c r="A51" t="s">
        <v>206</v>
      </c>
      <c r="B51" t="s">
        <v>207</v>
      </c>
      <c r="C51" t="s">
        <v>206</v>
      </c>
      <c r="D51" t="s">
        <v>84</v>
      </c>
      <c r="E51" t="s">
        <v>116</v>
      </c>
      <c r="G51" t="s">
        <v>90</v>
      </c>
      <c r="I51" t="s">
        <v>122</v>
      </c>
      <c r="J51" t="s">
        <v>123</v>
      </c>
      <c r="L51">
        <v>12.356</v>
      </c>
      <c r="M51">
        <v>11.94653364</v>
      </c>
      <c r="N51">
        <v>12.401</v>
      </c>
      <c r="O51">
        <v>9.0968586509999998</v>
      </c>
      <c r="P51">
        <v>8.7439999999999998</v>
      </c>
      <c r="Q51" s="86">
        <v>45821</v>
      </c>
      <c r="T51">
        <v>0.25</v>
      </c>
      <c r="AB51">
        <v>3</v>
      </c>
      <c r="AC51" t="s">
        <v>156</v>
      </c>
    </row>
    <row r="52" spans="1:29" x14ac:dyDescent="0.2">
      <c r="A52" t="s">
        <v>16799</v>
      </c>
      <c r="B52" t="s">
        <v>16800</v>
      </c>
      <c r="C52" t="s">
        <v>16799</v>
      </c>
      <c r="D52" t="s">
        <v>84</v>
      </c>
      <c r="E52" t="s">
        <v>116</v>
      </c>
      <c r="G52" t="s">
        <v>90</v>
      </c>
      <c r="H52" t="s">
        <v>16039</v>
      </c>
      <c r="I52" t="s">
        <v>122</v>
      </c>
      <c r="L52">
        <v>4.7539999999999996</v>
      </c>
      <c r="M52">
        <v>5.1660053660000003</v>
      </c>
      <c r="N52">
        <v>5.3959999999999999</v>
      </c>
      <c r="O52">
        <v>4.5303979270000001</v>
      </c>
      <c r="P52">
        <v>3.7069999999999999</v>
      </c>
      <c r="Q52" s="86">
        <v>45821</v>
      </c>
      <c r="S52">
        <v>0.2</v>
      </c>
      <c r="AB52">
        <v>2</v>
      </c>
      <c r="AC52" t="s">
        <v>153</v>
      </c>
    </row>
    <row r="53" spans="1:29" x14ac:dyDescent="0.2">
      <c r="A53" t="s">
        <v>208</v>
      </c>
      <c r="B53" t="s">
        <v>209</v>
      </c>
      <c r="C53" t="s">
        <v>208</v>
      </c>
      <c r="D53" t="s">
        <v>84</v>
      </c>
      <c r="E53" t="s">
        <v>116</v>
      </c>
      <c r="G53" t="s">
        <v>90</v>
      </c>
      <c r="L53">
        <v>12.657999999999999</v>
      </c>
      <c r="M53">
        <v>13.46170528</v>
      </c>
      <c r="N53">
        <v>13.693</v>
      </c>
      <c r="O53">
        <v>12.5616018</v>
      </c>
      <c r="P53">
        <v>13.843999999999999</v>
      </c>
      <c r="Q53" s="86">
        <v>45821</v>
      </c>
      <c r="AB53">
        <v>3</v>
      </c>
      <c r="AC53" t="s">
        <v>156</v>
      </c>
    </row>
    <row r="54" spans="1:29" x14ac:dyDescent="0.2">
      <c r="A54" t="s">
        <v>210</v>
      </c>
      <c r="B54" t="s">
        <v>211</v>
      </c>
      <c r="C54" t="s">
        <v>210</v>
      </c>
      <c r="D54" t="s">
        <v>84</v>
      </c>
      <c r="E54" t="s">
        <v>116</v>
      </c>
      <c r="G54" t="s">
        <v>90</v>
      </c>
      <c r="H54" t="s">
        <v>196</v>
      </c>
      <c r="I54" t="s">
        <v>122</v>
      </c>
      <c r="L54">
        <v>50.385399999999997</v>
      </c>
      <c r="M54">
        <v>53.389259549999998</v>
      </c>
      <c r="N54">
        <v>54.883499999999998</v>
      </c>
      <c r="O54">
        <v>42.331644070000003</v>
      </c>
      <c r="P54">
        <v>37.482399999999998</v>
      </c>
      <c r="Q54" s="86">
        <v>45821</v>
      </c>
      <c r="AB54">
        <v>5</v>
      </c>
      <c r="AC54" t="s">
        <v>86</v>
      </c>
    </row>
    <row r="55" spans="1:29" x14ac:dyDescent="0.2">
      <c r="A55" t="s">
        <v>212</v>
      </c>
      <c r="B55" t="s">
        <v>213</v>
      </c>
      <c r="C55" t="s">
        <v>212</v>
      </c>
      <c r="D55" t="s">
        <v>84</v>
      </c>
      <c r="E55" t="s">
        <v>116</v>
      </c>
      <c r="F55" t="s">
        <v>117</v>
      </c>
      <c r="G55" t="s">
        <v>90</v>
      </c>
      <c r="I55" t="s">
        <v>122</v>
      </c>
      <c r="J55" t="s">
        <v>123</v>
      </c>
      <c r="L55">
        <v>82.690299999999993</v>
      </c>
      <c r="M55">
        <v>79.934606560000006</v>
      </c>
      <c r="N55">
        <v>85.306399999999996</v>
      </c>
      <c r="O55">
        <v>88.831863540000001</v>
      </c>
      <c r="P55">
        <v>76.350300000000004</v>
      </c>
      <c r="Q55" s="86">
        <v>45821</v>
      </c>
      <c r="V55" t="s">
        <v>214</v>
      </c>
      <c r="AB55">
        <v>5</v>
      </c>
      <c r="AC55" t="s">
        <v>86</v>
      </c>
    </row>
    <row r="56" spans="1:29" x14ac:dyDescent="0.2">
      <c r="A56" t="s">
        <v>215</v>
      </c>
      <c r="B56" t="s">
        <v>216</v>
      </c>
      <c r="C56" t="s">
        <v>215</v>
      </c>
      <c r="D56" t="s">
        <v>84</v>
      </c>
      <c r="E56" t="s">
        <v>116</v>
      </c>
      <c r="F56" t="s">
        <v>117</v>
      </c>
      <c r="G56" t="s">
        <v>90</v>
      </c>
      <c r="I56" t="s">
        <v>122</v>
      </c>
      <c r="J56" t="s">
        <v>123</v>
      </c>
      <c r="L56">
        <v>82.277799999999999</v>
      </c>
      <c r="M56">
        <v>73.445681140000005</v>
      </c>
      <c r="N56">
        <v>71.899500000000003</v>
      </c>
      <c r="O56">
        <v>78.257181259999996</v>
      </c>
      <c r="P56">
        <v>53.892000000000003</v>
      </c>
      <c r="Q56" s="86">
        <v>45821</v>
      </c>
      <c r="AB56">
        <v>5</v>
      </c>
      <c r="AC56" t="s">
        <v>86</v>
      </c>
    </row>
    <row r="57" spans="1:29" x14ac:dyDescent="0.2">
      <c r="A57" t="s">
        <v>16499</v>
      </c>
      <c r="B57" t="s">
        <v>16500</v>
      </c>
      <c r="C57" t="s">
        <v>16499</v>
      </c>
      <c r="D57" t="s">
        <v>84</v>
      </c>
      <c r="E57" t="s">
        <v>116</v>
      </c>
      <c r="G57" t="s">
        <v>90</v>
      </c>
      <c r="L57">
        <v>22.242999999999999</v>
      </c>
      <c r="M57">
        <v>22.852260520000002</v>
      </c>
      <c r="N57">
        <v>23.149000000000001</v>
      </c>
      <c r="O57">
        <v>14.319972590000001</v>
      </c>
      <c r="P57">
        <v>15.358000000000001</v>
      </c>
      <c r="Q57" s="86">
        <v>45821</v>
      </c>
      <c r="S57">
        <v>0.67</v>
      </c>
      <c r="AB57">
        <v>4</v>
      </c>
      <c r="AC57" t="s">
        <v>127</v>
      </c>
    </row>
    <row r="58" spans="1:29" x14ac:dyDescent="0.2">
      <c r="A58" t="s">
        <v>217</v>
      </c>
      <c r="B58" t="s">
        <v>218</v>
      </c>
      <c r="C58" t="s">
        <v>217</v>
      </c>
      <c r="D58" t="s">
        <v>84</v>
      </c>
      <c r="E58" t="s">
        <v>116</v>
      </c>
      <c r="G58" t="s">
        <v>90</v>
      </c>
      <c r="I58" t="s">
        <v>122</v>
      </c>
      <c r="J58" t="s">
        <v>123</v>
      </c>
      <c r="K58" t="s">
        <v>199</v>
      </c>
      <c r="L58">
        <v>13.125999999999999</v>
      </c>
      <c r="M58">
        <v>13.58391741</v>
      </c>
      <c r="N58">
        <v>14.789</v>
      </c>
      <c r="O58">
        <v>14.357531610000001</v>
      </c>
      <c r="P58">
        <v>15.548</v>
      </c>
      <c r="Q58" s="86">
        <v>45821</v>
      </c>
      <c r="T58">
        <v>0.32</v>
      </c>
      <c r="V58" t="s">
        <v>219</v>
      </c>
      <c r="AB58">
        <v>3</v>
      </c>
      <c r="AC58" t="s">
        <v>156</v>
      </c>
    </row>
    <row r="59" spans="1:29" x14ac:dyDescent="0.2">
      <c r="A59" t="s">
        <v>220</v>
      </c>
      <c r="B59" t="s">
        <v>221</v>
      </c>
      <c r="C59" t="s">
        <v>220</v>
      </c>
      <c r="D59" t="s">
        <v>84</v>
      </c>
      <c r="E59" t="s">
        <v>116</v>
      </c>
      <c r="G59" t="s">
        <v>90</v>
      </c>
      <c r="I59" t="s">
        <v>122</v>
      </c>
      <c r="J59" t="s">
        <v>123</v>
      </c>
      <c r="L59">
        <v>3.0449999999999999</v>
      </c>
      <c r="M59">
        <v>3.3345322340000001</v>
      </c>
      <c r="N59">
        <v>3.6640000000000001</v>
      </c>
      <c r="O59">
        <v>2.3791396630000001</v>
      </c>
      <c r="P59">
        <v>1.071</v>
      </c>
      <c r="Q59" s="86">
        <v>45821</v>
      </c>
      <c r="T59">
        <v>0.5</v>
      </c>
      <c r="V59" t="s">
        <v>222</v>
      </c>
      <c r="AB59">
        <v>2</v>
      </c>
      <c r="AC59" t="s">
        <v>153</v>
      </c>
    </row>
    <row r="60" spans="1:29" x14ac:dyDescent="0.2">
      <c r="A60" t="s">
        <v>223</v>
      </c>
      <c r="B60" t="s">
        <v>224</v>
      </c>
      <c r="C60" t="s">
        <v>223</v>
      </c>
      <c r="D60" t="s">
        <v>84</v>
      </c>
      <c r="E60" t="s">
        <v>116</v>
      </c>
      <c r="G60" t="s">
        <v>90</v>
      </c>
      <c r="H60" t="s">
        <v>225</v>
      </c>
      <c r="L60">
        <v>15.946</v>
      </c>
      <c r="M60">
        <v>16.492630089999999</v>
      </c>
      <c r="N60">
        <v>16.076000000000001</v>
      </c>
      <c r="O60">
        <v>12.76781933</v>
      </c>
      <c r="P60">
        <v>11.372</v>
      </c>
      <c r="Q60" s="86">
        <v>45821</v>
      </c>
      <c r="AB60">
        <v>4</v>
      </c>
      <c r="AC60" t="s">
        <v>127</v>
      </c>
    </row>
    <row r="61" spans="1:29" x14ac:dyDescent="0.2">
      <c r="A61" t="s">
        <v>226</v>
      </c>
      <c r="B61" t="s">
        <v>227</v>
      </c>
      <c r="C61" t="s">
        <v>226</v>
      </c>
      <c r="D61" t="s">
        <v>84</v>
      </c>
      <c r="E61" t="s">
        <v>116</v>
      </c>
      <c r="G61" t="s">
        <v>90</v>
      </c>
      <c r="I61" t="s">
        <v>122</v>
      </c>
      <c r="L61">
        <v>17.251000000000001</v>
      </c>
      <c r="M61">
        <v>17.790820419999999</v>
      </c>
      <c r="N61">
        <v>18.337</v>
      </c>
      <c r="O61">
        <v>15.641579249999999</v>
      </c>
      <c r="P61">
        <v>13.167</v>
      </c>
      <c r="Q61" s="86">
        <v>45821</v>
      </c>
      <c r="S61">
        <v>0.43</v>
      </c>
      <c r="AB61">
        <v>4</v>
      </c>
      <c r="AC61" t="s">
        <v>127</v>
      </c>
    </row>
    <row r="62" spans="1:29" x14ac:dyDescent="0.2">
      <c r="A62" t="s">
        <v>16855</v>
      </c>
      <c r="B62" t="s">
        <v>16856</v>
      </c>
      <c r="C62" t="s">
        <v>16855</v>
      </c>
      <c r="D62" t="s">
        <v>84</v>
      </c>
      <c r="E62" t="s">
        <v>116</v>
      </c>
      <c r="G62" t="s">
        <v>90</v>
      </c>
      <c r="H62" t="s">
        <v>16039</v>
      </c>
      <c r="I62" t="s">
        <v>122</v>
      </c>
      <c r="L62">
        <v>12.138999999999999</v>
      </c>
      <c r="M62">
        <v>12.68737404</v>
      </c>
      <c r="N62">
        <v>12.456</v>
      </c>
      <c r="O62">
        <v>11.51077312</v>
      </c>
      <c r="P62">
        <v>8.3940000000000001</v>
      </c>
      <c r="Q62" s="86">
        <v>45821</v>
      </c>
      <c r="S62">
        <v>0.97</v>
      </c>
      <c r="AB62">
        <v>3</v>
      </c>
      <c r="AC62" t="s">
        <v>156</v>
      </c>
    </row>
    <row r="63" spans="1:29" x14ac:dyDescent="0.2">
      <c r="A63" t="s">
        <v>16857</v>
      </c>
      <c r="B63" t="s">
        <v>16858</v>
      </c>
      <c r="C63" t="s">
        <v>16857</v>
      </c>
      <c r="D63" t="s">
        <v>84</v>
      </c>
      <c r="E63" t="s">
        <v>116</v>
      </c>
      <c r="G63" t="s">
        <v>90</v>
      </c>
      <c r="H63" t="s">
        <v>16039</v>
      </c>
      <c r="I63" t="s">
        <v>122</v>
      </c>
      <c r="L63">
        <v>15.542</v>
      </c>
      <c r="M63">
        <v>15.433621840000001</v>
      </c>
      <c r="N63">
        <v>15.84</v>
      </c>
      <c r="O63">
        <v>11.61636298</v>
      </c>
      <c r="P63">
        <v>10.191000000000001</v>
      </c>
      <c r="Q63" s="86">
        <v>45821</v>
      </c>
      <c r="S63">
        <v>0.99</v>
      </c>
      <c r="AB63">
        <v>4</v>
      </c>
      <c r="AC63" t="s">
        <v>127</v>
      </c>
    </row>
    <row r="64" spans="1:29" x14ac:dyDescent="0.2">
      <c r="A64" t="s">
        <v>228</v>
      </c>
      <c r="B64" t="s">
        <v>229</v>
      </c>
      <c r="C64" t="s">
        <v>228</v>
      </c>
      <c r="D64" t="s">
        <v>84</v>
      </c>
      <c r="E64" t="s">
        <v>116</v>
      </c>
      <c r="G64" t="s">
        <v>90</v>
      </c>
      <c r="I64" t="s">
        <v>122</v>
      </c>
      <c r="J64" t="s">
        <v>123</v>
      </c>
      <c r="L64">
        <v>12.595000000000001</v>
      </c>
      <c r="M64">
        <v>12.90150452</v>
      </c>
      <c r="N64">
        <v>13.505000000000001</v>
      </c>
      <c r="O64">
        <v>11.11061845</v>
      </c>
      <c r="P64">
        <v>11.227</v>
      </c>
      <c r="Q64" s="86">
        <v>45821</v>
      </c>
      <c r="T64">
        <v>7.0000000000000007E-2</v>
      </c>
      <c r="V64" t="s">
        <v>230</v>
      </c>
      <c r="AB64">
        <v>3</v>
      </c>
      <c r="AC64" t="s">
        <v>156</v>
      </c>
    </row>
    <row r="65" spans="1:29" x14ac:dyDescent="0.2">
      <c r="A65" t="s">
        <v>231</v>
      </c>
      <c r="B65" t="s">
        <v>232</v>
      </c>
      <c r="C65" t="s">
        <v>231</v>
      </c>
      <c r="D65" t="s">
        <v>84</v>
      </c>
      <c r="E65" t="s">
        <v>116</v>
      </c>
      <c r="G65" t="s">
        <v>90</v>
      </c>
      <c r="L65">
        <v>13.101000000000001</v>
      </c>
      <c r="M65">
        <v>13.70433358</v>
      </c>
      <c r="N65">
        <v>13.403</v>
      </c>
      <c r="O65">
        <v>12.30091994</v>
      </c>
      <c r="P65">
        <v>11.429</v>
      </c>
      <c r="Q65" s="86">
        <v>45821</v>
      </c>
      <c r="AB65">
        <v>3</v>
      </c>
      <c r="AC65" t="s">
        <v>156</v>
      </c>
    </row>
    <row r="66" spans="1:29" x14ac:dyDescent="0.2">
      <c r="A66" t="s">
        <v>233</v>
      </c>
      <c r="B66" t="s">
        <v>234</v>
      </c>
      <c r="C66" t="s">
        <v>233</v>
      </c>
      <c r="D66" t="s">
        <v>84</v>
      </c>
      <c r="E66" t="s">
        <v>116</v>
      </c>
      <c r="G66" t="s">
        <v>90</v>
      </c>
      <c r="I66" t="s">
        <v>122</v>
      </c>
      <c r="J66" t="s">
        <v>123</v>
      </c>
      <c r="L66">
        <v>13.926</v>
      </c>
      <c r="M66">
        <v>14.46291177</v>
      </c>
      <c r="N66">
        <v>15.114000000000001</v>
      </c>
      <c r="O66">
        <v>12.69402917</v>
      </c>
      <c r="P66">
        <v>12.763999999999999</v>
      </c>
      <c r="Q66" s="86">
        <v>45821</v>
      </c>
      <c r="S66">
        <v>0.25</v>
      </c>
      <c r="AB66">
        <v>3</v>
      </c>
      <c r="AC66" t="s">
        <v>156</v>
      </c>
    </row>
    <row r="67" spans="1:29" x14ac:dyDescent="0.2">
      <c r="A67" t="s">
        <v>235</v>
      </c>
      <c r="B67" t="s">
        <v>236</v>
      </c>
      <c r="C67" t="s">
        <v>235</v>
      </c>
      <c r="D67" t="s">
        <v>84</v>
      </c>
      <c r="E67" t="s">
        <v>116</v>
      </c>
      <c r="G67" t="s">
        <v>90</v>
      </c>
      <c r="I67" t="s">
        <v>122</v>
      </c>
      <c r="L67">
        <v>0.751</v>
      </c>
      <c r="M67">
        <v>0.76420041500000002</v>
      </c>
      <c r="N67">
        <v>0.42799999999999999</v>
      </c>
      <c r="O67">
        <v>0.28628937599999998</v>
      </c>
      <c r="P67">
        <v>0.36099999999999999</v>
      </c>
      <c r="Q67" s="86">
        <v>45821</v>
      </c>
      <c r="S67">
        <v>0.22</v>
      </c>
      <c r="AB67">
        <v>1</v>
      </c>
      <c r="AC67" t="s">
        <v>124</v>
      </c>
    </row>
    <row r="68" spans="1:29" x14ac:dyDescent="0.2">
      <c r="A68" t="s">
        <v>237</v>
      </c>
      <c r="B68" t="s">
        <v>238</v>
      </c>
      <c r="C68" t="s">
        <v>237</v>
      </c>
      <c r="D68" t="s">
        <v>84</v>
      </c>
      <c r="E68" t="s">
        <v>116</v>
      </c>
      <c r="G68" t="s">
        <v>90</v>
      </c>
      <c r="H68" t="s">
        <v>225</v>
      </c>
      <c r="L68">
        <v>15.05</v>
      </c>
      <c r="M68">
        <v>14.04959992</v>
      </c>
      <c r="N68">
        <v>13.926</v>
      </c>
      <c r="O68">
        <v>15.018744549999999</v>
      </c>
      <c r="P68">
        <v>14.893000000000001</v>
      </c>
      <c r="Q68" s="86">
        <v>45821</v>
      </c>
      <c r="AB68">
        <v>4</v>
      </c>
      <c r="AC68" t="s">
        <v>127</v>
      </c>
    </row>
    <row r="69" spans="1:29" x14ac:dyDescent="0.2">
      <c r="A69" t="s">
        <v>16859</v>
      </c>
      <c r="B69" t="s">
        <v>16860</v>
      </c>
      <c r="C69" t="s">
        <v>16859</v>
      </c>
      <c r="D69" t="s">
        <v>84</v>
      </c>
      <c r="E69" t="s">
        <v>116</v>
      </c>
      <c r="G69" t="s">
        <v>90</v>
      </c>
      <c r="H69" t="s">
        <v>16039</v>
      </c>
      <c r="I69" t="s">
        <v>122</v>
      </c>
      <c r="L69">
        <v>4.0839999999999996</v>
      </c>
      <c r="M69">
        <v>4.1702322379999996</v>
      </c>
      <c r="N69">
        <v>4.3719999999999999</v>
      </c>
      <c r="O69">
        <v>4.1233009550000004</v>
      </c>
      <c r="P69">
        <v>3.851</v>
      </c>
      <c r="Q69" s="86">
        <v>45821</v>
      </c>
      <c r="S69">
        <v>0.84</v>
      </c>
      <c r="AB69">
        <v>2</v>
      </c>
      <c r="AC69" t="s">
        <v>153</v>
      </c>
    </row>
    <row r="70" spans="1:29" x14ac:dyDescent="0.2">
      <c r="A70" t="s">
        <v>239</v>
      </c>
      <c r="B70" t="s">
        <v>240</v>
      </c>
      <c r="C70" t="s">
        <v>239</v>
      </c>
      <c r="D70" t="s">
        <v>84</v>
      </c>
      <c r="E70" t="s">
        <v>116</v>
      </c>
      <c r="G70" t="s">
        <v>90</v>
      </c>
      <c r="I70" t="s">
        <v>122</v>
      </c>
      <c r="L70">
        <v>17.527999999999999</v>
      </c>
      <c r="M70">
        <v>17.960368299999999</v>
      </c>
      <c r="N70">
        <v>16.896000000000001</v>
      </c>
      <c r="O70">
        <v>14.06876467</v>
      </c>
      <c r="P70">
        <v>14.042999999999999</v>
      </c>
      <c r="Q70" s="86">
        <v>45821</v>
      </c>
      <c r="S70">
        <v>0.56999999999999995</v>
      </c>
      <c r="T70">
        <v>0.56999999999999995</v>
      </c>
      <c r="AB70">
        <v>4</v>
      </c>
      <c r="AC70" t="s">
        <v>127</v>
      </c>
    </row>
    <row r="71" spans="1:29" x14ac:dyDescent="0.2">
      <c r="A71" t="s">
        <v>241</v>
      </c>
      <c r="B71" t="s">
        <v>242</v>
      </c>
      <c r="C71" t="s">
        <v>241</v>
      </c>
      <c r="D71" t="s">
        <v>84</v>
      </c>
      <c r="E71" t="s">
        <v>116</v>
      </c>
      <c r="G71" t="s">
        <v>90</v>
      </c>
      <c r="I71" t="s">
        <v>122</v>
      </c>
      <c r="L71">
        <v>14.807</v>
      </c>
      <c r="M71">
        <v>14.841413960000001</v>
      </c>
      <c r="N71">
        <v>15.525</v>
      </c>
      <c r="O71">
        <v>14.12840514</v>
      </c>
      <c r="P71">
        <v>11.708</v>
      </c>
      <c r="Q71" s="86">
        <v>45821</v>
      </c>
      <c r="S71">
        <v>0.56000000000000005</v>
      </c>
      <c r="T71">
        <v>0.56000000000000005</v>
      </c>
      <c r="AB71">
        <v>3</v>
      </c>
      <c r="AC71" t="s">
        <v>156</v>
      </c>
    </row>
    <row r="72" spans="1:29" x14ac:dyDescent="0.2">
      <c r="A72" t="s">
        <v>16618</v>
      </c>
      <c r="B72" t="s">
        <v>16619</v>
      </c>
      <c r="C72" t="s">
        <v>16618</v>
      </c>
      <c r="D72" t="s">
        <v>84</v>
      </c>
      <c r="E72" t="s">
        <v>116</v>
      </c>
      <c r="G72" t="s">
        <v>90</v>
      </c>
      <c r="L72">
        <v>15.452</v>
      </c>
      <c r="M72">
        <v>15.857809230000001</v>
      </c>
      <c r="N72">
        <v>15.723000000000001</v>
      </c>
      <c r="O72">
        <v>12.65701241</v>
      </c>
      <c r="P72">
        <v>11.226000000000001</v>
      </c>
      <c r="Q72" s="86">
        <v>45821</v>
      </c>
      <c r="S72">
        <v>0.12</v>
      </c>
      <c r="AB72">
        <v>4</v>
      </c>
      <c r="AC72" t="s">
        <v>127</v>
      </c>
    </row>
    <row r="73" spans="1:29" x14ac:dyDescent="0.2">
      <c r="A73" t="s">
        <v>243</v>
      </c>
      <c r="B73" t="s">
        <v>244</v>
      </c>
      <c r="C73" t="s">
        <v>243</v>
      </c>
      <c r="D73" t="s">
        <v>84</v>
      </c>
      <c r="E73" t="s">
        <v>116</v>
      </c>
      <c r="G73" t="s">
        <v>90</v>
      </c>
      <c r="I73" t="s">
        <v>122</v>
      </c>
      <c r="J73" t="s">
        <v>123</v>
      </c>
      <c r="L73">
        <v>0.58699999999999997</v>
      </c>
      <c r="M73">
        <v>0.55739792300000002</v>
      </c>
      <c r="N73">
        <v>0.307</v>
      </c>
      <c r="O73">
        <v>0.107495717</v>
      </c>
      <c r="P73">
        <v>0.106</v>
      </c>
      <c r="Q73" s="86">
        <v>45821</v>
      </c>
      <c r="T73">
        <v>0.12</v>
      </c>
      <c r="AB73">
        <v>1</v>
      </c>
      <c r="AC73" t="s">
        <v>124</v>
      </c>
    </row>
    <row r="74" spans="1:29" x14ac:dyDescent="0.2">
      <c r="A74" t="s">
        <v>245</v>
      </c>
      <c r="B74" t="s">
        <v>246</v>
      </c>
      <c r="C74" t="s">
        <v>245</v>
      </c>
      <c r="D74" t="s">
        <v>84</v>
      </c>
      <c r="E74" t="s">
        <v>116</v>
      </c>
      <c r="G74" t="s">
        <v>90</v>
      </c>
      <c r="I74" t="s">
        <v>122</v>
      </c>
      <c r="L74">
        <v>13.365</v>
      </c>
      <c r="M74">
        <v>13.35091619</v>
      </c>
      <c r="N74">
        <v>14.412000000000001</v>
      </c>
      <c r="O74">
        <v>12.90405183</v>
      </c>
      <c r="P74">
        <v>13.27</v>
      </c>
      <c r="Q74" s="86">
        <v>45821</v>
      </c>
      <c r="AB74">
        <v>3</v>
      </c>
      <c r="AC74" t="s">
        <v>156</v>
      </c>
    </row>
    <row r="75" spans="1:29" x14ac:dyDescent="0.2">
      <c r="A75" t="s">
        <v>247</v>
      </c>
      <c r="B75" t="s">
        <v>248</v>
      </c>
      <c r="C75" t="s">
        <v>247</v>
      </c>
      <c r="D75" t="s">
        <v>84</v>
      </c>
      <c r="E75" t="s">
        <v>116</v>
      </c>
      <c r="G75" t="s">
        <v>90</v>
      </c>
      <c r="I75" t="s">
        <v>122</v>
      </c>
      <c r="L75">
        <v>1.0309999999999999</v>
      </c>
      <c r="M75">
        <v>1.0226498449999999</v>
      </c>
      <c r="N75">
        <v>0.68400000000000005</v>
      </c>
      <c r="O75">
        <v>0.484044213</v>
      </c>
      <c r="P75">
        <v>0.61299999999999999</v>
      </c>
      <c r="Q75" s="86">
        <v>45821</v>
      </c>
      <c r="S75">
        <v>0.22</v>
      </c>
      <c r="AB75">
        <v>1</v>
      </c>
      <c r="AC75" t="s">
        <v>124</v>
      </c>
    </row>
    <row r="76" spans="1:29" x14ac:dyDescent="0.2">
      <c r="A76" t="s">
        <v>16804</v>
      </c>
      <c r="B76" t="s">
        <v>16805</v>
      </c>
      <c r="C76" t="s">
        <v>16804</v>
      </c>
      <c r="D76" t="s">
        <v>84</v>
      </c>
      <c r="E76" t="s">
        <v>116</v>
      </c>
      <c r="G76" t="s">
        <v>90</v>
      </c>
      <c r="H76" t="s">
        <v>16039</v>
      </c>
      <c r="I76" t="s">
        <v>122</v>
      </c>
      <c r="L76">
        <v>13.077999999999999</v>
      </c>
      <c r="M76">
        <v>13.8954802</v>
      </c>
      <c r="N76">
        <v>12.942</v>
      </c>
      <c r="O76">
        <v>11.213053479999999</v>
      </c>
      <c r="P76">
        <v>10.266999999999999</v>
      </c>
      <c r="Q76" s="86">
        <v>45821</v>
      </c>
      <c r="S76">
        <v>0.4</v>
      </c>
      <c r="AB76">
        <v>3</v>
      </c>
      <c r="AC76" t="s">
        <v>156</v>
      </c>
    </row>
    <row r="77" spans="1:29" x14ac:dyDescent="0.2">
      <c r="A77" t="s">
        <v>249</v>
      </c>
      <c r="B77" t="s">
        <v>250</v>
      </c>
      <c r="C77" t="s">
        <v>249</v>
      </c>
      <c r="D77" t="s">
        <v>84</v>
      </c>
      <c r="E77" t="s">
        <v>116</v>
      </c>
      <c r="G77" t="s">
        <v>90</v>
      </c>
      <c r="L77">
        <v>3.7810000000000001</v>
      </c>
      <c r="M77">
        <v>4.0968223420000003</v>
      </c>
      <c r="N77">
        <v>3.569</v>
      </c>
      <c r="O77">
        <v>2.8977961200000002</v>
      </c>
      <c r="P77">
        <v>2.0329999999999999</v>
      </c>
      <c r="Q77" s="86">
        <v>45821</v>
      </c>
      <c r="W77">
        <v>2</v>
      </c>
      <c r="X77" s="86">
        <v>45188</v>
      </c>
      <c r="AB77">
        <v>2</v>
      </c>
      <c r="AC77" t="s">
        <v>153</v>
      </c>
    </row>
    <row r="78" spans="1:29" x14ac:dyDescent="0.2">
      <c r="A78" t="s">
        <v>251</v>
      </c>
      <c r="B78" t="s">
        <v>252</v>
      </c>
      <c r="C78" t="s">
        <v>251</v>
      </c>
      <c r="D78" t="s">
        <v>84</v>
      </c>
      <c r="E78" t="s">
        <v>116</v>
      </c>
      <c r="G78" t="s">
        <v>90</v>
      </c>
      <c r="I78" t="s">
        <v>122</v>
      </c>
      <c r="L78">
        <v>7.3390000000000004</v>
      </c>
      <c r="M78">
        <v>7.8013578839999997</v>
      </c>
      <c r="N78">
        <v>8.2650000000000006</v>
      </c>
      <c r="O78">
        <v>6.4898815799999996</v>
      </c>
      <c r="P78">
        <v>5.2640000000000002</v>
      </c>
      <c r="Q78" s="86">
        <v>45821</v>
      </c>
      <c r="S78">
        <v>0.27</v>
      </c>
      <c r="AB78">
        <v>2</v>
      </c>
      <c r="AC78" t="s">
        <v>153</v>
      </c>
    </row>
    <row r="79" spans="1:29" x14ac:dyDescent="0.2">
      <c r="A79" t="s">
        <v>253</v>
      </c>
      <c r="B79" t="s">
        <v>254</v>
      </c>
      <c r="C79" t="s">
        <v>253</v>
      </c>
      <c r="D79" t="s">
        <v>84</v>
      </c>
      <c r="E79" t="s">
        <v>116</v>
      </c>
      <c r="G79" t="s">
        <v>90</v>
      </c>
      <c r="I79" t="s">
        <v>122</v>
      </c>
      <c r="L79">
        <v>10.192</v>
      </c>
      <c r="M79">
        <v>10.471587570000001</v>
      </c>
      <c r="N79">
        <v>11.109</v>
      </c>
      <c r="O79">
        <v>8.9465711740000007</v>
      </c>
      <c r="P79">
        <v>8.3109999999999999</v>
      </c>
      <c r="Q79" s="86">
        <v>45821</v>
      </c>
      <c r="S79">
        <v>0.27</v>
      </c>
      <c r="T79">
        <v>0.27</v>
      </c>
      <c r="AB79">
        <v>3</v>
      </c>
      <c r="AC79" t="s">
        <v>156</v>
      </c>
    </row>
    <row r="80" spans="1:29" x14ac:dyDescent="0.2">
      <c r="A80" t="s">
        <v>255</v>
      </c>
      <c r="B80" t="s">
        <v>256</v>
      </c>
      <c r="C80" t="s">
        <v>255</v>
      </c>
      <c r="D80" t="s">
        <v>84</v>
      </c>
      <c r="E80" t="s">
        <v>116</v>
      </c>
      <c r="F80" t="s">
        <v>117</v>
      </c>
      <c r="G80" t="s">
        <v>90</v>
      </c>
      <c r="I80" t="s">
        <v>122</v>
      </c>
      <c r="J80" t="s">
        <v>123</v>
      </c>
      <c r="K80" t="s">
        <v>199</v>
      </c>
      <c r="L80">
        <v>14.680999999999999</v>
      </c>
      <c r="M80">
        <v>14.71130402</v>
      </c>
      <c r="N80">
        <v>15.058</v>
      </c>
      <c r="O80">
        <v>11.91381795</v>
      </c>
      <c r="P80">
        <v>10.587999999999999</v>
      </c>
      <c r="Q80" s="86">
        <v>45821</v>
      </c>
      <c r="T80">
        <v>0.21</v>
      </c>
      <c r="AB80">
        <v>3</v>
      </c>
      <c r="AC80" t="s">
        <v>156</v>
      </c>
    </row>
    <row r="81" spans="1:29" x14ac:dyDescent="0.2">
      <c r="A81" t="s">
        <v>257</v>
      </c>
      <c r="B81" t="s">
        <v>258</v>
      </c>
      <c r="C81" t="s">
        <v>257</v>
      </c>
      <c r="D81" t="s">
        <v>84</v>
      </c>
      <c r="E81" t="s">
        <v>116</v>
      </c>
      <c r="G81" t="s">
        <v>90</v>
      </c>
      <c r="I81" t="s">
        <v>122</v>
      </c>
      <c r="J81" t="s">
        <v>123</v>
      </c>
      <c r="L81">
        <v>12.773</v>
      </c>
      <c r="M81">
        <v>12.135454080000001</v>
      </c>
      <c r="N81">
        <v>12.792</v>
      </c>
      <c r="O81">
        <v>11.710378589999999</v>
      </c>
      <c r="P81">
        <v>14.802</v>
      </c>
      <c r="Q81" s="86">
        <v>45821</v>
      </c>
      <c r="T81">
        <v>0.35</v>
      </c>
      <c r="V81" t="s">
        <v>259</v>
      </c>
      <c r="AB81">
        <v>3</v>
      </c>
      <c r="AC81" t="s">
        <v>156</v>
      </c>
    </row>
    <row r="82" spans="1:29" x14ac:dyDescent="0.2">
      <c r="A82" t="s">
        <v>16806</v>
      </c>
      <c r="B82" t="s">
        <v>16807</v>
      </c>
      <c r="C82" t="s">
        <v>16806</v>
      </c>
      <c r="D82" t="s">
        <v>84</v>
      </c>
      <c r="E82" t="s">
        <v>116</v>
      </c>
      <c r="G82" t="s">
        <v>90</v>
      </c>
      <c r="H82" t="s">
        <v>16039</v>
      </c>
      <c r="I82" t="s">
        <v>122</v>
      </c>
      <c r="M82">
        <v>16.585352530000002</v>
      </c>
      <c r="N82">
        <v>17.472999999999999</v>
      </c>
      <c r="O82">
        <v>17.255658749999998</v>
      </c>
      <c r="P82">
        <v>17.670999999999999</v>
      </c>
      <c r="Q82" s="86">
        <v>45734</v>
      </c>
      <c r="S82">
        <v>0.59</v>
      </c>
      <c r="AB82">
        <v>4</v>
      </c>
      <c r="AC82" t="s">
        <v>127</v>
      </c>
    </row>
    <row r="83" spans="1:29" x14ac:dyDescent="0.2">
      <c r="A83" t="s">
        <v>260</v>
      </c>
      <c r="B83" t="s">
        <v>261</v>
      </c>
      <c r="C83" t="s">
        <v>260</v>
      </c>
      <c r="D83" t="s">
        <v>84</v>
      </c>
      <c r="E83" t="s">
        <v>116</v>
      </c>
      <c r="G83" t="s">
        <v>90</v>
      </c>
      <c r="I83" t="s">
        <v>122</v>
      </c>
      <c r="J83" t="s">
        <v>123</v>
      </c>
      <c r="N83">
        <v>16.815200000000001</v>
      </c>
      <c r="O83">
        <v>16.700540820000001</v>
      </c>
      <c r="P83">
        <v>16.273099999999999</v>
      </c>
      <c r="Q83" s="86">
        <v>45434</v>
      </c>
      <c r="AB83">
        <v>4</v>
      </c>
      <c r="AC83" t="s">
        <v>127</v>
      </c>
    </row>
    <row r="84" spans="1:29" x14ac:dyDescent="0.2">
      <c r="A84" t="s">
        <v>262</v>
      </c>
      <c r="B84" t="s">
        <v>263</v>
      </c>
      <c r="C84" t="s">
        <v>262</v>
      </c>
      <c r="D84" t="s">
        <v>84</v>
      </c>
      <c r="E84" t="s">
        <v>116</v>
      </c>
      <c r="G84" t="s">
        <v>90</v>
      </c>
      <c r="I84" t="s">
        <v>122</v>
      </c>
      <c r="J84" t="s">
        <v>123</v>
      </c>
      <c r="K84" t="s">
        <v>172</v>
      </c>
      <c r="N84">
        <v>8.6340000000000003</v>
      </c>
      <c r="O84">
        <v>3.6143328330000002</v>
      </c>
      <c r="P84">
        <v>2.1179999999999999</v>
      </c>
      <c r="Q84" s="86">
        <v>45434</v>
      </c>
      <c r="T84">
        <v>0.59</v>
      </c>
      <c r="V84" t="s">
        <v>264</v>
      </c>
      <c r="AB84">
        <v>2</v>
      </c>
      <c r="AC84" t="s">
        <v>153</v>
      </c>
    </row>
    <row r="85" spans="1:29" x14ac:dyDescent="0.2">
      <c r="A85" t="s">
        <v>265</v>
      </c>
      <c r="B85" t="s">
        <v>266</v>
      </c>
      <c r="C85" t="s">
        <v>265</v>
      </c>
      <c r="D85" t="s">
        <v>84</v>
      </c>
      <c r="F85" t="s">
        <v>117</v>
      </c>
      <c r="G85" t="s">
        <v>90</v>
      </c>
      <c r="J85" t="s">
        <v>123</v>
      </c>
      <c r="L85">
        <v>100.3421</v>
      </c>
      <c r="M85">
        <v>84.579129499999993</v>
      </c>
      <c r="N85">
        <v>86.935900000000004</v>
      </c>
      <c r="O85">
        <v>89.83493584</v>
      </c>
      <c r="P85">
        <v>109.1347</v>
      </c>
      <c r="Q85" s="86">
        <v>45821</v>
      </c>
      <c r="V85" t="s">
        <v>267</v>
      </c>
      <c r="AB85">
        <v>5</v>
      </c>
      <c r="AC85" t="s">
        <v>86</v>
      </c>
    </row>
    <row r="86" spans="1:29" x14ac:dyDescent="0.2">
      <c r="A86" t="s">
        <v>16810</v>
      </c>
      <c r="B86" t="s">
        <v>16811</v>
      </c>
      <c r="C86" t="s">
        <v>16810</v>
      </c>
      <c r="D86" t="s">
        <v>84</v>
      </c>
      <c r="E86" t="s">
        <v>116</v>
      </c>
      <c r="G86" t="s">
        <v>90</v>
      </c>
      <c r="H86" t="s">
        <v>16039</v>
      </c>
      <c r="I86" t="s">
        <v>122</v>
      </c>
      <c r="N86">
        <v>16.007999999999999</v>
      </c>
      <c r="O86">
        <v>14.420273030000001</v>
      </c>
      <c r="P86">
        <v>16.244</v>
      </c>
      <c r="Q86" s="86">
        <v>45734</v>
      </c>
      <c r="S86">
        <v>0.75</v>
      </c>
      <c r="AB86">
        <v>4</v>
      </c>
      <c r="AC86" t="s">
        <v>127</v>
      </c>
    </row>
    <row r="87" spans="1:29" x14ac:dyDescent="0.2">
      <c r="A87" t="s">
        <v>268</v>
      </c>
      <c r="B87" t="s">
        <v>269</v>
      </c>
      <c r="C87" t="s">
        <v>268</v>
      </c>
      <c r="D87" t="s">
        <v>84</v>
      </c>
      <c r="E87" t="s">
        <v>116</v>
      </c>
      <c r="G87" t="s">
        <v>90</v>
      </c>
      <c r="I87" t="s">
        <v>122</v>
      </c>
      <c r="J87" t="s">
        <v>123</v>
      </c>
      <c r="L87">
        <v>58.497100000000003</v>
      </c>
      <c r="M87">
        <v>65.520515590000002</v>
      </c>
      <c r="N87">
        <v>55.1218</v>
      </c>
      <c r="O87">
        <v>61.959310909999999</v>
      </c>
      <c r="P87">
        <v>32.281100000000002</v>
      </c>
      <c r="Q87" s="86">
        <v>45821</v>
      </c>
      <c r="V87" t="s">
        <v>270</v>
      </c>
      <c r="AB87">
        <v>5</v>
      </c>
      <c r="AC87" t="s">
        <v>86</v>
      </c>
    </row>
    <row r="88" spans="1:29" x14ac:dyDescent="0.2">
      <c r="A88" t="s">
        <v>17705</v>
      </c>
      <c r="B88" t="s">
        <v>17706</v>
      </c>
      <c r="C88" t="s">
        <v>17705</v>
      </c>
      <c r="D88" t="s">
        <v>84</v>
      </c>
      <c r="E88" t="s">
        <v>116</v>
      </c>
      <c r="G88" t="s">
        <v>294</v>
      </c>
      <c r="H88" t="s">
        <v>17707</v>
      </c>
      <c r="I88" t="s">
        <v>122</v>
      </c>
      <c r="N88">
        <v>118.8197</v>
      </c>
      <c r="O88">
        <v>120.265067</v>
      </c>
      <c r="P88">
        <v>93.819900000000004</v>
      </c>
      <c r="Q88" s="86">
        <v>45817</v>
      </c>
      <c r="AB88">
        <v>5</v>
      </c>
      <c r="AC88" t="s">
        <v>86</v>
      </c>
    </row>
    <row r="89" spans="1:29" x14ac:dyDescent="0.2">
      <c r="A89" t="s">
        <v>16808</v>
      </c>
      <c r="B89" t="s">
        <v>16809</v>
      </c>
      <c r="C89" t="s">
        <v>16808</v>
      </c>
      <c r="D89" t="s">
        <v>84</v>
      </c>
      <c r="E89" t="s">
        <v>116</v>
      </c>
      <c r="G89" t="s">
        <v>90</v>
      </c>
      <c r="H89" t="s">
        <v>16039</v>
      </c>
      <c r="I89" t="s">
        <v>122</v>
      </c>
      <c r="N89">
        <v>21.667999999999999</v>
      </c>
      <c r="O89">
        <v>18.161275140000001</v>
      </c>
      <c r="P89">
        <v>19.888000000000002</v>
      </c>
      <c r="Q89" s="86">
        <v>45734</v>
      </c>
      <c r="S89">
        <v>0.65</v>
      </c>
      <c r="AB89">
        <v>4</v>
      </c>
      <c r="AC89" t="s">
        <v>127</v>
      </c>
    </row>
    <row r="90" spans="1:29" x14ac:dyDescent="0.2">
      <c r="A90" t="s">
        <v>271</v>
      </c>
      <c r="B90" t="s">
        <v>272</v>
      </c>
      <c r="C90" t="s">
        <v>271</v>
      </c>
      <c r="D90" t="s">
        <v>84</v>
      </c>
      <c r="E90" t="s">
        <v>116</v>
      </c>
      <c r="G90" t="s">
        <v>90</v>
      </c>
      <c r="I90" t="s">
        <v>122</v>
      </c>
      <c r="J90" t="s">
        <v>123</v>
      </c>
      <c r="O90">
        <v>98.356100159999997</v>
      </c>
      <c r="P90">
        <v>89.962400000000002</v>
      </c>
      <c r="Q90" s="86">
        <v>45434</v>
      </c>
      <c r="AB90">
        <v>5</v>
      </c>
      <c r="AC90" t="s">
        <v>86</v>
      </c>
    </row>
    <row r="91" spans="1:29" x14ac:dyDescent="0.2">
      <c r="A91" t="s">
        <v>273</v>
      </c>
      <c r="B91" t="s">
        <v>274</v>
      </c>
      <c r="C91" t="s">
        <v>273</v>
      </c>
      <c r="D91" t="s">
        <v>84</v>
      </c>
      <c r="E91" t="s">
        <v>116</v>
      </c>
      <c r="F91" t="s">
        <v>117</v>
      </c>
      <c r="G91" t="s">
        <v>90</v>
      </c>
      <c r="I91" t="s">
        <v>91</v>
      </c>
      <c r="J91" t="s">
        <v>123</v>
      </c>
      <c r="L91">
        <v>26.341000000000001</v>
      </c>
      <c r="M91">
        <v>24.488837530000001</v>
      </c>
      <c r="N91">
        <v>17.997499999999999</v>
      </c>
      <c r="O91">
        <v>17.27318009</v>
      </c>
      <c r="P91">
        <v>15.4793</v>
      </c>
      <c r="Q91" s="86">
        <v>45821</v>
      </c>
      <c r="AB91">
        <v>4</v>
      </c>
      <c r="AC91" t="s">
        <v>127</v>
      </c>
    </row>
    <row r="92" spans="1:29" x14ac:dyDescent="0.2">
      <c r="A92" t="s">
        <v>16620</v>
      </c>
      <c r="B92" t="s">
        <v>16621</v>
      </c>
      <c r="C92" t="s">
        <v>16620</v>
      </c>
      <c r="D92" t="s">
        <v>84</v>
      </c>
      <c r="E92" t="s">
        <v>116</v>
      </c>
      <c r="G92" t="s">
        <v>90</v>
      </c>
      <c r="O92">
        <v>10.603006049999999</v>
      </c>
      <c r="P92">
        <v>10.013999999999999</v>
      </c>
      <c r="Q92" s="86">
        <v>45722</v>
      </c>
      <c r="S92">
        <v>0.22</v>
      </c>
      <c r="AB92">
        <v>3</v>
      </c>
      <c r="AC92" t="s">
        <v>156</v>
      </c>
    </row>
    <row r="93" spans="1:29" x14ac:dyDescent="0.2">
      <c r="A93" t="s">
        <v>275</v>
      </c>
      <c r="B93" t="s">
        <v>276</v>
      </c>
      <c r="C93" t="s">
        <v>275</v>
      </c>
      <c r="D93" t="s">
        <v>84</v>
      </c>
      <c r="E93" t="s">
        <v>116</v>
      </c>
      <c r="G93" t="s">
        <v>90</v>
      </c>
      <c r="L93">
        <v>74.232799999999997</v>
      </c>
      <c r="M93">
        <v>61.495660360000002</v>
      </c>
      <c r="N93">
        <v>57.136000000000003</v>
      </c>
      <c r="O93">
        <v>67.244173989999993</v>
      </c>
      <c r="P93">
        <v>69.134500000000003</v>
      </c>
      <c r="Q93" s="86">
        <v>45821</v>
      </c>
      <c r="AB93">
        <v>5</v>
      </c>
      <c r="AC93" t="s">
        <v>86</v>
      </c>
    </row>
    <row r="94" spans="1:29" x14ac:dyDescent="0.2">
      <c r="A94" t="s">
        <v>277</v>
      </c>
      <c r="B94" t="s">
        <v>278</v>
      </c>
      <c r="C94" t="s">
        <v>277</v>
      </c>
      <c r="D94" t="s">
        <v>84</v>
      </c>
      <c r="E94" t="s">
        <v>116</v>
      </c>
      <c r="G94" t="s">
        <v>90</v>
      </c>
      <c r="H94" t="s">
        <v>279</v>
      </c>
      <c r="I94" t="s">
        <v>122</v>
      </c>
      <c r="N94">
        <v>113.3972</v>
      </c>
      <c r="O94">
        <v>91.435578820000003</v>
      </c>
      <c r="P94">
        <v>112.9918</v>
      </c>
      <c r="Q94" s="86">
        <v>45357</v>
      </c>
      <c r="AB94">
        <v>5</v>
      </c>
      <c r="AC94" t="s">
        <v>86</v>
      </c>
    </row>
    <row r="95" spans="1:29" x14ac:dyDescent="0.2">
      <c r="A95" t="s">
        <v>280</v>
      </c>
      <c r="B95" t="s">
        <v>281</v>
      </c>
      <c r="C95" t="s">
        <v>280</v>
      </c>
      <c r="D95" t="s">
        <v>84</v>
      </c>
      <c r="E95" t="s">
        <v>116</v>
      </c>
      <c r="G95" t="s">
        <v>90</v>
      </c>
      <c r="H95" t="s">
        <v>282</v>
      </c>
      <c r="I95" t="s">
        <v>122</v>
      </c>
      <c r="O95">
        <v>3.1</v>
      </c>
      <c r="P95">
        <v>0.107</v>
      </c>
      <c r="Q95" s="86">
        <v>45447</v>
      </c>
      <c r="S95">
        <v>0.18</v>
      </c>
      <c r="AB95">
        <v>2</v>
      </c>
      <c r="AC95" t="s">
        <v>153</v>
      </c>
    </row>
    <row r="96" spans="1:29" x14ac:dyDescent="0.2">
      <c r="A96" t="s">
        <v>283</v>
      </c>
      <c r="B96" t="s">
        <v>284</v>
      </c>
      <c r="C96" t="s">
        <v>283</v>
      </c>
      <c r="D96" t="s">
        <v>84</v>
      </c>
      <c r="E96" t="s">
        <v>116</v>
      </c>
      <c r="G96" t="s">
        <v>90</v>
      </c>
      <c r="H96" t="s">
        <v>285</v>
      </c>
      <c r="I96" t="s">
        <v>122</v>
      </c>
      <c r="O96">
        <v>30.1</v>
      </c>
      <c r="P96">
        <v>11.127000000000001</v>
      </c>
      <c r="Q96" s="86">
        <v>45447</v>
      </c>
      <c r="S96">
        <v>0.4</v>
      </c>
      <c r="AB96">
        <v>5</v>
      </c>
      <c r="AC96" t="s">
        <v>86</v>
      </c>
    </row>
    <row r="97" spans="1:29" x14ac:dyDescent="0.2">
      <c r="A97" t="s">
        <v>286</v>
      </c>
      <c r="B97" t="s">
        <v>287</v>
      </c>
      <c r="C97" t="s">
        <v>286</v>
      </c>
      <c r="D97" t="s">
        <v>84</v>
      </c>
      <c r="E97" t="s">
        <v>116</v>
      </c>
      <c r="G97" t="s">
        <v>90</v>
      </c>
      <c r="I97" t="s">
        <v>122</v>
      </c>
      <c r="N97">
        <v>17.27</v>
      </c>
      <c r="P97">
        <v>17.411000000000001</v>
      </c>
      <c r="Q97" s="86">
        <v>45580</v>
      </c>
      <c r="S97">
        <v>0.03</v>
      </c>
      <c r="AB97">
        <v>4</v>
      </c>
      <c r="AC97" t="s">
        <v>127</v>
      </c>
    </row>
    <row r="98" spans="1:29" x14ac:dyDescent="0.2">
      <c r="A98" t="s">
        <v>288</v>
      </c>
      <c r="B98" t="s">
        <v>289</v>
      </c>
      <c r="C98" t="s">
        <v>288</v>
      </c>
      <c r="D98" t="s">
        <v>84</v>
      </c>
      <c r="E98" t="s">
        <v>116</v>
      </c>
      <c r="G98" t="s">
        <v>90</v>
      </c>
      <c r="H98" t="s">
        <v>290</v>
      </c>
      <c r="I98" t="s">
        <v>122</v>
      </c>
      <c r="P98">
        <v>44.291699999999999</v>
      </c>
      <c r="AB98">
        <v>5</v>
      </c>
      <c r="AC98" t="s">
        <v>86</v>
      </c>
    </row>
    <row r="99" spans="1:29" x14ac:dyDescent="0.2">
      <c r="A99" t="s">
        <v>291</v>
      </c>
      <c r="B99" t="s">
        <v>292</v>
      </c>
      <c r="C99" t="s">
        <v>291</v>
      </c>
      <c r="D99" t="s">
        <v>84</v>
      </c>
      <c r="E99" t="s">
        <v>293</v>
      </c>
      <c r="G99" t="s">
        <v>294</v>
      </c>
      <c r="H99" t="s">
        <v>295</v>
      </c>
      <c r="N99">
        <v>175.19030000000001</v>
      </c>
      <c r="O99">
        <v>206.96628329999999</v>
      </c>
      <c r="P99">
        <v>258.15460000000002</v>
      </c>
      <c r="AB99">
        <v>5</v>
      </c>
      <c r="AC99" t="s">
        <v>86</v>
      </c>
    </row>
    <row r="100" spans="1:29" x14ac:dyDescent="0.2">
      <c r="A100" t="s">
        <v>296</v>
      </c>
      <c r="B100" t="s">
        <v>297</v>
      </c>
      <c r="C100" t="s">
        <v>296</v>
      </c>
      <c r="D100" t="s">
        <v>84</v>
      </c>
      <c r="E100" t="s">
        <v>116</v>
      </c>
      <c r="G100" t="s">
        <v>90</v>
      </c>
      <c r="H100" t="s">
        <v>225</v>
      </c>
      <c r="L100">
        <v>54.271099999999997</v>
      </c>
      <c r="M100">
        <v>53.19466027</v>
      </c>
      <c r="N100">
        <v>57.6447</v>
      </c>
      <c r="O100">
        <v>46.321646569999999</v>
      </c>
      <c r="P100">
        <v>40.176099999999998</v>
      </c>
      <c r="Q100" s="86">
        <v>45821</v>
      </c>
      <c r="AB100">
        <v>5</v>
      </c>
      <c r="AC100" t="s">
        <v>86</v>
      </c>
    </row>
    <row r="101" spans="1:29" x14ac:dyDescent="0.2">
      <c r="A101" t="s">
        <v>16852</v>
      </c>
      <c r="B101" t="s">
        <v>16853</v>
      </c>
      <c r="C101" t="s">
        <v>16852</v>
      </c>
      <c r="D101" t="s">
        <v>84</v>
      </c>
      <c r="E101" t="s">
        <v>116</v>
      </c>
      <c r="G101" t="s">
        <v>90</v>
      </c>
      <c r="H101" t="s">
        <v>16854</v>
      </c>
      <c r="I101" t="s">
        <v>122</v>
      </c>
      <c r="L101">
        <v>1.22</v>
      </c>
      <c r="Q101" s="86">
        <v>45740</v>
      </c>
      <c r="AB101">
        <v>1</v>
      </c>
      <c r="AC101" t="s">
        <v>124</v>
      </c>
    </row>
    <row r="102" spans="1:29" x14ac:dyDescent="0.2">
      <c r="A102" t="s">
        <v>298</v>
      </c>
      <c r="B102" t="s">
        <v>299</v>
      </c>
      <c r="C102" t="s">
        <v>298</v>
      </c>
      <c r="D102" t="s">
        <v>84</v>
      </c>
      <c r="E102" t="s">
        <v>300</v>
      </c>
      <c r="G102" t="s">
        <v>90</v>
      </c>
      <c r="I102" t="s">
        <v>122</v>
      </c>
      <c r="J102" t="s">
        <v>123</v>
      </c>
      <c r="L102">
        <v>15.946999999999999</v>
      </c>
      <c r="M102">
        <v>16.487415899999998</v>
      </c>
      <c r="N102">
        <v>15.526</v>
      </c>
      <c r="O102">
        <v>15.511196910000001</v>
      </c>
      <c r="P102">
        <v>17.088999999999999</v>
      </c>
      <c r="Q102" s="86">
        <v>45821</v>
      </c>
      <c r="T102">
        <v>0.44</v>
      </c>
      <c r="V102" t="s">
        <v>301</v>
      </c>
      <c r="AB102">
        <v>4</v>
      </c>
      <c r="AC102" t="s">
        <v>127</v>
      </c>
    </row>
    <row r="103" spans="1:29" x14ac:dyDescent="0.2">
      <c r="A103" t="s">
        <v>302</v>
      </c>
      <c r="B103" t="s">
        <v>303</v>
      </c>
      <c r="C103" t="s">
        <v>302</v>
      </c>
      <c r="D103" t="s">
        <v>84</v>
      </c>
      <c r="E103" t="s">
        <v>116</v>
      </c>
      <c r="G103" t="s">
        <v>294</v>
      </c>
      <c r="H103" t="s">
        <v>304</v>
      </c>
      <c r="I103" t="s">
        <v>122</v>
      </c>
      <c r="L103">
        <v>14.73</v>
      </c>
      <c r="M103">
        <v>13.628979360000001</v>
      </c>
      <c r="N103">
        <v>13.635</v>
      </c>
      <c r="O103">
        <v>14.75771202</v>
      </c>
      <c r="P103">
        <v>14.631</v>
      </c>
      <c r="Q103" s="86">
        <v>45821</v>
      </c>
      <c r="AB103">
        <v>3</v>
      </c>
      <c r="AC103" t="s">
        <v>156</v>
      </c>
    </row>
    <row r="104" spans="1:29" x14ac:dyDescent="0.2">
      <c r="A104" t="s">
        <v>17301</v>
      </c>
      <c r="B104" t="s">
        <v>17302</v>
      </c>
      <c r="C104" t="s">
        <v>17301</v>
      </c>
      <c r="D104" t="s">
        <v>84</v>
      </c>
      <c r="E104" t="s">
        <v>293</v>
      </c>
      <c r="G104" t="s">
        <v>294</v>
      </c>
      <c r="H104" t="s">
        <v>17303</v>
      </c>
      <c r="I104" t="s">
        <v>122</v>
      </c>
      <c r="V104" t="s">
        <v>17304</v>
      </c>
      <c r="AB104">
        <v>5</v>
      </c>
      <c r="AC104" t="s">
        <v>86</v>
      </c>
    </row>
    <row r="105" spans="1:29" x14ac:dyDescent="0.2">
      <c r="A105" t="s">
        <v>305</v>
      </c>
      <c r="B105" t="s">
        <v>306</v>
      </c>
      <c r="C105" t="s">
        <v>305</v>
      </c>
      <c r="D105" t="s">
        <v>84</v>
      </c>
      <c r="E105" t="s">
        <v>89</v>
      </c>
      <c r="G105" t="s">
        <v>90</v>
      </c>
      <c r="I105" t="s">
        <v>122</v>
      </c>
      <c r="J105" t="s">
        <v>123</v>
      </c>
      <c r="L105">
        <v>22.547000000000001</v>
      </c>
      <c r="M105">
        <v>23.6647131</v>
      </c>
      <c r="N105">
        <v>22.574000000000002</v>
      </c>
      <c r="O105">
        <v>22.312998159999999</v>
      </c>
      <c r="P105">
        <v>22.387</v>
      </c>
      <c r="Q105" s="86">
        <v>45821</v>
      </c>
      <c r="AB105">
        <v>4</v>
      </c>
      <c r="AC105" t="s">
        <v>127</v>
      </c>
    </row>
    <row r="106" spans="1:29" x14ac:dyDescent="0.2">
      <c r="A106" t="s">
        <v>17035</v>
      </c>
      <c r="B106" t="s">
        <v>11630</v>
      </c>
      <c r="C106" t="s">
        <v>17035</v>
      </c>
      <c r="D106" t="s">
        <v>84</v>
      </c>
      <c r="E106" t="s">
        <v>89</v>
      </c>
      <c r="F106" t="s">
        <v>642</v>
      </c>
      <c r="G106" t="s">
        <v>294</v>
      </c>
      <c r="I106" t="s">
        <v>91</v>
      </c>
      <c r="J106" t="s">
        <v>9553</v>
      </c>
      <c r="K106" t="s">
        <v>9747</v>
      </c>
      <c r="N106">
        <v>27.402000000000001</v>
      </c>
      <c r="O106">
        <v>20.15337173</v>
      </c>
      <c r="P106">
        <v>23.652000000000001</v>
      </c>
      <c r="Q106" s="86">
        <v>45434</v>
      </c>
      <c r="S106">
        <v>1.48</v>
      </c>
      <c r="V106" t="s">
        <v>11631</v>
      </c>
      <c r="W106">
        <v>7</v>
      </c>
      <c r="X106" s="86">
        <v>45327</v>
      </c>
      <c r="Y106">
        <v>4</v>
      </c>
      <c r="Z106" s="86">
        <v>44895</v>
      </c>
      <c r="AA106">
        <v>4</v>
      </c>
      <c r="AB106">
        <v>3</v>
      </c>
      <c r="AC106" t="s">
        <v>156</v>
      </c>
    </row>
    <row r="107" spans="1:29" x14ac:dyDescent="0.2">
      <c r="A107" t="s">
        <v>307</v>
      </c>
      <c r="B107" t="s">
        <v>308</v>
      </c>
      <c r="C107" t="s">
        <v>307</v>
      </c>
      <c r="D107" t="s">
        <v>84</v>
      </c>
      <c r="E107" t="s">
        <v>116</v>
      </c>
      <c r="G107" t="s">
        <v>90</v>
      </c>
      <c r="L107">
        <v>25.183900000000001</v>
      </c>
      <c r="M107">
        <v>22.262017050000001</v>
      </c>
      <c r="N107">
        <v>22.7742</v>
      </c>
      <c r="O107">
        <v>21.690424029999999</v>
      </c>
      <c r="P107">
        <v>29.589600000000001</v>
      </c>
      <c r="Q107" s="86">
        <v>45821</v>
      </c>
      <c r="AB107">
        <v>4</v>
      </c>
      <c r="AC107" t="s">
        <v>127</v>
      </c>
    </row>
    <row r="108" spans="1:29" x14ac:dyDescent="0.2">
      <c r="A108" t="s">
        <v>309</v>
      </c>
      <c r="B108" t="s">
        <v>310</v>
      </c>
      <c r="C108" t="s">
        <v>309</v>
      </c>
      <c r="D108" t="s">
        <v>84</v>
      </c>
      <c r="E108" t="s">
        <v>116</v>
      </c>
      <c r="G108" t="s">
        <v>90</v>
      </c>
      <c r="H108" t="s">
        <v>311</v>
      </c>
      <c r="AB108">
        <v>2</v>
      </c>
      <c r="AC108" t="s">
        <v>153</v>
      </c>
    </row>
    <row r="109" spans="1:29" x14ac:dyDescent="0.2">
      <c r="A109" t="s">
        <v>312</v>
      </c>
      <c r="B109" t="s">
        <v>313</v>
      </c>
      <c r="C109" t="s">
        <v>312</v>
      </c>
      <c r="D109" t="s">
        <v>84</v>
      </c>
      <c r="E109" t="s">
        <v>116</v>
      </c>
      <c r="G109" t="s">
        <v>90</v>
      </c>
      <c r="H109" t="s">
        <v>196</v>
      </c>
      <c r="L109">
        <v>122.9241</v>
      </c>
      <c r="M109">
        <v>135.1993903</v>
      </c>
      <c r="N109">
        <v>125.3409</v>
      </c>
      <c r="O109">
        <v>150.63620539999999</v>
      </c>
      <c r="P109">
        <v>202.23750000000001</v>
      </c>
      <c r="Q109" s="86">
        <v>45474</v>
      </c>
      <c r="AB109">
        <v>5</v>
      </c>
      <c r="AC109" t="s">
        <v>86</v>
      </c>
    </row>
    <row r="110" spans="1:29" x14ac:dyDescent="0.2">
      <c r="A110" t="s">
        <v>314</v>
      </c>
      <c r="B110" t="s">
        <v>315</v>
      </c>
      <c r="C110" t="s">
        <v>314</v>
      </c>
      <c r="D110" t="s">
        <v>84</v>
      </c>
      <c r="E110" t="s">
        <v>116</v>
      </c>
      <c r="G110" t="s">
        <v>90</v>
      </c>
      <c r="I110" t="s">
        <v>118</v>
      </c>
      <c r="Q110" s="86">
        <v>45155</v>
      </c>
      <c r="V110" t="s">
        <v>316</v>
      </c>
      <c r="AA110">
        <v>5</v>
      </c>
      <c r="AB110">
        <v>5</v>
      </c>
      <c r="AC110" t="s">
        <v>86</v>
      </c>
    </row>
    <row r="111" spans="1:29" x14ac:dyDescent="0.2">
      <c r="A111" t="s">
        <v>317</v>
      </c>
      <c r="B111" t="s">
        <v>318</v>
      </c>
      <c r="C111" t="s">
        <v>317</v>
      </c>
      <c r="D111" t="s">
        <v>84</v>
      </c>
      <c r="E111" t="s">
        <v>116</v>
      </c>
      <c r="G111" t="s">
        <v>90</v>
      </c>
      <c r="I111" t="s">
        <v>319</v>
      </c>
      <c r="Q111" s="86">
        <v>45155</v>
      </c>
      <c r="V111" t="s">
        <v>320</v>
      </c>
      <c r="AA111">
        <v>5</v>
      </c>
      <c r="AB111">
        <v>5</v>
      </c>
      <c r="AC111" t="s">
        <v>86</v>
      </c>
    </row>
    <row r="112" spans="1:29" x14ac:dyDescent="0.2">
      <c r="A112" t="s">
        <v>321</v>
      </c>
      <c r="B112" t="s">
        <v>322</v>
      </c>
      <c r="C112" t="s">
        <v>321</v>
      </c>
      <c r="D112" t="s">
        <v>84</v>
      </c>
      <c r="F112" t="s">
        <v>117</v>
      </c>
      <c r="G112" t="s">
        <v>90</v>
      </c>
      <c r="J112" t="s">
        <v>323</v>
      </c>
      <c r="Q112" s="86">
        <v>44719</v>
      </c>
      <c r="AB112">
        <v>5</v>
      </c>
      <c r="AC112" t="s">
        <v>86</v>
      </c>
    </row>
    <row r="113" spans="1:29" x14ac:dyDescent="0.2">
      <c r="A113" t="s">
        <v>324</v>
      </c>
      <c r="B113" t="s">
        <v>325</v>
      </c>
      <c r="C113" t="s">
        <v>324</v>
      </c>
      <c r="D113" t="s">
        <v>84</v>
      </c>
      <c r="E113" t="s">
        <v>116</v>
      </c>
      <c r="G113" t="s">
        <v>294</v>
      </c>
      <c r="I113" t="s">
        <v>118</v>
      </c>
      <c r="Q113" s="86">
        <v>45155</v>
      </c>
      <c r="V113" t="s">
        <v>326</v>
      </c>
      <c r="AA113">
        <v>4</v>
      </c>
      <c r="AB113">
        <v>5</v>
      </c>
      <c r="AC113" t="s">
        <v>86</v>
      </c>
    </row>
    <row r="114" spans="1:29" x14ac:dyDescent="0.2">
      <c r="A114" t="s">
        <v>327</v>
      </c>
      <c r="B114" t="s">
        <v>328</v>
      </c>
      <c r="C114" t="s">
        <v>327</v>
      </c>
      <c r="D114" t="s">
        <v>84</v>
      </c>
      <c r="E114" t="s">
        <v>116</v>
      </c>
      <c r="G114" t="s">
        <v>90</v>
      </c>
      <c r="I114" t="s">
        <v>118</v>
      </c>
      <c r="N114">
        <v>73.3</v>
      </c>
      <c r="Q114" s="86">
        <v>45243</v>
      </c>
      <c r="AB114">
        <v>5</v>
      </c>
      <c r="AC114" t="s">
        <v>86</v>
      </c>
    </row>
    <row r="115" spans="1:29" x14ac:dyDescent="0.2">
      <c r="A115" t="s">
        <v>329</v>
      </c>
      <c r="B115" t="s">
        <v>330</v>
      </c>
      <c r="C115" t="s">
        <v>329</v>
      </c>
      <c r="D115" t="s">
        <v>84</v>
      </c>
      <c r="E115" t="s">
        <v>116</v>
      </c>
      <c r="G115" t="s">
        <v>90</v>
      </c>
      <c r="I115" t="s">
        <v>118</v>
      </c>
      <c r="Q115" s="86">
        <v>45155</v>
      </c>
      <c r="V115" t="s">
        <v>331</v>
      </c>
      <c r="AA115">
        <v>5</v>
      </c>
      <c r="AB115">
        <v>5</v>
      </c>
      <c r="AC115" t="s">
        <v>86</v>
      </c>
    </row>
    <row r="116" spans="1:29" x14ac:dyDescent="0.2">
      <c r="A116" t="s">
        <v>332</v>
      </c>
      <c r="B116" t="s">
        <v>333</v>
      </c>
      <c r="C116" t="s">
        <v>332</v>
      </c>
      <c r="D116" t="s">
        <v>84</v>
      </c>
      <c r="E116" t="s">
        <v>116</v>
      </c>
      <c r="G116" t="s">
        <v>90</v>
      </c>
      <c r="H116" t="s">
        <v>196</v>
      </c>
      <c r="I116" t="s">
        <v>91</v>
      </c>
      <c r="L116">
        <v>18.632000000000001</v>
      </c>
      <c r="M116">
        <v>17.562406939999999</v>
      </c>
      <c r="N116">
        <v>7.8689999999999998</v>
      </c>
      <c r="O116">
        <v>3.3162382240000001</v>
      </c>
      <c r="P116">
        <v>7.9489999999999998</v>
      </c>
      <c r="Q116" s="86">
        <v>45821</v>
      </c>
      <c r="Y116">
        <v>5</v>
      </c>
      <c r="Z116" s="86">
        <v>44914</v>
      </c>
      <c r="AB116">
        <v>3</v>
      </c>
      <c r="AC116" t="s">
        <v>156</v>
      </c>
    </row>
    <row r="117" spans="1:29" x14ac:dyDescent="0.2">
      <c r="A117" t="s">
        <v>334</v>
      </c>
      <c r="B117" t="s">
        <v>335</v>
      </c>
      <c r="C117" t="s">
        <v>334</v>
      </c>
      <c r="D117" t="s">
        <v>84</v>
      </c>
      <c r="E117" t="s">
        <v>116</v>
      </c>
      <c r="G117" t="s">
        <v>90</v>
      </c>
      <c r="I117" t="s">
        <v>336</v>
      </c>
      <c r="Q117" s="86">
        <v>45155</v>
      </c>
      <c r="V117" t="s">
        <v>337</v>
      </c>
      <c r="AA117">
        <v>5</v>
      </c>
      <c r="AB117">
        <v>5</v>
      </c>
      <c r="AC117" t="s">
        <v>86</v>
      </c>
    </row>
    <row r="118" spans="1:29" x14ac:dyDescent="0.2">
      <c r="A118" t="s">
        <v>16942</v>
      </c>
      <c r="B118" t="s">
        <v>16943</v>
      </c>
      <c r="C118" t="s">
        <v>16942</v>
      </c>
      <c r="D118" t="s">
        <v>84</v>
      </c>
      <c r="E118" t="s">
        <v>340</v>
      </c>
      <c r="G118" t="s">
        <v>294</v>
      </c>
      <c r="H118" t="s">
        <v>16944</v>
      </c>
      <c r="I118" t="s">
        <v>91</v>
      </c>
      <c r="AB118">
        <v>5</v>
      </c>
      <c r="AC118" t="s">
        <v>86</v>
      </c>
    </row>
    <row r="119" spans="1:29" x14ac:dyDescent="0.2">
      <c r="A119" t="s">
        <v>338</v>
      </c>
      <c r="B119" t="s">
        <v>339</v>
      </c>
      <c r="C119" t="s">
        <v>338</v>
      </c>
      <c r="D119" t="s">
        <v>84</v>
      </c>
      <c r="E119" t="s">
        <v>340</v>
      </c>
      <c r="G119" t="s">
        <v>294</v>
      </c>
      <c r="I119" t="s">
        <v>341</v>
      </c>
      <c r="AB119">
        <v>5</v>
      </c>
      <c r="AC119" t="s">
        <v>86</v>
      </c>
    </row>
    <row r="120" spans="1:29" x14ac:dyDescent="0.2">
      <c r="A120" t="s">
        <v>342</v>
      </c>
      <c r="B120" t="s">
        <v>343</v>
      </c>
      <c r="C120" t="s">
        <v>342</v>
      </c>
      <c r="D120" t="s">
        <v>84</v>
      </c>
      <c r="E120" t="s">
        <v>340</v>
      </c>
      <c r="G120" t="s">
        <v>294</v>
      </c>
      <c r="I120" t="s">
        <v>91</v>
      </c>
      <c r="AB120">
        <v>5</v>
      </c>
      <c r="AC120" t="s">
        <v>86</v>
      </c>
    </row>
    <row r="121" spans="1:29" x14ac:dyDescent="0.2">
      <c r="A121" t="s">
        <v>344</v>
      </c>
      <c r="B121" t="s">
        <v>345</v>
      </c>
      <c r="C121" t="s">
        <v>344</v>
      </c>
      <c r="D121" t="s">
        <v>84</v>
      </c>
      <c r="E121" t="s">
        <v>340</v>
      </c>
      <c r="G121" t="s">
        <v>294</v>
      </c>
      <c r="I121" t="s">
        <v>118</v>
      </c>
      <c r="AB121">
        <v>5</v>
      </c>
      <c r="AC121" t="s">
        <v>86</v>
      </c>
    </row>
    <row r="122" spans="1:29" x14ac:dyDescent="0.2">
      <c r="A122" t="s">
        <v>346</v>
      </c>
      <c r="B122" t="s">
        <v>347</v>
      </c>
      <c r="C122" t="s">
        <v>346</v>
      </c>
      <c r="D122" t="s">
        <v>84</v>
      </c>
      <c r="E122" t="s">
        <v>89</v>
      </c>
      <c r="G122" t="s">
        <v>348</v>
      </c>
      <c r="I122" t="s">
        <v>91</v>
      </c>
      <c r="Q122" s="86">
        <v>45155</v>
      </c>
      <c r="V122" t="s">
        <v>349</v>
      </c>
      <c r="AA122">
        <v>4</v>
      </c>
      <c r="AB122">
        <v>5</v>
      </c>
      <c r="AC122" t="s">
        <v>86</v>
      </c>
    </row>
    <row r="123" spans="1:29" x14ac:dyDescent="0.2">
      <c r="A123" t="s">
        <v>350</v>
      </c>
      <c r="B123" t="s">
        <v>351</v>
      </c>
      <c r="C123" t="s">
        <v>350</v>
      </c>
      <c r="D123" t="s">
        <v>84</v>
      </c>
      <c r="E123" t="s">
        <v>116</v>
      </c>
      <c r="G123" t="s">
        <v>90</v>
      </c>
      <c r="H123" t="s">
        <v>352</v>
      </c>
      <c r="I123" t="s">
        <v>118</v>
      </c>
      <c r="L123">
        <v>6.1112000000000002</v>
      </c>
      <c r="M123">
        <v>4.9924183710000003</v>
      </c>
      <c r="N123">
        <v>4.6547000000000001</v>
      </c>
      <c r="O123">
        <v>2.9933704919999999</v>
      </c>
      <c r="P123">
        <v>2.7694000000000001</v>
      </c>
      <c r="Q123" s="86">
        <v>45821</v>
      </c>
      <c r="AB123">
        <v>2</v>
      </c>
      <c r="AC123" t="s">
        <v>153</v>
      </c>
    </row>
    <row r="124" spans="1:29" x14ac:dyDescent="0.2">
      <c r="A124" t="s">
        <v>353</v>
      </c>
      <c r="B124" t="s">
        <v>354</v>
      </c>
      <c r="C124" t="s">
        <v>353</v>
      </c>
      <c r="D124" t="s">
        <v>84</v>
      </c>
      <c r="I124" t="s">
        <v>91</v>
      </c>
      <c r="Q124" s="86">
        <v>45154</v>
      </c>
      <c r="AB124">
        <v>5</v>
      </c>
      <c r="AC124" t="s">
        <v>86</v>
      </c>
    </row>
    <row r="125" spans="1:29" x14ac:dyDescent="0.2">
      <c r="A125" t="s">
        <v>355</v>
      </c>
      <c r="B125" t="s">
        <v>356</v>
      </c>
      <c r="C125" t="s">
        <v>355</v>
      </c>
      <c r="D125" t="s">
        <v>84</v>
      </c>
      <c r="E125" t="s">
        <v>116</v>
      </c>
      <c r="G125" t="s">
        <v>90</v>
      </c>
      <c r="I125" t="s">
        <v>357</v>
      </c>
      <c r="L125">
        <v>223.36060000000001</v>
      </c>
      <c r="M125">
        <v>131.47324359999999</v>
      </c>
      <c r="N125">
        <v>140.44139999999999</v>
      </c>
      <c r="O125">
        <v>94.466053630000005</v>
      </c>
      <c r="P125">
        <v>100.0444</v>
      </c>
      <c r="Q125" s="86">
        <v>45821</v>
      </c>
      <c r="AB125">
        <v>5</v>
      </c>
      <c r="AC125" t="s">
        <v>86</v>
      </c>
    </row>
    <row r="126" spans="1:29" x14ac:dyDescent="0.2">
      <c r="A126" t="s">
        <v>358</v>
      </c>
      <c r="B126" t="s">
        <v>359</v>
      </c>
      <c r="C126" t="s">
        <v>358</v>
      </c>
      <c r="D126" t="s">
        <v>84</v>
      </c>
      <c r="E126" t="s">
        <v>116</v>
      </c>
      <c r="G126" t="s">
        <v>90</v>
      </c>
      <c r="H126" t="s">
        <v>360</v>
      </c>
      <c r="L126">
        <v>44.575000000000003</v>
      </c>
      <c r="M126">
        <v>46.22833481</v>
      </c>
      <c r="N126">
        <v>39.458100000000002</v>
      </c>
      <c r="O126">
        <v>31.24438799</v>
      </c>
      <c r="P126">
        <v>27.0366</v>
      </c>
      <c r="Q126" s="86">
        <v>45761</v>
      </c>
      <c r="AB126">
        <v>5</v>
      </c>
      <c r="AC126" t="s">
        <v>86</v>
      </c>
    </row>
    <row r="127" spans="1:29" x14ac:dyDescent="0.2">
      <c r="A127" t="s">
        <v>361</v>
      </c>
      <c r="B127" t="s">
        <v>362</v>
      </c>
      <c r="C127" t="s">
        <v>361</v>
      </c>
      <c r="D127" t="s">
        <v>84</v>
      </c>
      <c r="E127" t="s">
        <v>116</v>
      </c>
      <c r="G127" t="s">
        <v>90</v>
      </c>
      <c r="L127">
        <v>35.586300000000001</v>
      </c>
      <c r="M127">
        <v>34.40810243</v>
      </c>
      <c r="N127">
        <v>32.9955</v>
      </c>
      <c r="O127">
        <v>30.954073480000002</v>
      </c>
      <c r="P127">
        <v>29.0428</v>
      </c>
      <c r="Q127" s="86">
        <v>45821</v>
      </c>
      <c r="AB127">
        <v>5</v>
      </c>
      <c r="AC127" t="s">
        <v>86</v>
      </c>
    </row>
    <row r="128" spans="1:29" x14ac:dyDescent="0.2">
      <c r="A128" t="s">
        <v>17021</v>
      </c>
      <c r="B128" t="s">
        <v>17022</v>
      </c>
      <c r="C128" t="s">
        <v>17021</v>
      </c>
      <c r="D128" t="s">
        <v>84</v>
      </c>
      <c r="E128" t="s">
        <v>116</v>
      </c>
      <c r="G128" t="s">
        <v>90</v>
      </c>
      <c r="L128">
        <v>33.049799999999998</v>
      </c>
      <c r="M128">
        <v>32.704317099999997</v>
      </c>
      <c r="N128">
        <v>33.269799999999996</v>
      </c>
      <c r="O128">
        <v>34.480035950000001</v>
      </c>
      <c r="P128">
        <v>28.705100000000002</v>
      </c>
      <c r="Q128" s="86">
        <v>45821</v>
      </c>
      <c r="AB128">
        <v>5</v>
      </c>
      <c r="AC128" t="s">
        <v>86</v>
      </c>
    </row>
    <row r="129" spans="1:29" x14ac:dyDescent="0.2">
      <c r="A129" t="s">
        <v>363</v>
      </c>
      <c r="B129" t="s">
        <v>364</v>
      </c>
      <c r="C129" t="s">
        <v>363</v>
      </c>
      <c r="D129" t="s">
        <v>84</v>
      </c>
      <c r="E129" t="s">
        <v>116</v>
      </c>
      <c r="G129" t="s">
        <v>90</v>
      </c>
      <c r="H129" t="s">
        <v>360</v>
      </c>
      <c r="L129">
        <v>58.308300000000003</v>
      </c>
      <c r="M129">
        <v>47.695852600000002</v>
      </c>
      <c r="N129">
        <v>46.9495</v>
      </c>
      <c r="O129">
        <v>49.10599465</v>
      </c>
      <c r="P129">
        <v>52.912799999999997</v>
      </c>
      <c r="Q129" s="86">
        <v>45821</v>
      </c>
      <c r="AB129">
        <v>5</v>
      </c>
      <c r="AC129" t="s">
        <v>86</v>
      </c>
    </row>
    <row r="130" spans="1:29" x14ac:dyDescent="0.2">
      <c r="A130" t="s">
        <v>16803</v>
      </c>
      <c r="B130" t="s">
        <v>365</v>
      </c>
      <c r="C130" t="s">
        <v>16803</v>
      </c>
      <c r="D130" t="s">
        <v>84</v>
      </c>
      <c r="E130" t="s">
        <v>116</v>
      </c>
      <c r="G130" t="s">
        <v>90</v>
      </c>
      <c r="L130">
        <v>18.592500000000001</v>
      </c>
      <c r="M130">
        <v>19.406569009999998</v>
      </c>
      <c r="N130">
        <v>20.964099999999998</v>
      </c>
      <c r="O130">
        <v>19.33996192</v>
      </c>
      <c r="P130">
        <v>22.0441</v>
      </c>
      <c r="Q130" s="86">
        <v>45821</v>
      </c>
      <c r="AB130">
        <v>4</v>
      </c>
      <c r="AC130" t="s">
        <v>127</v>
      </c>
    </row>
    <row r="131" spans="1:29" x14ac:dyDescent="0.2">
      <c r="A131" t="s">
        <v>366</v>
      </c>
      <c r="B131" t="s">
        <v>367</v>
      </c>
      <c r="C131" t="s">
        <v>366</v>
      </c>
      <c r="D131" t="s">
        <v>84</v>
      </c>
      <c r="E131" t="s">
        <v>116</v>
      </c>
      <c r="F131" t="s">
        <v>117</v>
      </c>
      <c r="G131" t="s">
        <v>90</v>
      </c>
      <c r="I131" t="s">
        <v>357</v>
      </c>
      <c r="K131" t="s">
        <v>368</v>
      </c>
      <c r="L131">
        <v>15.163</v>
      </c>
      <c r="M131">
        <v>14.73974477</v>
      </c>
      <c r="N131">
        <v>15.768000000000001</v>
      </c>
      <c r="O131">
        <v>14.0528035</v>
      </c>
      <c r="P131">
        <v>12.034000000000001</v>
      </c>
      <c r="Q131" s="86">
        <v>45821</v>
      </c>
      <c r="V131" t="s">
        <v>369</v>
      </c>
      <c r="AA131">
        <v>3</v>
      </c>
      <c r="AB131">
        <v>4</v>
      </c>
      <c r="AC131" t="s">
        <v>127</v>
      </c>
    </row>
    <row r="132" spans="1:29" x14ac:dyDescent="0.2">
      <c r="A132" t="s">
        <v>370</v>
      </c>
      <c r="B132" t="s">
        <v>371</v>
      </c>
      <c r="C132" t="s">
        <v>370</v>
      </c>
      <c r="D132" t="s">
        <v>84</v>
      </c>
      <c r="E132" t="s">
        <v>116</v>
      </c>
      <c r="F132" t="s">
        <v>117</v>
      </c>
      <c r="G132" t="s">
        <v>90</v>
      </c>
      <c r="I132" t="s">
        <v>357</v>
      </c>
      <c r="K132" t="s">
        <v>368</v>
      </c>
      <c r="L132">
        <v>17.29</v>
      </c>
      <c r="M132">
        <v>16.58506861</v>
      </c>
      <c r="N132">
        <v>17.785</v>
      </c>
      <c r="O132">
        <v>16.60215075</v>
      </c>
      <c r="P132">
        <v>14.337</v>
      </c>
      <c r="Q132" s="86">
        <v>45821</v>
      </c>
      <c r="V132" t="s">
        <v>372</v>
      </c>
      <c r="AA132">
        <v>4</v>
      </c>
      <c r="AB132">
        <v>4</v>
      </c>
      <c r="AC132" t="s">
        <v>127</v>
      </c>
    </row>
    <row r="133" spans="1:29" x14ac:dyDescent="0.2">
      <c r="A133" t="s">
        <v>373</v>
      </c>
      <c r="B133" t="s">
        <v>374</v>
      </c>
      <c r="C133" t="s">
        <v>373</v>
      </c>
      <c r="D133" t="s">
        <v>84</v>
      </c>
      <c r="G133" t="s">
        <v>90</v>
      </c>
      <c r="J133" t="s">
        <v>375</v>
      </c>
      <c r="L133">
        <v>10.917</v>
      </c>
      <c r="M133">
        <v>11.297260489999999</v>
      </c>
      <c r="N133">
        <v>11.074999999999999</v>
      </c>
      <c r="O133">
        <v>9.8238838939999997</v>
      </c>
      <c r="P133">
        <v>6.5490000000000004</v>
      </c>
      <c r="Q133" s="86">
        <v>45821</v>
      </c>
      <c r="V133" t="s">
        <v>376</v>
      </c>
      <c r="AB133">
        <v>3</v>
      </c>
      <c r="AC133" t="s">
        <v>156</v>
      </c>
    </row>
    <row r="134" spans="1:29" x14ac:dyDescent="0.2">
      <c r="A134" t="s">
        <v>377</v>
      </c>
      <c r="B134" t="s">
        <v>378</v>
      </c>
      <c r="C134" t="s">
        <v>377</v>
      </c>
      <c r="D134" t="s">
        <v>84</v>
      </c>
      <c r="E134" t="s">
        <v>116</v>
      </c>
      <c r="F134" t="s">
        <v>117</v>
      </c>
      <c r="G134" t="s">
        <v>90</v>
      </c>
      <c r="I134" t="s">
        <v>357</v>
      </c>
      <c r="L134">
        <v>7.625</v>
      </c>
      <c r="M134">
        <v>8.2349270440000009</v>
      </c>
      <c r="N134">
        <v>8.6259999999999994</v>
      </c>
      <c r="O134">
        <v>7.1506901999999997</v>
      </c>
      <c r="P134">
        <v>5.0359999999999996</v>
      </c>
      <c r="Q134" s="86">
        <v>45821</v>
      </c>
      <c r="V134" t="s">
        <v>379</v>
      </c>
      <c r="AA134">
        <v>2</v>
      </c>
      <c r="AB134">
        <v>2</v>
      </c>
      <c r="AC134" t="s">
        <v>153</v>
      </c>
    </row>
    <row r="135" spans="1:29" x14ac:dyDescent="0.2">
      <c r="A135" t="s">
        <v>380</v>
      </c>
      <c r="B135" t="s">
        <v>381</v>
      </c>
      <c r="C135" t="s">
        <v>380</v>
      </c>
      <c r="D135" t="s">
        <v>84</v>
      </c>
      <c r="E135" t="s">
        <v>116</v>
      </c>
      <c r="F135" t="s">
        <v>117</v>
      </c>
      <c r="G135" t="s">
        <v>90</v>
      </c>
      <c r="I135" t="s">
        <v>357</v>
      </c>
      <c r="K135" t="s">
        <v>368</v>
      </c>
      <c r="L135">
        <v>12.268000000000001</v>
      </c>
      <c r="M135">
        <v>10.815172260000001</v>
      </c>
      <c r="N135">
        <v>11.55</v>
      </c>
      <c r="O135">
        <v>7.982287253</v>
      </c>
      <c r="P135">
        <v>9.3469999999999995</v>
      </c>
      <c r="Q135" s="86">
        <v>45821</v>
      </c>
      <c r="V135" t="s">
        <v>382</v>
      </c>
      <c r="AA135">
        <v>3</v>
      </c>
      <c r="AB135">
        <v>3</v>
      </c>
      <c r="AC135" t="s">
        <v>156</v>
      </c>
    </row>
    <row r="136" spans="1:29" x14ac:dyDescent="0.2">
      <c r="A136" t="s">
        <v>383</v>
      </c>
      <c r="B136" t="s">
        <v>384</v>
      </c>
      <c r="C136" t="s">
        <v>383</v>
      </c>
      <c r="D136" t="s">
        <v>84</v>
      </c>
      <c r="E136" t="s">
        <v>116</v>
      </c>
      <c r="F136" t="s">
        <v>117</v>
      </c>
      <c r="G136" t="s">
        <v>90</v>
      </c>
      <c r="I136" t="s">
        <v>357</v>
      </c>
      <c r="K136" t="s">
        <v>368</v>
      </c>
      <c r="L136">
        <v>25.009</v>
      </c>
      <c r="M136">
        <v>25.77645021</v>
      </c>
      <c r="N136">
        <v>28.471</v>
      </c>
      <c r="O136">
        <v>21.856163590000001</v>
      </c>
      <c r="P136">
        <v>24.454999999999998</v>
      </c>
      <c r="Q136" s="86">
        <v>45821</v>
      </c>
      <c r="V136" t="s">
        <v>385</v>
      </c>
      <c r="AA136">
        <v>4</v>
      </c>
      <c r="AB136">
        <v>4</v>
      </c>
      <c r="AC136" t="s">
        <v>127</v>
      </c>
    </row>
    <row r="137" spans="1:29" x14ac:dyDescent="0.2">
      <c r="A137" t="s">
        <v>386</v>
      </c>
      <c r="B137" t="s">
        <v>387</v>
      </c>
      <c r="C137" t="s">
        <v>386</v>
      </c>
      <c r="D137" t="s">
        <v>84</v>
      </c>
      <c r="E137" t="s">
        <v>116</v>
      </c>
      <c r="F137" t="s">
        <v>117</v>
      </c>
      <c r="G137" t="s">
        <v>90</v>
      </c>
      <c r="I137" t="s">
        <v>357</v>
      </c>
      <c r="K137" t="s">
        <v>368</v>
      </c>
      <c r="M137">
        <v>20.967629819999999</v>
      </c>
      <c r="N137">
        <v>20.431999999999999</v>
      </c>
      <c r="O137">
        <v>17.47696771</v>
      </c>
      <c r="P137">
        <v>19.946000000000002</v>
      </c>
      <c r="Q137" s="86">
        <v>45155</v>
      </c>
      <c r="V137" t="s">
        <v>388</v>
      </c>
      <c r="AA137">
        <v>4</v>
      </c>
      <c r="AB137">
        <v>4</v>
      </c>
      <c r="AC137" t="s">
        <v>127</v>
      </c>
    </row>
    <row r="138" spans="1:29" x14ac:dyDescent="0.2">
      <c r="A138" t="s">
        <v>389</v>
      </c>
      <c r="B138" t="s">
        <v>390</v>
      </c>
      <c r="C138" t="s">
        <v>389</v>
      </c>
      <c r="D138" t="s">
        <v>84</v>
      </c>
      <c r="E138" t="s">
        <v>116</v>
      </c>
      <c r="F138" t="s">
        <v>117</v>
      </c>
      <c r="G138" t="s">
        <v>90</v>
      </c>
      <c r="I138" t="s">
        <v>357</v>
      </c>
      <c r="K138" t="s">
        <v>368</v>
      </c>
      <c r="L138">
        <v>11.401</v>
      </c>
      <c r="M138">
        <v>11.441412830000001</v>
      </c>
      <c r="N138">
        <v>12.170999999999999</v>
      </c>
      <c r="O138">
        <v>10.46534475</v>
      </c>
      <c r="P138">
        <v>10.207000000000001</v>
      </c>
      <c r="Q138" s="86">
        <v>45821</v>
      </c>
      <c r="V138" t="s">
        <v>391</v>
      </c>
      <c r="AA138">
        <v>3</v>
      </c>
      <c r="AB138">
        <v>3</v>
      </c>
      <c r="AC138" t="s">
        <v>156</v>
      </c>
    </row>
    <row r="139" spans="1:29" x14ac:dyDescent="0.2">
      <c r="A139" t="s">
        <v>392</v>
      </c>
      <c r="B139" t="s">
        <v>393</v>
      </c>
      <c r="C139" t="s">
        <v>392</v>
      </c>
      <c r="D139" t="s">
        <v>84</v>
      </c>
      <c r="E139" t="s">
        <v>116</v>
      </c>
      <c r="F139" t="s">
        <v>117</v>
      </c>
      <c r="G139" t="s">
        <v>90</v>
      </c>
      <c r="I139" t="s">
        <v>357</v>
      </c>
      <c r="K139" t="s">
        <v>368</v>
      </c>
      <c r="L139">
        <v>11.417999999999999</v>
      </c>
      <c r="M139">
        <v>11.35010052</v>
      </c>
      <c r="N139">
        <v>12.362</v>
      </c>
      <c r="O139">
        <v>9.6048220489999991</v>
      </c>
      <c r="P139">
        <v>8.8330000000000002</v>
      </c>
      <c r="Q139" s="86">
        <v>45821</v>
      </c>
      <c r="V139" t="s">
        <v>394</v>
      </c>
      <c r="AA139">
        <v>3</v>
      </c>
      <c r="AB139">
        <v>3</v>
      </c>
      <c r="AC139" t="s">
        <v>156</v>
      </c>
    </row>
    <row r="140" spans="1:29" x14ac:dyDescent="0.2">
      <c r="A140" t="s">
        <v>395</v>
      </c>
      <c r="B140" t="s">
        <v>396</v>
      </c>
      <c r="C140" t="s">
        <v>395</v>
      </c>
      <c r="D140" t="s">
        <v>84</v>
      </c>
      <c r="E140" t="s">
        <v>116</v>
      </c>
      <c r="F140" t="s">
        <v>117</v>
      </c>
      <c r="G140" t="s">
        <v>90</v>
      </c>
      <c r="I140" t="s">
        <v>357</v>
      </c>
      <c r="K140" t="s">
        <v>368</v>
      </c>
      <c r="L140">
        <v>8.0589999999999993</v>
      </c>
      <c r="M140">
        <v>8.7032499300000001</v>
      </c>
      <c r="N140">
        <v>9.0220000000000002</v>
      </c>
      <c r="O140">
        <v>6.5646978010000003</v>
      </c>
      <c r="P140">
        <v>8.4890000000000008</v>
      </c>
      <c r="Q140" s="86">
        <v>45821</v>
      </c>
      <c r="V140" t="s">
        <v>397</v>
      </c>
      <c r="AA140">
        <v>3</v>
      </c>
      <c r="AB140">
        <v>2</v>
      </c>
      <c r="AC140" t="s">
        <v>153</v>
      </c>
    </row>
    <row r="141" spans="1:29" x14ac:dyDescent="0.2">
      <c r="A141" t="s">
        <v>16785</v>
      </c>
      <c r="B141" t="s">
        <v>16786</v>
      </c>
      <c r="C141" t="s">
        <v>16785</v>
      </c>
      <c r="D141" t="s">
        <v>84</v>
      </c>
      <c r="E141" t="s">
        <v>116</v>
      </c>
      <c r="G141" t="s">
        <v>90</v>
      </c>
      <c r="L141">
        <v>27.83</v>
      </c>
      <c r="Q141" s="86">
        <v>45733</v>
      </c>
      <c r="AB141">
        <v>4</v>
      </c>
      <c r="AC141" t="s">
        <v>127</v>
      </c>
    </row>
    <row r="142" spans="1:29" x14ac:dyDescent="0.2">
      <c r="A142" t="s">
        <v>16780</v>
      </c>
      <c r="B142" t="s">
        <v>16781</v>
      </c>
      <c r="C142" t="s">
        <v>16780</v>
      </c>
      <c r="D142" t="s">
        <v>84</v>
      </c>
      <c r="E142" t="s">
        <v>116</v>
      </c>
      <c r="G142" t="s">
        <v>90</v>
      </c>
      <c r="L142">
        <v>25.85</v>
      </c>
      <c r="Q142" s="86">
        <v>45733</v>
      </c>
      <c r="AB142">
        <v>4</v>
      </c>
      <c r="AC142" t="s">
        <v>127</v>
      </c>
    </row>
    <row r="143" spans="1:29" x14ac:dyDescent="0.2">
      <c r="A143" t="s">
        <v>398</v>
      </c>
      <c r="B143" t="s">
        <v>399</v>
      </c>
      <c r="C143" t="s">
        <v>398</v>
      </c>
      <c r="D143" t="s">
        <v>84</v>
      </c>
      <c r="E143" t="s">
        <v>116</v>
      </c>
      <c r="F143" t="s">
        <v>117</v>
      </c>
      <c r="G143" t="s">
        <v>90</v>
      </c>
      <c r="I143" t="s">
        <v>118</v>
      </c>
      <c r="L143">
        <v>57.356099999999998</v>
      </c>
      <c r="M143">
        <v>45.785985529999998</v>
      </c>
      <c r="N143">
        <v>45.186700000000002</v>
      </c>
      <c r="O143">
        <v>26.22321032</v>
      </c>
      <c r="P143">
        <v>17.93</v>
      </c>
      <c r="Q143" s="86">
        <v>45821</v>
      </c>
      <c r="V143" t="s">
        <v>400</v>
      </c>
      <c r="AA143">
        <v>4</v>
      </c>
      <c r="AB143">
        <v>5</v>
      </c>
      <c r="AC143" t="s">
        <v>86</v>
      </c>
    </row>
    <row r="144" spans="1:29" x14ac:dyDescent="0.2">
      <c r="A144" t="s">
        <v>17424</v>
      </c>
      <c r="B144" t="s">
        <v>17425</v>
      </c>
      <c r="C144" t="s">
        <v>17424</v>
      </c>
      <c r="D144" t="s">
        <v>84</v>
      </c>
      <c r="E144" t="s">
        <v>116</v>
      </c>
      <c r="G144" t="s">
        <v>90</v>
      </c>
      <c r="H144" t="s">
        <v>225</v>
      </c>
      <c r="I144" t="s">
        <v>91</v>
      </c>
      <c r="L144">
        <v>35.6785</v>
      </c>
      <c r="M144">
        <v>27.613604169999999</v>
      </c>
      <c r="N144">
        <v>29.4725</v>
      </c>
      <c r="O144">
        <v>23.408538790000001</v>
      </c>
      <c r="P144">
        <v>21.387599999999999</v>
      </c>
      <c r="Q144" s="86">
        <v>45821</v>
      </c>
      <c r="AB144">
        <v>5</v>
      </c>
      <c r="AC144" t="s">
        <v>86</v>
      </c>
    </row>
    <row r="145" spans="1:29" x14ac:dyDescent="0.2">
      <c r="A145" t="s">
        <v>401</v>
      </c>
      <c r="B145" t="s">
        <v>402</v>
      </c>
      <c r="C145" t="s">
        <v>401</v>
      </c>
      <c r="D145" t="s">
        <v>84</v>
      </c>
      <c r="E145" t="s">
        <v>116</v>
      </c>
      <c r="F145" t="s">
        <v>117</v>
      </c>
      <c r="G145" t="s">
        <v>90</v>
      </c>
      <c r="I145" t="s">
        <v>357</v>
      </c>
      <c r="L145">
        <v>70.958299999999994</v>
      </c>
      <c r="M145">
        <v>51.756672180000002</v>
      </c>
      <c r="N145">
        <v>39.095399999999998</v>
      </c>
      <c r="O145">
        <v>38.178547989999998</v>
      </c>
      <c r="P145">
        <v>36.5685</v>
      </c>
      <c r="Q145" s="86">
        <v>45821</v>
      </c>
      <c r="V145" t="s">
        <v>403</v>
      </c>
      <c r="AA145">
        <v>5</v>
      </c>
      <c r="AB145">
        <v>5</v>
      </c>
      <c r="AC145" t="s">
        <v>86</v>
      </c>
    </row>
    <row r="146" spans="1:29" x14ac:dyDescent="0.2">
      <c r="A146" t="s">
        <v>404</v>
      </c>
      <c r="B146" t="s">
        <v>405</v>
      </c>
      <c r="C146" t="s">
        <v>404</v>
      </c>
      <c r="D146" t="s">
        <v>84</v>
      </c>
      <c r="E146" t="s">
        <v>116</v>
      </c>
      <c r="F146" t="s">
        <v>117</v>
      </c>
      <c r="G146" t="s">
        <v>90</v>
      </c>
      <c r="I146" t="s">
        <v>357</v>
      </c>
      <c r="L146">
        <v>128.821</v>
      </c>
      <c r="M146">
        <v>136.42190980000001</v>
      </c>
      <c r="N146">
        <v>140.21700000000001</v>
      </c>
      <c r="O146">
        <v>112.123745</v>
      </c>
      <c r="P146">
        <v>117.26600000000001</v>
      </c>
      <c r="Q146" s="86">
        <v>45821</v>
      </c>
      <c r="V146" t="s">
        <v>406</v>
      </c>
      <c r="AA146">
        <v>5</v>
      </c>
      <c r="AB146">
        <v>5</v>
      </c>
      <c r="AC146" t="s">
        <v>86</v>
      </c>
    </row>
    <row r="147" spans="1:29" x14ac:dyDescent="0.2">
      <c r="A147" t="s">
        <v>407</v>
      </c>
      <c r="B147" t="s">
        <v>408</v>
      </c>
      <c r="C147" t="s">
        <v>407</v>
      </c>
      <c r="D147" t="s">
        <v>84</v>
      </c>
      <c r="E147" t="s">
        <v>116</v>
      </c>
      <c r="F147" t="s">
        <v>117</v>
      </c>
      <c r="G147" t="s">
        <v>90</v>
      </c>
      <c r="I147" t="s">
        <v>357</v>
      </c>
      <c r="L147">
        <v>52.905000000000001</v>
      </c>
      <c r="M147">
        <v>55.337126050000002</v>
      </c>
      <c r="N147">
        <v>44.972999999999999</v>
      </c>
      <c r="O147">
        <v>46.980397340000003</v>
      </c>
      <c r="P147">
        <v>50.36</v>
      </c>
      <c r="Q147" s="86">
        <v>45821</v>
      </c>
      <c r="AA147">
        <v>3</v>
      </c>
      <c r="AB147">
        <v>5</v>
      </c>
      <c r="AC147" t="s">
        <v>86</v>
      </c>
    </row>
    <row r="148" spans="1:29" x14ac:dyDescent="0.2">
      <c r="A148" t="s">
        <v>409</v>
      </c>
      <c r="B148" t="s">
        <v>410</v>
      </c>
      <c r="C148" t="s">
        <v>409</v>
      </c>
      <c r="D148" t="s">
        <v>84</v>
      </c>
      <c r="E148" t="s">
        <v>116</v>
      </c>
      <c r="G148" t="s">
        <v>90</v>
      </c>
      <c r="H148" t="s">
        <v>360</v>
      </c>
      <c r="L148">
        <v>181.88</v>
      </c>
      <c r="Q148" s="86">
        <v>45457</v>
      </c>
      <c r="AB148">
        <v>5</v>
      </c>
      <c r="AC148" t="s">
        <v>86</v>
      </c>
    </row>
    <row r="149" spans="1:29" x14ac:dyDescent="0.2">
      <c r="A149" t="s">
        <v>411</v>
      </c>
      <c r="B149" t="s">
        <v>412</v>
      </c>
      <c r="C149" t="s">
        <v>411</v>
      </c>
      <c r="D149" t="s">
        <v>84</v>
      </c>
      <c r="E149" t="s">
        <v>116</v>
      </c>
      <c r="F149" t="s">
        <v>117</v>
      </c>
      <c r="G149" t="s">
        <v>294</v>
      </c>
      <c r="I149" t="s">
        <v>357</v>
      </c>
      <c r="L149">
        <v>34.779899999999998</v>
      </c>
      <c r="M149">
        <v>35.211933780000003</v>
      </c>
      <c r="N149">
        <v>38.005000000000003</v>
      </c>
      <c r="O149">
        <v>39.842895710000001</v>
      </c>
      <c r="P149">
        <v>27.968</v>
      </c>
      <c r="Q149" s="86">
        <v>45821</v>
      </c>
      <c r="V149" t="s">
        <v>413</v>
      </c>
      <c r="AA149">
        <v>4</v>
      </c>
      <c r="AB149">
        <v>5</v>
      </c>
      <c r="AC149" t="s">
        <v>86</v>
      </c>
    </row>
    <row r="150" spans="1:29" x14ac:dyDescent="0.2">
      <c r="A150" t="s">
        <v>16830</v>
      </c>
      <c r="B150" t="s">
        <v>16831</v>
      </c>
      <c r="C150" t="s">
        <v>16830</v>
      </c>
      <c r="D150" t="s">
        <v>84</v>
      </c>
      <c r="E150" t="s">
        <v>116</v>
      </c>
      <c r="G150" t="s">
        <v>90</v>
      </c>
      <c r="H150" t="s">
        <v>16832</v>
      </c>
      <c r="I150" t="s">
        <v>118</v>
      </c>
      <c r="L150">
        <v>34.779899999999998</v>
      </c>
      <c r="M150">
        <v>35.211933780000003</v>
      </c>
      <c r="N150">
        <v>38.005000000000003</v>
      </c>
      <c r="O150">
        <v>39.842895710000001</v>
      </c>
      <c r="P150">
        <v>27.968</v>
      </c>
      <c r="Q150" s="86">
        <v>45821</v>
      </c>
      <c r="AB150">
        <v>5</v>
      </c>
      <c r="AC150" t="s">
        <v>86</v>
      </c>
    </row>
    <row r="151" spans="1:29" x14ac:dyDescent="0.2">
      <c r="A151" t="s">
        <v>414</v>
      </c>
      <c r="B151" t="s">
        <v>415</v>
      </c>
      <c r="C151" t="s">
        <v>414</v>
      </c>
      <c r="D151" t="s">
        <v>84</v>
      </c>
      <c r="E151" t="s">
        <v>116</v>
      </c>
      <c r="G151" t="s">
        <v>90</v>
      </c>
      <c r="H151" t="s">
        <v>360</v>
      </c>
      <c r="L151">
        <v>32.601100000000002</v>
      </c>
      <c r="M151">
        <v>32.53297637</v>
      </c>
      <c r="N151">
        <v>31.908200000000001</v>
      </c>
      <c r="O151">
        <v>31.22030582</v>
      </c>
      <c r="P151">
        <v>31.6934</v>
      </c>
      <c r="Q151" s="86">
        <v>45821</v>
      </c>
      <c r="AB151">
        <v>5</v>
      </c>
      <c r="AC151" t="s">
        <v>86</v>
      </c>
    </row>
    <row r="152" spans="1:29" x14ac:dyDescent="0.2">
      <c r="A152" t="s">
        <v>416</v>
      </c>
      <c r="B152" t="s">
        <v>417</v>
      </c>
      <c r="C152" t="s">
        <v>416</v>
      </c>
      <c r="D152" t="s">
        <v>84</v>
      </c>
      <c r="E152" t="s">
        <v>116</v>
      </c>
      <c r="F152" t="s">
        <v>117</v>
      </c>
      <c r="G152" t="s">
        <v>90</v>
      </c>
      <c r="I152" t="s">
        <v>357</v>
      </c>
      <c r="L152">
        <v>91.748800000000003</v>
      </c>
      <c r="M152">
        <v>79.219298899999998</v>
      </c>
      <c r="N152">
        <v>87.153199999999998</v>
      </c>
      <c r="O152">
        <v>91.447718170000002</v>
      </c>
      <c r="P152">
        <v>69.950900000000004</v>
      </c>
      <c r="Q152" s="86">
        <v>45821</v>
      </c>
      <c r="V152" t="s">
        <v>418</v>
      </c>
      <c r="AA152">
        <v>5</v>
      </c>
      <c r="AB152">
        <v>5</v>
      </c>
      <c r="AC152" t="s">
        <v>86</v>
      </c>
    </row>
    <row r="153" spans="1:29" x14ac:dyDescent="0.2">
      <c r="A153" t="s">
        <v>419</v>
      </c>
      <c r="B153" t="s">
        <v>420</v>
      </c>
      <c r="C153" t="s">
        <v>419</v>
      </c>
      <c r="D153" t="s">
        <v>84</v>
      </c>
      <c r="E153" t="s">
        <v>116</v>
      </c>
      <c r="F153" t="s">
        <v>117</v>
      </c>
      <c r="G153" t="s">
        <v>90</v>
      </c>
      <c r="I153" t="s">
        <v>118</v>
      </c>
      <c r="L153">
        <v>43.372100000000003</v>
      </c>
      <c r="M153">
        <v>41.915762800000003</v>
      </c>
      <c r="N153">
        <v>41.634099999999997</v>
      </c>
      <c r="O153">
        <v>41.625007969999999</v>
      </c>
      <c r="P153">
        <v>48.704799999999999</v>
      </c>
      <c r="Q153" s="86">
        <v>45821</v>
      </c>
      <c r="V153" t="s">
        <v>421</v>
      </c>
      <c r="AA153">
        <v>5</v>
      </c>
      <c r="AB153">
        <v>5</v>
      </c>
      <c r="AC153" t="s">
        <v>86</v>
      </c>
    </row>
    <row r="154" spans="1:29" x14ac:dyDescent="0.2">
      <c r="A154" t="s">
        <v>422</v>
      </c>
      <c r="B154" t="s">
        <v>423</v>
      </c>
      <c r="C154" t="s">
        <v>422</v>
      </c>
      <c r="D154" t="s">
        <v>84</v>
      </c>
      <c r="E154" t="s">
        <v>116</v>
      </c>
      <c r="F154" t="s">
        <v>117</v>
      </c>
      <c r="G154" t="s">
        <v>90</v>
      </c>
      <c r="I154" t="s">
        <v>357</v>
      </c>
      <c r="L154">
        <v>83.629099999999994</v>
      </c>
      <c r="M154">
        <v>46.547781010000001</v>
      </c>
      <c r="N154">
        <v>42.018700000000003</v>
      </c>
      <c r="O154">
        <v>29.939357449999999</v>
      </c>
      <c r="P154">
        <v>25.810600000000001</v>
      </c>
      <c r="Q154" s="86">
        <v>45821</v>
      </c>
      <c r="V154" t="s">
        <v>424</v>
      </c>
      <c r="AA154">
        <v>5</v>
      </c>
      <c r="AB154">
        <v>5</v>
      </c>
      <c r="AC154" t="s">
        <v>86</v>
      </c>
    </row>
    <row r="155" spans="1:29" x14ac:dyDescent="0.2">
      <c r="A155" t="s">
        <v>425</v>
      </c>
      <c r="B155" t="s">
        <v>426</v>
      </c>
      <c r="C155" t="s">
        <v>425</v>
      </c>
      <c r="D155" t="s">
        <v>84</v>
      </c>
      <c r="E155" t="s">
        <v>427</v>
      </c>
      <c r="G155" t="s">
        <v>90</v>
      </c>
      <c r="L155">
        <v>22.55</v>
      </c>
      <c r="Q155" s="86">
        <v>45615</v>
      </c>
      <c r="AB155">
        <v>4</v>
      </c>
      <c r="AC155" t="s">
        <v>127</v>
      </c>
    </row>
    <row r="156" spans="1:29" x14ac:dyDescent="0.2">
      <c r="A156" t="s">
        <v>16784</v>
      </c>
      <c r="B156" t="s">
        <v>14424</v>
      </c>
      <c r="C156" t="s">
        <v>16784</v>
      </c>
      <c r="D156" t="s">
        <v>84</v>
      </c>
      <c r="E156" t="s">
        <v>116</v>
      </c>
      <c r="G156" t="s">
        <v>90</v>
      </c>
      <c r="L156">
        <v>27.23</v>
      </c>
      <c r="Q156" s="86">
        <v>45733</v>
      </c>
      <c r="AB156">
        <v>4</v>
      </c>
      <c r="AC156" t="s">
        <v>127</v>
      </c>
    </row>
    <row r="157" spans="1:29" x14ac:dyDescent="0.2">
      <c r="A157" t="s">
        <v>428</v>
      </c>
      <c r="B157" t="s">
        <v>429</v>
      </c>
      <c r="C157" t="s">
        <v>428</v>
      </c>
      <c r="D157" t="s">
        <v>84</v>
      </c>
      <c r="E157" t="s">
        <v>116</v>
      </c>
      <c r="G157" t="s">
        <v>90</v>
      </c>
      <c r="I157" t="s">
        <v>91</v>
      </c>
      <c r="L157">
        <v>44.76</v>
      </c>
      <c r="M157">
        <v>31.356883979999999</v>
      </c>
      <c r="N157">
        <v>29.727</v>
      </c>
      <c r="O157">
        <v>22.549799239999999</v>
      </c>
      <c r="P157">
        <v>16.902000000000001</v>
      </c>
      <c r="Q157" s="86">
        <v>45821</v>
      </c>
      <c r="W157">
        <v>7</v>
      </c>
      <c r="X157" s="86">
        <v>43425</v>
      </c>
      <c r="Y157">
        <v>7</v>
      </c>
      <c r="Z157" s="86">
        <v>43425</v>
      </c>
      <c r="AA157">
        <v>5</v>
      </c>
      <c r="AB157">
        <v>5</v>
      </c>
      <c r="AC157" t="s">
        <v>86</v>
      </c>
    </row>
    <row r="158" spans="1:29" x14ac:dyDescent="0.2">
      <c r="A158" t="s">
        <v>430</v>
      </c>
      <c r="B158" t="s">
        <v>431</v>
      </c>
      <c r="C158" t="s">
        <v>430</v>
      </c>
      <c r="D158" t="s">
        <v>84</v>
      </c>
      <c r="E158" t="s">
        <v>116</v>
      </c>
      <c r="G158" t="s">
        <v>90</v>
      </c>
      <c r="H158" t="s">
        <v>196</v>
      </c>
      <c r="L158">
        <v>24.720199999999998</v>
      </c>
      <c r="M158">
        <v>26.005351470000001</v>
      </c>
      <c r="N158">
        <v>23.508600000000001</v>
      </c>
      <c r="O158">
        <v>22.030546810000001</v>
      </c>
      <c r="P158">
        <v>24.3964</v>
      </c>
      <c r="Q158" s="86">
        <v>45821</v>
      </c>
      <c r="AB158">
        <v>4</v>
      </c>
      <c r="AC158" t="s">
        <v>127</v>
      </c>
    </row>
    <row r="159" spans="1:29" x14ac:dyDescent="0.2">
      <c r="A159" t="s">
        <v>17520</v>
      </c>
      <c r="B159" t="s">
        <v>17521</v>
      </c>
      <c r="C159" t="s">
        <v>17520</v>
      </c>
      <c r="D159" t="s">
        <v>84</v>
      </c>
      <c r="E159" t="s">
        <v>116</v>
      </c>
      <c r="G159" t="s">
        <v>90</v>
      </c>
      <c r="H159" t="s">
        <v>17522</v>
      </c>
      <c r="I159" t="s">
        <v>357</v>
      </c>
      <c r="T159">
        <v>1.1000000000000001</v>
      </c>
      <c r="AB159">
        <v>5</v>
      </c>
      <c r="AC159" t="s">
        <v>86</v>
      </c>
    </row>
    <row r="160" spans="1:29" x14ac:dyDescent="0.2">
      <c r="A160" t="s">
        <v>432</v>
      </c>
      <c r="B160" t="s">
        <v>433</v>
      </c>
      <c r="C160" t="s">
        <v>432</v>
      </c>
      <c r="D160" t="s">
        <v>84</v>
      </c>
      <c r="E160" t="s">
        <v>434</v>
      </c>
      <c r="F160" t="s">
        <v>117</v>
      </c>
      <c r="G160" t="s">
        <v>90</v>
      </c>
      <c r="I160" t="s">
        <v>357</v>
      </c>
      <c r="Q160" s="86">
        <v>45155</v>
      </c>
      <c r="AA160">
        <v>2</v>
      </c>
      <c r="AB160">
        <v>3</v>
      </c>
      <c r="AC160" t="s">
        <v>156</v>
      </c>
    </row>
    <row r="161" spans="1:29" x14ac:dyDescent="0.2">
      <c r="A161" t="s">
        <v>435</v>
      </c>
      <c r="B161" t="s">
        <v>436</v>
      </c>
      <c r="C161" t="s">
        <v>435</v>
      </c>
      <c r="D161" t="s">
        <v>84</v>
      </c>
      <c r="E161" t="s">
        <v>116</v>
      </c>
      <c r="G161" t="s">
        <v>90</v>
      </c>
      <c r="H161" t="s">
        <v>360</v>
      </c>
      <c r="L161">
        <v>79.061700000000002</v>
      </c>
      <c r="M161">
        <v>72.596034220000007</v>
      </c>
      <c r="N161">
        <v>47.393099999999997</v>
      </c>
      <c r="O161">
        <v>46.494498880000002</v>
      </c>
      <c r="P161">
        <v>31.3355</v>
      </c>
      <c r="Q161" s="86">
        <v>45821</v>
      </c>
      <c r="AB161">
        <v>5</v>
      </c>
      <c r="AC161" t="s">
        <v>86</v>
      </c>
    </row>
    <row r="162" spans="1:29" x14ac:dyDescent="0.2">
      <c r="A162" t="s">
        <v>437</v>
      </c>
      <c r="B162" t="s">
        <v>438</v>
      </c>
      <c r="C162" t="s">
        <v>437</v>
      </c>
      <c r="D162" t="s">
        <v>84</v>
      </c>
      <c r="E162" t="s">
        <v>116</v>
      </c>
      <c r="F162" t="s">
        <v>117</v>
      </c>
      <c r="G162" t="s">
        <v>90</v>
      </c>
      <c r="I162" t="s">
        <v>118</v>
      </c>
      <c r="L162">
        <v>44.23</v>
      </c>
      <c r="M162">
        <v>37.390362459999999</v>
      </c>
      <c r="N162">
        <v>32.3001</v>
      </c>
      <c r="O162">
        <v>26.28978966</v>
      </c>
      <c r="P162">
        <v>23.26</v>
      </c>
      <c r="Q162" s="86">
        <v>45821</v>
      </c>
      <c r="V162" t="s">
        <v>439</v>
      </c>
      <c r="AA162">
        <v>5</v>
      </c>
      <c r="AB162">
        <v>5</v>
      </c>
      <c r="AC162" t="s">
        <v>86</v>
      </c>
    </row>
    <row r="163" spans="1:29" x14ac:dyDescent="0.2">
      <c r="A163" t="s">
        <v>440</v>
      </c>
      <c r="B163" t="s">
        <v>441</v>
      </c>
      <c r="C163" t="s">
        <v>440</v>
      </c>
      <c r="D163" t="s">
        <v>84</v>
      </c>
      <c r="E163" t="s">
        <v>116</v>
      </c>
      <c r="F163" t="s">
        <v>117</v>
      </c>
      <c r="G163" t="s">
        <v>90</v>
      </c>
      <c r="I163" t="s">
        <v>357</v>
      </c>
      <c r="L163">
        <v>33.478200000000001</v>
      </c>
      <c r="M163">
        <v>34.721480550000003</v>
      </c>
      <c r="N163">
        <v>31.223099999999999</v>
      </c>
      <c r="O163">
        <v>34.551178970000002</v>
      </c>
      <c r="P163">
        <v>28.002500000000001</v>
      </c>
      <c r="Q163" s="86">
        <v>45821</v>
      </c>
      <c r="V163" t="s">
        <v>442</v>
      </c>
      <c r="AA163">
        <v>5</v>
      </c>
      <c r="AB163">
        <v>5</v>
      </c>
      <c r="AC163" t="s">
        <v>86</v>
      </c>
    </row>
    <row r="164" spans="1:29" x14ac:dyDescent="0.2">
      <c r="A164" t="s">
        <v>443</v>
      </c>
      <c r="B164" t="s">
        <v>444</v>
      </c>
      <c r="C164" t="s">
        <v>443</v>
      </c>
      <c r="D164" t="s">
        <v>84</v>
      </c>
      <c r="E164" t="s">
        <v>116</v>
      </c>
      <c r="G164" t="s">
        <v>90</v>
      </c>
      <c r="L164">
        <v>21.579499999999999</v>
      </c>
      <c r="M164">
        <v>21.240618739999999</v>
      </c>
      <c r="N164">
        <v>22.014199999999999</v>
      </c>
      <c r="O164">
        <v>21.41822294</v>
      </c>
      <c r="P164">
        <v>23.349499999999999</v>
      </c>
      <c r="Q164" s="86">
        <v>45821</v>
      </c>
      <c r="AB164">
        <v>4</v>
      </c>
      <c r="AC164" t="s">
        <v>127</v>
      </c>
    </row>
    <row r="165" spans="1:29" x14ac:dyDescent="0.2">
      <c r="A165" t="s">
        <v>445</v>
      </c>
      <c r="B165" t="s">
        <v>446</v>
      </c>
      <c r="C165" t="s">
        <v>445</v>
      </c>
      <c r="D165" t="s">
        <v>84</v>
      </c>
      <c r="E165" t="s">
        <v>116</v>
      </c>
      <c r="G165" t="s">
        <v>90</v>
      </c>
      <c r="H165" t="s">
        <v>447</v>
      </c>
      <c r="I165" t="s">
        <v>357</v>
      </c>
      <c r="L165">
        <v>22.2</v>
      </c>
      <c r="Q165" s="86">
        <v>45593</v>
      </c>
      <c r="AB165">
        <v>4</v>
      </c>
      <c r="AC165" t="s">
        <v>127</v>
      </c>
    </row>
    <row r="166" spans="1:29" x14ac:dyDescent="0.2">
      <c r="A166" t="s">
        <v>448</v>
      </c>
      <c r="B166" t="s">
        <v>449</v>
      </c>
      <c r="C166" t="s">
        <v>448</v>
      </c>
      <c r="D166" t="s">
        <v>84</v>
      </c>
      <c r="E166" t="s">
        <v>116</v>
      </c>
      <c r="G166" t="s">
        <v>90</v>
      </c>
      <c r="W166">
        <v>5</v>
      </c>
      <c r="X166" s="86">
        <v>45191</v>
      </c>
      <c r="AB166">
        <v>3</v>
      </c>
      <c r="AC166" t="s">
        <v>156</v>
      </c>
    </row>
    <row r="167" spans="1:29" x14ac:dyDescent="0.2">
      <c r="A167" t="s">
        <v>450</v>
      </c>
      <c r="B167" t="s">
        <v>451</v>
      </c>
      <c r="C167" t="s">
        <v>450</v>
      </c>
      <c r="D167" t="s">
        <v>84</v>
      </c>
      <c r="E167" t="s">
        <v>116</v>
      </c>
      <c r="G167" t="s">
        <v>90</v>
      </c>
      <c r="H167" t="s">
        <v>360</v>
      </c>
      <c r="L167">
        <v>63.814599999999999</v>
      </c>
      <c r="M167">
        <v>46.827725780000002</v>
      </c>
      <c r="N167">
        <v>46.701900000000002</v>
      </c>
      <c r="O167">
        <v>45.171472360000003</v>
      </c>
      <c r="P167">
        <v>50.832000000000001</v>
      </c>
      <c r="Q167" s="86">
        <v>45821</v>
      </c>
      <c r="AB167">
        <v>5</v>
      </c>
      <c r="AC167" t="s">
        <v>86</v>
      </c>
    </row>
    <row r="168" spans="1:29" x14ac:dyDescent="0.2">
      <c r="A168" t="s">
        <v>452</v>
      </c>
      <c r="B168" t="s">
        <v>453</v>
      </c>
      <c r="C168" t="s">
        <v>452</v>
      </c>
      <c r="D168" t="s">
        <v>84</v>
      </c>
      <c r="E168" t="s">
        <v>116</v>
      </c>
      <c r="G168" t="s">
        <v>90</v>
      </c>
      <c r="H168" t="s">
        <v>360</v>
      </c>
      <c r="L168">
        <v>87.826800000000006</v>
      </c>
      <c r="M168">
        <v>87.307703129999993</v>
      </c>
      <c r="N168">
        <v>92.995699999999999</v>
      </c>
      <c r="O168">
        <v>108.70537520000001</v>
      </c>
      <c r="P168">
        <v>137.58449999999999</v>
      </c>
      <c r="Q168" s="86">
        <v>45821</v>
      </c>
      <c r="AB168">
        <v>5</v>
      </c>
      <c r="AC168" t="s">
        <v>86</v>
      </c>
    </row>
    <row r="169" spans="1:29" x14ac:dyDescent="0.2">
      <c r="A169" t="s">
        <v>454</v>
      </c>
      <c r="B169" t="s">
        <v>455</v>
      </c>
      <c r="C169" t="s">
        <v>454</v>
      </c>
      <c r="D169" t="s">
        <v>84</v>
      </c>
      <c r="E169" t="s">
        <v>116</v>
      </c>
      <c r="F169" t="s">
        <v>117</v>
      </c>
      <c r="G169" t="s">
        <v>90</v>
      </c>
      <c r="I169" t="s">
        <v>357</v>
      </c>
      <c r="L169">
        <v>19.499300000000002</v>
      </c>
      <c r="M169">
        <v>18.664661370000001</v>
      </c>
      <c r="N169">
        <v>18.992000000000001</v>
      </c>
      <c r="O169">
        <v>15.10158882</v>
      </c>
      <c r="P169">
        <v>13.6341</v>
      </c>
      <c r="Q169" s="86">
        <v>45821</v>
      </c>
      <c r="V169" t="s">
        <v>456</v>
      </c>
      <c r="AA169">
        <v>3</v>
      </c>
      <c r="AB169">
        <v>4</v>
      </c>
      <c r="AC169" t="s">
        <v>127</v>
      </c>
    </row>
    <row r="170" spans="1:29" x14ac:dyDescent="0.2">
      <c r="A170" t="s">
        <v>457</v>
      </c>
      <c r="B170" t="s">
        <v>458</v>
      </c>
      <c r="C170" t="s">
        <v>457</v>
      </c>
      <c r="D170" t="s">
        <v>84</v>
      </c>
      <c r="E170" t="s">
        <v>116</v>
      </c>
      <c r="G170" t="s">
        <v>90</v>
      </c>
      <c r="H170" t="s">
        <v>360</v>
      </c>
      <c r="L170">
        <v>50.535400000000003</v>
      </c>
      <c r="M170">
        <v>53.820731809999998</v>
      </c>
      <c r="N170">
        <v>55.545200000000001</v>
      </c>
      <c r="O170">
        <v>47.9626582</v>
      </c>
      <c r="P170">
        <v>29.389500000000002</v>
      </c>
      <c r="Q170" s="86">
        <v>45821</v>
      </c>
      <c r="AB170">
        <v>5</v>
      </c>
      <c r="AC170" t="s">
        <v>86</v>
      </c>
    </row>
    <row r="171" spans="1:29" x14ac:dyDescent="0.2">
      <c r="A171" t="s">
        <v>459</v>
      </c>
      <c r="B171" t="s">
        <v>460</v>
      </c>
      <c r="C171" t="s">
        <v>459</v>
      </c>
      <c r="D171" t="s">
        <v>84</v>
      </c>
      <c r="E171" t="s">
        <v>116</v>
      </c>
      <c r="G171" t="s">
        <v>90</v>
      </c>
      <c r="L171">
        <v>24.337399999999999</v>
      </c>
      <c r="M171">
        <v>20.802628290000001</v>
      </c>
      <c r="N171">
        <v>20.1831</v>
      </c>
      <c r="O171">
        <v>16.030603710000001</v>
      </c>
      <c r="P171">
        <v>16.1889</v>
      </c>
      <c r="Q171" s="86">
        <v>45821</v>
      </c>
      <c r="AB171">
        <v>4</v>
      </c>
      <c r="AC171" t="s">
        <v>127</v>
      </c>
    </row>
    <row r="172" spans="1:29" x14ac:dyDescent="0.2">
      <c r="A172" t="s">
        <v>461</v>
      </c>
      <c r="B172" t="s">
        <v>462</v>
      </c>
      <c r="C172" t="s">
        <v>461</v>
      </c>
      <c r="D172" t="s">
        <v>84</v>
      </c>
      <c r="E172" t="s">
        <v>116</v>
      </c>
      <c r="G172" t="s">
        <v>90</v>
      </c>
      <c r="L172">
        <v>15.120900000000001</v>
      </c>
      <c r="M172">
        <v>15.59249853</v>
      </c>
      <c r="N172">
        <v>16.900200000000002</v>
      </c>
      <c r="O172">
        <v>14.666268179999999</v>
      </c>
      <c r="P172">
        <v>11.654500000000001</v>
      </c>
      <c r="Q172" s="86">
        <v>45821</v>
      </c>
      <c r="AB172">
        <v>4</v>
      </c>
      <c r="AC172" t="s">
        <v>127</v>
      </c>
    </row>
    <row r="173" spans="1:29" x14ac:dyDescent="0.2">
      <c r="A173" t="s">
        <v>463</v>
      </c>
      <c r="B173" t="s">
        <v>464</v>
      </c>
      <c r="C173" t="s">
        <v>463</v>
      </c>
      <c r="D173" t="s">
        <v>84</v>
      </c>
      <c r="E173" t="s">
        <v>116</v>
      </c>
      <c r="G173" t="s">
        <v>90</v>
      </c>
      <c r="H173" t="s">
        <v>360</v>
      </c>
      <c r="L173">
        <v>50.308799999999998</v>
      </c>
      <c r="M173">
        <v>45.99700953</v>
      </c>
      <c r="N173">
        <v>46.875999999999998</v>
      </c>
      <c r="O173">
        <v>50.134700430000002</v>
      </c>
      <c r="P173">
        <v>50.125599999999999</v>
      </c>
      <c r="Q173" s="86">
        <v>45821</v>
      </c>
      <c r="AB173">
        <v>5</v>
      </c>
      <c r="AC173" t="s">
        <v>86</v>
      </c>
    </row>
    <row r="174" spans="1:29" x14ac:dyDescent="0.2">
      <c r="A174" t="s">
        <v>465</v>
      </c>
      <c r="B174" t="s">
        <v>466</v>
      </c>
      <c r="C174" t="s">
        <v>465</v>
      </c>
      <c r="D174" t="s">
        <v>84</v>
      </c>
      <c r="E174" t="s">
        <v>116</v>
      </c>
      <c r="G174" t="s">
        <v>90</v>
      </c>
      <c r="L174">
        <v>147.16999999999999</v>
      </c>
      <c r="Q174" s="86">
        <v>45615</v>
      </c>
      <c r="AB174">
        <v>5</v>
      </c>
      <c r="AC174" t="s">
        <v>86</v>
      </c>
    </row>
    <row r="175" spans="1:29" x14ac:dyDescent="0.2">
      <c r="A175" t="s">
        <v>467</v>
      </c>
      <c r="B175" t="s">
        <v>468</v>
      </c>
      <c r="C175" t="s">
        <v>467</v>
      </c>
      <c r="D175" t="s">
        <v>84</v>
      </c>
      <c r="E175" t="s">
        <v>116</v>
      </c>
      <c r="G175" t="s">
        <v>90</v>
      </c>
      <c r="H175" t="s">
        <v>360</v>
      </c>
      <c r="L175">
        <v>55.612200000000001</v>
      </c>
      <c r="M175">
        <v>57.215771220000001</v>
      </c>
      <c r="N175">
        <v>59.494100000000003</v>
      </c>
      <c r="O175">
        <v>64.356119609999993</v>
      </c>
      <c r="P175">
        <v>56.643300000000004</v>
      </c>
      <c r="Q175" s="86">
        <v>45821</v>
      </c>
      <c r="AB175">
        <v>5</v>
      </c>
      <c r="AC175" t="s">
        <v>86</v>
      </c>
    </row>
    <row r="176" spans="1:29" x14ac:dyDescent="0.2">
      <c r="A176" t="s">
        <v>469</v>
      </c>
      <c r="B176" t="s">
        <v>470</v>
      </c>
      <c r="C176" t="s">
        <v>469</v>
      </c>
      <c r="D176" t="s">
        <v>84</v>
      </c>
      <c r="E176" t="s">
        <v>116</v>
      </c>
      <c r="G176" t="s">
        <v>90</v>
      </c>
      <c r="H176" t="s">
        <v>150</v>
      </c>
      <c r="I176" t="s">
        <v>357</v>
      </c>
      <c r="L176">
        <v>55.612200000000001</v>
      </c>
      <c r="M176">
        <v>57.215771220000001</v>
      </c>
      <c r="N176">
        <v>59.494100000000003</v>
      </c>
      <c r="O176">
        <v>64.356119609999993</v>
      </c>
      <c r="P176">
        <v>56.643300000000004</v>
      </c>
      <c r="Q176" s="86">
        <v>45821</v>
      </c>
      <c r="AB176">
        <v>5</v>
      </c>
      <c r="AC176" t="s">
        <v>86</v>
      </c>
    </row>
    <row r="177" spans="1:29" x14ac:dyDescent="0.2">
      <c r="A177" t="s">
        <v>471</v>
      </c>
      <c r="B177" t="s">
        <v>472</v>
      </c>
      <c r="C177" t="s">
        <v>471</v>
      </c>
      <c r="D177" t="s">
        <v>84</v>
      </c>
      <c r="E177" t="s">
        <v>116</v>
      </c>
      <c r="G177" t="s">
        <v>90</v>
      </c>
      <c r="H177" t="s">
        <v>360</v>
      </c>
      <c r="L177">
        <v>30.9941</v>
      </c>
      <c r="M177">
        <v>24.048588070000001</v>
      </c>
      <c r="N177">
        <v>21.714700000000001</v>
      </c>
      <c r="O177">
        <v>14.346718109999999</v>
      </c>
      <c r="P177">
        <v>16.917300000000001</v>
      </c>
      <c r="Q177" s="86">
        <v>45821</v>
      </c>
      <c r="AB177">
        <v>5</v>
      </c>
      <c r="AC177" t="s">
        <v>86</v>
      </c>
    </row>
    <row r="178" spans="1:29" x14ac:dyDescent="0.2">
      <c r="A178" t="s">
        <v>473</v>
      </c>
      <c r="B178" t="s">
        <v>474</v>
      </c>
      <c r="C178" t="s">
        <v>473</v>
      </c>
      <c r="D178" t="s">
        <v>84</v>
      </c>
      <c r="E178" t="s">
        <v>116</v>
      </c>
      <c r="G178" t="s">
        <v>294</v>
      </c>
      <c r="H178" t="s">
        <v>475</v>
      </c>
      <c r="L178">
        <v>140.55000000000001</v>
      </c>
      <c r="Q178" s="86">
        <v>45615</v>
      </c>
      <c r="AB178">
        <v>5</v>
      </c>
      <c r="AC178" t="s">
        <v>86</v>
      </c>
    </row>
    <row r="179" spans="1:29" x14ac:dyDescent="0.2">
      <c r="A179" t="s">
        <v>476</v>
      </c>
      <c r="B179" t="s">
        <v>477</v>
      </c>
      <c r="C179" t="s">
        <v>476</v>
      </c>
      <c r="D179" t="s">
        <v>84</v>
      </c>
      <c r="E179" t="s">
        <v>116</v>
      </c>
      <c r="G179" t="s">
        <v>294</v>
      </c>
      <c r="H179" t="s">
        <v>478</v>
      </c>
      <c r="AB179">
        <v>5</v>
      </c>
      <c r="AC179" t="s">
        <v>86</v>
      </c>
    </row>
    <row r="180" spans="1:29" x14ac:dyDescent="0.2">
      <c r="A180" t="s">
        <v>479</v>
      </c>
      <c r="B180" t="s">
        <v>480</v>
      </c>
      <c r="C180" t="s">
        <v>479</v>
      </c>
      <c r="D180" t="s">
        <v>84</v>
      </c>
      <c r="E180" t="s">
        <v>116</v>
      </c>
      <c r="G180" t="s">
        <v>90</v>
      </c>
      <c r="H180" t="s">
        <v>360</v>
      </c>
      <c r="L180">
        <v>57.798900000000003</v>
      </c>
      <c r="M180">
        <v>49.360561359999998</v>
      </c>
      <c r="N180">
        <v>52.669499999999999</v>
      </c>
      <c r="O180">
        <v>56.908008109999997</v>
      </c>
      <c r="P180">
        <v>65.519000000000005</v>
      </c>
      <c r="Q180" s="86">
        <v>45821</v>
      </c>
      <c r="AB180">
        <v>5</v>
      </c>
      <c r="AC180" t="s">
        <v>86</v>
      </c>
    </row>
    <row r="181" spans="1:29" x14ac:dyDescent="0.2">
      <c r="A181" t="s">
        <v>481</v>
      </c>
      <c r="B181" t="s">
        <v>482</v>
      </c>
      <c r="C181" t="s">
        <v>481</v>
      </c>
      <c r="D181" t="s">
        <v>84</v>
      </c>
      <c r="E181" t="s">
        <v>116</v>
      </c>
      <c r="G181" t="s">
        <v>90</v>
      </c>
      <c r="H181" t="s">
        <v>360</v>
      </c>
      <c r="L181">
        <v>57.356099999999998</v>
      </c>
      <c r="M181">
        <v>45.785985529999998</v>
      </c>
      <c r="N181">
        <v>45.186700000000002</v>
      </c>
      <c r="O181">
        <v>26.22321032</v>
      </c>
      <c r="P181">
        <v>17.93</v>
      </c>
      <c r="Q181" s="86">
        <v>45821</v>
      </c>
      <c r="AB181">
        <v>5</v>
      </c>
      <c r="AC181" t="s">
        <v>86</v>
      </c>
    </row>
    <row r="182" spans="1:29" x14ac:dyDescent="0.2">
      <c r="A182" t="s">
        <v>483</v>
      </c>
      <c r="B182" t="s">
        <v>484</v>
      </c>
      <c r="C182" t="s">
        <v>483</v>
      </c>
      <c r="D182" t="s">
        <v>84</v>
      </c>
      <c r="E182" t="s">
        <v>116</v>
      </c>
      <c r="F182" t="s">
        <v>117</v>
      </c>
      <c r="G182" t="s">
        <v>90</v>
      </c>
      <c r="I182" t="s">
        <v>357</v>
      </c>
      <c r="L182">
        <v>103.33620000000001</v>
      </c>
      <c r="M182">
        <v>76.89743181</v>
      </c>
      <c r="N182">
        <v>63.412599999999998</v>
      </c>
      <c r="O182">
        <v>67.604370180000004</v>
      </c>
      <c r="P182">
        <v>85.259799999999998</v>
      </c>
      <c r="Q182" s="86">
        <v>45821</v>
      </c>
      <c r="V182" t="s">
        <v>485</v>
      </c>
      <c r="AA182">
        <v>5</v>
      </c>
      <c r="AB182">
        <v>5</v>
      </c>
      <c r="AC182" t="s">
        <v>86</v>
      </c>
    </row>
    <row r="183" spans="1:29" x14ac:dyDescent="0.2">
      <c r="A183" t="s">
        <v>486</v>
      </c>
      <c r="B183" t="s">
        <v>487</v>
      </c>
      <c r="C183" t="s">
        <v>486</v>
      </c>
      <c r="D183" t="s">
        <v>84</v>
      </c>
      <c r="E183" t="s">
        <v>116</v>
      </c>
      <c r="F183" t="s">
        <v>117</v>
      </c>
      <c r="G183" t="s">
        <v>90</v>
      </c>
      <c r="I183" t="s">
        <v>118</v>
      </c>
      <c r="L183">
        <v>151.77789999999999</v>
      </c>
      <c r="M183">
        <v>93.017470520000003</v>
      </c>
      <c r="N183">
        <v>101.10599999999999</v>
      </c>
      <c r="O183">
        <v>86.745689010000007</v>
      </c>
      <c r="P183">
        <v>82.425700000000006</v>
      </c>
      <c r="Q183" s="86">
        <v>45821</v>
      </c>
      <c r="V183" t="s">
        <v>488</v>
      </c>
      <c r="AA183">
        <v>5</v>
      </c>
      <c r="AB183">
        <v>5</v>
      </c>
      <c r="AC183" t="s">
        <v>86</v>
      </c>
    </row>
    <row r="184" spans="1:29" x14ac:dyDescent="0.2">
      <c r="A184" t="s">
        <v>16258</v>
      </c>
      <c r="B184" t="s">
        <v>16259</v>
      </c>
      <c r="C184" t="s">
        <v>16258</v>
      </c>
      <c r="D184" t="s">
        <v>84</v>
      </c>
      <c r="E184" t="s">
        <v>116</v>
      </c>
      <c r="G184" t="s">
        <v>90</v>
      </c>
      <c r="I184" t="s">
        <v>357</v>
      </c>
      <c r="L184">
        <v>13.736000000000001</v>
      </c>
      <c r="M184">
        <v>13.99524804</v>
      </c>
      <c r="N184">
        <v>13.74</v>
      </c>
      <c r="O184">
        <v>12.827468530000001</v>
      </c>
      <c r="P184">
        <v>13.978999999999999</v>
      </c>
      <c r="Q184" s="86">
        <v>45821</v>
      </c>
      <c r="S184">
        <v>1.06</v>
      </c>
      <c r="AB184">
        <v>3</v>
      </c>
      <c r="AC184" t="s">
        <v>156</v>
      </c>
    </row>
    <row r="185" spans="1:29" x14ac:dyDescent="0.2">
      <c r="A185" t="s">
        <v>489</v>
      </c>
      <c r="B185" t="s">
        <v>490</v>
      </c>
      <c r="C185" t="s">
        <v>489</v>
      </c>
      <c r="D185" t="s">
        <v>84</v>
      </c>
      <c r="E185" t="s">
        <v>116</v>
      </c>
      <c r="F185" t="s">
        <v>117</v>
      </c>
      <c r="G185" t="s">
        <v>90</v>
      </c>
      <c r="H185" t="s">
        <v>491</v>
      </c>
      <c r="M185">
        <v>27.16921567</v>
      </c>
      <c r="N185">
        <v>26.777000000000001</v>
      </c>
      <c r="O185">
        <v>24.447357480000001</v>
      </c>
      <c r="P185">
        <v>25.356000000000002</v>
      </c>
      <c r="Q185" s="86">
        <v>45608</v>
      </c>
      <c r="AA185">
        <v>5</v>
      </c>
      <c r="AB185">
        <v>4</v>
      </c>
      <c r="AC185" t="s">
        <v>127</v>
      </c>
    </row>
    <row r="186" spans="1:29" x14ac:dyDescent="0.2">
      <c r="A186" t="s">
        <v>492</v>
      </c>
      <c r="B186" t="s">
        <v>493</v>
      </c>
      <c r="C186" t="s">
        <v>492</v>
      </c>
      <c r="D186" t="s">
        <v>84</v>
      </c>
      <c r="E186" t="s">
        <v>116</v>
      </c>
      <c r="F186" t="s">
        <v>117</v>
      </c>
      <c r="G186" t="s">
        <v>90</v>
      </c>
      <c r="I186" t="s">
        <v>357</v>
      </c>
      <c r="L186">
        <v>75.340999999999994</v>
      </c>
      <c r="M186">
        <v>55.858649460000002</v>
      </c>
      <c r="N186">
        <v>54.991900000000001</v>
      </c>
      <c r="O186">
        <v>55.146080449999999</v>
      </c>
      <c r="P186">
        <v>62.802599999999998</v>
      </c>
      <c r="Q186" s="86">
        <v>45821</v>
      </c>
      <c r="V186" t="s">
        <v>494</v>
      </c>
      <c r="AA186">
        <v>5</v>
      </c>
      <c r="AB186">
        <v>5</v>
      </c>
      <c r="AC186" t="s">
        <v>86</v>
      </c>
    </row>
    <row r="187" spans="1:29" x14ac:dyDescent="0.2">
      <c r="A187" t="s">
        <v>495</v>
      </c>
      <c r="B187" t="s">
        <v>496</v>
      </c>
      <c r="C187" t="s">
        <v>495</v>
      </c>
      <c r="D187" t="s">
        <v>84</v>
      </c>
      <c r="E187" t="s">
        <v>116</v>
      </c>
      <c r="F187" t="s">
        <v>117</v>
      </c>
      <c r="G187" t="s">
        <v>294</v>
      </c>
      <c r="I187" t="s">
        <v>118</v>
      </c>
      <c r="L187">
        <v>44.02</v>
      </c>
      <c r="M187">
        <v>31.688157069999999</v>
      </c>
      <c r="N187">
        <v>33.006</v>
      </c>
      <c r="O187">
        <v>30.732458090000002</v>
      </c>
      <c r="P187">
        <v>25.094999999999999</v>
      </c>
      <c r="Q187" s="86">
        <v>45821</v>
      </c>
      <c r="AA187">
        <v>5</v>
      </c>
      <c r="AB187">
        <v>5</v>
      </c>
      <c r="AC187" t="s">
        <v>86</v>
      </c>
    </row>
    <row r="188" spans="1:29" x14ac:dyDescent="0.2">
      <c r="A188" t="s">
        <v>497</v>
      </c>
      <c r="B188" t="s">
        <v>498</v>
      </c>
      <c r="C188" t="s">
        <v>497</v>
      </c>
      <c r="D188" t="s">
        <v>84</v>
      </c>
      <c r="E188" t="s">
        <v>116</v>
      </c>
      <c r="G188" t="s">
        <v>90</v>
      </c>
      <c r="I188" t="s">
        <v>357</v>
      </c>
      <c r="L188">
        <v>84.710899999999995</v>
      </c>
      <c r="M188">
        <v>48.392874329999998</v>
      </c>
      <c r="N188">
        <v>45.563000000000002</v>
      </c>
      <c r="O188">
        <v>48.32383145</v>
      </c>
      <c r="P188">
        <v>48.356200000000001</v>
      </c>
      <c r="Q188" s="86">
        <v>45821</v>
      </c>
      <c r="AB188">
        <v>5</v>
      </c>
      <c r="AC188" t="s">
        <v>86</v>
      </c>
    </row>
    <row r="189" spans="1:29" x14ac:dyDescent="0.2">
      <c r="A189" t="s">
        <v>499</v>
      </c>
      <c r="B189" t="s">
        <v>500</v>
      </c>
      <c r="C189" t="s">
        <v>499</v>
      </c>
      <c r="D189" t="s">
        <v>84</v>
      </c>
      <c r="E189" t="s">
        <v>116</v>
      </c>
      <c r="F189" t="s">
        <v>117</v>
      </c>
      <c r="G189" t="s">
        <v>90</v>
      </c>
      <c r="I189" t="s">
        <v>357</v>
      </c>
      <c r="L189">
        <v>8.44</v>
      </c>
      <c r="M189">
        <v>8.0408828989999996</v>
      </c>
      <c r="N189">
        <v>8.1029999999999998</v>
      </c>
      <c r="O189">
        <v>4.7410820549999997</v>
      </c>
      <c r="P189">
        <v>5.0629999999999997</v>
      </c>
      <c r="Q189" s="86">
        <v>45821</v>
      </c>
      <c r="V189" t="s">
        <v>501</v>
      </c>
      <c r="AA189">
        <v>3</v>
      </c>
      <c r="AB189">
        <v>2</v>
      </c>
      <c r="AC189" t="s">
        <v>153</v>
      </c>
    </row>
    <row r="190" spans="1:29" x14ac:dyDescent="0.2">
      <c r="A190" t="s">
        <v>502</v>
      </c>
      <c r="B190" t="s">
        <v>503</v>
      </c>
      <c r="C190" t="s">
        <v>502</v>
      </c>
      <c r="D190" t="s">
        <v>84</v>
      </c>
      <c r="E190" t="s">
        <v>116</v>
      </c>
      <c r="G190" t="s">
        <v>90</v>
      </c>
      <c r="H190" t="s">
        <v>360</v>
      </c>
      <c r="M190">
        <v>35.777038660000002</v>
      </c>
      <c r="N190">
        <v>31.589400000000001</v>
      </c>
      <c r="O190">
        <v>35.285879229999999</v>
      </c>
      <c r="P190">
        <v>34.245100000000001</v>
      </c>
      <c r="Q190" s="86">
        <v>45457</v>
      </c>
      <c r="AB190">
        <v>5</v>
      </c>
      <c r="AC190" t="s">
        <v>86</v>
      </c>
    </row>
    <row r="191" spans="1:29" x14ac:dyDescent="0.2">
      <c r="A191" t="s">
        <v>504</v>
      </c>
      <c r="B191" t="s">
        <v>505</v>
      </c>
      <c r="C191" t="s">
        <v>504</v>
      </c>
      <c r="D191" t="s">
        <v>84</v>
      </c>
      <c r="E191" t="s">
        <v>116</v>
      </c>
      <c r="F191" t="s">
        <v>117</v>
      </c>
      <c r="G191" t="s">
        <v>90</v>
      </c>
      <c r="I191" t="s">
        <v>357</v>
      </c>
      <c r="L191">
        <v>221.95419999999999</v>
      </c>
      <c r="M191">
        <v>57.586816460000001</v>
      </c>
      <c r="N191">
        <v>62.119300000000003</v>
      </c>
      <c r="O191">
        <v>49.855912189999998</v>
      </c>
      <c r="P191">
        <v>33.930300000000003</v>
      </c>
      <c r="Q191" s="86">
        <v>45821</v>
      </c>
      <c r="V191" t="s">
        <v>506</v>
      </c>
      <c r="AA191">
        <v>5</v>
      </c>
      <c r="AB191">
        <v>5</v>
      </c>
      <c r="AC191" t="s">
        <v>86</v>
      </c>
    </row>
    <row r="192" spans="1:29" x14ac:dyDescent="0.2">
      <c r="A192" t="s">
        <v>507</v>
      </c>
      <c r="B192" t="s">
        <v>508</v>
      </c>
      <c r="C192" t="s">
        <v>507</v>
      </c>
      <c r="D192" t="s">
        <v>84</v>
      </c>
      <c r="E192" t="s">
        <v>116</v>
      </c>
      <c r="F192" t="s">
        <v>117</v>
      </c>
      <c r="G192" t="s">
        <v>90</v>
      </c>
      <c r="I192" t="s">
        <v>357</v>
      </c>
      <c r="L192">
        <v>51.415700000000001</v>
      </c>
      <c r="M192">
        <v>39.712988670000001</v>
      </c>
      <c r="N192">
        <v>37.766599999999997</v>
      </c>
      <c r="O192">
        <v>33.007482009999997</v>
      </c>
      <c r="P192">
        <v>39.22</v>
      </c>
      <c r="Q192" s="86">
        <v>45821</v>
      </c>
      <c r="V192" t="s">
        <v>509</v>
      </c>
      <c r="AA192">
        <v>5</v>
      </c>
      <c r="AB192">
        <v>5</v>
      </c>
      <c r="AC192" t="s">
        <v>86</v>
      </c>
    </row>
    <row r="193" spans="1:29" x14ac:dyDescent="0.2">
      <c r="A193" t="s">
        <v>510</v>
      </c>
      <c r="B193" t="s">
        <v>511</v>
      </c>
      <c r="C193" t="s">
        <v>510</v>
      </c>
      <c r="D193" t="s">
        <v>84</v>
      </c>
      <c r="E193" t="s">
        <v>116</v>
      </c>
      <c r="F193" t="s">
        <v>117</v>
      </c>
      <c r="G193" t="s">
        <v>90</v>
      </c>
      <c r="I193" t="s">
        <v>118</v>
      </c>
      <c r="K193" t="s">
        <v>512</v>
      </c>
      <c r="L193">
        <v>42.780799999999999</v>
      </c>
      <c r="M193">
        <v>36.547420359999997</v>
      </c>
      <c r="N193">
        <v>36.018799999999999</v>
      </c>
      <c r="O193">
        <v>33.071233990000003</v>
      </c>
      <c r="P193">
        <v>38.493200000000002</v>
      </c>
      <c r="Q193" s="86">
        <v>45821</v>
      </c>
      <c r="V193" t="s">
        <v>513</v>
      </c>
      <c r="AA193">
        <v>5</v>
      </c>
      <c r="AB193">
        <v>5</v>
      </c>
      <c r="AC193" t="s">
        <v>86</v>
      </c>
    </row>
    <row r="194" spans="1:29" x14ac:dyDescent="0.2">
      <c r="A194" t="s">
        <v>514</v>
      </c>
      <c r="B194" t="s">
        <v>515</v>
      </c>
      <c r="C194" t="s">
        <v>514</v>
      </c>
      <c r="D194" t="s">
        <v>84</v>
      </c>
      <c r="E194" t="s">
        <v>116</v>
      </c>
      <c r="G194" t="s">
        <v>294</v>
      </c>
      <c r="H194" t="s">
        <v>516</v>
      </c>
      <c r="N194">
        <v>97.31</v>
      </c>
      <c r="Q194" s="86">
        <v>45615</v>
      </c>
      <c r="AB194">
        <v>5</v>
      </c>
      <c r="AC194" t="s">
        <v>86</v>
      </c>
    </row>
    <row r="195" spans="1:29" x14ac:dyDescent="0.2">
      <c r="A195" t="s">
        <v>517</v>
      </c>
      <c r="B195" t="s">
        <v>518</v>
      </c>
      <c r="C195" t="s">
        <v>517</v>
      </c>
      <c r="D195" t="s">
        <v>84</v>
      </c>
      <c r="E195" t="s">
        <v>116</v>
      </c>
      <c r="G195" t="s">
        <v>90</v>
      </c>
      <c r="H195" t="s">
        <v>360</v>
      </c>
      <c r="M195">
        <v>55.677696169999997</v>
      </c>
      <c r="N195">
        <v>57.316000000000003</v>
      </c>
      <c r="O195">
        <v>59.706925009999999</v>
      </c>
      <c r="P195">
        <v>59.164200000000001</v>
      </c>
      <c r="Q195" s="86">
        <v>45457</v>
      </c>
      <c r="AB195">
        <v>5</v>
      </c>
      <c r="AC195" t="s">
        <v>86</v>
      </c>
    </row>
    <row r="196" spans="1:29" x14ac:dyDescent="0.2">
      <c r="A196" t="s">
        <v>16911</v>
      </c>
      <c r="B196" t="s">
        <v>16912</v>
      </c>
      <c r="C196" t="s">
        <v>16911</v>
      </c>
      <c r="D196" t="s">
        <v>84</v>
      </c>
      <c r="E196" t="s">
        <v>116</v>
      </c>
      <c r="G196" t="s">
        <v>90</v>
      </c>
      <c r="I196" t="s">
        <v>357</v>
      </c>
      <c r="L196">
        <v>24.936299999999999</v>
      </c>
      <c r="M196">
        <v>25.25813089</v>
      </c>
      <c r="N196">
        <v>27.764900000000001</v>
      </c>
      <c r="O196">
        <v>30.932430050000001</v>
      </c>
      <c r="P196">
        <v>32.174100000000003</v>
      </c>
      <c r="Q196" s="86">
        <v>45821</v>
      </c>
      <c r="AB196">
        <v>4</v>
      </c>
      <c r="AC196" t="s">
        <v>127</v>
      </c>
    </row>
    <row r="197" spans="1:29" x14ac:dyDescent="0.2">
      <c r="A197" t="s">
        <v>519</v>
      </c>
      <c r="B197" t="s">
        <v>520</v>
      </c>
      <c r="C197" t="s">
        <v>519</v>
      </c>
      <c r="D197" t="s">
        <v>84</v>
      </c>
      <c r="E197" t="s">
        <v>521</v>
      </c>
      <c r="F197" t="s">
        <v>117</v>
      </c>
      <c r="G197" t="s">
        <v>90</v>
      </c>
      <c r="I197" t="s">
        <v>357</v>
      </c>
      <c r="L197">
        <v>29.078700000000001</v>
      </c>
      <c r="M197">
        <v>31.721614689999999</v>
      </c>
      <c r="N197">
        <v>36.189</v>
      </c>
      <c r="O197">
        <v>40.872683700000003</v>
      </c>
      <c r="P197">
        <v>25.017900000000001</v>
      </c>
      <c r="Q197" s="86">
        <v>45821</v>
      </c>
      <c r="V197" t="s">
        <v>522</v>
      </c>
      <c r="AA197">
        <v>4</v>
      </c>
      <c r="AB197">
        <v>4</v>
      </c>
      <c r="AC197" t="s">
        <v>127</v>
      </c>
    </row>
    <row r="198" spans="1:29" x14ac:dyDescent="0.2">
      <c r="A198" t="s">
        <v>523</v>
      </c>
      <c r="B198" t="s">
        <v>524</v>
      </c>
      <c r="C198" t="s">
        <v>523</v>
      </c>
      <c r="D198" t="s">
        <v>84</v>
      </c>
      <c r="E198" t="s">
        <v>116</v>
      </c>
      <c r="F198" t="s">
        <v>117</v>
      </c>
      <c r="G198" t="s">
        <v>90</v>
      </c>
      <c r="I198" t="s">
        <v>357</v>
      </c>
      <c r="L198">
        <v>33.188699999999997</v>
      </c>
      <c r="M198">
        <v>34.215225580000002</v>
      </c>
      <c r="N198">
        <v>32.807200000000002</v>
      </c>
      <c r="O198">
        <v>29.651076840000002</v>
      </c>
      <c r="P198">
        <v>27.136299999999999</v>
      </c>
      <c r="Q198" s="86">
        <v>45821</v>
      </c>
      <c r="V198" t="s">
        <v>525</v>
      </c>
      <c r="AA198">
        <v>4</v>
      </c>
      <c r="AB198">
        <v>5</v>
      </c>
      <c r="AC198" t="s">
        <v>86</v>
      </c>
    </row>
    <row r="199" spans="1:29" x14ac:dyDescent="0.2">
      <c r="A199" t="s">
        <v>526</v>
      </c>
      <c r="B199" t="s">
        <v>527</v>
      </c>
      <c r="C199" t="s">
        <v>526</v>
      </c>
      <c r="D199" t="s">
        <v>84</v>
      </c>
      <c r="E199" t="s">
        <v>116</v>
      </c>
      <c r="G199" t="s">
        <v>90</v>
      </c>
      <c r="H199" t="s">
        <v>360</v>
      </c>
      <c r="L199">
        <v>39.796300000000002</v>
      </c>
      <c r="M199">
        <v>41.055548160000001</v>
      </c>
      <c r="N199">
        <v>42.784300000000002</v>
      </c>
      <c r="O199">
        <v>40.319479629999996</v>
      </c>
      <c r="P199">
        <v>33.340400000000002</v>
      </c>
      <c r="Q199" s="86">
        <v>45821</v>
      </c>
      <c r="AB199">
        <v>5</v>
      </c>
      <c r="AC199" t="s">
        <v>86</v>
      </c>
    </row>
    <row r="200" spans="1:29" x14ac:dyDescent="0.2">
      <c r="A200" t="s">
        <v>528</v>
      </c>
      <c r="B200" t="s">
        <v>529</v>
      </c>
      <c r="C200" t="s">
        <v>528</v>
      </c>
      <c r="D200" t="s">
        <v>84</v>
      </c>
      <c r="E200" t="s">
        <v>116</v>
      </c>
      <c r="F200" t="s">
        <v>117</v>
      </c>
      <c r="G200" t="s">
        <v>90</v>
      </c>
      <c r="I200" t="s">
        <v>357</v>
      </c>
      <c r="L200">
        <v>21.026800000000001</v>
      </c>
      <c r="M200">
        <v>17.818512569999999</v>
      </c>
      <c r="N200">
        <v>17.7547</v>
      </c>
      <c r="O200">
        <v>12.875040240000001</v>
      </c>
      <c r="P200">
        <v>16.650500000000001</v>
      </c>
      <c r="Q200" s="86">
        <v>45821</v>
      </c>
      <c r="V200" t="s">
        <v>530</v>
      </c>
      <c r="AA200">
        <v>4</v>
      </c>
      <c r="AB200">
        <v>4</v>
      </c>
      <c r="AC200" t="s">
        <v>127</v>
      </c>
    </row>
    <row r="201" spans="1:29" x14ac:dyDescent="0.2">
      <c r="A201" t="s">
        <v>531</v>
      </c>
      <c r="B201" t="s">
        <v>532</v>
      </c>
      <c r="C201" t="s">
        <v>531</v>
      </c>
      <c r="D201" t="s">
        <v>84</v>
      </c>
      <c r="E201" t="s">
        <v>116</v>
      </c>
      <c r="G201" t="s">
        <v>90</v>
      </c>
      <c r="L201">
        <v>4.8129999999999997</v>
      </c>
      <c r="M201">
        <v>5.153547015</v>
      </c>
      <c r="N201">
        <v>5.4420000000000002</v>
      </c>
      <c r="O201">
        <v>4.6948606530000001</v>
      </c>
      <c r="P201">
        <v>3.7509999999999999</v>
      </c>
      <c r="Q201" s="86">
        <v>45821</v>
      </c>
      <c r="AB201">
        <v>2</v>
      </c>
      <c r="AC201" t="s">
        <v>153</v>
      </c>
    </row>
    <row r="202" spans="1:29" x14ac:dyDescent="0.2">
      <c r="A202" t="s">
        <v>533</v>
      </c>
      <c r="B202" t="s">
        <v>534</v>
      </c>
      <c r="C202" t="s">
        <v>533</v>
      </c>
      <c r="D202" t="s">
        <v>84</v>
      </c>
      <c r="E202" t="s">
        <v>116</v>
      </c>
      <c r="F202" t="s">
        <v>117</v>
      </c>
      <c r="G202" t="s">
        <v>90</v>
      </c>
      <c r="I202" t="s">
        <v>91</v>
      </c>
      <c r="Q202" s="86">
        <v>45155</v>
      </c>
      <c r="V202" t="s">
        <v>535</v>
      </c>
      <c r="AA202">
        <v>5</v>
      </c>
      <c r="AB202">
        <v>5</v>
      </c>
      <c r="AC202" t="s">
        <v>86</v>
      </c>
    </row>
    <row r="203" spans="1:29" x14ac:dyDescent="0.2">
      <c r="A203" t="s">
        <v>536</v>
      </c>
      <c r="B203" t="s">
        <v>537</v>
      </c>
      <c r="C203" t="s">
        <v>536</v>
      </c>
      <c r="D203" t="s">
        <v>84</v>
      </c>
      <c r="F203" t="s">
        <v>117</v>
      </c>
      <c r="G203" t="s">
        <v>90</v>
      </c>
      <c r="J203" t="s">
        <v>375</v>
      </c>
      <c r="K203" t="s">
        <v>538</v>
      </c>
      <c r="Q203" s="86">
        <v>44825</v>
      </c>
      <c r="V203" t="s">
        <v>539</v>
      </c>
      <c r="AB203">
        <v>5</v>
      </c>
      <c r="AC203" t="s">
        <v>86</v>
      </c>
    </row>
    <row r="204" spans="1:29" x14ac:dyDescent="0.2">
      <c r="A204" t="s">
        <v>540</v>
      </c>
      <c r="B204" t="s">
        <v>541</v>
      </c>
      <c r="C204" t="s">
        <v>540</v>
      </c>
      <c r="D204" t="s">
        <v>84</v>
      </c>
      <c r="E204" t="s">
        <v>116</v>
      </c>
      <c r="F204" t="s">
        <v>117</v>
      </c>
      <c r="G204" t="s">
        <v>90</v>
      </c>
      <c r="I204" t="s">
        <v>357</v>
      </c>
      <c r="Q204" s="86">
        <v>45155</v>
      </c>
      <c r="V204" t="s">
        <v>542</v>
      </c>
      <c r="AA204">
        <v>5</v>
      </c>
      <c r="AB204">
        <v>5</v>
      </c>
      <c r="AC204" t="s">
        <v>86</v>
      </c>
    </row>
    <row r="205" spans="1:29" x14ac:dyDescent="0.2">
      <c r="A205" t="s">
        <v>543</v>
      </c>
      <c r="B205" t="s">
        <v>544</v>
      </c>
      <c r="C205" t="s">
        <v>543</v>
      </c>
      <c r="D205" t="s">
        <v>84</v>
      </c>
      <c r="E205" t="s">
        <v>116</v>
      </c>
      <c r="G205" t="s">
        <v>90</v>
      </c>
      <c r="H205" t="s">
        <v>545</v>
      </c>
      <c r="I205" t="s">
        <v>357</v>
      </c>
      <c r="L205">
        <v>204.11070000000001</v>
      </c>
      <c r="M205">
        <v>74.370362999999998</v>
      </c>
      <c r="N205">
        <v>71.408100000000005</v>
      </c>
      <c r="O205">
        <v>74.026399870000006</v>
      </c>
      <c r="P205">
        <v>94.423900000000003</v>
      </c>
      <c r="Q205" s="86">
        <v>45664</v>
      </c>
      <c r="AB205">
        <v>5</v>
      </c>
      <c r="AC205" t="s">
        <v>86</v>
      </c>
    </row>
    <row r="206" spans="1:29" x14ac:dyDescent="0.2">
      <c r="A206" t="s">
        <v>546</v>
      </c>
      <c r="B206" t="s">
        <v>547</v>
      </c>
      <c r="C206" t="s">
        <v>546</v>
      </c>
      <c r="D206" t="s">
        <v>84</v>
      </c>
      <c r="E206" t="s">
        <v>116</v>
      </c>
      <c r="F206" t="s">
        <v>117</v>
      </c>
      <c r="G206" t="s">
        <v>90</v>
      </c>
      <c r="I206" t="s">
        <v>118</v>
      </c>
      <c r="L206">
        <v>59.7699</v>
      </c>
      <c r="M206">
        <v>63.956479270000003</v>
      </c>
      <c r="N206">
        <v>63.066299999999998</v>
      </c>
      <c r="O206">
        <v>61.435439590000001</v>
      </c>
      <c r="P206">
        <v>58.082299999999996</v>
      </c>
      <c r="Q206" s="86">
        <v>45821</v>
      </c>
      <c r="V206" t="s">
        <v>548</v>
      </c>
      <c r="AA206">
        <v>5</v>
      </c>
      <c r="AB206">
        <v>5</v>
      </c>
      <c r="AC206" t="s">
        <v>86</v>
      </c>
    </row>
    <row r="207" spans="1:29" x14ac:dyDescent="0.2">
      <c r="A207" t="s">
        <v>549</v>
      </c>
      <c r="B207" t="s">
        <v>550</v>
      </c>
      <c r="C207" t="s">
        <v>549</v>
      </c>
      <c r="D207" t="s">
        <v>84</v>
      </c>
      <c r="E207" t="s">
        <v>116</v>
      </c>
      <c r="G207" t="s">
        <v>90</v>
      </c>
      <c r="H207" t="s">
        <v>360</v>
      </c>
      <c r="L207">
        <v>85.1113</v>
      </c>
      <c r="M207">
        <v>65.1730333</v>
      </c>
      <c r="N207">
        <v>68.703999999999994</v>
      </c>
      <c r="O207">
        <v>54.534425310000003</v>
      </c>
      <c r="P207">
        <v>61.070999999999998</v>
      </c>
      <c r="Q207" s="86">
        <v>45821</v>
      </c>
      <c r="AB207">
        <v>5</v>
      </c>
      <c r="AC207" t="s">
        <v>86</v>
      </c>
    </row>
    <row r="208" spans="1:29" x14ac:dyDescent="0.2">
      <c r="A208" t="s">
        <v>551</v>
      </c>
      <c r="B208" t="s">
        <v>552</v>
      </c>
      <c r="C208" t="s">
        <v>551</v>
      </c>
      <c r="D208" t="s">
        <v>84</v>
      </c>
      <c r="E208" t="s">
        <v>116</v>
      </c>
      <c r="G208" t="s">
        <v>90</v>
      </c>
      <c r="H208" t="s">
        <v>360</v>
      </c>
      <c r="L208">
        <v>33.911999999999999</v>
      </c>
      <c r="M208">
        <v>29.774573530000001</v>
      </c>
      <c r="N208">
        <v>32.536000000000001</v>
      </c>
      <c r="O208">
        <v>28.829334159999998</v>
      </c>
      <c r="P208">
        <v>28.302</v>
      </c>
      <c r="Q208" s="86">
        <v>45821</v>
      </c>
      <c r="AB208">
        <v>5</v>
      </c>
      <c r="AC208" t="s">
        <v>86</v>
      </c>
    </row>
    <row r="209" spans="1:29" x14ac:dyDescent="0.2">
      <c r="A209" t="s">
        <v>553</v>
      </c>
      <c r="B209" t="s">
        <v>554</v>
      </c>
      <c r="C209" t="s">
        <v>553</v>
      </c>
      <c r="D209" t="s">
        <v>84</v>
      </c>
      <c r="E209" t="s">
        <v>116</v>
      </c>
      <c r="G209" t="s">
        <v>294</v>
      </c>
      <c r="H209" t="s">
        <v>555</v>
      </c>
      <c r="L209">
        <v>199.62090000000001</v>
      </c>
      <c r="M209">
        <v>58.001268029999999</v>
      </c>
      <c r="N209">
        <v>58.590200000000003</v>
      </c>
      <c r="O209">
        <v>56.331201200000002</v>
      </c>
      <c r="P209">
        <v>35.531599999999997</v>
      </c>
      <c r="Q209" s="86">
        <v>45821</v>
      </c>
      <c r="AB209">
        <v>5</v>
      </c>
      <c r="AC209" t="s">
        <v>86</v>
      </c>
    </row>
    <row r="210" spans="1:29" x14ac:dyDescent="0.2">
      <c r="A210" t="s">
        <v>17710</v>
      </c>
      <c r="B210" t="s">
        <v>17711</v>
      </c>
      <c r="C210" t="s">
        <v>17710</v>
      </c>
      <c r="D210" t="s">
        <v>84</v>
      </c>
      <c r="E210" t="s">
        <v>116</v>
      </c>
      <c r="G210" t="s">
        <v>294</v>
      </c>
      <c r="H210" t="s">
        <v>17712</v>
      </c>
      <c r="I210" t="s">
        <v>357</v>
      </c>
      <c r="P210">
        <v>51.27</v>
      </c>
      <c r="AB210">
        <v>5</v>
      </c>
      <c r="AC210" t="s">
        <v>86</v>
      </c>
    </row>
    <row r="211" spans="1:29" x14ac:dyDescent="0.2">
      <c r="A211" t="s">
        <v>556</v>
      </c>
      <c r="B211" t="s">
        <v>557</v>
      </c>
      <c r="C211" t="s">
        <v>556</v>
      </c>
      <c r="D211" t="s">
        <v>84</v>
      </c>
      <c r="E211" t="s">
        <v>300</v>
      </c>
      <c r="F211" t="s">
        <v>117</v>
      </c>
      <c r="G211" t="s">
        <v>90</v>
      </c>
      <c r="I211" t="s">
        <v>118</v>
      </c>
      <c r="K211" t="s">
        <v>558</v>
      </c>
      <c r="L211">
        <v>14.756</v>
      </c>
      <c r="M211">
        <v>13.75858571</v>
      </c>
      <c r="N211">
        <v>14.022</v>
      </c>
      <c r="O211">
        <v>13.0727083</v>
      </c>
      <c r="P211">
        <v>12.526999999999999</v>
      </c>
      <c r="Q211" s="86">
        <v>45821</v>
      </c>
      <c r="V211" t="s">
        <v>559</v>
      </c>
      <c r="AA211">
        <v>3</v>
      </c>
      <c r="AB211">
        <v>3</v>
      </c>
      <c r="AC211" t="s">
        <v>156</v>
      </c>
    </row>
    <row r="212" spans="1:29" x14ac:dyDescent="0.2">
      <c r="A212" t="s">
        <v>560</v>
      </c>
      <c r="B212" t="s">
        <v>561</v>
      </c>
      <c r="C212" t="s">
        <v>560</v>
      </c>
      <c r="D212" t="s">
        <v>84</v>
      </c>
      <c r="E212" t="s">
        <v>116</v>
      </c>
      <c r="G212" t="s">
        <v>90</v>
      </c>
      <c r="L212">
        <v>30.234000000000002</v>
      </c>
      <c r="M212">
        <v>25.159825179999999</v>
      </c>
      <c r="N212">
        <v>26.260999999999999</v>
      </c>
      <c r="O212">
        <v>23.81810991</v>
      </c>
      <c r="P212">
        <v>19.332000000000001</v>
      </c>
      <c r="Q212" s="86">
        <v>45821</v>
      </c>
      <c r="S212">
        <v>0.59</v>
      </c>
      <c r="AB212">
        <v>5</v>
      </c>
      <c r="AC212" t="s">
        <v>86</v>
      </c>
    </row>
    <row r="213" spans="1:29" x14ac:dyDescent="0.2">
      <c r="A213" t="s">
        <v>562</v>
      </c>
      <c r="B213" t="s">
        <v>563</v>
      </c>
      <c r="C213" t="s">
        <v>562</v>
      </c>
      <c r="D213" t="s">
        <v>84</v>
      </c>
      <c r="E213" t="s">
        <v>564</v>
      </c>
      <c r="G213" t="s">
        <v>90</v>
      </c>
      <c r="H213" t="s">
        <v>196</v>
      </c>
      <c r="L213">
        <v>18.43</v>
      </c>
      <c r="M213">
        <v>16.254619229999999</v>
      </c>
      <c r="N213">
        <v>16.635000000000002</v>
      </c>
      <c r="O213">
        <v>14.95165164</v>
      </c>
      <c r="P213">
        <v>14.012</v>
      </c>
      <c r="Q213" s="86">
        <v>45821</v>
      </c>
      <c r="AB213">
        <v>4</v>
      </c>
      <c r="AC213" t="s">
        <v>127</v>
      </c>
    </row>
    <row r="214" spans="1:29" x14ac:dyDescent="0.2">
      <c r="A214" t="s">
        <v>565</v>
      </c>
      <c r="B214" t="s">
        <v>566</v>
      </c>
      <c r="C214" t="s">
        <v>565</v>
      </c>
      <c r="D214" t="s">
        <v>84</v>
      </c>
      <c r="E214" t="s">
        <v>300</v>
      </c>
      <c r="F214" t="s">
        <v>117</v>
      </c>
      <c r="G214" t="s">
        <v>90</v>
      </c>
      <c r="I214" t="s">
        <v>357</v>
      </c>
      <c r="L214">
        <v>30.44</v>
      </c>
      <c r="M214">
        <v>29.22428468</v>
      </c>
      <c r="N214">
        <v>26.048999999999999</v>
      </c>
      <c r="O214">
        <v>26.569077249999999</v>
      </c>
      <c r="P214">
        <v>19.615400000000001</v>
      </c>
      <c r="Q214" s="86">
        <v>45821</v>
      </c>
      <c r="V214" t="s">
        <v>567</v>
      </c>
      <c r="AA214">
        <v>5</v>
      </c>
      <c r="AB214">
        <v>5</v>
      </c>
      <c r="AC214" t="s">
        <v>86</v>
      </c>
    </row>
    <row r="215" spans="1:29" x14ac:dyDescent="0.2">
      <c r="A215" t="s">
        <v>568</v>
      </c>
      <c r="B215" t="s">
        <v>569</v>
      </c>
      <c r="C215" t="s">
        <v>568</v>
      </c>
      <c r="D215" t="s">
        <v>84</v>
      </c>
      <c r="E215" t="s">
        <v>116</v>
      </c>
      <c r="G215" t="s">
        <v>90</v>
      </c>
      <c r="H215" t="s">
        <v>360</v>
      </c>
      <c r="L215">
        <v>103.9564</v>
      </c>
      <c r="M215">
        <v>40.296328680000002</v>
      </c>
      <c r="N215">
        <v>37.563499999999998</v>
      </c>
      <c r="O215">
        <v>42.343951760000003</v>
      </c>
      <c r="P215">
        <v>46.857900000000001</v>
      </c>
      <c r="Q215" s="86">
        <v>45821</v>
      </c>
      <c r="AB215">
        <v>5</v>
      </c>
      <c r="AC215" t="s">
        <v>86</v>
      </c>
    </row>
    <row r="216" spans="1:29" x14ac:dyDescent="0.2">
      <c r="A216" t="s">
        <v>570</v>
      </c>
      <c r="B216" t="s">
        <v>571</v>
      </c>
      <c r="C216" t="s">
        <v>570</v>
      </c>
      <c r="D216" t="s">
        <v>84</v>
      </c>
      <c r="E216" t="s">
        <v>116</v>
      </c>
      <c r="G216" t="s">
        <v>90</v>
      </c>
      <c r="I216" t="s">
        <v>118</v>
      </c>
      <c r="L216">
        <v>20.0962</v>
      </c>
      <c r="M216">
        <v>20.40995689</v>
      </c>
      <c r="N216">
        <v>22.410499999999999</v>
      </c>
      <c r="O216">
        <v>20.33324017</v>
      </c>
      <c r="P216">
        <v>22.933199999999999</v>
      </c>
      <c r="Q216" s="86">
        <v>45821</v>
      </c>
      <c r="AB216">
        <v>4</v>
      </c>
      <c r="AC216" t="s">
        <v>127</v>
      </c>
    </row>
    <row r="217" spans="1:29" x14ac:dyDescent="0.2">
      <c r="A217" t="s">
        <v>572</v>
      </c>
      <c r="B217" t="s">
        <v>573</v>
      </c>
      <c r="C217" t="s">
        <v>572</v>
      </c>
      <c r="D217" t="s">
        <v>84</v>
      </c>
      <c r="E217" t="s">
        <v>116</v>
      </c>
      <c r="G217" t="s">
        <v>90</v>
      </c>
      <c r="H217" t="s">
        <v>574</v>
      </c>
      <c r="I217" t="s">
        <v>357</v>
      </c>
      <c r="L217">
        <v>22.694400000000002</v>
      </c>
      <c r="M217">
        <v>24.033852830000001</v>
      </c>
      <c r="N217">
        <v>24.863</v>
      </c>
      <c r="O217">
        <v>16.64016127</v>
      </c>
      <c r="P217">
        <v>16.690200000000001</v>
      </c>
      <c r="Q217" s="86">
        <v>45821</v>
      </c>
      <c r="AB217">
        <v>4</v>
      </c>
      <c r="AC217" t="s">
        <v>127</v>
      </c>
    </row>
    <row r="218" spans="1:29" x14ac:dyDescent="0.2">
      <c r="A218" t="s">
        <v>575</v>
      </c>
      <c r="B218" t="s">
        <v>576</v>
      </c>
      <c r="C218" t="s">
        <v>575</v>
      </c>
      <c r="D218" t="s">
        <v>84</v>
      </c>
      <c r="E218" t="s">
        <v>434</v>
      </c>
      <c r="F218" t="s">
        <v>117</v>
      </c>
      <c r="G218" t="s">
        <v>90</v>
      </c>
      <c r="I218" t="s">
        <v>357</v>
      </c>
      <c r="Q218" s="86">
        <v>45155</v>
      </c>
      <c r="AA218">
        <v>2</v>
      </c>
      <c r="AB218">
        <v>3</v>
      </c>
      <c r="AC218" t="s">
        <v>156</v>
      </c>
    </row>
    <row r="219" spans="1:29" x14ac:dyDescent="0.2">
      <c r="A219" t="s">
        <v>577</v>
      </c>
      <c r="B219" t="s">
        <v>578</v>
      </c>
      <c r="C219" t="s">
        <v>577</v>
      </c>
      <c r="D219" t="s">
        <v>84</v>
      </c>
      <c r="E219" t="s">
        <v>116</v>
      </c>
      <c r="G219" t="s">
        <v>90</v>
      </c>
      <c r="L219">
        <v>19.621099999999998</v>
      </c>
      <c r="M219">
        <v>19.289674059999999</v>
      </c>
      <c r="N219">
        <v>21.543600000000001</v>
      </c>
      <c r="O219">
        <v>20.854966099999999</v>
      </c>
      <c r="P219">
        <v>16.952999999999999</v>
      </c>
      <c r="Q219" s="86">
        <v>45821</v>
      </c>
      <c r="AB219">
        <v>4</v>
      </c>
      <c r="AC219" t="s">
        <v>127</v>
      </c>
    </row>
    <row r="220" spans="1:29" x14ac:dyDescent="0.2">
      <c r="A220" t="s">
        <v>16782</v>
      </c>
      <c r="B220" t="s">
        <v>16783</v>
      </c>
      <c r="C220" t="s">
        <v>16782</v>
      </c>
      <c r="D220" t="s">
        <v>84</v>
      </c>
      <c r="E220" t="s">
        <v>116</v>
      </c>
      <c r="G220" t="s">
        <v>90</v>
      </c>
      <c r="L220">
        <v>23.89</v>
      </c>
      <c r="Q220" s="86">
        <v>45733</v>
      </c>
      <c r="AB220">
        <v>4</v>
      </c>
      <c r="AC220" t="s">
        <v>127</v>
      </c>
    </row>
    <row r="221" spans="1:29" x14ac:dyDescent="0.2">
      <c r="A221" t="s">
        <v>579</v>
      </c>
      <c r="B221" t="s">
        <v>580</v>
      </c>
      <c r="C221" t="s">
        <v>579</v>
      </c>
      <c r="D221" t="s">
        <v>84</v>
      </c>
      <c r="E221" t="s">
        <v>116</v>
      </c>
      <c r="G221" t="s">
        <v>294</v>
      </c>
      <c r="I221" t="s">
        <v>357</v>
      </c>
      <c r="L221">
        <v>79.277000000000001</v>
      </c>
      <c r="M221">
        <v>81.318588439999999</v>
      </c>
      <c r="N221">
        <v>90.417599999999993</v>
      </c>
      <c r="O221">
        <v>95.86157575</v>
      </c>
      <c r="P221">
        <v>76.8352</v>
      </c>
      <c r="Q221" s="86">
        <v>45821</v>
      </c>
      <c r="AB221">
        <v>5</v>
      </c>
      <c r="AC221" t="s">
        <v>86</v>
      </c>
    </row>
    <row r="222" spans="1:29" x14ac:dyDescent="0.2">
      <c r="A222" t="s">
        <v>581</v>
      </c>
      <c r="B222" t="s">
        <v>582</v>
      </c>
      <c r="C222" t="s">
        <v>581</v>
      </c>
      <c r="D222" t="s">
        <v>84</v>
      </c>
      <c r="E222" t="s">
        <v>116</v>
      </c>
      <c r="G222" t="s">
        <v>90</v>
      </c>
      <c r="H222" t="s">
        <v>360</v>
      </c>
      <c r="L222">
        <v>58.059600000000003</v>
      </c>
      <c r="M222">
        <v>53.888196999999998</v>
      </c>
      <c r="N222">
        <v>53.203899999999997</v>
      </c>
      <c r="O222">
        <v>46.672755690000002</v>
      </c>
      <c r="P222">
        <v>46.601599999999998</v>
      </c>
      <c r="Q222" s="86">
        <v>45821</v>
      </c>
      <c r="AB222">
        <v>5</v>
      </c>
      <c r="AC222" t="s">
        <v>86</v>
      </c>
    </row>
    <row r="223" spans="1:29" x14ac:dyDescent="0.2">
      <c r="A223" t="s">
        <v>583</v>
      </c>
      <c r="B223" t="s">
        <v>584</v>
      </c>
      <c r="C223" t="s">
        <v>583</v>
      </c>
      <c r="D223" t="s">
        <v>84</v>
      </c>
      <c r="E223" t="s">
        <v>116</v>
      </c>
      <c r="G223" t="s">
        <v>90</v>
      </c>
      <c r="H223" t="s">
        <v>150</v>
      </c>
      <c r="L223">
        <v>73.05</v>
      </c>
      <c r="Q223" s="86">
        <v>45460</v>
      </c>
      <c r="AB223">
        <v>5</v>
      </c>
      <c r="AC223" t="s">
        <v>86</v>
      </c>
    </row>
    <row r="224" spans="1:29" x14ac:dyDescent="0.2">
      <c r="A224" t="s">
        <v>585</v>
      </c>
      <c r="B224" t="s">
        <v>586</v>
      </c>
      <c r="C224" t="s">
        <v>585</v>
      </c>
      <c r="D224" t="s">
        <v>84</v>
      </c>
      <c r="E224" t="s">
        <v>116</v>
      </c>
      <c r="G224" t="s">
        <v>90</v>
      </c>
      <c r="H224" t="s">
        <v>360</v>
      </c>
      <c r="L224">
        <v>96.710800000000006</v>
      </c>
      <c r="M224">
        <v>49.688025349999997</v>
      </c>
      <c r="N224">
        <v>50.267899999999997</v>
      </c>
      <c r="O224">
        <v>54.133700619999999</v>
      </c>
      <c r="P224">
        <v>55.3215</v>
      </c>
      <c r="Q224" s="86">
        <v>45821</v>
      </c>
      <c r="AB224">
        <v>5</v>
      </c>
      <c r="AC224" t="s">
        <v>86</v>
      </c>
    </row>
    <row r="225" spans="1:29" x14ac:dyDescent="0.2">
      <c r="A225" t="s">
        <v>587</v>
      </c>
      <c r="B225" t="s">
        <v>588</v>
      </c>
      <c r="C225" t="s">
        <v>587</v>
      </c>
      <c r="D225" t="s">
        <v>84</v>
      </c>
      <c r="E225" t="s">
        <v>116</v>
      </c>
      <c r="G225" t="s">
        <v>90</v>
      </c>
      <c r="H225" t="s">
        <v>150</v>
      </c>
      <c r="L225">
        <v>96.710800000000006</v>
      </c>
      <c r="M225">
        <v>49.688025349999997</v>
      </c>
      <c r="N225">
        <v>50.267899999999997</v>
      </c>
      <c r="O225">
        <v>54.133700619999999</v>
      </c>
      <c r="P225">
        <v>55.3215</v>
      </c>
      <c r="Q225" s="86">
        <v>45821</v>
      </c>
      <c r="AB225">
        <v>5</v>
      </c>
      <c r="AC225" t="s">
        <v>86</v>
      </c>
    </row>
    <row r="226" spans="1:29" x14ac:dyDescent="0.2">
      <c r="A226" t="s">
        <v>589</v>
      </c>
      <c r="B226" t="s">
        <v>590</v>
      </c>
      <c r="C226" t="s">
        <v>589</v>
      </c>
      <c r="D226" t="s">
        <v>84</v>
      </c>
      <c r="E226" t="s">
        <v>293</v>
      </c>
      <c r="G226" t="s">
        <v>294</v>
      </c>
      <c r="H226" t="s">
        <v>591</v>
      </c>
      <c r="AB226">
        <v>5</v>
      </c>
      <c r="AC226" t="s">
        <v>86</v>
      </c>
    </row>
    <row r="227" spans="1:29" x14ac:dyDescent="0.2">
      <c r="A227" t="s">
        <v>592</v>
      </c>
      <c r="B227" t="s">
        <v>593</v>
      </c>
      <c r="C227" t="s">
        <v>592</v>
      </c>
      <c r="D227" t="s">
        <v>84</v>
      </c>
      <c r="E227" t="s">
        <v>116</v>
      </c>
      <c r="G227" t="s">
        <v>294</v>
      </c>
      <c r="H227" t="s">
        <v>594</v>
      </c>
      <c r="I227" t="s">
        <v>357</v>
      </c>
      <c r="AB227">
        <v>5</v>
      </c>
      <c r="AC227" t="s">
        <v>86</v>
      </c>
    </row>
    <row r="228" spans="1:29" x14ac:dyDescent="0.2">
      <c r="A228" t="s">
        <v>595</v>
      </c>
      <c r="B228" t="s">
        <v>590</v>
      </c>
      <c r="C228" t="s">
        <v>595</v>
      </c>
      <c r="D228" t="s">
        <v>84</v>
      </c>
      <c r="E228" t="s">
        <v>116</v>
      </c>
      <c r="G228" t="s">
        <v>294</v>
      </c>
      <c r="H228" t="s">
        <v>596</v>
      </c>
      <c r="I228" t="s">
        <v>357</v>
      </c>
      <c r="V228" t="s">
        <v>597</v>
      </c>
      <c r="AB228">
        <v>5</v>
      </c>
      <c r="AC228" t="s">
        <v>86</v>
      </c>
    </row>
    <row r="229" spans="1:29" x14ac:dyDescent="0.2">
      <c r="A229" t="s">
        <v>598</v>
      </c>
      <c r="B229" t="s">
        <v>599</v>
      </c>
      <c r="C229" t="s">
        <v>598</v>
      </c>
      <c r="D229" t="s">
        <v>84</v>
      </c>
      <c r="E229" t="s">
        <v>116</v>
      </c>
      <c r="G229" t="s">
        <v>90</v>
      </c>
      <c r="H229" t="s">
        <v>360</v>
      </c>
      <c r="L229">
        <v>31.0916</v>
      </c>
      <c r="M229">
        <v>29.456907999999999</v>
      </c>
      <c r="N229">
        <v>30.277899999999999</v>
      </c>
      <c r="O229">
        <v>27.640273029999999</v>
      </c>
      <c r="P229">
        <v>26.406199999999998</v>
      </c>
      <c r="Q229" s="86">
        <v>45821</v>
      </c>
      <c r="AB229">
        <v>5</v>
      </c>
      <c r="AC229" t="s">
        <v>86</v>
      </c>
    </row>
    <row r="230" spans="1:29" x14ac:dyDescent="0.2">
      <c r="A230" t="s">
        <v>17426</v>
      </c>
      <c r="B230" t="s">
        <v>17427</v>
      </c>
      <c r="C230" t="s">
        <v>17426</v>
      </c>
      <c r="D230" t="s">
        <v>84</v>
      </c>
      <c r="E230" t="s">
        <v>116</v>
      </c>
      <c r="G230" t="s">
        <v>90</v>
      </c>
      <c r="H230" t="s">
        <v>225</v>
      </c>
      <c r="I230" t="s">
        <v>357</v>
      </c>
      <c r="L230">
        <v>42.935400000000001</v>
      </c>
      <c r="M230">
        <v>32.00566903</v>
      </c>
      <c r="N230">
        <v>28.522200000000002</v>
      </c>
      <c r="O230">
        <v>24.220463169999999</v>
      </c>
      <c r="P230">
        <v>23.030999999999999</v>
      </c>
      <c r="Q230" s="86">
        <v>45821</v>
      </c>
      <c r="AB230">
        <v>5</v>
      </c>
      <c r="AC230" t="s">
        <v>86</v>
      </c>
    </row>
    <row r="231" spans="1:29" x14ac:dyDescent="0.2">
      <c r="A231" t="s">
        <v>600</v>
      </c>
      <c r="B231" t="s">
        <v>601</v>
      </c>
      <c r="C231" t="s">
        <v>600</v>
      </c>
      <c r="D231" t="s">
        <v>602</v>
      </c>
      <c r="E231" t="s">
        <v>603</v>
      </c>
      <c r="G231" t="s">
        <v>90</v>
      </c>
      <c r="I231" t="s">
        <v>604</v>
      </c>
      <c r="V231">
        <v>1</v>
      </c>
      <c r="W231">
        <v>1</v>
      </c>
      <c r="AB231">
        <v>1</v>
      </c>
      <c r="AC231" t="s">
        <v>124</v>
      </c>
    </row>
    <row r="232" spans="1:29" x14ac:dyDescent="0.2">
      <c r="A232" t="s">
        <v>605</v>
      </c>
      <c r="B232" t="s">
        <v>606</v>
      </c>
      <c r="C232" t="s">
        <v>605</v>
      </c>
      <c r="D232" t="s">
        <v>602</v>
      </c>
      <c r="E232" t="s">
        <v>603</v>
      </c>
      <c r="G232" t="s">
        <v>90</v>
      </c>
      <c r="I232" t="s">
        <v>122</v>
      </c>
      <c r="V232">
        <v>1</v>
      </c>
      <c r="W232">
        <v>1</v>
      </c>
      <c r="AB232">
        <v>1</v>
      </c>
      <c r="AC232" t="s">
        <v>124</v>
      </c>
    </row>
    <row r="233" spans="1:29" x14ac:dyDescent="0.2">
      <c r="A233" t="s">
        <v>607</v>
      </c>
      <c r="B233" t="s">
        <v>608</v>
      </c>
      <c r="C233" t="s">
        <v>607</v>
      </c>
      <c r="D233" t="s">
        <v>602</v>
      </c>
      <c r="E233" t="s">
        <v>603</v>
      </c>
      <c r="G233" t="s">
        <v>90</v>
      </c>
      <c r="I233" t="s">
        <v>357</v>
      </c>
      <c r="V233">
        <v>1</v>
      </c>
      <c r="W233">
        <v>1</v>
      </c>
      <c r="AB233">
        <v>1</v>
      </c>
      <c r="AC233" t="s">
        <v>124</v>
      </c>
    </row>
    <row r="234" spans="1:29" x14ac:dyDescent="0.2">
      <c r="A234" t="s">
        <v>609</v>
      </c>
      <c r="B234" t="s">
        <v>610</v>
      </c>
      <c r="C234" t="s">
        <v>609</v>
      </c>
      <c r="D234" t="s">
        <v>602</v>
      </c>
      <c r="E234" t="s">
        <v>603</v>
      </c>
      <c r="G234" t="s">
        <v>90</v>
      </c>
      <c r="I234" t="s">
        <v>611</v>
      </c>
      <c r="V234">
        <v>1</v>
      </c>
      <c r="W234">
        <v>1</v>
      </c>
      <c r="AB234">
        <v>1</v>
      </c>
      <c r="AC234" t="s">
        <v>124</v>
      </c>
    </row>
    <row r="235" spans="1:29" x14ac:dyDescent="0.2">
      <c r="A235" t="s">
        <v>612</v>
      </c>
      <c r="B235" t="s">
        <v>613</v>
      </c>
      <c r="C235" t="s">
        <v>612</v>
      </c>
      <c r="D235" t="s">
        <v>602</v>
      </c>
      <c r="E235" t="s">
        <v>603</v>
      </c>
      <c r="G235" t="s">
        <v>90</v>
      </c>
      <c r="I235" t="s">
        <v>614</v>
      </c>
      <c r="V235">
        <v>1</v>
      </c>
      <c r="W235">
        <v>1</v>
      </c>
      <c r="AB235">
        <v>1</v>
      </c>
      <c r="AC235" t="s">
        <v>124</v>
      </c>
    </row>
    <row r="236" spans="1:29" x14ac:dyDescent="0.2">
      <c r="A236" t="s">
        <v>615</v>
      </c>
      <c r="B236" t="s">
        <v>616</v>
      </c>
      <c r="C236" t="s">
        <v>615</v>
      </c>
      <c r="D236" t="s">
        <v>602</v>
      </c>
      <c r="E236" t="s">
        <v>603</v>
      </c>
      <c r="G236" t="s">
        <v>90</v>
      </c>
      <c r="I236" t="s">
        <v>341</v>
      </c>
      <c r="V236">
        <v>1</v>
      </c>
      <c r="W236">
        <v>1</v>
      </c>
      <c r="AB236">
        <v>1</v>
      </c>
      <c r="AC236" t="s">
        <v>124</v>
      </c>
    </row>
    <row r="237" spans="1:29" x14ac:dyDescent="0.2">
      <c r="A237" t="s">
        <v>617</v>
      </c>
      <c r="B237" t="s">
        <v>618</v>
      </c>
      <c r="C237" t="s">
        <v>617</v>
      </c>
      <c r="D237" t="s">
        <v>602</v>
      </c>
      <c r="E237" t="s">
        <v>603</v>
      </c>
      <c r="G237" t="s">
        <v>90</v>
      </c>
      <c r="I237" t="s">
        <v>91</v>
      </c>
      <c r="V237">
        <v>1</v>
      </c>
      <c r="W237">
        <v>1</v>
      </c>
      <c r="AB237">
        <v>1</v>
      </c>
      <c r="AC237" t="s">
        <v>124</v>
      </c>
    </row>
    <row r="238" spans="1:29" x14ac:dyDescent="0.2">
      <c r="A238" t="s">
        <v>619</v>
      </c>
      <c r="B238" t="s">
        <v>620</v>
      </c>
      <c r="C238" t="s">
        <v>619</v>
      </c>
      <c r="D238" t="s">
        <v>602</v>
      </c>
      <c r="E238" t="s">
        <v>603</v>
      </c>
      <c r="G238" t="s">
        <v>90</v>
      </c>
      <c r="I238" t="s">
        <v>336</v>
      </c>
      <c r="V238">
        <v>1</v>
      </c>
      <c r="W238">
        <v>1</v>
      </c>
      <c r="AB238">
        <v>1</v>
      </c>
      <c r="AC238" t="s">
        <v>124</v>
      </c>
    </row>
    <row r="239" spans="1:29" x14ac:dyDescent="0.2">
      <c r="A239" t="s">
        <v>621</v>
      </c>
      <c r="B239" t="s">
        <v>622</v>
      </c>
      <c r="C239" t="s">
        <v>621</v>
      </c>
      <c r="D239" t="s">
        <v>602</v>
      </c>
      <c r="E239" t="s">
        <v>603</v>
      </c>
      <c r="G239" t="s">
        <v>90</v>
      </c>
      <c r="I239" t="s">
        <v>623</v>
      </c>
      <c r="V239">
        <v>1</v>
      </c>
      <c r="W239">
        <v>1</v>
      </c>
      <c r="AB239">
        <v>1</v>
      </c>
      <c r="AC239" t="s">
        <v>124</v>
      </c>
    </row>
    <row r="240" spans="1:29" x14ac:dyDescent="0.2">
      <c r="A240" t="s">
        <v>624</v>
      </c>
      <c r="B240" t="s">
        <v>625</v>
      </c>
      <c r="C240" t="s">
        <v>624</v>
      </c>
      <c r="D240" t="s">
        <v>602</v>
      </c>
      <c r="E240" t="s">
        <v>603</v>
      </c>
      <c r="G240" t="s">
        <v>90</v>
      </c>
      <c r="I240" t="s">
        <v>319</v>
      </c>
      <c r="V240">
        <v>1</v>
      </c>
      <c r="W240">
        <v>1</v>
      </c>
      <c r="AB240">
        <v>1</v>
      </c>
      <c r="AC240" t="s">
        <v>124</v>
      </c>
    </row>
    <row r="241" spans="1:29" x14ac:dyDescent="0.2">
      <c r="A241" t="s">
        <v>626</v>
      </c>
      <c r="B241" t="s">
        <v>627</v>
      </c>
      <c r="C241" t="s">
        <v>626</v>
      </c>
      <c r="D241" t="s">
        <v>602</v>
      </c>
      <c r="E241" t="s">
        <v>603</v>
      </c>
      <c r="G241" t="s">
        <v>90</v>
      </c>
      <c r="I241" t="s">
        <v>628</v>
      </c>
      <c r="V241">
        <v>1</v>
      </c>
      <c r="W241">
        <v>1</v>
      </c>
      <c r="AB241">
        <v>1</v>
      </c>
      <c r="AC241" t="s">
        <v>124</v>
      </c>
    </row>
    <row r="242" spans="1:29" x14ac:dyDescent="0.2">
      <c r="A242" t="s">
        <v>629</v>
      </c>
      <c r="B242" t="s">
        <v>630</v>
      </c>
      <c r="C242" t="s">
        <v>629</v>
      </c>
      <c r="D242" t="s">
        <v>602</v>
      </c>
      <c r="E242" t="s">
        <v>603</v>
      </c>
      <c r="G242" t="s">
        <v>90</v>
      </c>
      <c r="I242" t="s">
        <v>631</v>
      </c>
      <c r="V242">
        <v>1</v>
      </c>
      <c r="W242">
        <v>1</v>
      </c>
      <c r="AB242">
        <v>1</v>
      </c>
      <c r="AC242" t="s">
        <v>124</v>
      </c>
    </row>
    <row r="243" spans="1:29" x14ac:dyDescent="0.2">
      <c r="A243" t="s">
        <v>632</v>
      </c>
      <c r="B243" t="s">
        <v>633</v>
      </c>
      <c r="C243" t="s">
        <v>632</v>
      </c>
      <c r="D243" t="s">
        <v>602</v>
      </c>
      <c r="E243" t="s">
        <v>603</v>
      </c>
      <c r="G243" t="s">
        <v>90</v>
      </c>
      <c r="I243" t="s">
        <v>634</v>
      </c>
      <c r="V243">
        <v>1</v>
      </c>
      <c r="W243">
        <v>1</v>
      </c>
      <c r="AB243">
        <v>1</v>
      </c>
      <c r="AC243" t="s">
        <v>124</v>
      </c>
    </row>
    <row r="244" spans="1:29" x14ac:dyDescent="0.2">
      <c r="A244" t="s">
        <v>635</v>
      </c>
      <c r="B244" t="s">
        <v>636</v>
      </c>
      <c r="C244" t="s">
        <v>635</v>
      </c>
      <c r="D244" t="s">
        <v>602</v>
      </c>
      <c r="E244" t="s">
        <v>603</v>
      </c>
      <c r="G244" t="s">
        <v>90</v>
      </c>
      <c r="I244" t="s">
        <v>118</v>
      </c>
      <c r="V244">
        <v>1</v>
      </c>
      <c r="W244">
        <v>1</v>
      </c>
      <c r="AB244">
        <v>1</v>
      </c>
      <c r="AC244" t="s">
        <v>124</v>
      </c>
    </row>
    <row r="245" spans="1:29" x14ac:dyDescent="0.2">
      <c r="A245" t="s">
        <v>637</v>
      </c>
      <c r="B245" t="s">
        <v>638</v>
      </c>
      <c r="C245" t="s">
        <v>637</v>
      </c>
      <c r="D245" t="s">
        <v>602</v>
      </c>
      <c r="E245" t="s">
        <v>603</v>
      </c>
      <c r="G245" t="s">
        <v>90</v>
      </c>
      <c r="I245" t="s">
        <v>639</v>
      </c>
      <c r="V245">
        <v>1</v>
      </c>
      <c r="W245">
        <v>1</v>
      </c>
      <c r="AB245">
        <v>1</v>
      </c>
      <c r="AC245" t="s">
        <v>124</v>
      </c>
    </row>
    <row r="246" spans="1:29" x14ac:dyDescent="0.2">
      <c r="A246" t="s">
        <v>640</v>
      </c>
      <c r="B246" t="s">
        <v>641</v>
      </c>
      <c r="C246" t="s">
        <v>640</v>
      </c>
      <c r="D246" t="s">
        <v>84</v>
      </c>
      <c r="E246" t="s">
        <v>116</v>
      </c>
      <c r="F246" t="s">
        <v>642</v>
      </c>
      <c r="G246" t="s">
        <v>90</v>
      </c>
      <c r="I246" t="s">
        <v>611</v>
      </c>
      <c r="J246" t="s">
        <v>643</v>
      </c>
      <c r="L246">
        <v>12.746</v>
      </c>
      <c r="M246">
        <v>12.617865370000001</v>
      </c>
      <c r="N246">
        <v>12.46</v>
      </c>
      <c r="O246">
        <v>11.37533522</v>
      </c>
      <c r="P246">
        <v>11.289</v>
      </c>
      <c r="Q246" s="86">
        <v>45821</v>
      </c>
      <c r="S246">
        <v>0.35</v>
      </c>
      <c r="T246">
        <v>0.35</v>
      </c>
      <c r="V246" t="s">
        <v>644</v>
      </c>
      <c r="W246">
        <v>6</v>
      </c>
      <c r="X246" s="86">
        <v>45716</v>
      </c>
      <c r="Y246">
        <v>4</v>
      </c>
      <c r="Z246" s="86">
        <v>45747</v>
      </c>
      <c r="AA246">
        <v>3</v>
      </c>
      <c r="AB246">
        <v>3</v>
      </c>
      <c r="AC246" t="s">
        <v>156</v>
      </c>
    </row>
    <row r="247" spans="1:29" x14ac:dyDescent="0.2">
      <c r="A247" t="s">
        <v>645</v>
      </c>
      <c r="B247" t="s">
        <v>646</v>
      </c>
      <c r="C247" t="s">
        <v>645</v>
      </c>
      <c r="D247" t="s">
        <v>84</v>
      </c>
      <c r="E247" t="s">
        <v>116</v>
      </c>
      <c r="G247" t="s">
        <v>90</v>
      </c>
      <c r="L247">
        <v>36.320300000000003</v>
      </c>
      <c r="M247">
        <v>40.592070700000001</v>
      </c>
      <c r="N247">
        <v>46.859699999999997</v>
      </c>
      <c r="O247">
        <v>57.385773880000002</v>
      </c>
      <c r="P247">
        <v>81.229600000000005</v>
      </c>
      <c r="Q247" s="86">
        <v>45821</v>
      </c>
      <c r="AB247">
        <v>5</v>
      </c>
      <c r="AC247" t="s">
        <v>86</v>
      </c>
    </row>
    <row r="248" spans="1:29" x14ac:dyDescent="0.2">
      <c r="A248" t="s">
        <v>647</v>
      </c>
      <c r="B248" t="s">
        <v>648</v>
      </c>
      <c r="C248" t="s">
        <v>647</v>
      </c>
      <c r="D248" t="s">
        <v>84</v>
      </c>
      <c r="E248" t="s">
        <v>116</v>
      </c>
      <c r="G248" t="s">
        <v>90</v>
      </c>
      <c r="L248">
        <v>17.752099999999999</v>
      </c>
      <c r="M248">
        <v>15.34370461</v>
      </c>
      <c r="N248">
        <v>13.4916</v>
      </c>
      <c r="O248">
        <v>11.38790395</v>
      </c>
      <c r="P248">
        <v>12.3217</v>
      </c>
      <c r="Q248" s="86">
        <v>45821</v>
      </c>
      <c r="AB248">
        <v>4</v>
      </c>
      <c r="AC248" t="s">
        <v>127</v>
      </c>
    </row>
    <row r="249" spans="1:29" x14ac:dyDescent="0.2">
      <c r="A249" t="s">
        <v>649</v>
      </c>
      <c r="B249" t="s">
        <v>650</v>
      </c>
      <c r="C249" t="s">
        <v>649</v>
      </c>
      <c r="D249" t="s">
        <v>84</v>
      </c>
      <c r="E249" t="s">
        <v>116</v>
      </c>
      <c r="G249" t="s">
        <v>90</v>
      </c>
      <c r="L249">
        <v>28.900200000000002</v>
      </c>
      <c r="M249">
        <v>26.22334133</v>
      </c>
      <c r="N249">
        <v>26.1828</v>
      </c>
      <c r="O249">
        <v>22.695491010000001</v>
      </c>
      <c r="P249">
        <v>24.090599999999998</v>
      </c>
      <c r="Q249" s="86">
        <v>45821</v>
      </c>
      <c r="AB249">
        <v>4</v>
      </c>
      <c r="AC249" t="s">
        <v>127</v>
      </c>
    </row>
    <row r="250" spans="1:29" x14ac:dyDescent="0.2">
      <c r="A250" t="s">
        <v>651</v>
      </c>
      <c r="B250" t="s">
        <v>652</v>
      </c>
      <c r="C250" t="s">
        <v>651</v>
      </c>
      <c r="D250" t="s">
        <v>84</v>
      </c>
      <c r="E250" t="s">
        <v>116</v>
      </c>
      <c r="F250" t="s">
        <v>117</v>
      </c>
      <c r="G250" t="s">
        <v>90</v>
      </c>
      <c r="I250" t="s">
        <v>611</v>
      </c>
      <c r="J250" t="s">
        <v>643</v>
      </c>
      <c r="L250">
        <v>17.1874</v>
      </c>
      <c r="M250">
        <v>15.366603469999999</v>
      </c>
      <c r="N250">
        <v>14.8132</v>
      </c>
      <c r="O250">
        <v>12.358340800000001</v>
      </c>
      <c r="P250">
        <v>14.143000000000001</v>
      </c>
      <c r="Q250" s="86">
        <v>45821</v>
      </c>
      <c r="V250" t="s">
        <v>653</v>
      </c>
      <c r="AB250">
        <v>4</v>
      </c>
      <c r="AC250" t="s">
        <v>127</v>
      </c>
    </row>
    <row r="251" spans="1:29" x14ac:dyDescent="0.2">
      <c r="A251" t="s">
        <v>654</v>
      </c>
      <c r="B251" t="s">
        <v>655</v>
      </c>
      <c r="C251" t="s">
        <v>654</v>
      </c>
      <c r="D251" t="s">
        <v>84</v>
      </c>
      <c r="E251" t="s">
        <v>116</v>
      </c>
      <c r="F251" t="s">
        <v>117</v>
      </c>
      <c r="G251" t="s">
        <v>90</v>
      </c>
      <c r="I251" t="s">
        <v>611</v>
      </c>
      <c r="J251" t="s">
        <v>643</v>
      </c>
      <c r="L251">
        <v>17.666799999999999</v>
      </c>
      <c r="M251">
        <v>18.843885839999999</v>
      </c>
      <c r="N251">
        <v>18.024999999999999</v>
      </c>
      <c r="O251">
        <v>19.794306240000001</v>
      </c>
      <c r="P251">
        <v>23.7788</v>
      </c>
      <c r="Q251" s="86">
        <v>45821</v>
      </c>
      <c r="V251" t="s">
        <v>656</v>
      </c>
      <c r="AB251">
        <v>4</v>
      </c>
      <c r="AC251" t="s">
        <v>127</v>
      </c>
    </row>
    <row r="252" spans="1:29" x14ac:dyDescent="0.2">
      <c r="A252" t="s">
        <v>657</v>
      </c>
      <c r="B252" t="s">
        <v>655</v>
      </c>
      <c r="C252" t="s">
        <v>657</v>
      </c>
      <c r="D252" t="s">
        <v>84</v>
      </c>
      <c r="E252" t="s">
        <v>116</v>
      </c>
      <c r="F252" t="s">
        <v>117</v>
      </c>
      <c r="G252" t="s">
        <v>90</v>
      </c>
      <c r="I252" t="s">
        <v>611</v>
      </c>
      <c r="J252" t="s">
        <v>643</v>
      </c>
      <c r="L252">
        <v>19.473099999999999</v>
      </c>
      <c r="M252">
        <v>20.502299220000001</v>
      </c>
      <c r="N252">
        <v>20.493500000000001</v>
      </c>
      <c r="O252">
        <v>19.92186474</v>
      </c>
      <c r="P252">
        <v>24.005299999999998</v>
      </c>
      <c r="Q252" s="86">
        <v>45821</v>
      </c>
      <c r="V252" t="s">
        <v>658</v>
      </c>
      <c r="AB252">
        <v>4</v>
      </c>
      <c r="AC252" t="s">
        <v>127</v>
      </c>
    </row>
    <row r="253" spans="1:29" x14ac:dyDescent="0.2">
      <c r="A253" t="s">
        <v>659</v>
      </c>
      <c r="B253" t="s">
        <v>660</v>
      </c>
      <c r="C253" t="s">
        <v>659</v>
      </c>
      <c r="D253" t="s">
        <v>84</v>
      </c>
      <c r="E253" t="s">
        <v>116</v>
      </c>
      <c r="G253" t="s">
        <v>90</v>
      </c>
      <c r="L253">
        <v>23.378699999999998</v>
      </c>
      <c r="M253">
        <v>22.192968390000001</v>
      </c>
      <c r="N253">
        <v>21.302099999999999</v>
      </c>
      <c r="O253">
        <v>19.787436100000001</v>
      </c>
      <c r="P253">
        <v>14.5547</v>
      </c>
      <c r="Q253" s="86">
        <v>45821</v>
      </c>
      <c r="AB253">
        <v>4</v>
      </c>
      <c r="AC253" t="s">
        <v>127</v>
      </c>
    </row>
    <row r="254" spans="1:29" x14ac:dyDescent="0.2">
      <c r="A254" t="s">
        <v>661</v>
      </c>
      <c r="B254" t="s">
        <v>662</v>
      </c>
      <c r="C254" t="s">
        <v>661</v>
      </c>
      <c r="D254" t="s">
        <v>84</v>
      </c>
      <c r="E254" t="s">
        <v>116</v>
      </c>
      <c r="G254" t="s">
        <v>90</v>
      </c>
      <c r="L254">
        <v>21.386500000000002</v>
      </c>
      <c r="M254">
        <v>21.921488799999999</v>
      </c>
      <c r="N254">
        <v>22.760100000000001</v>
      </c>
      <c r="O254">
        <v>19.685260570000001</v>
      </c>
      <c r="P254">
        <v>13.0618</v>
      </c>
      <c r="Q254" s="86">
        <v>45821</v>
      </c>
      <c r="AB254">
        <v>4</v>
      </c>
      <c r="AC254" t="s">
        <v>127</v>
      </c>
    </row>
    <row r="255" spans="1:29" x14ac:dyDescent="0.2">
      <c r="A255" t="s">
        <v>663</v>
      </c>
      <c r="B255" t="s">
        <v>664</v>
      </c>
      <c r="C255" t="s">
        <v>663</v>
      </c>
      <c r="D255" t="s">
        <v>84</v>
      </c>
      <c r="E255" t="s">
        <v>116</v>
      </c>
      <c r="G255" t="s">
        <v>90</v>
      </c>
      <c r="L255">
        <v>25.4833</v>
      </c>
      <c r="M255">
        <v>23.295795460000001</v>
      </c>
      <c r="N255">
        <v>24.2819</v>
      </c>
      <c r="O255">
        <v>17.343184220000001</v>
      </c>
      <c r="P255">
        <v>17.749400000000001</v>
      </c>
      <c r="Q255" s="86">
        <v>45821</v>
      </c>
      <c r="AB255">
        <v>4</v>
      </c>
      <c r="AC255" t="s">
        <v>127</v>
      </c>
    </row>
    <row r="256" spans="1:29" x14ac:dyDescent="0.2">
      <c r="A256" t="s">
        <v>665</v>
      </c>
      <c r="B256" t="s">
        <v>666</v>
      </c>
      <c r="C256" t="s">
        <v>665</v>
      </c>
      <c r="D256" t="s">
        <v>84</v>
      </c>
      <c r="E256" t="s">
        <v>116</v>
      </c>
      <c r="G256" t="s">
        <v>90</v>
      </c>
      <c r="H256" t="s">
        <v>150</v>
      </c>
      <c r="L256">
        <v>34.694800000000001</v>
      </c>
      <c r="M256">
        <v>38.736348929999998</v>
      </c>
      <c r="N256">
        <v>44.676699999999997</v>
      </c>
      <c r="O256">
        <v>54.651096879999997</v>
      </c>
      <c r="P256">
        <v>77.304500000000004</v>
      </c>
      <c r="Q256" s="86">
        <v>45821</v>
      </c>
      <c r="AB256">
        <v>5</v>
      </c>
      <c r="AC256" t="s">
        <v>86</v>
      </c>
    </row>
    <row r="257" spans="1:29" x14ac:dyDescent="0.2">
      <c r="A257" t="s">
        <v>667</v>
      </c>
      <c r="B257" t="s">
        <v>668</v>
      </c>
      <c r="C257" t="s">
        <v>667</v>
      </c>
      <c r="D257" t="s">
        <v>84</v>
      </c>
      <c r="E257" t="s">
        <v>116</v>
      </c>
      <c r="F257" t="s">
        <v>117</v>
      </c>
      <c r="G257" t="s">
        <v>90</v>
      </c>
      <c r="I257" t="s">
        <v>611</v>
      </c>
      <c r="J257" t="s">
        <v>643</v>
      </c>
      <c r="L257">
        <v>20.781400000000001</v>
      </c>
      <c r="M257">
        <v>21.100294000000002</v>
      </c>
      <c r="N257">
        <v>20.289100000000001</v>
      </c>
      <c r="O257">
        <v>16.019914929999999</v>
      </c>
      <c r="P257">
        <v>12.7783</v>
      </c>
      <c r="Q257" s="86">
        <v>45821</v>
      </c>
      <c r="V257" t="s">
        <v>669</v>
      </c>
      <c r="AB257">
        <v>4</v>
      </c>
      <c r="AC257" t="s">
        <v>127</v>
      </c>
    </row>
    <row r="258" spans="1:29" x14ac:dyDescent="0.2">
      <c r="A258" t="s">
        <v>670</v>
      </c>
      <c r="B258" t="s">
        <v>671</v>
      </c>
      <c r="C258" t="s">
        <v>670</v>
      </c>
      <c r="D258" t="s">
        <v>84</v>
      </c>
      <c r="E258" t="s">
        <v>116</v>
      </c>
      <c r="G258" t="s">
        <v>90</v>
      </c>
      <c r="L258">
        <v>22.978899999999999</v>
      </c>
      <c r="M258">
        <v>24.180748220000002</v>
      </c>
      <c r="N258">
        <v>23.994599999999998</v>
      </c>
      <c r="O258">
        <v>21.61073803</v>
      </c>
      <c r="P258">
        <v>14.050800000000001</v>
      </c>
      <c r="Q258" s="86">
        <v>45821</v>
      </c>
      <c r="AB258">
        <v>4</v>
      </c>
      <c r="AC258" t="s">
        <v>127</v>
      </c>
    </row>
    <row r="259" spans="1:29" x14ac:dyDescent="0.2">
      <c r="A259" t="s">
        <v>672</v>
      </c>
      <c r="B259" t="s">
        <v>673</v>
      </c>
      <c r="C259" t="s">
        <v>672</v>
      </c>
      <c r="D259" t="s">
        <v>84</v>
      </c>
      <c r="E259" t="s">
        <v>116</v>
      </c>
      <c r="F259" t="s">
        <v>117</v>
      </c>
      <c r="G259" t="s">
        <v>90</v>
      </c>
      <c r="I259" t="s">
        <v>611</v>
      </c>
      <c r="J259" t="s">
        <v>643</v>
      </c>
      <c r="L259">
        <v>15.8078</v>
      </c>
      <c r="M259">
        <v>15.753666279999999</v>
      </c>
      <c r="N259">
        <v>15.204700000000001</v>
      </c>
      <c r="O259">
        <v>14.900152820000001</v>
      </c>
      <c r="P259">
        <v>18.3002</v>
      </c>
      <c r="Q259" s="86">
        <v>45821</v>
      </c>
      <c r="V259" t="s">
        <v>674</v>
      </c>
      <c r="AB259">
        <v>4</v>
      </c>
      <c r="AC259" t="s">
        <v>127</v>
      </c>
    </row>
    <row r="260" spans="1:29" x14ac:dyDescent="0.2">
      <c r="A260" t="s">
        <v>675</v>
      </c>
      <c r="B260" t="s">
        <v>676</v>
      </c>
      <c r="C260" t="s">
        <v>675</v>
      </c>
      <c r="D260" t="s">
        <v>84</v>
      </c>
      <c r="E260" t="s">
        <v>116</v>
      </c>
      <c r="G260" t="s">
        <v>90</v>
      </c>
      <c r="H260" t="s">
        <v>150</v>
      </c>
      <c r="I260" t="s">
        <v>118</v>
      </c>
      <c r="L260">
        <v>20.962900000000001</v>
      </c>
      <c r="M260">
        <v>20.166774629999999</v>
      </c>
      <c r="N260">
        <v>19.4633</v>
      </c>
      <c r="O260">
        <v>15.20765915</v>
      </c>
      <c r="P260">
        <v>15.81</v>
      </c>
      <c r="Q260" s="86">
        <v>45821</v>
      </c>
      <c r="AB260">
        <v>4</v>
      </c>
      <c r="AC260" t="s">
        <v>127</v>
      </c>
    </row>
    <row r="261" spans="1:29" x14ac:dyDescent="0.2">
      <c r="A261" t="s">
        <v>677</v>
      </c>
      <c r="B261" t="s">
        <v>678</v>
      </c>
      <c r="C261" t="s">
        <v>677</v>
      </c>
      <c r="D261" t="s">
        <v>84</v>
      </c>
      <c r="E261" t="s">
        <v>116</v>
      </c>
      <c r="F261" t="s">
        <v>117</v>
      </c>
      <c r="G261" t="s">
        <v>90</v>
      </c>
      <c r="I261" t="s">
        <v>611</v>
      </c>
      <c r="J261" t="s">
        <v>643</v>
      </c>
      <c r="L261">
        <v>22.674800000000001</v>
      </c>
      <c r="M261">
        <v>25.357456460000002</v>
      </c>
      <c r="N261">
        <v>29.2925</v>
      </c>
      <c r="O261">
        <v>24.181297130000001</v>
      </c>
      <c r="P261">
        <v>21.221499999999999</v>
      </c>
      <c r="Q261" s="86">
        <v>45821</v>
      </c>
      <c r="V261" t="s">
        <v>679</v>
      </c>
      <c r="AB261">
        <v>4</v>
      </c>
      <c r="AC261" t="s">
        <v>127</v>
      </c>
    </row>
    <row r="262" spans="1:29" x14ac:dyDescent="0.2">
      <c r="A262" t="s">
        <v>680</v>
      </c>
      <c r="B262" t="s">
        <v>681</v>
      </c>
      <c r="C262" t="s">
        <v>680</v>
      </c>
      <c r="D262" t="s">
        <v>84</v>
      </c>
      <c r="E262" t="s">
        <v>116</v>
      </c>
      <c r="G262" t="s">
        <v>90</v>
      </c>
      <c r="H262" t="s">
        <v>196</v>
      </c>
      <c r="L262">
        <v>27.733699999999999</v>
      </c>
      <c r="M262">
        <v>25.519069500000001</v>
      </c>
      <c r="N262">
        <v>26.3979</v>
      </c>
      <c r="O262">
        <v>24.18789409</v>
      </c>
      <c r="P262">
        <v>19.708300000000001</v>
      </c>
      <c r="Q262" s="86">
        <v>45474</v>
      </c>
      <c r="AB262">
        <v>4</v>
      </c>
      <c r="AC262" t="s">
        <v>127</v>
      </c>
    </row>
    <row r="263" spans="1:29" x14ac:dyDescent="0.2">
      <c r="A263" t="s">
        <v>682</v>
      </c>
      <c r="B263" t="s">
        <v>683</v>
      </c>
      <c r="C263" t="s">
        <v>682</v>
      </c>
      <c r="D263" t="s">
        <v>84</v>
      </c>
      <c r="F263" t="s">
        <v>117</v>
      </c>
      <c r="G263" t="s">
        <v>90</v>
      </c>
      <c r="J263" t="s">
        <v>375</v>
      </c>
      <c r="K263" t="s">
        <v>684</v>
      </c>
      <c r="M263">
        <v>19.385999999999999</v>
      </c>
      <c r="N263">
        <v>20.757000000000001</v>
      </c>
      <c r="O263">
        <v>14.418494150000001</v>
      </c>
      <c r="P263">
        <v>12.91918452</v>
      </c>
      <c r="Q263" s="86">
        <v>44721</v>
      </c>
      <c r="S263">
        <v>0.5</v>
      </c>
      <c r="V263" t="s">
        <v>685</v>
      </c>
      <c r="W263">
        <v>5</v>
      </c>
      <c r="X263" s="86">
        <v>45114</v>
      </c>
      <c r="Y263">
        <v>4</v>
      </c>
      <c r="Z263" s="86">
        <v>45114</v>
      </c>
      <c r="AB263">
        <v>3</v>
      </c>
      <c r="AC263" t="s">
        <v>156</v>
      </c>
    </row>
    <row r="264" spans="1:29" x14ac:dyDescent="0.2">
      <c r="A264" t="s">
        <v>686</v>
      </c>
      <c r="B264" t="s">
        <v>687</v>
      </c>
      <c r="C264" t="s">
        <v>686</v>
      </c>
      <c r="D264" t="s">
        <v>84</v>
      </c>
      <c r="E264" t="s">
        <v>116</v>
      </c>
      <c r="F264" t="s">
        <v>117</v>
      </c>
      <c r="G264" t="s">
        <v>90</v>
      </c>
      <c r="I264" t="s">
        <v>118</v>
      </c>
      <c r="J264" t="s">
        <v>643</v>
      </c>
      <c r="K264" t="s">
        <v>688</v>
      </c>
      <c r="L264">
        <v>14.981999999999999</v>
      </c>
      <c r="M264">
        <v>14.0290269</v>
      </c>
      <c r="N264">
        <v>13.933</v>
      </c>
      <c r="O264">
        <v>12.81000775</v>
      </c>
      <c r="P264">
        <v>13.75</v>
      </c>
      <c r="Q264" s="86">
        <v>45821</v>
      </c>
      <c r="S264">
        <v>0.19</v>
      </c>
      <c r="T264">
        <v>0.19</v>
      </c>
      <c r="V264" t="s">
        <v>689</v>
      </c>
      <c r="W264">
        <v>5</v>
      </c>
      <c r="X264" s="86">
        <v>45716</v>
      </c>
      <c r="Y264">
        <v>4</v>
      </c>
      <c r="Z264" s="86">
        <v>45747</v>
      </c>
      <c r="AA264">
        <v>3</v>
      </c>
      <c r="AB264">
        <v>3</v>
      </c>
      <c r="AC264" t="s">
        <v>156</v>
      </c>
    </row>
    <row r="265" spans="1:29" x14ac:dyDescent="0.2">
      <c r="A265" t="s">
        <v>690</v>
      </c>
      <c r="B265" t="s">
        <v>691</v>
      </c>
      <c r="C265" t="s">
        <v>690</v>
      </c>
      <c r="D265" t="s">
        <v>84</v>
      </c>
      <c r="E265" t="s">
        <v>116</v>
      </c>
      <c r="F265" t="s">
        <v>117</v>
      </c>
      <c r="G265" t="s">
        <v>90</v>
      </c>
      <c r="I265" t="s">
        <v>341</v>
      </c>
      <c r="J265" t="s">
        <v>643</v>
      </c>
      <c r="K265" t="s">
        <v>688</v>
      </c>
      <c r="L265">
        <v>20.635000000000002</v>
      </c>
      <c r="M265">
        <v>14.00470679</v>
      </c>
      <c r="N265">
        <v>19.896999999999998</v>
      </c>
      <c r="O265">
        <v>12.761044610000001</v>
      </c>
      <c r="P265">
        <v>20.821000000000002</v>
      </c>
      <c r="Q265" s="86">
        <v>45821</v>
      </c>
      <c r="S265">
        <v>0.22</v>
      </c>
      <c r="T265">
        <v>0.22</v>
      </c>
      <c r="V265" t="s">
        <v>692</v>
      </c>
      <c r="W265">
        <v>5</v>
      </c>
      <c r="X265" s="86">
        <v>45716</v>
      </c>
      <c r="Y265">
        <v>4</v>
      </c>
      <c r="Z265" s="86">
        <v>45747</v>
      </c>
      <c r="AA265">
        <v>3</v>
      </c>
      <c r="AB265">
        <v>3</v>
      </c>
      <c r="AC265" t="s">
        <v>156</v>
      </c>
    </row>
    <row r="266" spans="1:29" x14ac:dyDescent="0.2">
      <c r="A266" t="s">
        <v>693</v>
      </c>
      <c r="B266" t="s">
        <v>694</v>
      </c>
      <c r="C266" t="s">
        <v>693</v>
      </c>
      <c r="D266" t="s">
        <v>84</v>
      </c>
      <c r="E266" t="s">
        <v>116</v>
      </c>
      <c r="F266" t="s">
        <v>117</v>
      </c>
      <c r="G266" t="s">
        <v>90</v>
      </c>
      <c r="I266" t="s">
        <v>91</v>
      </c>
      <c r="J266" t="s">
        <v>643</v>
      </c>
      <c r="K266" t="s">
        <v>695</v>
      </c>
      <c r="L266">
        <v>15.01</v>
      </c>
      <c r="M266">
        <v>12.640263640000001</v>
      </c>
      <c r="N266">
        <v>14.003</v>
      </c>
      <c r="O266">
        <v>13.09288184</v>
      </c>
      <c r="P266">
        <v>13.811</v>
      </c>
      <c r="Q266" s="86">
        <v>45821</v>
      </c>
      <c r="S266">
        <v>0.4</v>
      </c>
      <c r="T266">
        <v>0.3</v>
      </c>
      <c r="V266" t="s">
        <v>696</v>
      </c>
      <c r="W266">
        <v>5</v>
      </c>
      <c r="X266" s="86">
        <v>45736</v>
      </c>
      <c r="Y266">
        <v>4</v>
      </c>
      <c r="Z266" s="86">
        <v>45736</v>
      </c>
      <c r="AA266">
        <v>3</v>
      </c>
      <c r="AB266">
        <v>3</v>
      </c>
      <c r="AC266" t="s">
        <v>156</v>
      </c>
    </row>
    <row r="267" spans="1:29" x14ac:dyDescent="0.2">
      <c r="A267" t="s">
        <v>697</v>
      </c>
      <c r="B267" t="s">
        <v>698</v>
      </c>
      <c r="C267" t="s">
        <v>697</v>
      </c>
      <c r="D267" t="s">
        <v>84</v>
      </c>
      <c r="E267" t="s">
        <v>89</v>
      </c>
      <c r="G267" t="s">
        <v>699</v>
      </c>
      <c r="H267" t="s">
        <v>700</v>
      </c>
      <c r="L267">
        <v>14.962</v>
      </c>
      <c r="M267">
        <v>13.81891371</v>
      </c>
      <c r="N267">
        <v>13.958</v>
      </c>
      <c r="O267">
        <v>13.11957947</v>
      </c>
      <c r="P267">
        <v>13.794</v>
      </c>
      <c r="Q267" s="86">
        <v>45821</v>
      </c>
      <c r="U267">
        <v>1</v>
      </c>
      <c r="W267">
        <v>5</v>
      </c>
      <c r="X267" s="86">
        <v>44985</v>
      </c>
      <c r="Y267">
        <v>4</v>
      </c>
      <c r="Z267" s="86">
        <v>45777</v>
      </c>
      <c r="AB267">
        <v>3</v>
      </c>
      <c r="AC267" t="s">
        <v>156</v>
      </c>
    </row>
    <row r="268" spans="1:29" x14ac:dyDescent="0.2">
      <c r="A268" t="s">
        <v>701</v>
      </c>
      <c r="B268" t="s">
        <v>702</v>
      </c>
      <c r="C268" t="s">
        <v>701</v>
      </c>
      <c r="D268" t="s">
        <v>84</v>
      </c>
      <c r="E268" t="s">
        <v>89</v>
      </c>
      <c r="G268" t="s">
        <v>699</v>
      </c>
      <c r="H268" t="s">
        <v>703</v>
      </c>
      <c r="I268" t="s">
        <v>341</v>
      </c>
      <c r="L268">
        <v>15.099</v>
      </c>
      <c r="M268">
        <v>11.261349859999999</v>
      </c>
      <c r="N268">
        <v>14.14</v>
      </c>
      <c r="O268">
        <v>11.59407687</v>
      </c>
      <c r="P268">
        <v>14.189</v>
      </c>
      <c r="Q268" s="86">
        <v>45821</v>
      </c>
      <c r="S268">
        <v>0.38</v>
      </c>
      <c r="U268">
        <v>1</v>
      </c>
      <c r="W268">
        <v>5</v>
      </c>
      <c r="X268" s="86">
        <v>44985</v>
      </c>
      <c r="Y268">
        <v>4</v>
      </c>
      <c r="Z268" s="86">
        <v>45777</v>
      </c>
      <c r="AB268">
        <v>3</v>
      </c>
      <c r="AC268" t="s">
        <v>156</v>
      </c>
    </row>
    <row r="269" spans="1:29" x14ac:dyDescent="0.2">
      <c r="A269" t="s">
        <v>17096</v>
      </c>
      <c r="B269" t="s">
        <v>17097</v>
      </c>
      <c r="C269" t="s">
        <v>17096</v>
      </c>
      <c r="D269" t="s">
        <v>84</v>
      </c>
      <c r="E269" t="s">
        <v>116</v>
      </c>
      <c r="G269" t="s">
        <v>90</v>
      </c>
      <c r="I269" t="s">
        <v>611</v>
      </c>
      <c r="L269">
        <v>21.004000000000001</v>
      </c>
      <c r="N269">
        <v>19.962</v>
      </c>
      <c r="P269">
        <v>20.689</v>
      </c>
      <c r="S269">
        <v>0.2</v>
      </c>
      <c r="Y269">
        <v>4</v>
      </c>
      <c r="Z269" s="86">
        <v>45783</v>
      </c>
      <c r="AB269">
        <v>3</v>
      </c>
      <c r="AC269" t="s">
        <v>156</v>
      </c>
    </row>
    <row r="270" spans="1:29" x14ac:dyDescent="0.2">
      <c r="A270" t="s">
        <v>704</v>
      </c>
      <c r="B270" t="s">
        <v>705</v>
      </c>
      <c r="C270" t="s">
        <v>704</v>
      </c>
      <c r="D270" t="s">
        <v>84</v>
      </c>
      <c r="E270" t="s">
        <v>116</v>
      </c>
      <c r="F270" t="s">
        <v>117</v>
      </c>
      <c r="G270" t="s">
        <v>90</v>
      </c>
      <c r="I270" t="s">
        <v>118</v>
      </c>
      <c r="J270" t="s">
        <v>643</v>
      </c>
      <c r="K270" t="s">
        <v>706</v>
      </c>
      <c r="L270">
        <v>14.992000000000001</v>
      </c>
      <c r="M270">
        <v>14.172236120000001</v>
      </c>
      <c r="N270">
        <v>13.992000000000001</v>
      </c>
      <c r="O270">
        <v>13.59288626</v>
      </c>
      <c r="P270">
        <v>13.802</v>
      </c>
      <c r="Q270" s="86">
        <v>45821</v>
      </c>
      <c r="S270">
        <v>0.23</v>
      </c>
      <c r="T270">
        <v>0.23</v>
      </c>
      <c r="V270" t="s">
        <v>707</v>
      </c>
      <c r="W270">
        <v>5</v>
      </c>
      <c r="X270" s="86">
        <v>45510</v>
      </c>
      <c r="Y270">
        <v>4</v>
      </c>
      <c r="Z270" s="86">
        <v>45783</v>
      </c>
      <c r="AA270">
        <v>3</v>
      </c>
      <c r="AB270">
        <v>3</v>
      </c>
      <c r="AC270" t="s">
        <v>156</v>
      </c>
    </row>
    <row r="271" spans="1:29" x14ac:dyDescent="0.2">
      <c r="A271" t="s">
        <v>708</v>
      </c>
      <c r="B271" t="s">
        <v>709</v>
      </c>
      <c r="C271" t="s">
        <v>708</v>
      </c>
      <c r="D271" t="s">
        <v>84</v>
      </c>
      <c r="E271" t="s">
        <v>116</v>
      </c>
      <c r="G271" t="s">
        <v>90</v>
      </c>
      <c r="L271">
        <v>24.3247</v>
      </c>
      <c r="M271">
        <v>22.21059971</v>
      </c>
      <c r="N271">
        <v>22.0122</v>
      </c>
      <c r="O271">
        <v>22.95622904</v>
      </c>
      <c r="P271">
        <v>20.9147</v>
      </c>
      <c r="Q271" s="86">
        <v>45821</v>
      </c>
      <c r="AB271">
        <v>4</v>
      </c>
      <c r="AC271" t="s">
        <v>127</v>
      </c>
    </row>
    <row r="272" spans="1:29" x14ac:dyDescent="0.2">
      <c r="A272" t="s">
        <v>710</v>
      </c>
      <c r="B272" t="s">
        <v>711</v>
      </c>
      <c r="C272" t="s">
        <v>710</v>
      </c>
      <c r="D272" t="s">
        <v>84</v>
      </c>
      <c r="E272" t="s">
        <v>116</v>
      </c>
      <c r="F272" t="s">
        <v>117</v>
      </c>
      <c r="G272" t="s">
        <v>90</v>
      </c>
      <c r="I272" t="s">
        <v>611</v>
      </c>
      <c r="J272" t="s">
        <v>643</v>
      </c>
      <c r="K272" t="s">
        <v>688</v>
      </c>
      <c r="L272">
        <v>13.922000000000001</v>
      </c>
      <c r="M272">
        <v>12.09304919</v>
      </c>
      <c r="N272">
        <v>12.06</v>
      </c>
      <c r="O272">
        <v>9.9502212639999996</v>
      </c>
      <c r="P272">
        <v>10.196</v>
      </c>
      <c r="Q272" s="86">
        <v>45821</v>
      </c>
      <c r="S272">
        <v>0.15</v>
      </c>
      <c r="T272">
        <v>0.15</v>
      </c>
      <c r="V272" t="s">
        <v>712</v>
      </c>
      <c r="W272">
        <v>6</v>
      </c>
      <c r="X272" s="86">
        <v>45747</v>
      </c>
      <c r="Y272">
        <v>4</v>
      </c>
      <c r="Z272" s="86">
        <v>45747</v>
      </c>
      <c r="AA272">
        <v>3</v>
      </c>
      <c r="AB272">
        <v>3</v>
      </c>
      <c r="AC272" t="s">
        <v>156</v>
      </c>
    </row>
    <row r="273" spans="1:29" x14ac:dyDescent="0.2">
      <c r="A273" t="s">
        <v>713</v>
      </c>
      <c r="B273" t="s">
        <v>714</v>
      </c>
      <c r="C273" t="s">
        <v>713</v>
      </c>
      <c r="D273" t="s">
        <v>84</v>
      </c>
      <c r="E273" t="s">
        <v>116</v>
      </c>
      <c r="G273" t="s">
        <v>90</v>
      </c>
      <c r="I273" t="s">
        <v>611</v>
      </c>
      <c r="J273" t="s">
        <v>643</v>
      </c>
      <c r="L273">
        <v>27.308900000000001</v>
      </c>
      <c r="M273">
        <v>27.553939440000001</v>
      </c>
      <c r="N273">
        <v>30.1206</v>
      </c>
      <c r="O273">
        <v>31.5992946</v>
      </c>
      <c r="P273">
        <v>26.3627</v>
      </c>
      <c r="Q273" s="86">
        <v>45821</v>
      </c>
      <c r="AB273">
        <v>4</v>
      </c>
      <c r="AC273" t="s">
        <v>127</v>
      </c>
    </row>
    <row r="274" spans="1:29" x14ac:dyDescent="0.2">
      <c r="A274" t="s">
        <v>715</v>
      </c>
      <c r="B274" t="s">
        <v>716</v>
      </c>
      <c r="C274" t="s">
        <v>715</v>
      </c>
      <c r="D274" t="s">
        <v>84</v>
      </c>
      <c r="E274" t="s">
        <v>434</v>
      </c>
      <c r="G274" t="s">
        <v>294</v>
      </c>
      <c r="H274" t="s">
        <v>717</v>
      </c>
      <c r="I274" t="s">
        <v>611</v>
      </c>
      <c r="AB274">
        <v>5</v>
      </c>
      <c r="AC274" t="s">
        <v>86</v>
      </c>
    </row>
    <row r="275" spans="1:29" x14ac:dyDescent="0.2">
      <c r="A275" t="s">
        <v>718</v>
      </c>
      <c r="B275" t="s">
        <v>719</v>
      </c>
      <c r="C275" t="s">
        <v>718</v>
      </c>
      <c r="D275" t="s">
        <v>84</v>
      </c>
      <c r="E275" t="s">
        <v>434</v>
      </c>
      <c r="G275" t="s">
        <v>90</v>
      </c>
      <c r="I275" t="s">
        <v>611</v>
      </c>
      <c r="Y275">
        <v>2</v>
      </c>
      <c r="Z275" s="86">
        <v>45597</v>
      </c>
      <c r="AB275">
        <v>2</v>
      </c>
      <c r="AC275" t="s">
        <v>153</v>
      </c>
    </row>
    <row r="276" spans="1:29" x14ac:dyDescent="0.2">
      <c r="A276" t="s">
        <v>720</v>
      </c>
      <c r="B276" t="s">
        <v>721</v>
      </c>
      <c r="C276" t="s">
        <v>720</v>
      </c>
      <c r="D276" t="s">
        <v>84</v>
      </c>
      <c r="E276" t="s">
        <v>116</v>
      </c>
      <c r="F276" t="s">
        <v>117</v>
      </c>
      <c r="G276" t="s">
        <v>90</v>
      </c>
      <c r="I276" t="s">
        <v>118</v>
      </c>
      <c r="J276" t="s">
        <v>643</v>
      </c>
      <c r="L276">
        <v>64.036600000000007</v>
      </c>
      <c r="M276">
        <v>65.277202750000001</v>
      </c>
      <c r="N276">
        <v>66.960700000000003</v>
      </c>
      <c r="O276">
        <v>70.367781249999993</v>
      </c>
      <c r="P276">
        <v>42.822200000000002</v>
      </c>
      <c r="Q276" s="86">
        <v>45821</v>
      </c>
      <c r="V276" t="s">
        <v>722</v>
      </c>
      <c r="AA276">
        <v>5</v>
      </c>
      <c r="AB276">
        <v>5</v>
      </c>
      <c r="AC276" t="s">
        <v>86</v>
      </c>
    </row>
    <row r="277" spans="1:29" x14ac:dyDescent="0.2">
      <c r="A277" t="s">
        <v>723</v>
      </c>
      <c r="B277" t="s">
        <v>724</v>
      </c>
      <c r="C277" t="s">
        <v>723</v>
      </c>
      <c r="D277" t="s">
        <v>84</v>
      </c>
      <c r="E277" t="s">
        <v>116</v>
      </c>
      <c r="G277" t="s">
        <v>90</v>
      </c>
      <c r="L277">
        <v>26.969799999999999</v>
      </c>
      <c r="M277">
        <v>28.126378899999999</v>
      </c>
      <c r="N277">
        <v>27.549099999999999</v>
      </c>
      <c r="O277">
        <v>25.42657114</v>
      </c>
      <c r="P277">
        <v>22.0063</v>
      </c>
      <c r="Q277" s="86">
        <v>45821</v>
      </c>
      <c r="AB277">
        <v>4</v>
      </c>
      <c r="AC277" t="s">
        <v>127</v>
      </c>
    </row>
    <row r="278" spans="1:29" x14ac:dyDescent="0.2">
      <c r="A278" t="s">
        <v>725</v>
      </c>
      <c r="B278" t="s">
        <v>726</v>
      </c>
      <c r="C278" t="s">
        <v>725</v>
      </c>
      <c r="D278" t="s">
        <v>84</v>
      </c>
      <c r="E278" t="s">
        <v>116</v>
      </c>
      <c r="F278" t="s">
        <v>117</v>
      </c>
      <c r="G278" t="s">
        <v>90</v>
      </c>
      <c r="I278" t="s">
        <v>611</v>
      </c>
      <c r="J278" t="s">
        <v>643</v>
      </c>
      <c r="L278">
        <v>22.994900000000001</v>
      </c>
      <c r="M278">
        <v>23.010810589999998</v>
      </c>
      <c r="N278">
        <v>22.9392</v>
      </c>
      <c r="O278">
        <v>20.640519879999999</v>
      </c>
      <c r="P278">
        <v>17.051500000000001</v>
      </c>
      <c r="Q278" s="86">
        <v>45821</v>
      </c>
      <c r="V278" t="s">
        <v>727</v>
      </c>
      <c r="AB278">
        <v>4</v>
      </c>
      <c r="AC278" t="s">
        <v>127</v>
      </c>
    </row>
    <row r="279" spans="1:29" x14ac:dyDescent="0.2">
      <c r="A279" t="s">
        <v>728</v>
      </c>
      <c r="B279" t="s">
        <v>729</v>
      </c>
      <c r="C279" t="s">
        <v>728</v>
      </c>
      <c r="D279" t="s">
        <v>84</v>
      </c>
      <c r="E279" t="s">
        <v>434</v>
      </c>
      <c r="G279" t="s">
        <v>294</v>
      </c>
      <c r="H279" t="s">
        <v>717</v>
      </c>
      <c r="I279" t="s">
        <v>611</v>
      </c>
      <c r="AB279">
        <v>5</v>
      </c>
      <c r="AC279" t="s">
        <v>86</v>
      </c>
    </row>
    <row r="280" spans="1:29" x14ac:dyDescent="0.2">
      <c r="A280" t="s">
        <v>730</v>
      </c>
      <c r="B280" t="s">
        <v>731</v>
      </c>
      <c r="C280" t="s">
        <v>730</v>
      </c>
      <c r="D280" t="s">
        <v>84</v>
      </c>
      <c r="E280" t="s">
        <v>116</v>
      </c>
      <c r="G280" t="s">
        <v>294</v>
      </c>
      <c r="H280" t="s">
        <v>732</v>
      </c>
      <c r="N280">
        <v>145.11799999999999</v>
      </c>
      <c r="O280">
        <v>115.43439720000001</v>
      </c>
      <c r="P280">
        <v>97.445999999999998</v>
      </c>
      <c r="Y280">
        <v>7</v>
      </c>
      <c r="Z280" s="86">
        <v>45819</v>
      </c>
      <c r="AB280">
        <v>5</v>
      </c>
      <c r="AC280" t="s">
        <v>86</v>
      </c>
    </row>
    <row r="281" spans="1:29" x14ac:dyDescent="0.2">
      <c r="A281" t="s">
        <v>733</v>
      </c>
      <c r="B281" t="s">
        <v>734</v>
      </c>
      <c r="C281" t="s">
        <v>733</v>
      </c>
      <c r="D281" t="s">
        <v>84</v>
      </c>
      <c r="E281" t="s">
        <v>116</v>
      </c>
      <c r="G281" t="s">
        <v>90</v>
      </c>
      <c r="O281">
        <v>23.18749184</v>
      </c>
      <c r="P281">
        <v>24.462700000000002</v>
      </c>
      <c r="Q281" s="86">
        <v>45434</v>
      </c>
      <c r="AB281">
        <v>4</v>
      </c>
      <c r="AC281" t="s">
        <v>127</v>
      </c>
    </row>
    <row r="282" spans="1:29" x14ac:dyDescent="0.2">
      <c r="A282" t="s">
        <v>735</v>
      </c>
      <c r="B282" t="s">
        <v>736</v>
      </c>
      <c r="C282" t="s">
        <v>735</v>
      </c>
      <c r="D282" t="s">
        <v>84</v>
      </c>
      <c r="E282" t="s">
        <v>116</v>
      </c>
      <c r="G282" t="s">
        <v>90</v>
      </c>
      <c r="P282">
        <v>35.337400000000002</v>
      </c>
      <c r="Q282" s="86">
        <v>45271</v>
      </c>
      <c r="AB282">
        <v>5</v>
      </c>
      <c r="AC282" t="s">
        <v>86</v>
      </c>
    </row>
    <row r="283" spans="1:29" x14ac:dyDescent="0.2">
      <c r="A283" t="s">
        <v>17298</v>
      </c>
      <c r="B283" t="s">
        <v>17299</v>
      </c>
      <c r="C283" t="s">
        <v>17298</v>
      </c>
      <c r="D283" t="s">
        <v>84</v>
      </c>
      <c r="E283" t="s">
        <v>845</v>
      </c>
      <c r="G283" t="s">
        <v>11299</v>
      </c>
      <c r="H283" t="s">
        <v>17300</v>
      </c>
      <c r="I283" t="s">
        <v>118</v>
      </c>
      <c r="AB283">
        <v>5</v>
      </c>
      <c r="AC283" t="s">
        <v>86</v>
      </c>
    </row>
    <row r="284" spans="1:29" x14ac:dyDescent="0.2">
      <c r="A284" t="s">
        <v>17293</v>
      </c>
      <c r="B284" t="s">
        <v>17294</v>
      </c>
      <c r="C284" t="s">
        <v>17293</v>
      </c>
      <c r="D284" t="s">
        <v>84</v>
      </c>
      <c r="E284" t="s">
        <v>845</v>
      </c>
      <c r="G284" t="s">
        <v>11299</v>
      </c>
      <c r="H284" t="s">
        <v>17295</v>
      </c>
      <c r="I284" t="s">
        <v>118</v>
      </c>
      <c r="AB284">
        <v>5</v>
      </c>
      <c r="AC284" t="s">
        <v>86</v>
      </c>
    </row>
    <row r="285" spans="1:29" x14ac:dyDescent="0.2">
      <c r="A285" t="s">
        <v>17296</v>
      </c>
      <c r="B285" t="s">
        <v>17297</v>
      </c>
      <c r="C285" t="s">
        <v>17296</v>
      </c>
      <c r="D285" t="s">
        <v>84</v>
      </c>
      <c r="E285" t="s">
        <v>845</v>
      </c>
      <c r="G285" t="s">
        <v>11299</v>
      </c>
      <c r="H285" t="s">
        <v>17295</v>
      </c>
      <c r="I285" t="s">
        <v>118</v>
      </c>
      <c r="AB285">
        <v>5</v>
      </c>
      <c r="AC285" t="s">
        <v>86</v>
      </c>
    </row>
    <row r="286" spans="1:29" x14ac:dyDescent="0.2">
      <c r="A286" t="s">
        <v>737</v>
      </c>
      <c r="B286" t="s">
        <v>738</v>
      </c>
      <c r="C286" t="s">
        <v>737</v>
      </c>
      <c r="D286" t="s">
        <v>84</v>
      </c>
      <c r="E286" t="s">
        <v>116</v>
      </c>
      <c r="F286" t="s">
        <v>117</v>
      </c>
      <c r="G286" t="s">
        <v>90</v>
      </c>
      <c r="I286" t="s">
        <v>336</v>
      </c>
      <c r="J286" t="s">
        <v>739</v>
      </c>
      <c r="L286">
        <v>15.1988</v>
      </c>
      <c r="M286">
        <v>14.16850391</v>
      </c>
      <c r="N286">
        <v>14.662699999999999</v>
      </c>
      <c r="O286">
        <v>16.476192879999999</v>
      </c>
      <c r="P286">
        <v>18.616700000000002</v>
      </c>
      <c r="Q286" s="86">
        <v>45821</v>
      </c>
      <c r="V286" t="s">
        <v>740</v>
      </c>
      <c r="AB286">
        <v>4</v>
      </c>
      <c r="AC286" t="s">
        <v>127</v>
      </c>
    </row>
    <row r="287" spans="1:29" x14ac:dyDescent="0.2">
      <c r="A287" t="s">
        <v>741</v>
      </c>
      <c r="B287" t="s">
        <v>742</v>
      </c>
      <c r="C287" t="s">
        <v>741</v>
      </c>
      <c r="D287" t="s">
        <v>84</v>
      </c>
      <c r="F287" t="s">
        <v>117</v>
      </c>
      <c r="G287" t="s">
        <v>90</v>
      </c>
      <c r="J287" t="s">
        <v>739</v>
      </c>
      <c r="L287">
        <v>52.380600000000001</v>
      </c>
      <c r="M287">
        <v>42.513364109999998</v>
      </c>
      <c r="N287">
        <v>40.697000000000003</v>
      </c>
      <c r="O287">
        <v>37.57958137</v>
      </c>
      <c r="P287">
        <v>41.257599999999996</v>
      </c>
      <c r="Q287" s="86">
        <v>45821</v>
      </c>
      <c r="V287" t="s">
        <v>743</v>
      </c>
      <c r="AB287">
        <v>5</v>
      </c>
      <c r="AC287" t="s">
        <v>86</v>
      </c>
    </row>
    <row r="288" spans="1:29" x14ac:dyDescent="0.2">
      <c r="A288" t="s">
        <v>744</v>
      </c>
      <c r="B288" t="s">
        <v>745</v>
      </c>
      <c r="C288" t="s">
        <v>744</v>
      </c>
      <c r="D288" t="s">
        <v>84</v>
      </c>
      <c r="E288" t="s">
        <v>116</v>
      </c>
      <c r="F288" t="s">
        <v>117</v>
      </c>
      <c r="G288" t="s">
        <v>90</v>
      </c>
      <c r="I288" t="s">
        <v>336</v>
      </c>
      <c r="J288" t="s">
        <v>739</v>
      </c>
      <c r="L288">
        <v>24.720800000000001</v>
      </c>
      <c r="M288">
        <v>23.287447409999999</v>
      </c>
      <c r="N288">
        <v>23.167400000000001</v>
      </c>
      <c r="O288">
        <v>17.262977880000001</v>
      </c>
      <c r="P288">
        <v>18.981000000000002</v>
      </c>
      <c r="Q288" s="86">
        <v>45821</v>
      </c>
      <c r="V288" t="s">
        <v>746</v>
      </c>
      <c r="AB288">
        <v>4</v>
      </c>
      <c r="AC288" t="s">
        <v>127</v>
      </c>
    </row>
    <row r="289" spans="1:29" x14ac:dyDescent="0.2">
      <c r="A289" t="s">
        <v>747</v>
      </c>
      <c r="B289" t="s">
        <v>748</v>
      </c>
      <c r="C289" t="s">
        <v>747</v>
      </c>
      <c r="D289" t="s">
        <v>84</v>
      </c>
      <c r="E289" t="s">
        <v>116</v>
      </c>
      <c r="F289" t="s">
        <v>117</v>
      </c>
      <c r="G289" t="s">
        <v>90</v>
      </c>
      <c r="I289" t="s">
        <v>336</v>
      </c>
      <c r="J289" t="s">
        <v>739</v>
      </c>
      <c r="L289">
        <v>20.526900000000001</v>
      </c>
      <c r="M289">
        <v>18.40331192</v>
      </c>
      <c r="N289">
        <v>18.926300000000001</v>
      </c>
      <c r="O289">
        <v>20.141665110000002</v>
      </c>
      <c r="P289">
        <v>22.132999999999999</v>
      </c>
      <c r="Q289" s="86">
        <v>45821</v>
      </c>
      <c r="V289" t="s">
        <v>749</v>
      </c>
      <c r="AA289">
        <v>4</v>
      </c>
      <c r="AB289">
        <v>4</v>
      </c>
      <c r="AC289" t="s">
        <v>127</v>
      </c>
    </row>
    <row r="290" spans="1:29" x14ac:dyDescent="0.2">
      <c r="A290" t="s">
        <v>750</v>
      </c>
      <c r="B290" t="s">
        <v>751</v>
      </c>
      <c r="C290" t="s">
        <v>750</v>
      </c>
      <c r="D290" t="s">
        <v>84</v>
      </c>
      <c r="E290" t="s">
        <v>116</v>
      </c>
      <c r="F290" t="s">
        <v>117</v>
      </c>
      <c r="G290" t="s">
        <v>90</v>
      </c>
      <c r="I290" t="s">
        <v>336</v>
      </c>
      <c r="J290" t="s">
        <v>739</v>
      </c>
      <c r="L290">
        <v>41.250300000000003</v>
      </c>
      <c r="M290">
        <v>43.491834689999997</v>
      </c>
      <c r="N290">
        <v>46.445799999999998</v>
      </c>
      <c r="O290">
        <v>52.442447059999999</v>
      </c>
      <c r="P290">
        <v>60.640300000000003</v>
      </c>
      <c r="Q290" s="86">
        <v>45821</v>
      </c>
      <c r="V290" t="s">
        <v>752</v>
      </c>
      <c r="AB290">
        <v>5</v>
      </c>
      <c r="AC290" t="s">
        <v>86</v>
      </c>
    </row>
    <row r="291" spans="1:29" x14ac:dyDescent="0.2">
      <c r="A291" t="s">
        <v>753</v>
      </c>
      <c r="B291" t="s">
        <v>754</v>
      </c>
      <c r="C291" t="s">
        <v>753</v>
      </c>
      <c r="D291" t="s">
        <v>84</v>
      </c>
      <c r="E291" t="s">
        <v>116</v>
      </c>
      <c r="F291" t="s">
        <v>117</v>
      </c>
      <c r="G291" t="s">
        <v>90</v>
      </c>
      <c r="I291" t="s">
        <v>336</v>
      </c>
      <c r="J291" t="s">
        <v>739</v>
      </c>
      <c r="L291">
        <v>38.387999999999998</v>
      </c>
      <c r="M291">
        <v>38.23841436</v>
      </c>
      <c r="N291">
        <v>41.569400000000002</v>
      </c>
      <c r="O291">
        <v>49.602464259999998</v>
      </c>
      <c r="P291">
        <v>67.140699999999995</v>
      </c>
      <c r="Q291" s="86">
        <v>45821</v>
      </c>
      <c r="V291" t="s">
        <v>755</v>
      </c>
      <c r="AB291">
        <v>5</v>
      </c>
      <c r="AC291" t="s">
        <v>86</v>
      </c>
    </row>
    <row r="292" spans="1:29" x14ac:dyDescent="0.2">
      <c r="A292" t="s">
        <v>756</v>
      </c>
      <c r="B292" t="s">
        <v>757</v>
      </c>
      <c r="C292" t="s">
        <v>756</v>
      </c>
      <c r="D292" t="s">
        <v>84</v>
      </c>
      <c r="E292" t="s">
        <v>116</v>
      </c>
      <c r="G292" t="s">
        <v>90</v>
      </c>
      <c r="I292" t="s">
        <v>336</v>
      </c>
      <c r="L292">
        <v>45.140900000000002</v>
      </c>
      <c r="M292">
        <v>37.91752743</v>
      </c>
      <c r="N292">
        <v>39.274700000000003</v>
      </c>
      <c r="O292">
        <v>31.591614939999999</v>
      </c>
      <c r="P292">
        <v>29.871700000000001</v>
      </c>
      <c r="Q292" s="86">
        <v>45821</v>
      </c>
      <c r="AB292">
        <v>5</v>
      </c>
      <c r="AC292" t="s">
        <v>86</v>
      </c>
    </row>
    <row r="293" spans="1:29" x14ac:dyDescent="0.2">
      <c r="A293" t="s">
        <v>758</v>
      </c>
      <c r="B293" t="s">
        <v>759</v>
      </c>
      <c r="C293" t="s">
        <v>758</v>
      </c>
      <c r="D293" t="s">
        <v>84</v>
      </c>
      <c r="E293" t="s">
        <v>434</v>
      </c>
      <c r="G293" t="s">
        <v>90</v>
      </c>
      <c r="I293" t="s">
        <v>341</v>
      </c>
      <c r="J293" t="s">
        <v>760</v>
      </c>
      <c r="Q293" s="86">
        <v>45154</v>
      </c>
      <c r="AA293">
        <v>1</v>
      </c>
      <c r="AB293">
        <v>2</v>
      </c>
      <c r="AC293" t="s">
        <v>153</v>
      </c>
    </row>
    <row r="294" spans="1:29" x14ac:dyDescent="0.2">
      <c r="A294" t="s">
        <v>761</v>
      </c>
      <c r="B294" t="s">
        <v>762</v>
      </c>
      <c r="C294" t="s">
        <v>761</v>
      </c>
      <c r="D294" t="s">
        <v>84</v>
      </c>
      <c r="G294" t="s">
        <v>699</v>
      </c>
      <c r="J294" t="s">
        <v>760</v>
      </c>
      <c r="K294" t="s">
        <v>688</v>
      </c>
      <c r="L294">
        <v>17.257999999999999</v>
      </c>
      <c r="M294">
        <v>19.757999999999999</v>
      </c>
      <c r="N294">
        <v>15.917999999999999</v>
      </c>
      <c r="P294">
        <v>11.706</v>
      </c>
      <c r="Q294" s="86">
        <v>45434</v>
      </c>
      <c r="R294">
        <v>2</v>
      </c>
      <c r="S294">
        <v>0.1</v>
      </c>
      <c r="V294" t="s">
        <v>763</v>
      </c>
      <c r="Y294">
        <v>5</v>
      </c>
      <c r="Z294" s="86">
        <v>45747</v>
      </c>
      <c r="AB294">
        <v>3</v>
      </c>
      <c r="AC294" t="s">
        <v>156</v>
      </c>
    </row>
    <row r="295" spans="1:29" x14ac:dyDescent="0.2">
      <c r="A295" t="s">
        <v>764</v>
      </c>
      <c r="B295" t="s">
        <v>765</v>
      </c>
      <c r="C295" t="s">
        <v>764</v>
      </c>
      <c r="D295" t="s">
        <v>84</v>
      </c>
      <c r="E295" t="s">
        <v>116</v>
      </c>
      <c r="G295" t="s">
        <v>90</v>
      </c>
      <c r="L295">
        <v>15.41</v>
      </c>
      <c r="M295">
        <v>14.79894103</v>
      </c>
      <c r="N295">
        <v>16.507000000000001</v>
      </c>
      <c r="O295">
        <v>11.313610969999999</v>
      </c>
      <c r="P295">
        <v>18.760000000000002</v>
      </c>
      <c r="Q295" s="86">
        <v>45821</v>
      </c>
      <c r="S295">
        <v>0.2</v>
      </c>
      <c r="W295">
        <v>6</v>
      </c>
      <c r="X295" s="86">
        <v>45716</v>
      </c>
      <c r="Y295">
        <v>4</v>
      </c>
      <c r="Z295" s="86">
        <v>45747</v>
      </c>
      <c r="AB295">
        <v>3</v>
      </c>
      <c r="AC295" t="s">
        <v>156</v>
      </c>
    </row>
    <row r="296" spans="1:29" x14ac:dyDescent="0.2">
      <c r="A296" t="s">
        <v>766</v>
      </c>
      <c r="B296" t="s">
        <v>767</v>
      </c>
      <c r="C296" t="s">
        <v>766</v>
      </c>
      <c r="D296" t="s">
        <v>84</v>
      </c>
      <c r="E296" t="s">
        <v>116</v>
      </c>
      <c r="G296" t="s">
        <v>90</v>
      </c>
      <c r="L296">
        <v>26.4971</v>
      </c>
      <c r="M296">
        <v>25.093651640000001</v>
      </c>
      <c r="N296">
        <v>25.851400000000002</v>
      </c>
      <c r="O296">
        <v>23.296143520000001</v>
      </c>
      <c r="P296">
        <v>20.797899999999998</v>
      </c>
      <c r="Q296" s="86">
        <v>45821</v>
      </c>
      <c r="AB296">
        <v>4</v>
      </c>
      <c r="AC296" t="s">
        <v>127</v>
      </c>
    </row>
    <row r="297" spans="1:29" x14ac:dyDescent="0.2">
      <c r="A297" t="s">
        <v>768</v>
      </c>
      <c r="B297" t="s">
        <v>769</v>
      </c>
      <c r="C297" t="s">
        <v>768</v>
      </c>
      <c r="D297" t="s">
        <v>84</v>
      </c>
      <c r="E297" t="s">
        <v>116</v>
      </c>
      <c r="G297" t="s">
        <v>90</v>
      </c>
      <c r="L297">
        <v>18.5596</v>
      </c>
      <c r="M297">
        <v>16.711798630000001</v>
      </c>
      <c r="N297">
        <v>16.387799999999999</v>
      </c>
      <c r="O297">
        <v>15.59757853</v>
      </c>
      <c r="P297">
        <v>17.675599999999999</v>
      </c>
      <c r="Q297" s="86">
        <v>45821</v>
      </c>
      <c r="AB297">
        <v>4</v>
      </c>
      <c r="AC297" t="s">
        <v>127</v>
      </c>
    </row>
    <row r="298" spans="1:29" x14ac:dyDescent="0.2">
      <c r="A298" t="s">
        <v>770</v>
      </c>
      <c r="B298" t="s">
        <v>771</v>
      </c>
      <c r="C298" t="s">
        <v>770</v>
      </c>
      <c r="D298" t="s">
        <v>84</v>
      </c>
      <c r="E298" t="s">
        <v>116</v>
      </c>
      <c r="G298" t="s">
        <v>90</v>
      </c>
      <c r="H298" t="s">
        <v>772</v>
      </c>
      <c r="L298">
        <v>54.096800000000002</v>
      </c>
      <c r="M298">
        <v>60.489035229999999</v>
      </c>
      <c r="N298">
        <v>69.860399999999998</v>
      </c>
      <c r="O298">
        <v>85.595258990000005</v>
      </c>
      <c r="P298">
        <v>80.311000000000007</v>
      </c>
      <c r="Q298" s="86">
        <v>45821</v>
      </c>
      <c r="AB298">
        <v>5</v>
      </c>
      <c r="AC298" t="s">
        <v>86</v>
      </c>
    </row>
    <row r="299" spans="1:29" x14ac:dyDescent="0.2">
      <c r="A299" t="s">
        <v>773</v>
      </c>
      <c r="B299" t="s">
        <v>774</v>
      </c>
      <c r="C299" t="s">
        <v>773</v>
      </c>
      <c r="D299" t="s">
        <v>84</v>
      </c>
      <c r="E299" t="s">
        <v>116</v>
      </c>
      <c r="F299" t="s">
        <v>117</v>
      </c>
      <c r="G299" t="s">
        <v>90</v>
      </c>
      <c r="I299" t="s">
        <v>341</v>
      </c>
      <c r="J299" t="s">
        <v>760</v>
      </c>
      <c r="K299" t="s">
        <v>688</v>
      </c>
      <c r="L299">
        <v>18.356000000000002</v>
      </c>
      <c r="M299">
        <v>17.967889230000001</v>
      </c>
      <c r="N299">
        <v>20.716999999999999</v>
      </c>
      <c r="O299">
        <v>17.828489319999999</v>
      </c>
      <c r="P299">
        <v>13.952</v>
      </c>
      <c r="Q299" s="86">
        <v>45821</v>
      </c>
      <c r="S299">
        <v>0.51</v>
      </c>
      <c r="T299">
        <v>0.5</v>
      </c>
      <c r="V299" t="s">
        <v>775</v>
      </c>
      <c r="W299">
        <v>6</v>
      </c>
      <c r="X299" s="86">
        <v>45626</v>
      </c>
      <c r="Y299">
        <v>5</v>
      </c>
      <c r="Z299" s="86">
        <v>45747</v>
      </c>
      <c r="AA299">
        <v>3</v>
      </c>
      <c r="AB299">
        <v>3</v>
      </c>
      <c r="AC299" t="s">
        <v>156</v>
      </c>
    </row>
    <row r="300" spans="1:29" x14ac:dyDescent="0.2">
      <c r="A300" t="s">
        <v>776</v>
      </c>
      <c r="B300" t="s">
        <v>777</v>
      </c>
      <c r="C300" t="s">
        <v>776</v>
      </c>
      <c r="D300" t="s">
        <v>84</v>
      </c>
      <c r="E300" t="s">
        <v>116</v>
      </c>
      <c r="F300" t="s">
        <v>117</v>
      </c>
      <c r="G300" t="s">
        <v>90</v>
      </c>
      <c r="I300" t="s">
        <v>341</v>
      </c>
      <c r="J300" t="s">
        <v>760</v>
      </c>
      <c r="K300" t="s">
        <v>778</v>
      </c>
      <c r="L300">
        <v>16.606000000000002</v>
      </c>
      <c r="M300">
        <v>15.37491638</v>
      </c>
      <c r="N300">
        <v>16.219000000000001</v>
      </c>
      <c r="O300">
        <v>12.50273615</v>
      </c>
      <c r="P300">
        <v>10.994999999999999</v>
      </c>
      <c r="Q300" s="86">
        <v>45821</v>
      </c>
      <c r="S300">
        <v>0.16</v>
      </c>
      <c r="T300">
        <v>0.15</v>
      </c>
      <c r="V300" t="s">
        <v>779</v>
      </c>
      <c r="W300">
        <v>6</v>
      </c>
      <c r="X300" s="86">
        <v>45747</v>
      </c>
      <c r="Y300">
        <v>5</v>
      </c>
      <c r="Z300" s="86">
        <v>45747</v>
      </c>
      <c r="AA300">
        <v>4</v>
      </c>
      <c r="AB300">
        <v>3</v>
      </c>
      <c r="AC300" t="s">
        <v>156</v>
      </c>
    </row>
    <row r="301" spans="1:29" x14ac:dyDescent="0.2">
      <c r="A301" t="s">
        <v>780</v>
      </c>
      <c r="B301" t="s">
        <v>781</v>
      </c>
      <c r="C301" t="s">
        <v>780</v>
      </c>
      <c r="D301" t="s">
        <v>84</v>
      </c>
      <c r="E301" t="s">
        <v>116</v>
      </c>
      <c r="F301" t="s">
        <v>117</v>
      </c>
      <c r="G301" t="s">
        <v>90</v>
      </c>
      <c r="I301" t="s">
        <v>341</v>
      </c>
      <c r="J301" t="s">
        <v>760</v>
      </c>
      <c r="K301" t="s">
        <v>688</v>
      </c>
      <c r="L301">
        <v>18.030999999999999</v>
      </c>
      <c r="M301">
        <v>17.926354839999998</v>
      </c>
      <c r="N301">
        <v>18.116</v>
      </c>
      <c r="O301">
        <v>15.211707580000001</v>
      </c>
      <c r="P301">
        <v>12.946999999999999</v>
      </c>
      <c r="Q301" s="86">
        <v>45821</v>
      </c>
      <c r="S301">
        <v>0.51</v>
      </c>
      <c r="T301">
        <v>0.5</v>
      </c>
      <c r="V301" t="s">
        <v>782</v>
      </c>
      <c r="W301">
        <v>6</v>
      </c>
      <c r="X301" s="86">
        <v>45716</v>
      </c>
      <c r="Y301">
        <v>5</v>
      </c>
      <c r="Z301" s="86">
        <v>45747</v>
      </c>
      <c r="AA301">
        <v>4</v>
      </c>
      <c r="AB301">
        <v>3</v>
      </c>
      <c r="AC301" t="s">
        <v>156</v>
      </c>
    </row>
    <row r="302" spans="1:29" x14ac:dyDescent="0.2">
      <c r="A302" t="s">
        <v>783</v>
      </c>
      <c r="B302" t="s">
        <v>784</v>
      </c>
      <c r="C302" t="s">
        <v>783</v>
      </c>
      <c r="D302" t="s">
        <v>84</v>
      </c>
      <c r="E302" t="s">
        <v>116</v>
      </c>
      <c r="F302" t="s">
        <v>117</v>
      </c>
      <c r="G302" t="s">
        <v>90</v>
      </c>
      <c r="I302" t="s">
        <v>341</v>
      </c>
      <c r="J302" t="s">
        <v>760</v>
      </c>
      <c r="K302" t="s">
        <v>688</v>
      </c>
      <c r="L302">
        <v>15.885999999999999</v>
      </c>
      <c r="M302">
        <v>15.16969184</v>
      </c>
      <c r="N302">
        <v>16.542000000000002</v>
      </c>
      <c r="O302">
        <v>12.12303975</v>
      </c>
      <c r="P302">
        <v>11.377000000000001</v>
      </c>
      <c r="Q302" s="86">
        <v>45821</v>
      </c>
      <c r="S302">
        <v>0.2</v>
      </c>
      <c r="V302" t="s">
        <v>785</v>
      </c>
      <c r="W302">
        <v>6</v>
      </c>
      <c r="X302" s="86">
        <v>45716</v>
      </c>
      <c r="Y302">
        <v>4</v>
      </c>
      <c r="Z302" s="86">
        <v>45747</v>
      </c>
      <c r="AA302">
        <v>3</v>
      </c>
      <c r="AB302">
        <v>3</v>
      </c>
      <c r="AC302" t="s">
        <v>156</v>
      </c>
    </row>
    <row r="303" spans="1:29" x14ac:dyDescent="0.2">
      <c r="A303" t="s">
        <v>786</v>
      </c>
      <c r="B303" t="s">
        <v>787</v>
      </c>
      <c r="C303" t="s">
        <v>786</v>
      </c>
      <c r="D303" t="s">
        <v>84</v>
      </c>
      <c r="E303" t="s">
        <v>116</v>
      </c>
      <c r="G303" t="s">
        <v>90</v>
      </c>
      <c r="I303" t="s">
        <v>341</v>
      </c>
      <c r="J303" t="s">
        <v>760</v>
      </c>
      <c r="L303">
        <v>37.0565</v>
      </c>
      <c r="M303">
        <v>38.791873850000002</v>
      </c>
      <c r="N303">
        <v>41.405900000000003</v>
      </c>
      <c r="O303">
        <v>37.867259509999997</v>
      </c>
      <c r="P303">
        <v>32.135599999999997</v>
      </c>
      <c r="Q303" s="86">
        <v>45821</v>
      </c>
      <c r="V303" t="s">
        <v>788</v>
      </c>
      <c r="AA303">
        <v>4</v>
      </c>
      <c r="AB303">
        <v>5</v>
      </c>
      <c r="AC303" t="s">
        <v>86</v>
      </c>
    </row>
    <row r="304" spans="1:29" x14ac:dyDescent="0.2">
      <c r="A304" t="s">
        <v>17713</v>
      </c>
      <c r="B304" t="s">
        <v>17714</v>
      </c>
      <c r="C304" t="s">
        <v>17713</v>
      </c>
      <c r="D304" t="s">
        <v>84</v>
      </c>
      <c r="E304" t="s">
        <v>116</v>
      </c>
      <c r="G304" t="s">
        <v>90</v>
      </c>
      <c r="L304">
        <v>47.930700000000002</v>
      </c>
      <c r="M304">
        <v>50.469873829999997</v>
      </c>
      <c r="N304">
        <v>46.639200000000002</v>
      </c>
      <c r="O304">
        <v>47.131804610000003</v>
      </c>
      <c r="P304">
        <v>56.3992</v>
      </c>
      <c r="Q304" s="86">
        <v>45821</v>
      </c>
      <c r="AB304">
        <v>5</v>
      </c>
      <c r="AC304" t="s">
        <v>86</v>
      </c>
    </row>
    <row r="305" spans="1:29" x14ac:dyDescent="0.2">
      <c r="A305" t="s">
        <v>789</v>
      </c>
      <c r="B305" t="s">
        <v>790</v>
      </c>
      <c r="C305" t="s">
        <v>789</v>
      </c>
      <c r="D305" t="s">
        <v>84</v>
      </c>
      <c r="G305" t="s">
        <v>90</v>
      </c>
      <c r="L305">
        <v>23.033000000000001</v>
      </c>
      <c r="M305">
        <v>23.777937869999999</v>
      </c>
      <c r="N305">
        <v>24.7912</v>
      </c>
      <c r="O305">
        <v>24.53516939</v>
      </c>
      <c r="P305">
        <v>23.624600000000001</v>
      </c>
      <c r="Q305" s="86">
        <v>45821</v>
      </c>
      <c r="V305" t="s">
        <v>791</v>
      </c>
      <c r="AB305">
        <v>4</v>
      </c>
      <c r="AC305" t="s">
        <v>127</v>
      </c>
    </row>
    <row r="306" spans="1:29" x14ac:dyDescent="0.2">
      <c r="A306" t="s">
        <v>792</v>
      </c>
      <c r="B306" t="s">
        <v>793</v>
      </c>
      <c r="C306" t="s">
        <v>792</v>
      </c>
      <c r="D306" t="s">
        <v>84</v>
      </c>
      <c r="F306" t="s">
        <v>117</v>
      </c>
      <c r="G306" t="s">
        <v>90</v>
      </c>
      <c r="J306" t="s">
        <v>760</v>
      </c>
      <c r="L306">
        <v>27.2194</v>
      </c>
      <c r="M306">
        <v>24.390916369999999</v>
      </c>
      <c r="N306">
        <v>25.722999999999999</v>
      </c>
      <c r="O306">
        <v>24.185747939999999</v>
      </c>
      <c r="P306">
        <v>20.237200000000001</v>
      </c>
      <c r="Q306" s="86">
        <v>45821</v>
      </c>
      <c r="V306" t="s">
        <v>794</v>
      </c>
      <c r="AB306">
        <v>4</v>
      </c>
      <c r="AC306" t="s">
        <v>127</v>
      </c>
    </row>
    <row r="307" spans="1:29" x14ac:dyDescent="0.2">
      <c r="A307" t="s">
        <v>795</v>
      </c>
      <c r="B307" t="s">
        <v>796</v>
      </c>
      <c r="C307" t="s">
        <v>795</v>
      </c>
      <c r="D307" t="s">
        <v>84</v>
      </c>
      <c r="E307" t="s">
        <v>116</v>
      </c>
      <c r="G307" t="s">
        <v>90</v>
      </c>
      <c r="I307" t="s">
        <v>341</v>
      </c>
      <c r="J307" t="s">
        <v>760</v>
      </c>
      <c r="L307">
        <v>27.7379</v>
      </c>
      <c r="M307">
        <v>24.33624696</v>
      </c>
      <c r="N307">
        <v>23.102599999999999</v>
      </c>
      <c r="O307">
        <v>21.882364549999998</v>
      </c>
      <c r="P307">
        <v>20.2699</v>
      </c>
      <c r="Q307" s="86">
        <v>45821</v>
      </c>
      <c r="V307" t="s">
        <v>797</v>
      </c>
      <c r="AA307">
        <v>4</v>
      </c>
      <c r="AB307">
        <v>4</v>
      </c>
      <c r="AC307" t="s">
        <v>127</v>
      </c>
    </row>
    <row r="308" spans="1:29" x14ac:dyDescent="0.2">
      <c r="A308" t="s">
        <v>798</v>
      </c>
      <c r="B308" t="s">
        <v>799</v>
      </c>
      <c r="C308" t="s">
        <v>798</v>
      </c>
      <c r="D308" t="s">
        <v>84</v>
      </c>
      <c r="E308" t="s">
        <v>116</v>
      </c>
      <c r="G308" t="s">
        <v>90</v>
      </c>
      <c r="I308" t="s">
        <v>341</v>
      </c>
      <c r="J308" t="s">
        <v>760</v>
      </c>
      <c r="L308">
        <v>24.957699999999999</v>
      </c>
      <c r="M308">
        <v>26.215181950000002</v>
      </c>
      <c r="N308">
        <v>28.3566</v>
      </c>
      <c r="O308">
        <v>25.42774446</v>
      </c>
      <c r="P308">
        <v>17.166499999999999</v>
      </c>
      <c r="Q308" s="86">
        <v>45821</v>
      </c>
      <c r="V308" t="s">
        <v>800</v>
      </c>
      <c r="AA308">
        <v>4</v>
      </c>
      <c r="AB308">
        <v>4</v>
      </c>
      <c r="AC308" t="s">
        <v>127</v>
      </c>
    </row>
    <row r="309" spans="1:29" x14ac:dyDescent="0.2">
      <c r="A309" t="s">
        <v>801</v>
      </c>
      <c r="B309" t="s">
        <v>802</v>
      </c>
      <c r="C309" t="s">
        <v>801</v>
      </c>
      <c r="D309" t="s">
        <v>84</v>
      </c>
      <c r="E309" t="s">
        <v>116</v>
      </c>
      <c r="G309" t="s">
        <v>90</v>
      </c>
      <c r="I309" t="s">
        <v>341</v>
      </c>
      <c r="J309" t="s">
        <v>760</v>
      </c>
      <c r="L309">
        <v>118.3663</v>
      </c>
      <c r="M309">
        <v>106.5799736</v>
      </c>
      <c r="N309">
        <v>97.589200000000005</v>
      </c>
      <c r="O309">
        <v>104.3784297</v>
      </c>
      <c r="P309">
        <v>29.1371</v>
      </c>
      <c r="Q309" s="86">
        <v>45821</v>
      </c>
      <c r="V309" t="s">
        <v>803</v>
      </c>
      <c r="AB309">
        <v>5</v>
      </c>
      <c r="AC309" t="s">
        <v>86</v>
      </c>
    </row>
    <row r="310" spans="1:29" x14ac:dyDescent="0.2">
      <c r="A310" t="s">
        <v>804</v>
      </c>
      <c r="B310" t="s">
        <v>805</v>
      </c>
      <c r="C310" t="s">
        <v>804</v>
      </c>
      <c r="D310" t="s">
        <v>84</v>
      </c>
      <c r="E310" t="s">
        <v>116</v>
      </c>
      <c r="G310" t="s">
        <v>90</v>
      </c>
      <c r="I310" t="s">
        <v>341</v>
      </c>
      <c r="J310" t="s">
        <v>760</v>
      </c>
      <c r="L310">
        <v>24.963999999999999</v>
      </c>
      <c r="M310">
        <v>25.68290794</v>
      </c>
      <c r="N310">
        <v>25.6494</v>
      </c>
      <c r="O310">
        <v>19.889836429999999</v>
      </c>
      <c r="P310">
        <v>14.516400000000001</v>
      </c>
      <c r="Q310" s="86">
        <v>45821</v>
      </c>
      <c r="V310" t="s">
        <v>806</v>
      </c>
      <c r="AB310">
        <v>4</v>
      </c>
      <c r="AC310" t="s">
        <v>127</v>
      </c>
    </row>
    <row r="311" spans="1:29" x14ac:dyDescent="0.2">
      <c r="A311" t="s">
        <v>807</v>
      </c>
      <c r="B311" t="s">
        <v>808</v>
      </c>
      <c r="C311" t="s">
        <v>807</v>
      </c>
      <c r="D311" t="s">
        <v>84</v>
      </c>
      <c r="E311" t="s">
        <v>116</v>
      </c>
      <c r="G311" t="s">
        <v>90</v>
      </c>
      <c r="I311" t="s">
        <v>341</v>
      </c>
      <c r="J311" t="s">
        <v>760</v>
      </c>
      <c r="L311">
        <v>38.650100000000002</v>
      </c>
      <c r="M311">
        <v>26.767957389999999</v>
      </c>
      <c r="N311">
        <v>28.410799999999998</v>
      </c>
      <c r="O311">
        <v>29.224435150000001</v>
      </c>
      <c r="P311">
        <v>29.706499999999998</v>
      </c>
      <c r="Q311" s="86">
        <v>45821</v>
      </c>
      <c r="V311" t="s">
        <v>809</v>
      </c>
      <c r="AA311">
        <v>5</v>
      </c>
      <c r="AB311">
        <v>5</v>
      </c>
      <c r="AC311" t="s">
        <v>86</v>
      </c>
    </row>
    <row r="312" spans="1:29" x14ac:dyDescent="0.2">
      <c r="A312" t="s">
        <v>810</v>
      </c>
      <c r="B312" t="s">
        <v>808</v>
      </c>
      <c r="C312" t="s">
        <v>810</v>
      </c>
      <c r="D312" t="s">
        <v>84</v>
      </c>
      <c r="E312" t="s">
        <v>116</v>
      </c>
      <c r="G312" t="s">
        <v>90</v>
      </c>
      <c r="L312">
        <v>30.4129</v>
      </c>
      <c r="M312">
        <v>24.90069626</v>
      </c>
      <c r="N312">
        <v>24.4102</v>
      </c>
      <c r="O312">
        <v>23.43891026</v>
      </c>
      <c r="P312">
        <v>26.563300000000002</v>
      </c>
      <c r="Q312" s="86">
        <v>45821</v>
      </c>
      <c r="AB312">
        <v>5</v>
      </c>
      <c r="AC312" t="s">
        <v>86</v>
      </c>
    </row>
    <row r="313" spans="1:29" x14ac:dyDescent="0.2">
      <c r="A313" t="s">
        <v>811</v>
      </c>
      <c r="B313" t="s">
        <v>812</v>
      </c>
      <c r="C313" t="s">
        <v>811</v>
      </c>
      <c r="D313" t="s">
        <v>84</v>
      </c>
      <c r="E313" t="s">
        <v>116</v>
      </c>
      <c r="G313" t="s">
        <v>90</v>
      </c>
      <c r="I313" t="s">
        <v>341</v>
      </c>
      <c r="J313" t="s">
        <v>760</v>
      </c>
      <c r="L313">
        <v>23.489699999999999</v>
      </c>
      <c r="M313">
        <v>18.613359899999999</v>
      </c>
      <c r="N313">
        <v>17.658200000000001</v>
      </c>
      <c r="O313">
        <v>12.30609703</v>
      </c>
      <c r="P313">
        <v>12.286199999999999</v>
      </c>
      <c r="Q313" s="86">
        <v>45821</v>
      </c>
      <c r="V313" t="s">
        <v>813</v>
      </c>
      <c r="AA313">
        <v>4</v>
      </c>
      <c r="AB313">
        <v>4</v>
      </c>
      <c r="AC313" t="s">
        <v>127</v>
      </c>
    </row>
    <row r="314" spans="1:29" x14ac:dyDescent="0.2">
      <c r="A314" t="s">
        <v>814</v>
      </c>
      <c r="B314" t="s">
        <v>815</v>
      </c>
      <c r="C314" t="s">
        <v>814</v>
      </c>
      <c r="D314" t="s">
        <v>84</v>
      </c>
      <c r="E314" t="s">
        <v>116</v>
      </c>
      <c r="F314" t="s">
        <v>117</v>
      </c>
      <c r="G314" t="s">
        <v>90</v>
      </c>
      <c r="I314" t="s">
        <v>341</v>
      </c>
      <c r="J314" t="s">
        <v>760</v>
      </c>
      <c r="K314" t="s">
        <v>778</v>
      </c>
      <c r="L314">
        <v>27.545999999999999</v>
      </c>
      <c r="M314">
        <v>20.57579059</v>
      </c>
      <c r="N314">
        <v>23.891999999999999</v>
      </c>
      <c r="O314">
        <v>16.819657729999999</v>
      </c>
      <c r="P314">
        <v>19.419</v>
      </c>
      <c r="Q314" s="86">
        <v>45821</v>
      </c>
      <c r="S314">
        <v>0.46</v>
      </c>
      <c r="T314">
        <v>0.45</v>
      </c>
      <c r="V314" t="s">
        <v>816</v>
      </c>
      <c r="W314">
        <v>7</v>
      </c>
      <c r="X314" s="86">
        <v>45747</v>
      </c>
      <c r="Y314">
        <v>5</v>
      </c>
      <c r="Z314" s="86">
        <v>45747</v>
      </c>
      <c r="AA314">
        <v>4</v>
      </c>
      <c r="AB314">
        <v>3</v>
      </c>
      <c r="AC314" t="s">
        <v>156</v>
      </c>
    </row>
    <row r="315" spans="1:29" x14ac:dyDescent="0.2">
      <c r="A315" t="s">
        <v>817</v>
      </c>
      <c r="B315" t="s">
        <v>818</v>
      </c>
      <c r="C315" t="s">
        <v>817</v>
      </c>
      <c r="D315" t="s">
        <v>84</v>
      </c>
      <c r="E315" t="s">
        <v>116</v>
      </c>
      <c r="F315" t="s">
        <v>117</v>
      </c>
      <c r="G315" t="s">
        <v>90</v>
      </c>
      <c r="I315" t="s">
        <v>341</v>
      </c>
      <c r="J315" t="s">
        <v>760</v>
      </c>
      <c r="K315" t="s">
        <v>688</v>
      </c>
      <c r="L315">
        <v>22.701000000000001</v>
      </c>
      <c r="M315">
        <v>19.143617200000001</v>
      </c>
      <c r="N315">
        <v>22.536999999999999</v>
      </c>
      <c r="O315">
        <v>16.434838769999999</v>
      </c>
      <c r="P315">
        <v>15.372999999999999</v>
      </c>
      <c r="Q315" s="86">
        <v>45821</v>
      </c>
      <c r="S315">
        <v>0.46</v>
      </c>
      <c r="T315">
        <v>0.45</v>
      </c>
      <c r="V315" t="s">
        <v>819</v>
      </c>
      <c r="W315">
        <v>6</v>
      </c>
      <c r="X315" s="86">
        <v>45747</v>
      </c>
      <c r="Y315">
        <v>5</v>
      </c>
      <c r="Z315" s="86">
        <v>45747</v>
      </c>
      <c r="AA315">
        <v>4</v>
      </c>
      <c r="AB315">
        <v>3</v>
      </c>
      <c r="AC315" t="s">
        <v>156</v>
      </c>
    </row>
    <row r="316" spans="1:29" x14ac:dyDescent="0.2">
      <c r="A316" t="s">
        <v>820</v>
      </c>
      <c r="B316" t="s">
        <v>821</v>
      </c>
      <c r="C316" t="s">
        <v>820</v>
      </c>
      <c r="D316" t="s">
        <v>84</v>
      </c>
      <c r="E316" t="s">
        <v>116</v>
      </c>
      <c r="G316" t="s">
        <v>90</v>
      </c>
      <c r="L316">
        <v>25.901</v>
      </c>
      <c r="M316">
        <v>22.5514546</v>
      </c>
      <c r="N316">
        <v>26.637</v>
      </c>
      <c r="O316">
        <v>20.584308190000002</v>
      </c>
      <c r="P316">
        <v>18.402000000000001</v>
      </c>
      <c r="Q316" s="86">
        <v>45821</v>
      </c>
      <c r="S316">
        <v>0.46</v>
      </c>
      <c r="W316">
        <v>7</v>
      </c>
      <c r="X316" s="86">
        <v>45626</v>
      </c>
      <c r="Y316">
        <v>5</v>
      </c>
      <c r="Z316" s="86">
        <v>45747</v>
      </c>
      <c r="AB316">
        <v>3</v>
      </c>
      <c r="AC316" t="s">
        <v>156</v>
      </c>
    </row>
    <row r="317" spans="1:29" x14ac:dyDescent="0.2">
      <c r="A317" t="s">
        <v>822</v>
      </c>
      <c r="B317" t="s">
        <v>823</v>
      </c>
      <c r="C317" t="s">
        <v>822</v>
      </c>
      <c r="D317" t="s">
        <v>84</v>
      </c>
      <c r="E317" t="s">
        <v>89</v>
      </c>
      <c r="G317" t="s">
        <v>294</v>
      </c>
      <c r="H317" t="s">
        <v>824</v>
      </c>
      <c r="I317" t="s">
        <v>341</v>
      </c>
      <c r="L317">
        <v>17.751000000000001</v>
      </c>
      <c r="M317">
        <v>17.39508313</v>
      </c>
      <c r="N317">
        <v>17.279</v>
      </c>
      <c r="O317">
        <v>14.866594259999999</v>
      </c>
      <c r="P317">
        <v>12.471</v>
      </c>
      <c r="Q317" s="86">
        <v>45821</v>
      </c>
      <c r="W317">
        <v>6</v>
      </c>
      <c r="X317" s="86">
        <v>45117</v>
      </c>
      <c r="Y317">
        <v>4</v>
      </c>
      <c r="Z317" s="86">
        <v>45596</v>
      </c>
      <c r="AB317">
        <v>3</v>
      </c>
      <c r="AC317" t="s">
        <v>156</v>
      </c>
    </row>
    <row r="318" spans="1:29" x14ac:dyDescent="0.2">
      <c r="A318" t="s">
        <v>825</v>
      </c>
      <c r="B318" t="s">
        <v>826</v>
      </c>
      <c r="C318" t="s">
        <v>825</v>
      </c>
      <c r="D318" t="s">
        <v>84</v>
      </c>
      <c r="E318" t="s">
        <v>116</v>
      </c>
      <c r="F318" t="s">
        <v>117</v>
      </c>
      <c r="G318" t="s">
        <v>90</v>
      </c>
      <c r="I318" t="s">
        <v>341</v>
      </c>
      <c r="J318" t="s">
        <v>760</v>
      </c>
      <c r="K318" t="s">
        <v>688</v>
      </c>
      <c r="L318">
        <v>15.862</v>
      </c>
      <c r="M318">
        <v>13.65443445</v>
      </c>
      <c r="N318">
        <v>16.251999999999999</v>
      </c>
      <c r="O318">
        <v>13.222300779999999</v>
      </c>
      <c r="P318">
        <v>17.329000000000001</v>
      </c>
      <c r="Q318" s="86">
        <v>45821</v>
      </c>
      <c r="S318">
        <v>0.46</v>
      </c>
      <c r="T318">
        <v>0.45</v>
      </c>
      <c r="V318" t="s">
        <v>827</v>
      </c>
      <c r="W318">
        <v>6</v>
      </c>
      <c r="X318" s="86">
        <v>45716</v>
      </c>
      <c r="Y318">
        <v>4</v>
      </c>
      <c r="Z318" s="86">
        <v>45747</v>
      </c>
      <c r="AA318">
        <v>3</v>
      </c>
      <c r="AB318">
        <v>3</v>
      </c>
      <c r="AC318" t="s">
        <v>156</v>
      </c>
    </row>
    <row r="319" spans="1:29" x14ac:dyDescent="0.2">
      <c r="A319" t="s">
        <v>828</v>
      </c>
      <c r="B319" t="s">
        <v>829</v>
      </c>
      <c r="C319" t="s">
        <v>828</v>
      </c>
      <c r="D319" t="s">
        <v>84</v>
      </c>
      <c r="E319" t="s">
        <v>116</v>
      </c>
      <c r="F319" t="s">
        <v>117</v>
      </c>
      <c r="G319" t="s">
        <v>90</v>
      </c>
      <c r="I319" t="s">
        <v>341</v>
      </c>
      <c r="J319" t="s">
        <v>760</v>
      </c>
      <c r="L319">
        <v>20.6587</v>
      </c>
      <c r="M319">
        <v>19.802923069999999</v>
      </c>
      <c r="N319">
        <v>20.9512</v>
      </c>
      <c r="O319">
        <v>19.559218789999999</v>
      </c>
      <c r="P319">
        <v>17.754899999999999</v>
      </c>
      <c r="Q319" s="86">
        <v>45821</v>
      </c>
      <c r="V319" t="s">
        <v>830</v>
      </c>
      <c r="AB319">
        <v>4</v>
      </c>
      <c r="AC319" t="s">
        <v>127</v>
      </c>
    </row>
    <row r="320" spans="1:29" x14ac:dyDescent="0.2">
      <c r="A320" t="s">
        <v>831</v>
      </c>
      <c r="B320" t="s">
        <v>832</v>
      </c>
      <c r="C320" t="s">
        <v>831</v>
      </c>
      <c r="D320" t="s">
        <v>84</v>
      </c>
      <c r="E320" t="s">
        <v>116</v>
      </c>
      <c r="F320" t="s">
        <v>117</v>
      </c>
      <c r="G320" t="s">
        <v>90</v>
      </c>
      <c r="I320" t="s">
        <v>341</v>
      </c>
      <c r="J320" t="s">
        <v>760</v>
      </c>
      <c r="L320">
        <v>31.3932</v>
      </c>
      <c r="M320">
        <v>31.400259869999999</v>
      </c>
      <c r="N320">
        <v>33.7806</v>
      </c>
      <c r="O320">
        <v>26.241022180000002</v>
      </c>
      <c r="P320">
        <v>23.18</v>
      </c>
      <c r="Q320" s="86">
        <v>45821</v>
      </c>
      <c r="V320" t="s">
        <v>833</v>
      </c>
      <c r="AA320">
        <v>4</v>
      </c>
      <c r="AB320">
        <v>5</v>
      </c>
      <c r="AC320" t="s">
        <v>86</v>
      </c>
    </row>
    <row r="321" spans="1:29" x14ac:dyDescent="0.2">
      <c r="A321" t="s">
        <v>834</v>
      </c>
      <c r="B321" t="s">
        <v>835</v>
      </c>
      <c r="C321" t="s">
        <v>834</v>
      </c>
      <c r="D321" t="s">
        <v>84</v>
      </c>
      <c r="E321" t="s">
        <v>434</v>
      </c>
      <c r="F321" t="s">
        <v>117</v>
      </c>
      <c r="G321" t="s">
        <v>90</v>
      </c>
      <c r="I321" t="s">
        <v>341</v>
      </c>
      <c r="J321" t="s">
        <v>836</v>
      </c>
      <c r="Q321" s="86">
        <v>45154</v>
      </c>
      <c r="V321" t="s">
        <v>800</v>
      </c>
      <c r="AA321">
        <v>4</v>
      </c>
      <c r="AB321">
        <v>2</v>
      </c>
      <c r="AC321" t="s">
        <v>153</v>
      </c>
    </row>
    <row r="322" spans="1:29" x14ac:dyDescent="0.2">
      <c r="A322" t="s">
        <v>837</v>
      </c>
      <c r="B322" t="s">
        <v>838</v>
      </c>
      <c r="C322" t="s">
        <v>837</v>
      </c>
      <c r="D322" t="s">
        <v>84</v>
      </c>
      <c r="E322" t="s">
        <v>116</v>
      </c>
      <c r="F322" t="s">
        <v>117</v>
      </c>
      <c r="G322" t="s">
        <v>90</v>
      </c>
      <c r="I322" t="s">
        <v>341</v>
      </c>
      <c r="J322" t="s">
        <v>760</v>
      </c>
      <c r="L322">
        <v>32.051499999999997</v>
      </c>
      <c r="M322">
        <v>30.102040079999998</v>
      </c>
      <c r="N322">
        <v>30.789100000000001</v>
      </c>
      <c r="O322">
        <v>26.02789533</v>
      </c>
      <c r="P322">
        <v>19.867799999999999</v>
      </c>
      <c r="Q322" s="86">
        <v>45821</v>
      </c>
      <c r="V322" t="s">
        <v>839</v>
      </c>
      <c r="AA322">
        <v>4</v>
      </c>
      <c r="AB322">
        <v>5</v>
      </c>
      <c r="AC322" t="s">
        <v>86</v>
      </c>
    </row>
    <row r="323" spans="1:29" x14ac:dyDescent="0.2">
      <c r="A323" t="s">
        <v>840</v>
      </c>
      <c r="B323" t="s">
        <v>841</v>
      </c>
      <c r="C323" t="s">
        <v>840</v>
      </c>
      <c r="D323" t="s">
        <v>84</v>
      </c>
      <c r="E323" t="s">
        <v>116</v>
      </c>
      <c r="F323" t="s">
        <v>117</v>
      </c>
      <c r="G323" t="s">
        <v>90</v>
      </c>
      <c r="I323" t="s">
        <v>341</v>
      </c>
      <c r="J323" t="s">
        <v>760</v>
      </c>
      <c r="L323">
        <v>28.809799999999999</v>
      </c>
      <c r="M323">
        <v>32.168446609999997</v>
      </c>
      <c r="N323">
        <v>32.9405</v>
      </c>
      <c r="O323">
        <v>33.319725249999998</v>
      </c>
      <c r="P323">
        <v>36.458599999999997</v>
      </c>
      <c r="Q323" s="86">
        <v>45821</v>
      </c>
      <c r="V323" t="s">
        <v>842</v>
      </c>
      <c r="AA323">
        <v>4</v>
      </c>
      <c r="AB323">
        <v>4</v>
      </c>
      <c r="AC323" t="s">
        <v>127</v>
      </c>
    </row>
    <row r="324" spans="1:29" x14ac:dyDescent="0.2">
      <c r="A324" t="s">
        <v>17324</v>
      </c>
      <c r="B324" t="s">
        <v>17325</v>
      </c>
      <c r="C324" t="s">
        <v>17324</v>
      </c>
      <c r="D324" t="s">
        <v>84</v>
      </c>
      <c r="E324" t="s">
        <v>845</v>
      </c>
      <c r="G324" t="s">
        <v>846</v>
      </c>
      <c r="I324" t="s">
        <v>118</v>
      </c>
      <c r="S324">
        <v>2.23</v>
      </c>
      <c r="Y324">
        <v>5</v>
      </c>
      <c r="Z324" s="86">
        <v>44474</v>
      </c>
      <c r="AB324">
        <v>3</v>
      </c>
      <c r="AC324" t="s">
        <v>156</v>
      </c>
    </row>
    <row r="325" spans="1:29" x14ac:dyDescent="0.2">
      <c r="A325" t="s">
        <v>17322</v>
      </c>
      <c r="B325" t="s">
        <v>17323</v>
      </c>
      <c r="C325" t="s">
        <v>17322</v>
      </c>
      <c r="D325" t="s">
        <v>84</v>
      </c>
      <c r="E325" t="s">
        <v>845</v>
      </c>
      <c r="G325" t="s">
        <v>846</v>
      </c>
      <c r="I325" t="s">
        <v>91</v>
      </c>
      <c r="S325">
        <v>2.23</v>
      </c>
      <c r="Y325">
        <v>5</v>
      </c>
      <c r="Z325" s="86">
        <v>44474</v>
      </c>
      <c r="AB325">
        <v>3</v>
      </c>
      <c r="AC325" t="s">
        <v>156</v>
      </c>
    </row>
    <row r="326" spans="1:29" x14ac:dyDescent="0.2">
      <c r="A326" t="s">
        <v>843</v>
      </c>
      <c r="B326" t="s">
        <v>844</v>
      </c>
      <c r="C326" t="s">
        <v>843</v>
      </c>
      <c r="D326" t="s">
        <v>84</v>
      </c>
      <c r="E326" t="s">
        <v>845</v>
      </c>
      <c r="G326" t="s">
        <v>846</v>
      </c>
      <c r="Y326">
        <v>5</v>
      </c>
      <c r="Z326" s="86">
        <v>45252</v>
      </c>
      <c r="AB326">
        <v>3</v>
      </c>
      <c r="AC326" t="s">
        <v>156</v>
      </c>
    </row>
    <row r="327" spans="1:29" x14ac:dyDescent="0.2">
      <c r="A327" t="s">
        <v>847</v>
      </c>
      <c r="B327" t="s">
        <v>848</v>
      </c>
      <c r="C327" t="s">
        <v>847</v>
      </c>
      <c r="D327" t="s">
        <v>84</v>
      </c>
      <c r="E327" t="s">
        <v>845</v>
      </c>
      <c r="G327" t="s">
        <v>846</v>
      </c>
      <c r="Y327">
        <v>4</v>
      </c>
      <c r="Z327" s="86">
        <v>45252</v>
      </c>
      <c r="AB327">
        <v>3</v>
      </c>
      <c r="AC327" t="s">
        <v>156</v>
      </c>
    </row>
    <row r="328" spans="1:29" x14ac:dyDescent="0.2">
      <c r="A328" t="s">
        <v>849</v>
      </c>
      <c r="B328" t="s">
        <v>850</v>
      </c>
      <c r="C328" t="s">
        <v>849</v>
      </c>
      <c r="D328" t="s">
        <v>84</v>
      </c>
      <c r="E328" t="s">
        <v>851</v>
      </c>
      <c r="F328" t="s">
        <v>642</v>
      </c>
      <c r="G328" t="s">
        <v>846</v>
      </c>
      <c r="I328" t="s">
        <v>91</v>
      </c>
      <c r="J328" t="s">
        <v>760</v>
      </c>
      <c r="K328" t="s">
        <v>852</v>
      </c>
      <c r="Q328" s="86">
        <v>45154</v>
      </c>
      <c r="AA328">
        <v>3</v>
      </c>
      <c r="AB328">
        <v>5</v>
      </c>
      <c r="AC328" t="s">
        <v>86</v>
      </c>
    </row>
    <row r="329" spans="1:29" x14ac:dyDescent="0.2">
      <c r="A329" t="s">
        <v>853</v>
      </c>
      <c r="B329" t="s">
        <v>854</v>
      </c>
      <c r="C329" t="s">
        <v>853</v>
      </c>
      <c r="D329" t="s">
        <v>84</v>
      </c>
      <c r="E329" t="s">
        <v>851</v>
      </c>
      <c r="F329" t="s">
        <v>642</v>
      </c>
      <c r="G329" t="s">
        <v>846</v>
      </c>
      <c r="I329" t="s">
        <v>91</v>
      </c>
      <c r="J329" t="s">
        <v>760</v>
      </c>
      <c r="K329" t="s">
        <v>852</v>
      </c>
      <c r="Q329" s="86">
        <v>45154</v>
      </c>
      <c r="AA329">
        <v>3</v>
      </c>
      <c r="AB329">
        <v>5</v>
      </c>
      <c r="AC329" t="s">
        <v>86</v>
      </c>
    </row>
    <row r="330" spans="1:29" x14ac:dyDescent="0.2">
      <c r="A330" t="s">
        <v>855</v>
      </c>
      <c r="B330" t="s">
        <v>856</v>
      </c>
      <c r="C330" t="s">
        <v>855</v>
      </c>
      <c r="D330" t="s">
        <v>84</v>
      </c>
      <c r="E330" t="s">
        <v>851</v>
      </c>
      <c r="F330" t="s">
        <v>642</v>
      </c>
      <c r="G330" t="s">
        <v>846</v>
      </c>
      <c r="I330" t="s">
        <v>91</v>
      </c>
      <c r="J330" t="s">
        <v>760</v>
      </c>
      <c r="K330" t="s">
        <v>852</v>
      </c>
      <c r="Q330" s="86">
        <v>45154</v>
      </c>
      <c r="AA330">
        <v>3</v>
      </c>
      <c r="AB330">
        <v>5</v>
      </c>
      <c r="AC330" t="s">
        <v>86</v>
      </c>
    </row>
    <row r="331" spans="1:29" x14ac:dyDescent="0.2">
      <c r="A331" t="s">
        <v>857</v>
      </c>
      <c r="B331" t="s">
        <v>858</v>
      </c>
      <c r="C331" t="s">
        <v>857</v>
      </c>
      <c r="D331" t="s">
        <v>84</v>
      </c>
      <c r="E331" t="s">
        <v>116</v>
      </c>
      <c r="G331" t="s">
        <v>90</v>
      </c>
      <c r="H331" t="s">
        <v>196</v>
      </c>
      <c r="L331">
        <v>35.435299999999998</v>
      </c>
      <c r="M331">
        <v>25.1829663</v>
      </c>
      <c r="N331">
        <v>34.428100000000001</v>
      </c>
      <c r="O331">
        <v>19.900485809999999</v>
      </c>
      <c r="P331">
        <v>20.413799999999998</v>
      </c>
      <c r="Q331" s="86">
        <v>45821</v>
      </c>
      <c r="AB331">
        <v>5</v>
      </c>
      <c r="AC331" t="s">
        <v>86</v>
      </c>
    </row>
    <row r="332" spans="1:29" x14ac:dyDescent="0.2">
      <c r="A332" t="s">
        <v>859</v>
      </c>
      <c r="B332" t="s">
        <v>860</v>
      </c>
      <c r="C332" t="s">
        <v>859</v>
      </c>
      <c r="D332" t="s">
        <v>84</v>
      </c>
      <c r="F332" t="s">
        <v>117</v>
      </c>
      <c r="G332" t="s">
        <v>90</v>
      </c>
      <c r="J332" t="s">
        <v>861</v>
      </c>
      <c r="L332">
        <v>24.979600000000001</v>
      </c>
      <c r="M332">
        <v>25.64158587</v>
      </c>
      <c r="N332">
        <v>24.641300000000001</v>
      </c>
      <c r="O332">
        <v>22.393868220000002</v>
      </c>
      <c r="P332">
        <v>25.254799999999999</v>
      </c>
      <c r="Q332" s="86">
        <v>45821</v>
      </c>
      <c r="V332" t="s">
        <v>862</v>
      </c>
      <c r="AB332">
        <v>4</v>
      </c>
      <c r="AC332" t="s">
        <v>127</v>
      </c>
    </row>
    <row r="333" spans="1:29" x14ac:dyDescent="0.2">
      <c r="A333" t="s">
        <v>863</v>
      </c>
      <c r="B333" t="s">
        <v>864</v>
      </c>
      <c r="C333" t="s">
        <v>863</v>
      </c>
      <c r="D333" t="s">
        <v>84</v>
      </c>
      <c r="E333" t="s">
        <v>116</v>
      </c>
      <c r="F333" t="s">
        <v>117</v>
      </c>
      <c r="I333" t="s">
        <v>91</v>
      </c>
      <c r="J333" t="s">
        <v>760</v>
      </c>
      <c r="L333">
        <v>57.805399999999999</v>
      </c>
      <c r="M333">
        <v>48.266332980000001</v>
      </c>
      <c r="N333">
        <v>51.380299999999998</v>
      </c>
      <c r="O333">
        <v>43.416878220000001</v>
      </c>
      <c r="P333">
        <v>33.214500000000001</v>
      </c>
      <c r="Q333" s="86">
        <v>45821</v>
      </c>
      <c r="AA333">
        <v>5</v>
      </c>
      <c r="AB333">
        <v>5</v>
      </c>
      <c r="AC333" t="s">
        <v>86</v>
      </c>
    </row>
    <row r="334" spans="1:29" x14ac:dyDescent="0.2">
      <c r="A334" t="s">
        <v>865</v>
      </c>
      <c r="B334" t="s">
        <v>866</v>
      </c>
      <c r="C334" t="s">
        <v>865</v>
      </c>
      <c r="D334" t="s">
        <v>84</v>
      </c>
      <c r="E334" t="s">
        <v>116</v>
      </c>
      <c r="G334" t="s">
        <v>90</v>
      </c>
      <c r="H334" t="s">
        <v>196</v>
      </c>
      <c r="L334">
        <v>47.611199999999997</v>
      </c>
      <c r="M334">
        <v>51.026414539999998</v>
      </c>
      <c r="N334">
        <v>53.764499999999998</v>
      </c>
      <c r="O334">
        <v>44.462975759999999</v>
      </c>
      <c r="P334">
        <v>38.176400000000001</v>
      </c>
      <c r="Q334" s="86">
        <v>45821</v>
      </c>
      <c r="AB334">
        <v>5</v>
      </c>
      <c r="AC334" t="s">
        <v>86</v>
      </c>
    </row>
    <row r="335" spans="1:29" x14ac:dyDescent="0.2">
      <c r="A335" t="s">
        <v>867</v>
      </c>
      <c r="B335" t="s">
        <v>868</v>
      </c>
      <c r="C335" t="s">
        <v>867</v>
      </c>
      <c r="D335" t="s">
        <v>84</v>
      </c>
      <c r="E335" t="s">
        <v>116</v>
      </c>
      <c r="G335" t="s">
        <v>90</v>
      </c>
      <c r="L335">
        <v>50.603299999999997</v>
      </c>
      <c r="M335">
        <v>54.260217189999999</v>
      </c>
      <c r="N335">
        <v>52.399900000000002</v>
      </c>
      <c r="O335">
        <v>53.536827119999998</v>
      </c>
      <c r="P335">
        <v>51.239699999999999</v>
      </c>
      <c r="Q335" s="86">
        <v>45821</v>
      </c>
      <c r="AB335">
        <v>5</v>
      </c>
      <c r="AC335" t="s">
        <v>86</v>
      </c>
    </row>
    <row r="336" spans="1:29" x14ac:dyDescent="0.2">
      <c r="A336" t="s">
        <v>869</v>
      </c>
      <c r="B336" t="s">
        <v>870</v>
      </c>
      <c r="C336" t="s">
        <v>869</v>
      </c>
      <c r="D336" t="s">
        <v>84</v>
      </c>
      <c r="E336" t="s">
        <v>116</v>
      </c>
      <c r="F336" t="s">
        <v>117</v>
      </c>
      <c r="G336" t="s">
        <v>90</v>
      </c>
      <c r="I336" t="s">
        <v>614</v>
      </c>
      <c r="J336" t="s">
        <v>871</v>
      </c>
      <c r="Q336" s="86">
        <v>45154</v>
      </c>
      <c r="V336" t="s">
        <v>872</v>
      </c>
      <c r="AA336">
        <v>4</v>
      </c>
      <c r="AB336">
        <v>5</v>
      </c>
      <c r="AC336" t="s">
        <v>86</v>
      </c>
    </row>
    <row r="337" spans="1:29" x14ac:dyDescent="0.2">
      <c r="A337" t="s">
        <v>873</v>
      </c>
      <c r="B337" t="s">
        <v>874</v>
      </c>
      <c r="C337" t="s">
        <v>873</v>
      </c>
      <c r="D337" t="s">
        <v>84</v>
      </c>
      <c r="E337" t="s">
        <v>116</v>
      </c>
      <c r="F337" t="s">
        <v>117</v>
      </c>
      <c r="G337" t="s">
        <v>90</v>
      </c>
      <c r="I337" t="s">
        <v>614</v>
      </c>
      <c r="J337" t="s">
        <v>871</v>
      </c>
      <c r="L337">
        <v>40.167900000000003</v>
      </c>
      <c r="M337">
        <v>39.664702480000003</v>
      </c>
      <c r="N337">
        <v>39.961399999999998</v>
      </c>
      <c r="O337">
        <v>35.014902290000002</v>
      </c>
      <c r="P337">
        <v>34.805999999999997</v>
      </c>
      <c r="Q337" s="86">
        <v>45821</v>
      </c>
      <c r="V337" t="s">
        <v>875</v>
      </c>
      <c r="AA337">
        <v>5</v>
      </c>
      <c r="AB337">
        <v>5</v>
      </c>
      <c r="AC337" t="s">
        <v>86</v>
      </c>
    </row>
    <row r="338" spans="1:29" x14ac:dyDescent="0.2">
      <c r="A338" t="s">
        <v>876</v>
      </c>
      <c r="B338" t="s">
        <v>877</v>
      </c>
      <c r="C338" t="s">
        <v>876</v>
      </c>
      <c r="D338" t="s">
        <v>84</v>
      </c>
      <c r="E338" t="s">
        <v>116</v>
      </c>
      <c r="G338" t="s">
        <v>90</v>
      </c>
      <c r="L338">
        <v>26.192499999999999</v>
      </c>
      <c r="M338">
        <v>28.594224019999999</v>
      </c>
      <c r="N338">
        <v>29.33</v>
      </c>
      <c r="O338">
        <v>33.124184560000003</v>
      </c>
      <c r="P338">
        <v>36.596499999999999</v>
      </c>
      <c r="Q338" s="86">
        <v>45821</v>
      </c>
      <c r="AB338">
        <v>4</v>
      </c>
      <c r="AC338" t="s">
        <v>127</v>
      </c>
    </row>
    <row r="339" spans="1:29" x14ac:dyDescent="0.2">
      <c r="A339" t="s">
        <v>878</v>
      </c>
      <c r="B339" t="s">
        <v>879</v>
      </c>
      <c r="C339" t="s">
        <v>878</v>
      </c>
      <c r="D339" t="s">
        <v>84</v>
      </c>
      <c r="E339" t="s">
        <v>880</v>
      </c>
      <c r="G339" t="s">
        <v>90</v>
      </c>
      <c r="Y339">
        <v>1</v>
      </c>
      <c r="Z339" s="86">
        <v>44839</v>
      </c>
      <c r="AB339">
        <v>1</v>
      </c>
      <c r="AC339" t="s">
        <v>124</v>
      </c>
    </row>
    <row r="340" spans="1:29" x14ac:dyDescent="0.2">
      <c r="A340" t="s">
        <v>881</v>
      </c>
      <c r="B340" t="s">
        <v>882</v>
      </c>
      <c r="C340" t="s">
        <v>881</v>
      </c>
      <c r="D340" t="s">
        <v>84</v>
      </c>
      <c r="E340" t="s">
        <v>116</v>
      </c>
      <c r="F340" t="s">
        <v>117</v>
      </c>
      <c r="G340" t="s">
        <v>90</v>
      </c>
      <c r="I340" t="s">
        <v>341</v>
      </c>
      <c r="J340" t="s">
        <v>883</v>
      </c>
      <c r="L340">
        <v>28.862100000000002</v>
      </c>
      <c r="M340">
        <v>30.925104099999999</v>
      </c>
      <c r="N340">
        <v>32.1066</v>
      </c>
      <c r="O340">
        <v>30.27406993</v>
      </c>
      <c r="P340">
        <v>25.095099999999999</v>
      </c>
      <c r="Q340" s="86">
        <v>45821</v>
      </c>
      <c r="V340" t="s">
        <v>884</v>
      </c>
      <c r="AB340">
        <v>4</v>
      </c>
      <c r="AC340" t="s">
        <v>127</v>
      </c>
    </row>
    <row r="341" spans="1:29" x14ac:dyDescent="0.2">
      <c r="A341" t="s">
        <v>885</v>
      </c>
      <c r="B341" t="s">
        <v>886</v>
      </c>
      <c r="C341" t="s">
        <v>885</v>
      </c>
      <c r="D341" t="s">
        <v>84</v>
      </c>
      <c r="E341" t="s">
        <v>116</v>
      </c>
      <c r="F341" t="s">
        <v>117</v>
      </c>
      <c r="G341" t="s">
        <v>90</v>
      </c>
      <c r="I341" t="s">
        <v>341</v>
      </c>
      <c r="J341" t="s">
        <v>883</v>
      </c>
      <c r="L341">
        <v>30.060099999999998</v>
      </c>
      <c r="M341">
        <v>23.25781426</v>
      </c>
      <c r="N341">
        <v>25.064</v>
      </c>
      <c r="O341">
        <v>23.55189382</v>
      </c>
      <c r="P341">
        <v>12.5036</v>
      </c>
      <c r="Q341" s="86">
        <v>45821</v>
      </c>
      <c r="V341" t="s">
        <v>887</v>
      </c>
      <c r="AB341">
        <v>5</v>
      </c>
      <c r="AC341" t="s">
        <v>86</v>
      </c>
    </row>
    <row r="342" spans="1:29" x14ac:dyDescent="0.2">
      <c r="A342" t="s">
        <v>888</v>
      </c>
      <c r="B342" t="s">
        <v>889</v>
      </c>
      <c r="C342" t="s">
        <v>888</v>
      </c>
      <c r="D342" t="s">
        <v>84</v>
      </c>
      <c r="E342" t="s">
        <v>116</v>
      </c>
      <c r="F342" t="s">
        <v>117</v>
      </c>
      <c r="G342" t="s">
        <v>90</v>
      </c>
      <c r="I342" t="s">
        <v>341</v>
      </c>
      <c r="J342" t="s">
        <v>883</v>
      </c>
      <c r="L342">
        <v>35.092500000000001</v>
      </c>
      <c r="M342">
        <v>31.399007210000001</v>
      </c>
      <c r="N342">
        <v>30.855399999999999</v>
      </c>
      <c r="O342">
        <v>34.328363609999997</v>
      </c>
      <c r="P342">
        <v>32.384099999999997</v>
      </c>
      <c r="Q342" s="86">
        <v>45821</v>
      </c>
      <c r="V342" t="s">
        <v>890</v>
      </c>
      <c r="AB342">
        <v>5</v>
      </c>
      <c r="AC342" t="s">
        <v>86</v>
      </c>
    </row>
    <row r="343" spans="1:29" x14ac:dyDescent="0.2">
      <c r="A343" t="s">
        <v>891</v>
      </c>
      <c r="B343" t="s">
        <v>892</v>
      </c>
      <c r="C343" t="s">
        <v>891</v>
      </c>
      <c r="D343" t="s">
        <v>84</v>
      </c>
      <c r="E343" t="s">
        <v>116</v>
      </c>
      <c r="G343" t="s">
        <v>90</v>
      </c>
      <c r="H343" t="s">
        <v>196</v>
      </c>
      <c r="L343">
        <v>20.088200000000001</v>
      </c>
      <c r="M343">
        <v>20.24225255</v>
      </c>
      <c r="N343">
        <v>16.390599999999999</v>
      </c>
      <c r="O343">
        <v>14.786605890000001</v>
      </c>
      <c r="P343">
        <v>12.127000000000001</v>
      </c>
      <c r="Q343" s="86">
        <v>45821</v>
      </c>
      <c r="AB343">
        <v>4</v>
      </c>
      <c r="AC343" t="s">
        <v>127</v>
      </c>
    </row>
    <row r="344" spans="1:29" x14ac:dyDescent="0.2">
      <c r="A344" t="s">
        <v>893</v>
      </c>
      <c r="B344" t="s">
        <v>894</v>
      </c>
      <c r="C344" t="s">
        <v>893</v>
      </c>
      <c r="D344" t="s">
        <v>84</v>
      </c>
      <c r="E344" t="s">
        <v>116</v>
      </c>
      <c r="G344" t="s">
        <v>90</v>
      </c>
      <c r="L344">
        <v>28.418600000000001</v>
      </c>
      <c r="M344">
        <v>25.490640290000002</v>
      </c>
      <c r="N344">
        <v>22.9863</v>
      </c>
      <c r="O344">
        <v>23.86672909</v>
      </c>
      <c r="P344">
        <v>21.5078</v>
      </c>
      <c r="Q344" s="86">
        <v>45821</v>
      </c>
      <c r="AB344">
        <v>4</v>
      </c>
      <c r="AC344" t="s">
        <v>127</v>
      </c>
    </row>
    <row r="345" spans="1:29" x14ac:dyDescent="0.2">
      <c r="A345" t="s">
        <v>895</v>
      </c>
      <c r="B345" t="s">
        <v>896</v>
      </c>
      <c r="C345" t="s">
        <v>895</v>
      </c>
      <c r="D345" t="s">
        <v>84</v>
      </c>
      <c r="E345" t="s">
        <v>116</v>
      </c>
      <c r="F345" t="s">
        <v>117</v>
      </c>
      <c r="G345" t="s">
        <v>90</v>
      </c>
      <c r="I345" t="s">
        <v>91</v>
      </c>
      <c r="J345" t="s">
        <v>883</v>
      </c>
      <c r="L345">
        <v>61.561100000000003</v>
      </c>
      <c r="M345">
        <v>43.498121980000001</v>
      </c>
      <c r="N345">
        <v>39.480499999999999</v>
      </c>
      <c r="O345">
        <v>38.936914719999997</v>
      </c>
      <c r="P345">
        <v>48.006700000000002</v>
      </c>
      <c r="Q345" s="86">
        <v>45821</v>
      </c>
      <c r="V345" t="s">
        <v>897</v>
      </c>
      <c r="AB345">
        <v>5</v>
      </c>
      <c r="AC345" t="s">
        <v>86</v>
      </c>
    </row>
    <row r="346" spans="1:29" x14ac:dyDescent="0.2">
      <c r="A346" t="s">
        <v>898</v>
      </c>
      <c r="B346" t="s">
        <v>899</v>
      </c>
      <c r="C346" t="s">
        <v>898</v>
      </c>
      <c r="D346" t="s">
        <v>84</v>
      </c>
      <c r="E346" t="s">
        <v>116</v>
      </c>
      <c r="G346" t="s">
        <v>90</v>
      </c>
      <c r="H346" t="s">
        <v>196</v>
      </c>
      <c r="L346">
        <v>24.8002</v>
      </c>
      <c r="M346">
        <v>19.408106119999999</v>
      </c>
      <c r="N346">
        <v>20.046399999999998</v>
      </c>
      <c r="O346">
        <v>16.409263710000001</v>
      </c>
      <c r="P346">
        <v>15.7288</v>
      </c>
      <c r="Q346" s="86">
        <v>45821</v>
      </c>
      <c r="AB346">
        <v>4</v>
      </c>
      <c r="AC346" t="s">
        <v>127</v>
      </c>
    </row>
    <row r="347" spans="1:29" x14ac:dyDescent="0.2">
      <c r="A347" t="s">
        <v>900</v>
      </c>
      <c r="B347" t="s">
        <v>901</v>
      </c>
      <c r="C347" t="s">
        <v>900</v>
      </c>
      <c r="D347" t="s">
        <v>84</v>
      </c>
      <c r="E347" t="s">
        <v>116</v>
      </c>
      <c r="G347" t="s">
        <v>90</v>
      </c>
      <c r="H347" t="s">
        <v>902</v>
      </c>
      <c r="L347">
        <v>31.75</v>
      </c>
      <c r="Q347" s="86">
        <v>45460</v>
      </c>
      <c r="AB347">
        <v>5</v>
      </c>
      <c r="AC347" t="s">
        <v>86</v>
      </c>
    </row>
    <row r="348" spans="1:29" x14ac:dyDescent="0.2">
      <c r="A348" t="s">
        <v>17387</v>
      </c>
      <c r="B348" t="s">
        <v>17388</v>
      </c>
      <c r="C348" t="s">
        <v>17387</v>
      </c>
      <c r="D348" t="s">
        <v>84</v>
      </c>
      <c r="E348" t="s">
        <v>116</v>
      </c>
      <c r="G348" t="s">
        <v>90</v>
      </c>
      <c r="H348" t="s">
        <v>17389</v>
      </c>
      <c r="L348">
        <v>43.08</v>
      </c>
      <c r="Q348" s="86">
        <v>45793</v>
      </c>
      <c r="AB348">
        <v>5</v>
      </c>
      <c r="AC348" t="s">
        <v>86</v>
      </c>
    </row>
    <row r="349" spans="1:29" x14ac:dyDescent="0.2">
      <c r="A349" t="s">
        <v>903</v>
      </c>
      <c r="B349" t="s">
        <v>904</v>
      </c>
      <c r="C349" t="s">
        <v>903</v>
      </c>
      <c r="D349" t="s">
        <v>84</v>
      </c>
      <c r="E349" t="s">
        <v>116</v>
      </c>
      <c r="F349" t="s">
        <v>117</v>
      </c>
      <c r="G349" t="s">
        <v>90</v>
      </c>
      <c r="I349" t="s">
        <v>341</v>
      </c>
      <c r="J349" t="s">
        <v>905</v>
      </c>
      <c r="L349">
        <v>20.466799999999999</v>
      </c>
      <c r="M349">
        <v>20.562702770000001</v>
      </c>
      <c r="N349">
        <v>19.8309</v>
      </c>
      <c r="O349">
        <v>18.210378639999998</v>
      </c>
      <c r="P349">
        <v>18.674800000000001</v>
      </c>
      <c r="Q349" s="86">
        <v>45821</v>
      </c>
      <c r="V349" t="s">
        <v>906</v>
      </c>
      <c r="AB349">
        <v>4</v>
      </c>
      <c r="AC349" t="s">
        <v>127</v>
      </c>
    </row>
    <row r="350" spans="1:29" x14ac:dyDescent="0.2">
      <c r="A350" t="s">
        <v>907</v>
      </c>
      <c r="B350" t="s">
        <v>908</v>
      </c>
      <c r="C350" t="s">
        <v>907</v>
      </c>
      <c r="D350" t="s">
        <v>84</v>
      </c>
      <c r="E350" t="s">
        <v>116</v>
      </c>
      <c r="F350" t="s">
        <v>117</v>
      </c>
      <c r="G350" t="s">
        <v>90</v>
      </c>
      <c r="I350" t="s">
        <v>631</v>
      </c>
      <c r="J350" t="s">
        <v>905</v>
      </c>
      <c r="L350">
        <v>18.383700000000001</v>
      </c>
      <c r="M350">
        <v>17.49688136</v>
      </c>
      <c r="N350">
        <v>18.521799999999999</v>
      </c>
      <c r="O350">
        <v>14.03376546</v>
      </c>
      <c r="P350">
        <v>15.0687</v>
      </c>
      <c r="Q350" s="86">
        <v>45821</v>
      </c>
      <c r="V350" t="s">
        <v>909</v>
      </c>
      <c r="AA350">
        <v>4</v>
      </c>
      <c r="AB350">
        <v>4</v>
      </c>
      <c r="AC350" t="s">
        <v>127</v>
      </c>
    </row>
    <row r="351" spans="1:29" x14ac:dyDescent="0.2">
      <c r="A351" t="s">
        <v>910</v>
      </c>
      <c r="B351" t="s">
        <v>911</v>
      </c>
      <c r="C351" t="s">
        <v>910</v>
      </c>
      <c r="D351" t="s">
        <v>84</v>
      </c>
      <c r="E351" t="s">
        <v>89</v>
      </c>
      <c r="L351">
        <v>38.9634</v>
      </c>
      <c r="M351">
        <v>34.035900669999997</v>
      </c>
      <c r="N351">
        <v>31.311399999999999</v>
      </c>
      <c r="O351">
        <v>36.197882909999997</v>
      </c>
      <c r="P351">
        <v>26.348700000000001</v>
      </c>
      <c r="Q351" s="86">
        <v>45434</v>
      </c>
      <c r="AB351">
        <v>5</v>
      </c>
      <c r="AC351" t="s">
        <v>86</v>
      </c>
    </row>
    <row r="352" spans="1:29" x14ac:dyDescent="0.2">
      <c r="A352" t="s">
        <v>912</v>
      </c>
      <c r="B352" t="s">
        <v>913</v>
      </c>
      <c r="C352" t="s">
        <v>912</v>
      </c>
      <c r="D352" t="s">
        <v>84</v>
      </c>
      <c r="E352" t="s">
        <v>293</v>
      </c>
      <c r="G352" t="s">
        <v>348</v>
      </c>
      <c r="H352" t="s">
        <v>914</v>
      </c>
      <c r="L352">
        <v>95.934700000000007</v>
      </c>
      <c r="M352">
        <v>107.4633336</v>
      </c>
      <c r="AB352">
        <v>5</v>
      </c>
      <c r="AC352" t="s">
        <v>86</v>
      </c>
    </row>
    <row r="353" spans="1:29" x14ac:dyDescent="0.2">
      <c r="A353" t="s">
        <v>915</v>
      </c>
      <c r="B353" t="s">
        <v>916</v>
      </c>
      <c r="C353" t="s">
        <v>915</v>
      </c>
      <c r="D353" t="s">
        <v>84</v>
      </c>
      <c r="L353">
        <v>34.083799999999997</v>
      </c>
      <c r="M353">
        <v>32.22868441</v>
      </c>
      <c r="N353">
        <v>35.633899999999997</v>
      </c>
      <c r="O353">
        <v>31.076041929999999</v>
      </c>
      <c r="P353">
        <v>34.368499999999997</v>
      </c>
      <c r="Q353" s="86">
        <v>45821</v>
      </c>
      <c r="AB353">
        <v>5</v>
      </c>
      <c r="AC353" t="s">
        <v>86</v>
      </c>
    </row>
    <row r="354" spans="1:29" x14ac:dyDescent="0.2">
      <c r="A354" t="s">
        <v>917</v>
      </c>
      <c r="B354" t="s">
        <v>918</v>
      </c>
      <c r="C354" t="s">
        <v>917</v>
      </c>
      <c r="D354" t="s">
        <v>84</v>
      </c>
      <c r="E354" t="s">
        <v>116</v>
      </c>
      <c r="G354" t="s">
        <v>90</v>
      </c>
      <c r="L354">
        <v>7965.8064000000004</v>
      </c>
      <c r="M354">
        <v>8905.4859450000004</v>
      </c>
      <c r="N354">
        <v>10285.232599999999</v>
      </c>
      <c r="O354">
        <v>12596.468349999999</v>
      </c>
      <c r="P354">
        <v>17817.4987</v>
      </c>
      <c r="Q354" s="86">
        <v>45761</v>
      </c>
      <c r="AB354">
        <v>5</v>
      </c>
      <c r="AC354" t="s">
        <v>86</v>
      </c>
    </row>
    <row r="355" spans="1:29" x14ac:dyDescent="0.2">
      <c r="A355" t="s">
        <v>919</v>
      </c>
      <c r="B355" t="s">
        <v>920</v>
      </c>
      <c r="C355" t="s">
        <v>919</v>
      </c>
      <c r="D355" t="s">
        <v>84</v>
      </c>
      <c r="E355" t="s">
        <v>116</v>
      </c>
      <c r="G355" t="s">
        <v>90</v>
      </c>
      <c r="L355">
        <v>29.329599999999999</v>
      </c>
      <c r="M355">
        <v>31.186782770000001</v>
      </c>
      <c r="N355">
        <v>30.011800000000001</v>
      </c>
      <c r="O355">
        <v>25.690002419999999</v>
      </c>
      <c r="P355">
        <v>27.778500000000001</v>
      </c>
      <c r="Q355" s="86">
        <v>45821</v>
      </c>
      <c r="AB355">
        <v>4</v>
      </c>
      <c r="AC355" t="s">
        <v>127</v>
      </c>
    </row>
    <row r="356" spans="1:29" x14ac:dyDescent="0.2">
      <c r="A356" t="s">
        <v>921</v>
      </c>
      <c r="B356" t="s">
        <v>922</v>
      </c>
      <c r="C356" t="s">
        <v>921</v>
      </c>
      <c r="D356" t="s">
        <v>84</v>
      </c>
      <c r="E356" t="s">
        <v>116</v>
      </c>
      <c r="F356" t="s">
        <v>117</v>
      </c>
      <c r="G356" t="s">
        <v>90</v>
      </c>
      <c r="I356" t="s">
        <v>341</v>
      </c>
      <c r="J356" t="s">
        <v>923</v>
      </c>
      <c r="L356">
        <v>19.3232</v>
      </c>
      <c r="M356">
        <v>18.82821629</v>
      </c>
      <c r="N356">
        <v>19.709199999999999</v>
      </c>
      <c r="O356">
        <v>14.36504643</v>
      </c>
      <c r="P356">
        <v>13.855499999999999</v>
      </c>
      <c r="Q356" s="86">
        <v>45821</v>
      </c>
      <c r="V356" t="s">
        <v>924</v>
      </c>
      <c r="AA356">
        <v>4</v>
      </c>
      <c r="AB356">
        <v>4</v>
      </c>
      <c r="AC356" t="s">
        <v>127</v>
      </c>
    </row>
    <row r="357" spans="1:29" x14ac:dyDescent="0.2">
      <c r="A357" t="s">
        <v>925</v>
      </c>
      <c r="B357" t="s">
        <v>926</v>
      </c>
      <c r="C357" t="s">
        <v>925</v>
      </c>
      <c r="D357" t="s">
        <v>84</v>
      </c>
      <c r="E357" t="s">
        <v>116</v>
      </c>
      <c r="F357" t="s">
        <v>117</v>
      </c>
      <c r="G357" t="s">
        <v>90</v>
      </c>
      <c r="I357" t="s">
        <v>341</v>
      </c>
      <c r="J357" t="s">
        <v>923</v>
      </c>
      <c r="L357">
        <v>29.074200000000001</v>
      </c>
      <c r="M357">
        <v>23.38108441</v>
      </c>
      <c r="N357">
        <v>20.619700000000002</v>
      </c>
      <c r="O357">
        <v>19.552225249999999</v>
      </c>
      <c r="P357">
        <v>20.952100000000002</v>
      </c>
      <c r="Q357" s="86">
        <v>45821</v>
      </c>
      <c r="AA357">
        <v>4</v>
      </c>
      <c r="AB357">
        <v>4</v>
      </c>
      <c r="AC357" t="s">
        <v>127</v>
      </c>
    </row>
    <row r="358" spans="1:29" x14ac:dyDescent="0.2">
      <c r="A358" t="s">
        <v>927</v>
      </c>
      <c r="B358" t="s">
        <v>928</v>
      </c>
      <c r="C358" t="s">
        <v>927</v>
      </c>
      <c r="D358" t="s">
        <v>84</v>
      </c>
      <c r="E358" t="s">
        <v>116</v>
      </c>
      <c r="G358" t="s">
        <v>90</v>
      </c>
      <c r="H358" t="s">
        <v>150</v>
      </c>
      <c r="I358" t="s">
        <v>341</v>
      </c>
      <c r="L358">
        <v>21.618600000000001</v>
      </c>
      <c r="M358">
        <v>21.988702830000001</v>
      </c>
      <c r="N358">
        <v>22.036999999999999</v>
      </c>
      <c r="O358">
        <v>18.748114340000001</v>
      </c>
      <c r="P358">
        <v>23.1142</v>
      </c>
      <c r="Q358" s="86">
        <v>45821</v>
      </c>
      <c r="AB358">
        <v>4</v>
      </c>
      <c r="AC358" t="s">
        <v>127</v>
      </c>
    </row>
    <row r="359" spans="1:29" x14ac:dyDescent="0.2">
      <c r="A359" t="s">
        <v>929</v>
      </c>
      <c r="B359" t="s">
        <v>930</v>
      </c>
      <c r="C359" t="s">
        <v>929</v>
      </c>
      <c r="D359" t="s">
        <v>84</v>
      </c>
      <c r="E359" t="s">
        <v>116</v>
      </c>
      <c r="F359" t="s">
        <v>117</v>
      </c>
      <c r="G359" t="s">
        <v>90</v>
      </c>
      <c r="I359" t="s">
        <v>341</v>
      </c>
      <c r="J359" t="s">
        <v>923</v>
      </c>
      <c r="L359">
        <v>19.725300000000001</v>
      </c>
      <c r="M359">
        <v>19.365738660000002</v>
      </c>
      <c r="N359">
        <v>21.0913</v>
      </c>
      <c r="O359">
        <v>19.12367712</v>
      </c>
      <c r="P359">
        <v>19.793800000000001</v>
      </c>
      <c r="Q359" s="86">
        <v>45821</v>
      </c>
      <c r="V359" t="s">
        <v>931</v>
      </c>
      <c r="AA359">
        <v>4</v>
      </c>
      <c r="AB359">
        <v>4</v>
      </c>
      <c r="AC359" t="s">
        <v>127</v>
      </c>
    </row>
    <row r="360" spans="1:29" x14ac:dyDescent="0.2">
      <c r="A360" t="s">
        <v>932</v>
      </c>
      <c r="B360" t="s">
        <v>933</v>
      </c>
      <c r="C360" t="s">
        <v>932</v>
      </c>
      <c r="D360" t="s">
        <v>84</v>
      </c>
      <c r="E360" t="s">
        <v>116</v>
      </c>
      <c r="G360" t="s">
        <v>90</v>
      </c>
      <c r="L360">
        <v>27.569500000000001</v>
      </c>
      <c r="M360">
        <v>18.266601900000001</v>
      </c>
      <c r="N360">
        <v>16.402699999999999</v>
      </c>
      <c r="O360">
        <v>12.4425407</v>
      </c>
      <c r="P360">
        <v>15.8048</v>
      </c>
      <c r="Q360" s="86">
        <v>45821</v>
      </c>
      <c r="AB360">
        <v>4</v>
      </c>
      <c r="AC360" t="s">
        <v>127</v>
      </c>
    </row>
    <row r="361" spans="1:29" x14ac:dyDescent="0.2">
      <c r="A361" t="s">
        <v>934</v>
      </c>
      <c r="B361" t="s">
        <v>935</v>
      </c>
      <c r="C361" t="s">
        <v>934</v>
      </c>
      <c r="D361" t="s">
        <v>84</v>
      </c>
      <c r="E361" t="s">
        <v>116</v>
      </c>
      <c r="G361" t="s">
        <v>90</v>
      </c>
      <c r="L361">
        <v>17.010999999999999</v>
      </c>
      <c r="M361">
        <v>15.75377207</v>
      </c>
      <c r="N361">
        <v>13.170299999999999</v>
      </c>
      <c r="O361">
        <v>11.936821630000001</v>
      </c>
      <c r="P361">
        <v>10.303900000000001</v>
      </c>
      <c r="Q361" s="86">
        <v>45821</v>
      </c>
      <c r="AB361">
        <v>4</v>
      </c>
      <c r="AC361" t="s">
        <v>127</v>
      </c>
    </row>
    <row r="362" spans="1:29" x14ac:dyDescent="0.2">
      <c r="A362" t="s">
        <v>936</v>
      </c>
      <c r="B362" t="s">
        <v>937</v>
      </c>
      <c r="C362" t="s">
        <v>936</v>
      </c>
      <c r="D362" t="s">
        <v>84</v>
      </c>
      <c r="E362" t="s">
        <v>116</v>
      </c>
      <c r="F362" t="s">
        <v>117</v>
      </c>
      <c r="G362" t="s">
        <v>90</v>
      </c>
      <c r="I362" t="s">
        <v>341</v>
      </c>
      <c r="J362" t="s">
        <v>923</v>
      </c>
      <c r="L362">
        <v>20.135000000000002</v>
      </c>
      <c r="M362">
        <v>20.006394619999998</v>
      </c>
      <c r="N362">
        <v>20.436900000000001</v>
      </c>
      <c r="O362">
        <v>20.29574989</v>
      </c>
      <c r="P362">
        <v>23.4299</v>
      </c>
      <c r="Q362" s="86">
        <v>45821</v>
      </c>
      <c r="V362" t="s">
        <v>938</v>
      </c>
      <c r="AB362">
        <v>4</v>
      </c>
      <c r="AC362" t="s">
        <v>127</v>
      </c>
    </row>
    <row r="363" spans="1:29" x14ac:dyDescent="0.2">
      <c r="A363" t="s">
        <v>939</v>
      </c>
      <c r="B363" t="s">
        <v>940</v>
      </c>
      <c r="C363" t="s">
        <v>939</v>
      </c>
      <c r="D363" t="s">
        <v>84</v>
      </c>
      <c r="E363" t="s">
        <v>116</v>
      </c>
      <c r="F363" t="s">
        <v>117</v>
      </c>
      <c r="G363" t="s">
        <v>90</v>
      </c>
      <c r="I363" t="s">
        <v>341</v>
      </c>
      <c r="J363" t="s">
        <v>923</v>
      </c>
      <c r="L363">
        <v>26.095300000000002</v>
      </c>
      <c r="M363">
        <v>25.7646333</v>
      </c>
      <c r="N363">
        <v>27.8369</v>
      </c>
      <c r="O363">
        <v>25.102252379999999</v>
      </c>
      <c r="P363">
        <v>28.843299999999999</v>
      </c>
      <c r="Q363" s="86">
        <v>45821</v>
      </c>
      <c r="V363" t="s">
        <v>941</v>
      </c>
      <c r="AA363">
        <v>4</v>
      </c>
      <c r="AB363">
        <v>4</v>
      </c>
      <c r="AC363" t="s">
        <v>127</v>
      </c>
    </row>
    <row r="364" spans="1:29" x14ac:dyDescent="0.2">
      <c r="A364" t="s">
        <v>942</v>
      </c>
      <c r="B364" t="s">
        <v>943</v>
      </c>
      <c r="C364" t="s">
        <v>942</v>
      </c>
      <c r="D364" t="s">
        <v>84</v>
      </c>
      <c r="E364" t="s">
        <v>116</v>
      </c>
      <c r="G364" t="s">
        <v>90</v>
      </c>
      <c r="L364">
        <v>34.191800000000001</v>
      </c>
      <c r="M364">
        <v>33.698164720000001</v>
      </c>
      <c r="N364">
        <v>37.0458</v>
      </c>
      <c r="O364">
        <v>32.686090880000002</v>
      </c>
      <c r="P364">
        <v>39.048099999999998</v>
      </c>
      <c r="Q364" s="86">
        <v>45821</v>
      </c>
      <c r="AB364">
        <v>5</v>
      </c>
      <c r="AC364" t="s">
        <v>86</v>
      </c>
    </row>
    <row r="365" spans="1:29" x14ac:dyDescent="0.2">
      <c r="A365" t="s">
        <v>944</v>
      </c>
      <c r="B365" t="s">
        <v>945</v>
      </c>
      <c r="C365" t="s">
        <v>944</v>
      </c>
      <c r="D365" t="s">
        <v>84</v>
      </c>
      <c r="E365" t="s">
        <v>116</v>
      </c>
      <c r="G365" t="s">
        <v>90</v>
      </c>
      <c r="L365">
        <v>20.9572</v>
      </c>
      <c r="M365">
        <v>19.908207730000001</v>
      </c>
      <c r="N365">
        <v>19.345500000000001</v>
      </c>
      <c r="O365">
        <v>17.369044580000001</v>
      </c>
      <c r="P365">
        <v>19.749600000000001</v>
      </c>
      <c r="Q365" s="86">
        <v>45821</v>
      </c>
      <c r="AB365">
        <v>4</v>
      </c>
      <c r="AC365" t="s">
        <v>127</v>
      </c>
    </row>
    <row r="366" spans="1:29" x14ac:dyDescent="0.2">
      <c r="A366" t="s">
        <v>946</v>
      </c>
      <c r="B366" t="s">
        <v>947</v>
      </c>
      <c r="C366" t="s">
        <v>946</v>
      </c>
      <c r="D366" t="s">
        <v>84</v>
      </c>
      <c r="E366" t="s">
        <v>116</v>
      </c>
      <c r="F366" t="s">
        <v>117</v>
      </c>
      <c r="G366" t="s">
        <v>90</v>
      </c>
      <c r="I366" t="s">
        <v>341</v>
      </c>
      <c r="J366" t="s">
        <v>923</v>
      </c>
      <c r="L366">
        <v>23.997900000000001</v>
      </c>
      <c r="M366">
        <v>25.700782539999999</v>
      </c>
      <c r="N366">
        <v>25.498699999999999</v>
      </c>
      <c r="O366">
        <v>21.52845907</v>
      </c>
      <c r="P366">
        <v>17.080200000000001</v>
      </c>
      <c r="Q366" s="86">
        <v>45821</v>
      </c>
      <c r="V366" t="s">
        <v>948</v>
      </c>
      <c r="AA366">
        <v>4</v>
      </c>
      <c r="AB366">
        <v>4</v>
      </c>
      <c r="AC366" t="s">
        <v>127</v>
      </c>
    </row>
    <row r="367" spans="1:29" x14ac:dyDescent="0.2">
      <c r="A367" t="s">
        <v>949</v>
      </c>
      <c r="B367" t="s">
        <v>950</v>
      </c>
      <c r="C367" t="s">
        <v>949</v>
      </c>
      <c r="D367" t="s">
        <v>84</v>
      </c>
      <c r="E367" t="s">
        <v>116</v>
      </c>
      <c r="F367" t="s">
        <v>117</v>
      </c>
      <c r="G367" t="s">
        <v>90</v>
      </c>
      <c r="I367" t="s">
        <v>341</v>
      </c>
      <c r="J367" t="s">
        <v>923</v>
      </c>
      <c r="L367">
        <v>26.709199999999999</v>
      </c>
      <c r="M367">
        <v>25.673074660000001</v>
      </c>
      <c r="N367">
        <v>25.772099999999998</v>
      </c>
      <c r="O367">
        <v>26.807428359999999</v>
      </c>
      <c r="P367">
        <v>29.860900000000001</v>
      </c>
      <c r="Q367" s="86">
        <v>45821</v>
      </c>
      <c r="V367" t="s">
        <v>951</v>
      </c>
      <c r="AB367">
        <v>4</v>
      </c>
      <c r="AC367" t="s">
        <v>127</v>
      </c>
    </row>
    <row r="368" spans="1:29" x14ac:dyDescent="0.2">
      <c r="A368" t="s">
        <v>17227</v>
      </c>
      <c r="B368" t="s">
        <v>17228</v>
      </c>
      <c r="C368" t="s">
        <v>17227</v>
      </c>
      <c r="D368" t="s">
        <v>84</v>
      </c>
      <c r="E368" t="s">
        <v>116</v>
      </c>
      <c r="G368" t="s">
        <v>90</v>
      </c>
      <c r="H368" t="s">
        <v>225</v>
      </c>
      <c r="I368" t="s">
        <v>341</v>
      </c>
      <c r="L368">
        <v>24.469100000000001</v>
      </c>
      <c r="M368">
        <v>19.930443690000001</v>
      </c>
      <c r="N368">
        <v>20.9877</v>
      </c>
      <c r="O368">
        <v>18.703340470000001</v>
      </c>
      <c r="P368">
        <v>23.5258</v>
      </c>
      <c r="Q368" s="86">
        <v>45821</v>
      </c>
      <c r="AB368">
        <v>4</v>
      </c>
      <c r="AC368" t="s">
        <v>127</v>
      </c>
    </row>
    <row r="369" spans="1:29" x14ac:dyDescent="0.2">
      <c r="A369" t="s">
        <v>17603</v>
      </c>
      <c r="B369" t="s">
        <v>17604</v>
      </c>
      <c r="C369" t="s">
        <v>17603</v>
      </c>
      <c r="D369" t="s">
        <v>84</v>
      </c>
      <c r="E369" t="s">
        <v>116</v>
      </c>
      <c r="G369" t="s">
        <v>90</v>
      </c>
      <c r="H369" t="s">
        <v>17605</v>
      </c>
      <c r="I369" t="s">
        <v>341</v>
      </c>
      <c r="L369">
        <v>43.738500000000002</v>
      </c>
      <c r="M369">
        <v>34.834910710000003</v>
      </c>
      <c r="N369">
        <v>35.850200000000001</v>
      </c>
      <c r="O369">
        <v>34.48355565</v>
      </c>
      <c r="P369">
        <v>41.167400000000001</v>
      </c>
      <c r="Q369" s="86">
        <v>45821</v>
      </c>
      <c r="AB369">
        <v>5</v>
      </c>
      <c r="AC369" t="s">
        <v>86</v>
      </c>
    </row>
    <row r="370" spans="1:29" x14ac:dyDescent="0.2">
      <c r="A370" t="s">
        <v>952</v>
      </c>
      <c r="B370" t="s">
        <v>953</v>
      </c>
      <c r="C370" t="s">
        <v>952</v>
      </c>
      <c r="D370" t="s">
        <v>84</v>
      </c>
      <c r="F370" t="s">
        <v>117</v>
      </c>
      <c r="G370" t="s">
        <v>90</v>
      </c>
      <c r="J370" t="s">
        <v>923</v>
      </c>
      <c r="L370">
        <v>35.262700000000002</v>
      </c>
      <c r="M370">
        <v>29.06184623</v>
      </c>
      <c r="N370">
        <v>29.534400000000002</v>
      </c>
      <c r="O370">
        <v>26.97098982</v>
      </c>
      <c r="P370">
        <v>26.784400000000002</v>
      </c>
      <c r="Q370" s="86">
        <v>45821</v>
      </c>
      <c r="V370" t="s">
        <v>954</v>
      </c>
      <c r="AB370">
        <v>5</v>
      </c>
      <c r="AC370" t="s">
        <v>86</v>
      </c>
    </row>
    <row r="371" spans="1:29" x14ac:dyDescent="0.2">
      <c r="A371" t="s">
        <v>17606</v>
      </c>
      <c r="B371" t="s">
        <v>17607</v>
      </c>
      <c r="C371" t="s">
        <v>17606</v>
      </c>
      <c r="D371" t="s">
        <v>84</v>
      </c>
      <c r="E371" t="s">
        <v>116</v>
      </c>
      <c r="G371" t="s">
        <v>90</v>
      </c>
      <c r="H371" t="s">
        <v>16039</v>
      </c>
      <c r="I371" t="s">
        <v>341</v>
      </c>
      <c r="L371">
        <v>18.773099999999999</v>
      </c>
      <c r="M371">
        <v>17.984470890000001</v>
      </c>
      <c r="N371">
        <v>19.159400000000002</v>
      </c>
      <c r="O371">
        <v>17.06375877</v>
      </c>
      <c r="P371">
        <v>20.351400000000002</v>
      </c>
      <c r="Q371" s="86">
        <v>45821</v>
      </c>
      <c r="AB371">
        <v>4</v>
      </c>
      <c r="AC371" t="s">
        <v>127</v>
      </c>
    </row>
    <row r="372" spans="1:29" x14ac:dyDescent="0.2">
      <c r="A372" t="s">
        <v>955</v>
      </c>
      <c r="B372" t="s">
        <v>956</v>
      </c>
      <c r="C372" t="s">
        <v>955</v>
      </c>
      <c r="D372" t="s">
        <v>84</v>
      </c>
      <c r="E372" t="s">
        <v>116</v>
      </c>
      <c r="F372" t="s">
        <v>117</v>
      </c>
      <c r="G372" t="s">
        <v>90</v>
      </c>
      <c r="I372" t="s">
        <v>341</v>
      </c>
      <c r="J372" t="s">
        <v>923</v>
      </c>
      <c r="L372">
        <v>21.0565</v>
      </c>
      <c r="M372">
        <v>11.96323892</v>
      </c>
      <c r="N372">
        <v>9.2706</v>
      </c>
      <c r="O372">
        <v>10.34597117</v>
      </c>
      <c r="P372">
        <v>12.6235</v>
      </c>
      <c r="Q372" s="86">
        <v>45821</v>
      </c>
      <c r="V372" t="s">
        <v>957</v>
      </c>
      <c r="AB372">
        <v>4</v>
      </c>
      <c r="AC372" t="s">
        <v>127</v>
      </c>
    </row>
    <row r="373" spans="1:29" x14ac:dyDescent="0.2">
      <c r="A373" t="s">
        <v>958</v>
      </c>
      <c r="B373" t="s">
        <v>959</v>
      </c>
      <c r="C373" t="s">
        <v>958</v>
      </c>
      <c r="D373" t="s">
        <v>84</v>
      </c>
      <c r="E373" t="s">
        <v>116</v>
      </c>
      <c r="F373" t="s">
        <v>117</v>
      </c>
      <c r="G373" t="s">
        <v>90</v>
      </c>
      <c r="I373" t="s">
        <v>341</v>
      </c>
      <c r="J373" t="s">
        <v>923</v>
      </c>
      <c r="L373">
        <v>42.788499999999999</v>
      </c>
      <c r="M373">
        <v>45.435672089999997</v>
      </c>
      <c r="N373">
        <v>47.564300000000003</v>
      </c>
      <c r="O373">
        <v>46.222080630000001</v>
      </c>
      <c r="P373">
        <v>29.820799999999998</v>
      </c>
      <c r="Q373" s="86">
        <v>45821</v>
      </c>
      <c r="V373" t="s">
        <v>960</v>
      </c>
      <c r="Y373">
        <v>5</v>
      </c>
      <c r="Z373" s="86">
        <v>45393</v>
      </c>
      <c r="AB373">
        <v>3</v>
      </c>
      <c r="AC373" t="s">
        <v>156</v>
      </c>
    </row>
    <row r="374" spans="1:29" x14ac:dyDescent="0.2">
      <c r="A374" t="s">
        <v>961</v>
      </c>
      <c r="B374" t="s">
        <v>962</v>
      </c>
      <c r="C374" t="s">
        <v>961</v>
      </c>
      <c r="D374" t="s">
        <v>84</v>
      </c>
      <c r="E374" t="s">
        <v>116</v>
      </c>
      <c r="G374" t="s">
        <v>90</v>
      </c>
      <c r="I374" t="s">
        <v>341</v>
      </c>
      <c r="L374">
        <v>16.64</v>
      </c>
      <c r="M374">
        <v>15.64345413</v>
      </c>
      <c r="N374">
        <v>16.55</v>
      </c>
      <c r="O374">
        <v>13.167580750000001</v>
      </c>
      <c r="P374">
        <v>19.045999999999999</v>
      </c>
      <c r="Q374" s="86">
        <v>45821</v>
      </c>
      <c r="S374">
        <v>0.85</v>
      </c>
      <c r="W374">
        <v>6</v>
      </c>
      <c r="X374" s="86">
        <v>45791</v>
      </c>
      <c r="Y374">
        <v>5</v>
      </c>
      <c r="Z374" s="86">
        <v>45791</v>
      </c>
      <c r="AB374">
        <v>3</v>
      </c>
      <c r="AC374" t="s">
        <v>156</v>
      </c>
    </row>
    <row r="375" spans="1:29" x14ac:dyDescent="0.2">
      <c r="A375" t="s">
        <v>963</v>
      </c>
      <c r="B375" t="s">
        <v>964</v>
      </c>
      <c r="C375" t="s">
        <v>963</v>
      </c>
      <c r="D375" t="s">
        <v>84</v>
      </c>
      <c r="E375" t="s">
        <v>116</v>
      </c>
      <c r="F375" t="s">
        <v>117</v>
      </c>
      <c r="G375" t="s">
        <v>90</v>
      </c>
      <c r="I375" t="s">
        <v>91</v>
      </c>
      <c r="J375" t="s">
        <v>923</v>
      </c>
      <c r="K375" t="s">
        <v>965</v>
      </c>
      <c r="L375">
        <v>16.324999999999999</v>
      </c>
      <c r="M375">
        <v>16.156479279999999</v>
      </c>
      <c r="N375">
        <v>17.396000000000001</v>
      </c>
      <c r="O375">
        <v>13.189172989999999</v>
      </c>
      <c r="P375">
        <v>10.73</v>
      </c>
      <c r="Q375" s="86">
        <v>45821</v>
      </c>
      <c r="S375">
        <v>0.55000000000000004</v>
      </c>
      <c r="T375">
        <v>0.55000000000000004</v>
      </c>
      <c r="V375" t="s">
        <v>966</v>
      </c>
      <c r="W375">
        <v>6</v>
      </c>
      <c r="X375" s="86">
        <v>45729</v>
      </c>
      <c r="Y375">
        <v>4</v>
      </c>
      <c r="Z375" s="86">
        <v>45791</v>
      </c>
      <c r="AA375">
        <v>3</v>
      </c>
      <c r="AB375">
        <v>3</v>
      </c>
      <c r="AC375" t="s">
        <v>156</v>
      </c>
    </row>
    <row r="376" spans="1:29" x14ac:dyDescent="0.2">
      <c r="A376" t="s">
        <v>967</v>
      </c>
      <c r="B376" t="s">
        <v>968</v>
      </c>
      <c r="C376" t="s">
        <v>967</v>
      </c>
      <c r="D376" t="s">
        <v>84</v>
      </c>
      <c r="E376" t="s">
        <v>434</v>
      </c>
      <c r="G376" t="s">
        <v>90</v>
      </c>
      <c r="I376" t="s">
        <v>341</v>
      </c>
      <c r="J376" t="s">
        <v>923</v>
      </c>
      <c r="L376">
        <v>42.488999999999997</v>
      </c>
      <c r="M376">
        <v>37.141627589999999</v>
      </c>
      <c r="N376">
        <v>37.981000000000002</v>
      </c>
      <c r="O376">
        <v>36.685945240000002</v>
      </c>
      <c r="P376">
        <v>32.893999999999998</v>
      </c>
      <c r="Q376" s="86">
        <v>45434</v>
      </c>
      <c r="W376">
        <v>7</v>
      </c>
      <c r="X376" s="86">
        <v>45393</v>
      </c>
      <c r="Y376">
        <v>7</v>
      </c>
      <c r="Z376" s="86">
        <v>45393</v>
      </c>
      <c r="AA376">
        <v>1</v>
      </c>
      <c r="AB376">
        <v>2</v>
      </c>
      <c r="AC376" t="s">
        <v>153</v>
      </c>
    </row>
    <row r="377" spans="1:29" x14ac:dyDescent="0.2">
      <c r="A377" t="s">
        <v>969</v>
      </c>
      <c r="B377" t="s">
        <v>970</v>
      </c>
      <c r="C377" t="s">
        <v>969</v>
      </c>
      <c r="D377" t="s">
        <v>84</v>
      </c>
      <c r="E377" t="s">
        <v>116</v>
      </c>
      <c r="G377" t="s">
        <v>90</v>
      </c>
      <c r="I377" t="s">
        <v>341</v>
      </c>
      <c r="J377" t="s">
        <v>923</v>
      </c>
      <c r="K377" t="s">
        <v>965</v>
      </c>
      <c r="L377">
        <v>38.235999999999997</v>
      </c>
      <c r="M377">
        <v>30.925827340000001</v>
      </c>
      <c r="N377">
        <v>36.427</v>
      </c>
      <c r="O377">
        <v>24.678182899999999</v>
      </c>
      <c r="P377">
        <v>25.245999999999999</v>
      </c>
      <c r="Q377" s="86">
        <v>45821</v>
      </c>
      <c r="S377">
        <v>0.4</v>
      </c>
      <c r="T377">
        <v>0.4</v>
      </c>
      <c r="W377">
        <v>7</v>
      </c>
      <c r="X377" s="86">
        <v>45729</v>
      </c>
      <c r="Y377">
        <v>7</v>
      </c>
      <c r="Z377" s="86">
        <v>45791</v>
      </c>
      <c r="AA377">
        <v>4</v>
      </c>
      <c r="AB377">
        <v>5</v>
      </c>
      <c r="AC377" t="s">
        <v>86</v>
      </c>
    </row>
    <row r="378" spans="1:29" x14ac:dyDescent="0.2">
      <c r="A378" t="s">
        <v>971</v>
      </c>
      <c r="B378" t="s">
        <v>972</v>
      </c>
      <c r="C378" t="s">
        <v>971</v>
      </c>
      <c r="D378" t="s">
        <v>84</v>
      </c>
      <c r="E378" t="s">
        <v>116</v>
      </c>
      <c r="F378" t="s">
        <v>117</v>
      </c>
      <c r="G378" t="s">
        <v>90</v>
      </c>
      <c r="I378" t="s">
        <v>91</v>
      </c>
      <c r="J378" t="s">
        <v>923</v>
      </c>
      <c r="K378" t="s">
        <v>965</v>
      </c>
      <c r="L378">
        <v>25.602</v>
      </c>
      <c r="M378">
        <v>22.970525840000001</v>
      </c>
      <c r="N378">
        <v>25.995999999999999</v>
      </c>
      <c r="O378">
        <v>20.301056030000002</v>
      </c>
      <c r="P378">
        <v>20.021000000000001</v>
      </c>
      <c r="Q378" s="86">
        <v>45821</v>
      </c>
      <c r="S378">
        <v>0.6</v>
      </c>
      <c r="T378">
        <v>0.6</v>
      </c>
      <c r="V378" t="s">
        <v>973</v>
      </c>
      <c r="W378">
        <v>6</v>
      </c>
      <c r="X378" s="86">
        <v>45670</v>
      </c>
      <c r="Y378">
        <v>5</v>
      </c>
      <c r="Z378" s="86">
        <v>45791</v>
      </c>
      <c r="AA378">
        <v>4</v>
      </c>
      <c r="AB378">
        <v>3</v>
      </c>
      <c r="AC378" t="s">
        <v>156</v>
      </c>
    </row>
    <row r="379" spans="1:29" x14ac:dyDescent="0.2">
      <c r="A379" t="s">
        <v>974</v>
      </c>
      <c r="B379" t="s">
        <v>975</v>
      </c>
      <c r="C379" t="s">
        <v>974</v>
      </c>
      <c r="D379" t="s">
        <v>84</v>
      </c>
      <c r="E379" t="s">
        <v>116</v>
      </c>
      <c r="F379" t="s">
        <v>117</v>
      </c>
      <c r="G379" t="s">
        <v>90</v>
      </c>
      <c r="I379" t="s">
        <v>341</v>
      </c>
      <c r="J379" t="s">
        <v>923</v>
      </c>
      <c r="K379" t="s">
        <v>976</v>
      </c>
      <c r="L379">
        <v>14.048999999999999</v>
      </c>
      <c r="M379">
        <v>15.05241032</v>
      </c>
      <c r="N379">
        <v>13.303000000000001</v>
      </c>
      <c r="O379">
        <v>13.362602109999999</v>
      </c>
      <c r="P379">
        <v>10.166</v>
      </c>
      <c r="Q379" s="86">
        <v>45821</v>
      </c>
      <c r="S379">
        <v>0.3</v>
      </c>
      <c r="T379">
        <v>0.3</v>
      </c>
      <c r="V379" t="s">
        <v>977</v>
      </c>
      <c r="W379">
        <v>6</v>
      </c>
      <c r="X379" s="86">
        <v>45449</v>
      </c>
      <c r="Y379">
        <v>4</v>
      </c>
      <c r="Z379" s="86">
        <v>45791</v>
      </c>
      <c r="AA379">
        <v>3</v>
      </c>
      <c r="AB379">
        <v>3</v>
      </c>
      <c r="AC379" t="s">
        <v>156</v>
      </c>
    </row>
    <row r="380" spans="1:29" x14ac:dyDescent="0.2">
      <c r="A380" t="s">
        <v>16982</v>
      </c>
      <c r="B380" t="s">
        <v>16983</v>
      </c>
      <c r="C380" t="s">
        <v>16982</v>
      </c>
      <c r="D380" t="s">
        <v>84</v>
      </c>
      <c r="E380" t="s">
        <v>89</v>
      </c>
      <c r="G380" t="s">
        <v>90</v>
      </c>
      <c r="H380" t="s">
        <v>16039</v>
      </c>
      <c r="I380" t="s">
        <v>341</v>
      </c>
      <c r="M380">
        <v>12.365704109999999</v>
      </c>
      <c r="N380">
        <v>11.057</v>
      </c>
      <c r="O380">
        <v>8.6795889339999999</v>
      </c>
      <c r="P380">
        <v>10.619</v>
      </c>
      <c r="S380">
        <v>0.7</v>
      </c>
      <c r="W380">
        <v>6</v>
      </c>
      <c r="X380" s="86">
        <v>44607</v>
      </c>
      <c r="Y380">
        <v>5</v>
      </c>
      <c r="Z380" s="86">
        <v>45565</v>
      </c>
      <c r="AB380">
        <v>3</v>
      </c>
      <c r="AC380" t="s">
        <v>156</v>
      </c>
    </row>
    <row r="381" spans="1:29" x14ac:dyDescent="0.2">
      <c r="A381" t="s">
        <v>978</v>
      </c>
      <c r="B381" t="s">
        <v>979</v>
      </c>
      <c r="C381" t="s">
        <v>978</v>
      </c>
      <c r="D381" t="s">
        <v>84</v>
      </c>
      <c r="E381" t="s">
        <v>116</v>
      </c>
      <c r="G381" t="s">
        <v>90</v>
      </c>
      <c r="L381">
        <v>18.486999999999998</v>
      </c>
      <c r="M381">
        <v>19.205960149999999</v>
      </c>
      <c r="N381">
        <v>17.652000000000001</v>
      </c>
      <c r="O381">
        <v>19.57990508</v>
      </c>
      <c r="P381">
        <v>15.019</v>
      </c>
      <c r="Q381" s="86">
        <v>45434</v>
      </c>
      <c r="S381">
        <v>0.19</v>
      </c>
      <c r="W381">
        <v>6</v>
      </c>
      <c r="X381" s="86">
        <v>45348</v>
      </c>
      <c r="Y381">
        <v>5</v>
      </c>
      <c r="Z381" s="86">
        <v>45449</v>
      </c>
      <c r="AB381">
        <v>3</v>
      </c>
      <c r="AC381" t="s">
        <v>156</v>
      </c>
    </row>
    <row r="382" spans="1:29" x14ac:dyDescent="0.2">
      <c r="A382" t="s">
        <v>980</v>
      </c>
      <c r="B382" t="s">
        <v>981</v>
      </c>
      <c r="C382" t="s">
        <v>980</v>
      </c>
      <c r="D382" t="s">
        <v>84</v>
      </c>
      <c r="E382" t="s">
        <v>982</v>
      </c>
      <c r="G382" t="s">
        <v>90</v>
      </c>
      <c r="I382" t="s">
        <v>341</v>
      </c>
      <c r="L382">
        <v>0.56299999999999994</v>
      </c>
      <c r="M382">
        <v>0.55292156699999995</v>
      </c>
      <c r="N382">
        <v>0.40100000000000002</v>
      </c>
      <c r="O382">
        <v>0.173070371</v>
      </c>
      <c r="P382">
        <v>0.16800000000000001</v>
      </c>
      <c r="Q382" s="86">
        <v>45821</v>
      </c>
      <c r="S382">
        <v>0.3</v>
      </c>
      <c r="W382">
        <v>1</v>
      </c>
      <c r="X382" s="86">
        <v>45756</v>
      </c>
      <c r="Y382">
        <v>1</v>
      </c>
      <c r="Z382" s="86">
        <v>45756</v>
      </c>
      <c r="AB382">
        <v>1</v>
      </c>
      <c r="AC382" t="s">
        <v>124</v>
      </c>
    </row>
    <row r="383" spans="1:29" x14ac:dyDescent="0.2">
      <c r="A383" t="s">
        <v>983</v>
      </c>
      <c r="B383" t="s">
        <v>984</v>
      </c>
      <c r="C383" t="s">
        <v>983</v>
      </c>
      <c r="D383" t="s">
        <v>84</v>
      </c>
      <c r="E383" t="s">
        <v>116</v>
      </c>
      <c r="G383" t="s">
        <v>90</v>
      </c>
      <c r="I383" t="s">
        <v>118</v>
      </c>
      <c r="J383" t="s">
        <v>923</v>
      </c>
      <c r="K383" t="s">
        <v>985</v>
      </c>
      <c r="L383">
        <v>16.221</v>
      </c>
      <c r="M383">
        <v>16.441317059999999</v>
      </c>
      <c r="N383">
        <v>16.66</v>
      </c>
      <c r="O383">
        <v>13.5681311</v>
      </c>
      <c r="P383">
        <v>12.036</v>
      </c>
      <c r="Q383" s="86">
        <v>45821</v>
      </c>
      <c r="S383">
        <v>0.15</v>
      </c>
      <c r="T383">
        <v>0.03</v>
      </c>
      <c r="V383" t="s">
        <v>986</v>
      </c>
      <c r="W383">
        <v>6</v>
      </c>
      <c r="X383" s="86">
        <v>45797</v>
      </c>
      <c r="Y383">
        <v>5</v>
      </c>
      <c r="Z383" s="86">
        <v>45797</v>
      </c>
      <c r="AA383">
        <v>3</v>
      </c>
      <c r="AB383">
        <v>3</v>
      </c>
      <c r="AC383" t="s">
        <v>156</v>
      </c>
    </row>
    <row r="384" spans="1:29" x14ac:dyDescent="0.2">
      <c r="A384" t="s">
        <v>987</v>
      </c>
      <c r="B384" t="s">
        <v>988</v>
      </c>
      <c r="C384" t="s">
        <v>987</v>
      </c>
      <c r="D384" t="s">
        <v>84</v>
      </c>
      <c r="E384" t="s">
        <v>116</v>
      </c>
      <c r="G384" t="s">
        <v>90</v>
      </c>
      <c r="L384">
        <v>16.992000000000001</v>
      </c>
      <c r="M384">
        <v>15.49419305</v>
      </c>
      <c r="N384">
        <v>16.260999999999999</v>
      </c>
      <c r="O384">
        <v>12.416496929999999</v>
      </c>
      <c r="P384">
        <v>12.125</v>
      </c>
      <c r="Q384" s="86">
        <v>45821</v>
      </c>
      <c r="S384">
        <v>0.24</v>
      </c>
      <c r="W384">
        <v>6</v>
      </c>
      <c r="X384" s="86">
        <v>45791</v>
      </c>
      <c r="Y384">
        <v>5</v>
      </c>
      <c r="Z384" s="86">
        <v>45791</v>
      </c>
      <c r="AB384">
        <v>3</v>
      </c>
      <c r="AC384" t="s">
        <v>156</v>
      </c>
    </row>
    <row r="385" spans="1:29" x14ac:dyDescent="0.2">
      <c r="A385" t="s">
        <v>989</v>
      </c>
      <c r="B385" t="s">
        <v>990</v>
      </c>
      <c r="C385" t="s">
        <v>989</v>
      </c>
      <c r="D385" t="s">
        <v>84</v>
      </c>
      <c r="E385" t="s">
        <v>116</v>
      </c>
      <c r="G385" t="s">
        <v>90</v>
      </c>
      <c r="I385" t="s">
        <v>341</v>
      </c>
      <c r="J385" t="s">
        <v>923</v>
      </c>
      <c r="L385">
        <v>44.393599999999999</v>
      </c>
      <c r="M385">
        <v>46.699782149999997</v>
      </c>
      <c r="N385">
        <v>47.713900000000002</v>
      </c>
      <c r="O385">
        <v>51.216224740000001</v>
      </c>
      <c r="P385">
        <v>48.474200000000003</v>
      </c>
      <c r="Q385" s="86">
        <v>45821</v>
      </c>
      <c r="V385" t="s">
        <v>991</v>
      </c>
      <c r="Y385">
        <v>4</v>
      </c>
      <c r="Z385" s="86">
        <v>45078</v>
      </c>
      <c r="AB385">
        <v>3</v>
      </c>
      <c r="AC385" t="s">
        <v>156</v>
      </c>
    </row>
    <row r="386" spans="1:29" x14ac:dyDescent="0.2">
      <c r="A386" t="s">
        <v>992</v>
      </c>
      <c r="B386" t="s">
        <v>993</v>
      </c>
      <c r="C386" t="s">
        <v>992</v>
      </c>
      <c r="D386" t="s">
        <v>84</v>
      </c>
      <c r="E386" t="s">
        <v>300</v>
      </c>
      <c r="F386" t="s">
        <v>117</v>
      </c>
      <c r="G386" t="s">
        <v>90</v>
      </c>
      <c r="I386" t="s">
        <v>91</v>
      </c>
      <c r="J386" t="s">
        <v>923</v>
      </c>
      <c r="K386" t="s">
        <v>976</v>
      </c>
      <c r="L386">
        <v>15.035</v>
      </c>
      <c r="M386">
        <v>13.86161632</v>
      </c>
      <c r="N386">
        <v>13.935</v>
      </c>
      <c r="O386">
        <v>13.023283109999999</v>
      </c>
      <c r="P386">
        <v>13.753</v>
      </c>
      <c r="Q386" s="86">
        <v>45821</v>
      </c>
      <c r="T386">
        <v>0.19</v>
      </c>
      <c r="V386" t="s">
        <v>994</v>
      </c>
      <c r="W386">
        <v>4</v>
      </c>
      <c r="X386" s="86">
        <v>45589</v>
      </c>
      <c r="Y386">
        <v>4</v>
      </c>
      <c r="Z386" s="86">
        <v>45189</v>
      </c>
      <c r="AA386">
        <v>3</v>
      </c>
      <c r="AB386">
        <v>3</v>
      </c>
      <c r="AC386" t="s">
        <v>156</v>
      </c>
    </row>
    <row r="387" spans="1:29" x14ac:dyDescent="0.2">
      <c r="A387" t="s">
        <v>16984</v>
      </c>
      <c r="B387" t="s">
        <v>16985</v>
      </c>
      <c r="C387" t="s">
        <v>16984</v>
      </c>
      <c r="D387" t="s">
        <v>84</v>
      </c>
      <c r="E387" t="s">
        <v>89</v>
      </c>
      <c r="G387" t="s">
        <v>294</v>
      </c>
      <c r="H387" t="s">
        <v>16986</v>
      </c>
      <c r="I387" t="s">
        <v>341</v>
      </c>
      <c r="P387">
        <v>7.2350000000000003</v>
      </c>
      <c r="W387">
        <v>6</v>
      </c>
      <c r="X387" s="86">
        <v>44561</v>
      </c>
      <c r="AB387">
        <v>4</v>
      </c>
      <c r="AC387" t="s">
        <v>127</v>
      </c>
    </row>
    <row r="388" spans="1:29" x14ac:dyDescent="0.2">
      <c r="A388" t="s">
        <v>995</v>
      </c>
      <c r="B388" t="s">
        <v>996</v>
      </c>
      <c r="C388" t="s">
        <v>995</v>
      </c>
      <c r="D388" t="s">
        <v>84</v>
      </c>
      <c r="E388" t="s">
        <v>116</v>
      </c>
      <c r="G388" t="s">
        <v>90</v>
      </c>
      <c r="I388" t="s">
        <v>341</v>
      </c>
      <c r="J388" t="s">
        <v>923</v>
      </c>
      <c r="M388">
        <v>16.778465010000001</v>
      </c>
      <c r="N388">
        <v>18.053000000000001</v>
      </c>
      <c r="O388">
        <v>13.504353569999999</v>
      </c>
      <c r="P388">
        <v>12.914</v>
      </c>
      <c r="Q388" s="86">
        <v>45434</v>
      </c>
      <c r="S388">
        <v>0.35</v>
      </c>
      <c r="T388">
        <v>0.35</v>
      </c>
      <c r="W388">
        <v>6</v>
      </c>
      <c r="X388" s="86">
        <v>45756</v>
      </c>
      <c r="Y388">
        <v>5</v>
      </c>
      <c r="Z388" s="86">
        <v>45756</v>
      </c>
      <c r="AA388">
        <v>4</v>
      </c>
      <c r="AB388">
        <v>3</v>
      </c>
      <c r="AC388" t="s">
        <v>156</v>
      </c>
    </row>
    <row r="389" spans="1:29" x14ac:dyDescent="0.2">
      <c r="A389" t="s">
        <v>997</v>
      </c>
      <c r="B389" t="s">
        <v>998</v>
      </c>
      <c r="C389" t="s">
        <v>997</v>
      </c>
      <c r="D389" t="s">
        <v>84</v>
      </c>
      <c r="E389" t="s">
        <v>116</v>
      </c>
      <c r="G389" t="s">
        <v>90</v>
      </c>
      <c r="I389" t="s">
        <v>341</v>
      </c>
      <c r="J389" t="s">
        <v>923</v>
      </c>
      <c r="N389">
        <v>66.318600000000004</v>
      </c>
      <c r="O389">
        <v>74.403156420000002</v>
      </c>
      <c r="P389">
        <v>63.399000000000001</v>
      </c>
      <c r="Q389" s="86">
        <v>45154</v>
      </c>
      <c r="V389" t="s">
        <v>999</v>
      </c>
      <c r="AB389">
        <v>5</v>
      </c>
      <c r="AC389" t="s">
        <v>86</v>
      </c>
    </row>
    <row r="390" spans="1:29" x14ac:dyDescent="0.2">
      <c r="A390" t="s">
        <v>17638</v>
      </c>
      <c r="B390" t="s">
        <v>17639</v>
      </c>
      <c r="C390" t="s">
        <v>17638</v>
      </c>
      <c r="D390" t="s">
        <v>84</v>
      </c>
      <c r="E390" t="s">
        <v>434</v>
      </c>
      <c r="G390" t="s">
        <v>90</v>
      </c>
      <c r="H390" t="s">
        <v>16039</v>
      </c>
      <c r="I390" t="s">
        <v>341</v>
      </c>
      <c r="AB390">
        <v>2</v>
      </c>
      <c r="AC390" t="s">
        <v>153</v>
      </c>
    </row>
    <row r="391" spans="1:29" x14ac:dyDescent="0.2">
      <c r="A391" t="s">
        <v>17608</v>
      </c>
      <c r="B391" t="s">
        <v>17609</v>
      </c>
      <c r="C391" t="s">
        <v>17608</v>
      </c>
      <c r="D391" t="s">
        <v>84</v>
      </c>
      <c r="E391" t="s">
        <v>116</v>
      </c>
      <c r="G391" t="s">
        <v>90</v>
      </c>
      <c r="H391" t="s">
        <v>16039</v>
      </c>
      <c r="I391" t="s">
        <v>341</v>
      </c>
      <c r="L391">
        <v>75.373400000000004</v>
      </c>
      <c r="M391">
        <v>81.614431429999996</v>
      </c>
      <c r="N391">
        <v>88.406899999999993</v>
      </c>
      <c r="O391">
        <v>86.367959049999996</v>
      </c>
      <c r="P391">
        <v>89.245900000000006</v>
      </c>
      <c r="Q391" s="86">
        <v>45821</v>
      </c>
      <c r="AB391">
        <v>5</v>
      </c>
      <c r="AC391" t="s">
        <v>86</v>
      </c>
    </row>
    <row r="392" spans="1:29" x14ac:dyDescent="0.2">
      <c r="A392" t="s">
        <v>1000</v>
      </c>
      <c r="B392" t="s">
        <v>1001</v>
      </c>
      <c r="C392" t="s">
        <v>1000</v>
      </c>
      <c r="D392" t="s">
        <v>84</v>
      </c>
      <c r="E392" t="s">
        <v>434</v>
      </c>
      <c r="G392" t="s">
        <v>90</v>
      </c>
      <c r="H392" t="s">
        <v>196</v>
      </c>
      <c r="I392" t="s">
        <v>91</v>
      </c>
      <c r="L392">
        <v>15.275700000000001</v>
      </c>
      <c r="M392">
        <v>9.9491604430000002</v>
      </c>
      <c r="N392">
        <v>10.4255</v>
      </c>
      <c r="O392">
        <v>9.1687200119999996</v>
      </c>
      <c r="P392">
        <v>7.2203999999999997</v>
      </c>
      <c r="Q392" s="86">
        <v>45821</v>
      </c>
      <c r="AB392">
        <v>4</v>
      </c>
      <c r="AC392" t="s">
        <v>127</v>
      </c>
    </row>
    <row r="393" spans="1:29" x14ac:dyDescent="0.2">
      <c r="A393" t="s">
        <v>1002</v>
      </c>
      <c r="B393" t="s">
        <v>1003</v>
      </c>
      <c r="C393" t="s">
        <v>1002</v>
      </c>
      <c r="D393" t="s">
        <v>84</v>
      </c>
      <c r="E393" t="s">
        <v>564</v>
      </c>
      <c r="F393" t="s">
        <v>117</v>
      </c>
      <c r="G393" t="s">
        <v>90</v>
      </c>
      <c r="I393" t="s">
        <v>91</v>
      </c>
      <c r="J393" t="s">
        <v>323</v>
      </c>
      <c r="K393" t="s">
        <v>1004</v>
      </c>
      <c r="L393">
        <v>19.573</v>
      </c>
      <c r="M393">
        <v>16.44103063</v>
      </c>
      <c r="N393">
        <v>16.664000000000001</v>
      </c>
      <c r="O393">
        <v>13.79366497</v>
      </c>
      <c r="P393">
        <v>13.858000000000001</v>
      </c>
      <c r="Q393" s="86">
        <v>45821</v>
      </c>
      <c r="T393">
        <v>0.75</v>
      </c>
      <c r="V393" t="s">
        <v>1005</v>
      </c>
      <c r="W393">
        <v>4</v>
      </c>
      <c r="X393" s="86">
        <v>43878</v>
      </c>
      <c r="Y393">
        <v>5</v>
      </c>
      <c r="Z393" s="86">
        <v>45291</v>
      </c>
      <c r="AA393">
        <v>4</v>
      </c>
      <c r="AB393">
        <v>3</v>
      </c>
      <c r="AC393" t="s">
        <v>156</v>
      </c>
    </row>
    <row r="394" spans="1:29" x14ac:dyDescent="0.2">
      <c r="A394" t="s">
        <v>1006</v>
      </c>
      <c r="B394" t="s">
        <v>1007</v>
      </c>
      <c r="C394" t="s">
        <v>1006</v>
      </c>
      <c r="D394" t="s">
        <v>84</v>
      </c>
      <c r="E394" t="s">
        <v>116</v>
      </c>
      <c r="G394" t="s">
        <v>90</v>
      </c>
      <c r="L394">
        <v>35.585900000000002</v>
      </c>
      <c r="M394">
        <v>35.022137890000003</v>
      </c>
      <c r="N394">
        <v>39.238900000000001</v>
      </c>
      <c r="O394">
        <v>45.061824340000001</v>
      </c>
      <c r="P394">
        <v>58.0379</v>
      </c>
      <c r="Q394" s="86">
        <v>45821</v>
      </c>
      <c r="AB394">
        <v>5</v>
      </c>
      <c r="AC394" t="s">
        <v>86</v>
      </c>
    </row>
    <row r="395" spans="1:29" x14ac:dyDescent="0.2">
      <c r="A395" t="s">
        <v>1008</v>
      </c>
      <c r="B395" t="s">
        <v>1009</v>
      </c>
      <c r="C395" t="s">
        <v>1008</v>
      </c>
      <c r="D395" t="s">
        <v>84</v>
      </c>
      <c r="E395" t="s">
        <v>564</v>
      </c>
      <c r="F395" t="s">
        <v>117</v>
      </c>
      <c r="G395" t="s">
        <v>90</v>
      </c>
      <c r="I395" t="s">
        <v>91</v>
      </c>
      <c r="J395" t="s">
        <v>323</v>
      </c>
      <c r="K395" t="s">
        <v>1010</v>
      </c>
      <c r="L395">
        <v>16.254999999999999</v>
      </c>
      <c r="M395">
        <v>15.264743940000001</v>
      </c>
      <c r="N395">
        <v>16.808</v>
      </c>
      <c r="O395">
        <v>13.253684099999999</v>
      </c>
      <c r="P395">
        <v>14.901999999999999</v>
      </c>
      <c r="Q395" s="86">
        <v>45821</v>
      </c>
      <c r="T395">
        <v>0.8</v>
      </c>
      <c r="V395" t="s">
        <v>1011</v>
      </c>
      <c r="W395">
        <v>4</v>
      </c>
      <c r="X395" s="86">
        <v>44020</v>
      </c>
      <c r="Y395">
        <v>5</v>
      </c>
      <c r="Z395" s="86">
        <v>45089</v>
      </c>
      <c r="AA395">
        <v>4</v>
      </c>
      <c r="AB395">
        <v>3</v>
      </c>
      <c r="AC395" t="s">
        <v>156</v>
      </c>
    </row>
    <row r="396" spans="1:29" x14ac:dyDescent="0.2">
      <c r="A396" t="s">
        <v>1012</v>
      </c>
      <c r="B396" t="s">
        <v>1013</v>
      </c>
      <c r="C396" t="s">
        <v>1012</v>
      </c>
      <c r="D396" t="s">
        <v>84</v>
      </c>
      <c r="E396" t="s">
        <v>564</v>
      </c>
      <c r="F396" t="s">
        <v>117</v>
      </c>
      <c r="G396" t="s">
        <v>90</v>
      </c>
      <c r="I396" t="s">
        <v>91</v>
      </c>
      <c r="J396" t="s">
        <v>323</v>
      </c>
      <c r="L396">
        <v>22.922000000000001</v>
      </c>
      <c r="M396">
        <v>23.173379059999998</v>
      </c>
      <c r="N396">
        <v>21.475999999999999</v>
      </c>
      <c r="O396">
        <v>19.838872240000001</v>
      </c>
      <c r="P396">
        <v>18.827999999999999</v>
      </c>
      <c r="Q396" s="86">
        <v>45821</v>
      </c>
      <c r="T396">
        <v>0.65</v>
      </c>
      <c r="V396" t="s">
        <v>1014</v>
      </c>
      <c r="Y396">
        <v>5</v>
      </c>
      <c r="Z396" s="86">
        <v>45604</v>
      </c>
      <c r="AA396">
        <v>4</v>
      </c>
      <c r="AB396">
        <v>3</v>
      </c>
      <c r="AC396" t="s">
        <v>156</v>
      </c>
    </row>
    <row r="397" spans="1:29" x14ac:dyDescent="0.2">
      <c r="A397" t="s">
        <v>1015</v>
      </c>
      <c r="B397" t="s">
        <v>1016</v>
      </c>
      <c r="C397" t="s">
        <v>1015</v>
      </c>
      <c r="D397" t="s">
        <v>84</v>
      </c>
      <c r="E397" t="s">
        <v>89</v>
      </c>
      <c r="G397" t="s">
        <v>90</v>
      </c>
      <c r="L397">
        <v>11.442</v>
      </c>
      <c r="M397">
        <v>10.06857765</v>
      </c>
      <c r="N397">
        <v>11.034000000000001</v>
      </c>
      <c r="O397">
        <v>8.9109637920000004</v>
      </c>
      <c r="P397">
        <v>9.077</v>
      </c>
      <c r="Q397" s="86">
        <v>45821</v>
      </c>
      <c r="S397">
        <v>0.23</v>
      </c>
      <c r="W397">
        <v>6</v>
      </c>
      <c r="X397" s="86">
        <v>45706</v>
      </c>
      <c r="Y397">
        <v>4</v>
      </c>
      <c r="Z397" s="86">
        <v>44897</v>
      </c>
      <c r="AB397">
        <v>3</v>
      </c>
      <c r="AC397" t="s">
        <v>156</v>
      </c>
    </row>
    <row r="398" spans="1:29" x14ac:dyDescent="0.2">
      <c r="A398" t="s">
        <v>1017</v>
      </c>
      <c r="B398" t="s">
        <v>1018</v>
      </c>
      <c r="C398" t="s">
        <v>1017</v>
      </c>
      <c r="D398" t="s">
        <v>84</v>
      </c>
      <c r="E398" t="s">
        <v>116</v>
      </c>
      <c r="F398" t="s">
        <v>117</v>
      </c>
      <c r="G398" t="s">
        <v>90</v>
      </c>
      <c r="I398" t="s">
        <v>91</v>
      </c>
      <c r="J398" t="s">
        <v>323</v>
      </c>
      <c r="L398">
        <v>32.923900000000003</v>
      </c>
      <c r="M398">
        <v>30.057652569999998</v>
      </c>
      <c r="N398">
        <v>32.436900000000001</v>
      </c>
      <c r="O398">
        <v>29.736476</v>
      </c>
      <c r="P398">
        <v>24.696300000000001</v>
      </c>
      <c r="Q398" s="86">
        <v>45821</v>
      </c>
      <c r="V398" t="s">
        <v>1019</v>
      </c>
      <c r="AB398">
        <v>5</v>
      </c>
      <c r="AC398" t="s">
        <v>86</v>
      </c>
    </row>
    <row r="399" spans="1:29" x14ac:dyDescent="0.2">
      <c r="A399" t="s">
        <v>1020</v>
      </c>
      <c r="B399" t="s">
        <v>1021</v>
      </c>
      <c r="C399" t="s">
        <v>1020</v>
      </c>
      <c r="D399" t="s">
        <v>84</v>
      </c>
      <c r="E399" t="s">
        <v>564</v>
      </c>
      <c r="F399" t="s">
        <v>117</v>
      </c>
      <c r="G399" t="s">
        <v>90</v>
      </c>
      <c r="I399" t="s">
        <v>91</v>
      </c>
      <c r="J399" t="s">
        <v>323</v>
      </c>
      <c r="K399" t="s">
        <v>1022</v>
      </c>
      <c r="L399">
        <v>15.343999999999999</v>
      </c>
      <c r="M399">
        <v>14.4721023</v>
      </c>
      <c r="N399">
        <v>14.717000000000001</v>
      </c>
      <c r="O399">
        <v>13.12376989</v>
      </c>
      <c r="P399">
        <v>10.427</v>
      </c>
      <c r="Q399" s="86">
        <v>45821</v>
      </c>
      <c r="T399">
        <v>0.75</v>
      </c>
      <c r="V399" t="s">
        <v>1023</v>
      </c>
      <c r="W399">
        <v>6</v>
      </c>
      <c r="X399" s="86">
        <v>45535</v>
      </c>
      <c r="Y399">
        <v>5</v>
      </c>
      <c r="Z399" s="86">
        <v>45535</v>
      </c>
      <c r="AA399">
        <v>3</v>
      </c>
      <c r="AB399">
        <v>3</v>
      </c>
      <c r="AC399" t="s">
        <v>156</v>
      </c>
    </row>
    <row r="400" spans="1:29" x14ac:dyDescent="0.2">
      <c r="A400" t="s">
        <v>1024</v>
      </c>
      <c r="B400" t="s">
        <v>1025</v>
      </c>
      <c r="C400" t="s">
        <v>1024</v>
      </c>
      <c r="D400" t="s">
        <v>84</v>
      </c>
      <c r="E400" t="s">
        <v>89</v>
      </c>
      <c r="F400" t="s">
        <v>642</v>
      </c>
      <c r="G400" t="s">
        <v>90</v>
      </c>
      <c r="I400" t="s">
        <v>91</v>
      </c>
      <c r="J400" t="s">
        <v>323</v>
      </c>
      <c r="K400" t="s">
        <v>778</v>
      </c>
      <c r="L400">
        <v>18.29</v>
      </c>
      <c r="M400">
        <v>17.075241630000001</v>
      </c>
      <c r="N400">
        <v>17.917000000000002</v>
      </c>
      <c r="O400">
        <v>13.502088049999999</v>
      </c>
      <c r="P400">
        <v>14.403</v>
      </c>
      <c r="Q400" s="86">
        <v>45821</v>
      </c>
      <c r="R400">
        <v>5</v>
      </c>
      <c r="S400">
        <v>1.67</v>
      </c>
      <c r="T400">
        <v>1.5</v>
      </c>
      <c r="V400" t="s">
        <v>1026</v>
      </c>
      <c r="W400">
        <v>6</v>
      </c>
      <c r="X400" s="86">
        <v>45747</v>
      </c>
      <c r="Y400">
        <v>4</v>
      </c>
      <c r="Z400" s="86">
        <v>45747</v>
      </c>
      <c r="AA400">
        <v>3</v>
      </c>
      <c r="AB400">
        <v>3</v>
      </c>
      <c r="AC400" t="s">
        <v>156</v>
      </c>
    </row>
    <row r="401" spans="1:29" x14ac:dyDescent="0.2">
      <c r="A401" t="s">
        <v>1027</v>
      </c>
      <c r="B401" t="s">
        <v>1028</v>
      </c>
      <c r="C401" t="s">
        <v>1027</v>
      </c>
      <c r="D401" t="s">
        <v>84</v>
      </c>
      <c r="E401" t="s">
        <v>434</v>
      </c>
      <c r="G401" t="s">
        <v>348</v>
      </c>
      <c r="H401" t="s">
        <v>1029</v>
      </c>
      <c r="I401" t="s">
        <v>91</v>
      </c>
      <c r="AB401">
        <v>5</v>
      </c>
      <c r="AC401" t="s">
        <v>86</v>
      </c>
    </row>
    <row r="402" spans="1:29" x14ac:dyDescent="0.2">
      <c r="A402" t="s">
        <v>1030</v>
      </c>
      <c r="B402" t="s">
        <v>1031</v>
      </c>
      <c r="C402" t="s">
        <v>1030</v>
      </c>
      <c r="D402" t="s">
        <v>84</v>
      </c>
      <c r="E402" t="s">
        <v>116</v>
      </c>
      <c r="F402" t="s">
        <v>117</v>
      </c>
      <c r="G402" t="s">
        <v>90</v>
      </c>
      <c r="I402" t="s">
        <v>91</v>
      </c>
      <c r="J402" t="s">
        <v>323</v>
      </c>
      <c r="L402">
        <v>32.635100000000001</v>
      </c>
      <c r="M402">
        <v>33.210828720000002</v>
      </c>
      <c r="N402">
        <v>36.089599999999997</v>
      </c>
      <c r="O402">
        <v>29.94810944</v>
      </c>
      <c r="P402">
        <v>33.912100000000002</v>
      </c>
      <c r="Q402" s="86">
        <v>45821</v>
      </c>
      <c r="V402" t="s">
        <v>1032</v>
      </c>
      <c r="AB402">
        <v>5</v>
      </c>
      <c r="AC402" t="s">
        <v>86</v>
      </c>
    </row>
    <row r="403" spans="1:29" x14ac:dyDescent="0.2">
      <c r="A403" t="s">
        <v>1033</v>
      </c>
      <c r="B403" t="s">
        <v>1034</v>
      </c>
      <c r="C403" t="s">
        <v>1033</v>
      </c>
      <c r="D403" t="s">
        <v>84</v>
      </c>
      <c r="E403" t="s">
        <v>116</v>
      </c>
      <c r="F403" t="s">
        <v>117</v>
      </c>
      <c r="G403" t="s">
        <v>90</v>
      </c>
      <c r="I403" t="s">
        <v>91</v>
      </c>
      <c r="J403" t="s">
        <v>323</v>
      </c>
      <c r="L403">
        <v>41.306699999999999</v>
      </c>
      <c r="M403">
        <v>38.689069449999998</v>
      </c>
      <c r="N403">
        <v>32.079300000000003</v>
      </c>
      <c r="O403">
        <v>30.090782799999999</v>
      </c>
      <c r="P403">
        <v>31.037600000000001</v>
      </c>
      <c r="Q403" s="86">
        <v>45821</v>
      </c>
      <c r="V403" t="s">
        <v>1035</v>
      </c>
      <c r="AB403">
        <v>5</v>
      </c>
      <c r="AC403" t="s">
        <v>86</v>
      </c>
    </row>
    <row r="404" spans="1:29" x14ac:dyDescent="0.2">
      <c r="A404" t="s">
        <v>1036</v>
      </c>
      <c r="B404" t="s">
        <v>1037</v>
      </c>
      <c r="C404" t="s">
        <v>1036</v>
      </c>
      <c r="D404" t="s">
        <v>84</v>
      </c>
      <c r="E404" t="s">
        <v>116</v>
      </c>
      <c r="G404" t="s">
        <v>90</v>
      </c>
      <c r="H404" t="s">
        <v>150</v>
      </c>
      <c r="L404">
        <v>31.2545</v>
      </c>
      <c r="M404">
        <v>30.44771458</v>
      </c>
      <c r="N404">
        <v>31.1389</v>
      </c>
      <c r="O404">
        <v>29.880429039999999</v>
      </c>
      <c r="P404">
        <v>22.180399999999999</v>
      </c>
      <c r="Q404" s="86">
        <v>45821</v>
      </c>
      <c r="AB404">
        <v>5</v>
      </c>
      <c r="AC404" t="s">
        <v>86</v>
      </c>
    </row>
    <row r="405" spans="1:29" x14ac:dyDescent="0.2">
      <c r="A405" t="s">
        <v>1038</v>
      </c>
      <c r="B405" t="s">
        <v>1039</v>
      </c>
      <c r="C405" t="s">
        <v>1038</v>
      </c>
      <c r="D405" t="s">
        <v>84</v>
      </c>
      <c r="E405" t="s">
        <v>116</v>
      </c>
      <c r="G405" t="s">
        <v>90</v>
      </c>
      <c r="H405" t="s">
        <v>150</v>
      </c>
      <c r="L405">
        <v>31.0932</v>
      </c>
      <c r="M405">
        <v>30.523032359999998</v>
      </c>
      <c r="N405">
        <v>31.004000000000001</v>
      </c>
      <c r="O405">
        <v>28.92110709</v>
      </c>
      <c r="P405">
        <v>28.511600000000001</v>
      </c>
      <c r="Q405" s="86">
        <v>45821</v>
      </c>
      <c r="AB405">
        <v>5</v>
      </c>
      <c r="AC405" t="s">
        <v>86</v>
      </c>
    </row>
    <row r="406" spans="1:29" x14ac:dyDescent="0.2">
      <c r="A406" t="s">
        <v>1040</v>
      </c>
      <c r="B406" t="s">
        <v>1041</v>
      </c>
      <c r="C406" t="s">
        <v>1040</v>
      </c>
      <c r="D406" t="s">
        <v>84</v>
      </c>
      <c r="E406" t="s">
        <v>116</v>
      </c>
      <c r="G406" t="s">
        <v>90</v>
      </c>
      <c r="H406" t="s">
        <v>196</v>
      </c>
      <c r="L406">
        <v>21.551500000000001</v>
      </c>
      <c r="M406">
        <v>20.674360220000001</v>
      </c>
      <c r="N406">
        <v>19.321400000000001</v>
      </c>
      <c r="O406">
        <v>19.691483590000001</v>
      </c>
      <c r="P406">
        <v>20.042000000000002</v>
      </c>
      <c r="Q406" s="86">
        <v>45821</v>
      </c>
      <c r="AB406">
        <v>4</v>
      </c>
      <c r="AC406" t="s">
        <v>127</v>
      </c>
    </row>
    <row r="407" spans="1:29" x14ac:dyDescent="0.2">
      <c r="A407" t="s">
        <v>1042</v>
      </c>
      <c r="B407" t="s">
        <v>1043</v>
      </c>
      <c r="C407" t="s">
        <v>1042</v>
      </c>
      <c r="D407" t="s">
        <v>84</v>
      </c>
      <c r="E407" t="s">
        <v>89</v>
      </c>
      <c r="G407" t="s">
        <v>90</v>
      </c>
      <c r="I407" t="s">
        <v>91</v>
      </c>
      <c r="J407" t="s">
        <v>1044</v>
      </c>
      <c r="L407">
        <v>7.577</v>
      </c>
      <c r="M407">
        <v>8.1597020459999996</v>
      </c>
      <c r="N407">
        <v>8.8680000000000003</v>
      </c>
      <c r="O407">
        <v>4.6559700590000004</v>
      </c>
      <c r="P407">
        <v>2.8559999999999999</v>
      </c>
      <c r="Q407" s="86">
        <v>45821</v>
      </c>
      <c r="R407">
        <v>2</v>
      </c>
      <c r="S407">
        <v>1.04</v>
      </c>
      <c r="T407">
        <v>0.88</v>
      </c>
      <c r="V407" t="s">
        <v>1045</v>
      </c>
      <c r="W407">
        <v>3</v>
      </c>
      <c r="X407" s="86">
        <v>42950</v>
      </c>
      <c r="Y407">
        <v>3</v>
      </c>
      <c r="Z407" s="86">
        <v>45198</v>
      </c>
      <c r="AA407">
        <v>2</v>
      </c>
      <c r="AB407">
        <v>3</v>
      </c>
      <c r="AC407" t="s">
        <v>156</v>
      </c>
    </row>
    <row r="408" spans="1:29" x14ac:dyDescent="0.2">
      <c r="A408" t="s">
        <v>1046</v>
      </c>
      <c r="B408" t="s">
        <v>1047</v>
      </c>
      <c r="C408" t="s">
        <v>1046</v>
      </c>
      <c r="D408" t="s">
        <v>84</v>
      </c>
      <c r="E408" t="s">
        <v>564</v>
      </c>
      <c r="G408" t="s">
        <v>90</v>
      </c>
      <c r="I408" t="s">
        <v>91</v>
      </c>
      <c r="J408" t="s">
        <v>323</v>
      </c>
      <c r="K408" t="s">
        <v>1048</v>
      </c>
      <c r="L408">
        <v>18.673999999999999</v>
      </c>
      <c r="M408">
        <v>15.41444304</v>
      </c>
      <c r="N408">
        <v>20.326000000000001</v>
      </c>
      <c r="O408">
        <v>11.088461819999999</v>
      </c>
      <c r="P408">
        <v>11.458</v>
      </c>
      <c r="Q408" s="86">
        <v>45821</v>
      </c>
      <c r="T408">
        <v>0.6</v>
      </c>
      <c r="V408" t="s">
        <v>1049</v>
      </c>
      <c r="Y408">
        <v>4</v>
      </c>
      <c r="Z408" s="86">
        <v>45808</v>
      </c>
      <c r="AA408">
        <v>3</v>
      </c>
      <c r="AB408">
        <v>3</v>
      </c>
      <c r="AC408" t="s">
        <v>156</v>
      </c>
    </row>
    <row r="409" spans="1:29" x14ac:dyDescent="0.2">
      <c r="A409" t="s">
        <v>1050</v>
      </c>
      <c r="B409" t="s">
        <v>1051</v>
      </c>
      <c r="C409" t="s">
        <v>1050</v>
      </c>
      <c r="D409" t="s">
        <v>84</v>
      </c>
      <c r="E409" t="s">
        <v>116</v>
      </c>
      <c r="F409" t="s">
        <v>117</v>
      </c>
      <c r="G409" t="s">
        <v>90</v>
      </c>
      <c r="I409" t="s">
        <v>91</v>
      </c>
      <c r="J409" t="s">
        <v>323</v>
      </c>
      <c r="L409">
        <v>30.984999999999999</v>
      </c>
      <c r="M409">
        <v>28.65745325</v>
      </c>
      <c r="N409">
        <v>32.433999999999997</v>
      </c>
      <c r="O409">
        <v>28.781067239999999</v>
      </c>
      <c r="P409">
        <v>15.8752</v>
      </c>
      <c r="Q409" s="86">
        <v>45821</v>
      </c>
      <c r="V409" t="s">
        <v>1052</v>
      </c>
      <c r="AB409">
        <v>5</v>
      </c>
      <c r="AC409" t="s">
        <v>86</v>
      </c>
    </row>
    <row r="410" spans="1:29" x14ac:dyDescent="0.2">
      <c r="A410" t="s">
        <v>1053</v>
      </c>
      <c r="B410" t="s">
        <v>1054</v>
      </c>
      <c r="C410" t="s">
        <v>1053</v>
      </c>
      <c r="D410" t="s">
        <v>84</v>
      </c>
      <c r="E410" t="s">
        <v>89</v>
      </c>
      <c r="G410" t="s">
        <v>90</v>
      </c>
      <c r="I410" t="s">
        <v>91</v>
      </c>
      <c r="J410" t="s">
        <v>323</v>
      </c>
      <c r="K410" t="s">
        <v>1055</v>
      </c>
      <c r="L410">
        <v>15.731999999999999</v>
      </c>
      <c r="M410">
        <v>13.0692468</v>
      </c>
      <c r="N410">
        <v>15.612</v>
      </c>
      <c r="O410">
        <v>11.85893686</v>
      </c>
      <c r="P410">
        <v>12.25</v>
      </c>
      <c r="Q410" s="86">
        <v>45821</v>
      </c>
      <c r="R410">
        <v>3.75</v>
      </c>
      <c r="S410">
        <v>1.58</v>
      </c>
      <c r="T410">
        <v>1.5</v>
      </c>
      <c r="V410" t="s">
        <v>1056</v>
      </c>
      <c r="W410">
        <v>6</v>
      </c>
      <c r="X410" s="86">
        <v>45777</v>
      </c>
      <c r="Y410">
        <v>4</v>
      </c>
      <c r="Z410" s="86">
        <v>45777</v>
      </c>
      <c r="AA410">
        <v>3</v>
      </c>
      <c r="AB410">
        <v>3</v>
      </c>
      <c r="AC410" t="s">
        <v>156</v>
      </c>
    </row>
    <row r="411" spans="1:29" x14ac:dyDescent="0.2">
      <c r="A411" t="s">
        <v>1057</v>
      </c>
      <c r="B411" t="s">
        <v>1058</v>
      </c>
      <c r="C411" t="s">
        <v>1057</v>
      </c>
      <c r="D411" t="s">
        <v>84</v>
      </c>
      <c r="E411" t="s">
        <v>89</v>
      </c>
      <c r="G411" t="s">
        <v>90</v>
      </c>
      <c r="I411" t="s">
        <v>91</v>
      </c>
      <c r="J411" t="s">
        <v>323</v>
      </c>
      <c r="K411" t="s">
        <v>1055</v>
      </c>
      <c r="L411">
        <v>20.315000000000001</v>
      </c>
      <c r="M411">
        <v>17.16630498</v>
      </c>
      <c r="N411">
        <v>20.637</v>
      </c>
      <c r="O411">
        <v>19.371299709999999</v>
      </c>
      <c r="P411">
        <v>20.986000000000001</v>
      </c>
      <c r="Q411" s="86">
        <v>45821</v>
      </c>
      <c r="R411">
        <v>3.75</v>
      </c>
      <c r="S411">
        <v>1.63</v>
      </c>
      <c r="T411">
        <v>1.5</v>
      </c>
      <c r="V411" t="s">
        <v>1059</v>
      </c>
      <c r="W411">
        <v>6</v>
      </c>
      <c r="X411" s="86">
        <v>45777</v>
      </c>
      <c r="Y411">
        <v>5</v>
      </c>
      <c r="Z411" s="86">
        <v>45777</v>
      </c>
      <c r="AA411">
        <v>4</v>
      </c>
      <c r="AB411">
        <v>3</v>
      </c>
      <c r="AC411" t="s">
        <v>156</v>
      </c>
    </row>
    <row r="412" spans="1:29" x14ac:dyDescent="0.2">
      <c r="A412" t="s">
        <v>1060</v>
      </c>
      <c r="B412" t="s">
        <v>1061</v>
      </c>
      <c r="C412" t="s">
        <v>1060</v>
      </c>
      <c r="D412" t="s">
        <v>84</v>
      </c>
      <c r="E412" t="s">
        <v>89</v>
      </c>
      <c r="G412" t="s">
        <v>90</v>
      </c>
      <c r="I412" t="s">
        <v>91</v>
      </c>
      <c r="J412" t="s">
        <v>323</v>
      </c>
      <c r="K412" t="s">
        <v>1055</v>
      </c>
      <c r="L412">
        <v>18.443000000000001</v>
      </c>
      <c r="M412">
        <v>18.139833670000002</v>
      </c>
      <c r="N412">
        <v>19.498000000000001</v>
      </c>
      <c r="O412">
        <v>15.07831814</v>
      </c>
      <c r="P412">
        <v>14.147</v>
      </c>
      <c r="Q412" s="86">
        <v>45821</v>
      </c>
      <c r="R412">
        <v>3.75</v>
      </c>
      <c r="S412">
        <v>1.67</v>
      </c>
      <c r="T412">
        <v>1.5</v>
      </c>
      <c r="V412" t="s">
        <v>1062</v>
      </c>
      <c r="W412">
        <v>6</v>
      </c>
      <c r="X412" s="86">
        <v>45777</v>
      </c>
      <c r="Y412">
        <v>5</v>
      </c>
      <c r="Z412" s="86">
        <v>45777</v>
      </c>
      <c r="AA412">
        <v>4</v>
      </c>
      <c r="AB412">
        <v>3</v>
      </c>
      <c r="AC412" t="s">
        <v>156</v>
      </c>
    </row>
    <row r="413" spans="1:29" x14ac:dyDescent="0.2">
      <c r="A413" t="s">
        <v>1063</v>
      </c>
      <c r="B413" t="s">
        <v>1064</v>
      </c>
      <c r="C413" t="s">
        <v>1063</v>
      </c>
      <c r="D413" t="s">
        <v>84</v>
      </c>
      <c r="E413" t="s">
        <v>116</v>
      </c>
      <c r="G413" t="s">
        <v>90</v>
      </c>
      <c r="H413" t="s">
        <v>1065</v>
      </c>
      <c r="L413">
        <v>9.3989999999999991</v>
      </c>
      <c r="M413">
        <v>7.0565875050000004</v>
      </c>
      <c r="N413">
        <v>5.17</v>
      </c>
      <c r="O413">
        <v>3.9543344939999998</v>
      </c>
      <c r="P413">
        <v>4.3739999999999997</v>
      </c>
      <c r="Q413" s="86">
        <v>45821</v>
      </c>
      <c r="T413">
        <v>0</v>
      </c>
      <c r="Y413">
        <v>5</v>
      </c>
      <c r="Z413" s="86">
        <v>45382</v>
      </c>
      <c r="AB413">
        <v>3</v>
      </c>
      <c r="AC413" t="s">
        <v>156</v>
      </c>
    </row>
    <row r="414" spans="1:29" x14ac:dyDescent="0.2">
      <c r="A414" t="s">
        <v>1066</v>
      </c>
      <c r="B414" t="s">
        <v>1067</v>
      </c>
      <c r="C414" t="s">
        <v>1066</v>
      </c>
      <c r="D414" t="s">
        <v>84</v>
      </c>
      <c r="E414" t="s">
        <v>564</v>
      </c>
      <c r="F414" t="s">
        <v>117</v>
      </c>
      <c r="G414" t="s">
        <v>90</v>
      </c>
      <c r="I414" t="s">
        <v>91</v>
      </c>
      <c r="J414" t="s">
        <v>323</v>
      </c>
      <c r="L414">
        <v>5.0170000000000003</v>
      </c>
      <c r="M414">
        <v>4.8907461699999999</v>
      </c>
      <c r="N414">
        <v>5.0380000000000003</v>
      </c>
      <c r="O414">
        <v>3.9977015250000001</v>
      </c>
      <c r="P414">
        <v>3.92</v>
      </c>
      <c r="Q414" s="86">
        <v>45821</v>
      </c>
      <c r="S414">
        <v>0.9</v>
      </c>
      <c r="T414">
        <v>0.6</v>
      </c>
      <c r="V414" t="s">
        <v>1068</v>
      </c>
      <c r="W414">
        <v>3</v>
      </c>
      <c r="X414" s="86">
        <v>44926</v>
      </c>
      <c r="Y414">
        <v>3</v>
      </c>
      <c r="Z414" s="86">
        <v>45777</v>
      </c>
      <c r="AA414">
        <v>2</v>
      </c>
      <c r="AB414">
        <v>3</v>
      </c>
      <c r="AC414" t="s">
        <v>156</v>
      </c>
    </row>
    <row r="415" spans="1:29" x14ac:dyDescent="0.2">
      <c r="A415" t="s">
        <v>1069</v>
      </c>
      <c r="B415" t="s">
        <v>1070</v>
      </c>
      <c r="C415" t="s">
        <v>1069</v>
      </c>
      <c r="D415" t="s">
        <v>84</v>
      </c>
      <c r="E415" t="s">
        <v>564</v>
      </c>
      <c r="F415" t="s">
        <v>117</v>
      </c>
      <c r="G415" t="s">
        <v>90</v>
      </c>
      <c r="I415" t="s">
        <v>91</v>
      </c>
      <c r="J415" t="s">
        <v>323</v>
      </c>
      <c r="K415" t="s">
        <v>1048</v>
      </c>
      <c r="L415">
        <v>18.244</v>
      </c>
      <c r="M415">
        <v>18.393703240000001</v>
      </c>
      <c r="N415">
        <v>15.933</v>
      </c>
      <c r="O415">
        <v>12.428744780000001</v>
      </c>
      <c r="P415">
        <v>13.491</v>
      </c>
      <c r="Q415" s="86">
        <v>45821</v>
      </c>
      <c r="T415">
        <v>0.65</v>
      </c>
      <c r="V415" t="s">
        <v>1071</v>
      </c>
      <c r="Y415">
        <v>5</v>
      </c>
      <c r="Z415" s="86">
        <v>45808</v>
      </c>
      <c r="AA415">
        <v>4</v>
      </c>
      <c r="AB415">
        <v>3</v>
      </c>
      <c r="AC415" t="s">
        <v>156</v>
      </c>
    </row>
    <row r="416" spans="1:29" x14ac:dyDescent="0.2">
      <c r="A416" t="s">
        <v>1072</v>
      </c>
      <c r="B416" t="s">
        <v>1073</v>
      </c>
      <c r="C416" t="s">
        <v>1072</v>
      </c>
      <c r="D416" t="s">
        <v>84</v>
      </c>
      <c r="E416" t="s">
        <v>116</v>
      </c>
      <c r="G416" t="s">
        <v>90</v>
      </c>
      <c r="L416">
        <v>27.578900000000001</v>
      </c>
      <c r="M416">
        <v>29.115762910000001</v>
      </c>
      <c r="N416">
        <v>30.5243</v>
      </c>
      <c r="O416">
        <v>27.677396699999999</v>
      </c>
      <c r="P416">
        <v>28.078499999999998</v>
      </c>
      <c r="Q416" s="86">
        <v>45821</v>
      </c>
      <c r="AB416">
        <v>4</v>
      </c>
      <c r="AC416" t="s">
        <v>127</v>
      </c>
    </row>
    <row r="417" spans="1:29" x14ac:dyDescent="0.2">
      <c r="A417" t="s">
        <v>1074</v>
      </c>
      <c r="B417" t="s">
        <v>1075</v>
      </c>
      <c r="C417" t="s">
        <v>1074</v>
      </c>
      <c r="D417" t="s">
        <v>84</v>
      </c>
      <c r="E417" t="s">
        <v>116</v>
      </c>
      <c r="F417" t="s">
        <v>117</v>
      </c>
      <c r="G417" t="s">
        <v>90</v>
      </c>
      <c r="I417" t="s">
        <v>91</v>
      </c>
      <c r="J417" t="s">
        <v>323</v>
      </c>
      <c r="L417">
        <v>48.523099999999999</v>
      </c>
      <c r="M417">
        <v>42.268054470000003</v>
      </c>
      <c r="N417">
        <v>46.503799999999998</v>
      </c>
      <c r="O417">
        <v>49.550403559999999</v>
      </c>
      <c r="P417">
        <v>48.582299999999996</v>
      </c>
      <c r="Q417" s="86">
        <v>45821</v>
      </c>
      <c r="V417" t="s">
        <v>1076</v>
      </c>
      <c r="AA417">
        <v>4</v>
      </c>
      <c r="AB417">
        <v>5</v>
      </c>
      <c r="AC417" t="s">
        <v>86</v>
      </c>
    </row>
    <row r="418" spans="1:29" x14ac:dyDescent="0.2">
      <c r="A418" t="s">
        <v>1077</v>
      </c>
      <c r="B418" t="s">
        <v>1078</v>
      </c>
      <c r="C418" t="s">
        <v>1077</v>
      </c>
      <c r="D418" t="s">
        <v>84</v>
      </c>
      <c r="E418" t="s">
        <v>116</v>
      </c>
      <c r="G418" t="s">
        <v>90</v>
      </c>
      <c r="H418" t="s">
        <v>1079</v>
      </c>
      <c r="I418" t="s">
        <v>91</v>
      </c>
      <c r="AB418">
        <v>3</v>
      </c>
      <c r="AC418" t="s">
        <v>156</v>
      </c>
    </row>
    <row r="419" spans="1:29" x14ac:dyDescent="0.2">
      <c r="A419" t="s">
        <v>1080</v>
      </c>
      <c r="B419" t="s">
        <v>1081</v>
      </c>
      <c r="C419" t="s">
        <v>1080</v>
      </c>
      <c r="D419" t="s">
        <v>84</v>
      </c>
      <c r="E419" t="s">
        <v>89</v>
      </c>
      <c r="F419" t="s">
        <v>642</v>
      </c>
      <c r="G419" t="s">
        <v>90</v>
      </c>
      <c r="I419" t="s">
        <v>91</v>
      </c>
      <c r="J419" t="s">
        <v>323</v>
      </c>
      <c r="K419" t="s">
        <v>1082</v>
      </c>
      <c r="L419">
        <v>14.032999999999999</v>
      </c>
      <c r="M419">
        <v>11.88019209</v>
      </c>
      <c r="N419">
        <v>13.257</v>
      </c>
      <c r="O419">
        <v>11.862304229999999</v>
      </c>
      <c r="P419">
        <v>13.994999999999999</v>
      </c>
      <c r="Q419" s="86">
        <v>45821</v>
      </c>
      <c r="S419">
        <v>0.69</v>
      </c>
      <c r="V419" t="s">
        <v>1083</v>
      </c>
      <c r="W419">
        <v>5</v>
      </c>
      <c r="X419" s="86">
        <v>45737</v>
      </c>
      <c r="Y419">
        <v>4</v>
      </c>
      <c r="Z419" s="86">
        <v>45657</v>
      </c>
      <c r="AA419">
        <v>3</v>
      </c>
      <c r="AB419">
        <v>3</v>
      </c>
      <c r="AC419" t="s">
        <v>156</v>
      </c>
    </row>
    <row r="420" spans="1:29" x14ac:dyDescent="0.2">
      <c r="A420" t="s">
        <v>1084</v>
      </c>
      <c r="B420" t="s">
        <v>1085</v>
      </c>
      <c r="C420" t="s">
        <v>1084</v>
      </c>
      <c r="D420" t="s">
        <v>84</v>
      </c>
      <c r="E420" t="s">
        <v>89</v>
      </c>
      <c r="G420" t="s">
        <v>90</v>
      </c>
      <c r="I420" t="s">
        <v>91</v>
      </c>
      <c r="J420" t="s">
        <v>323</v>
      </c>
      <c r="K420" t="s">
        <v>1082</v>
      </c>
      <c r="L420">
        <v>22.106999999999999</v>
      </c>
      <c r="M420">
        <v>20.894113109999999</v>
      </c>
      <c r="N420">
        <v>23.023</v>
      </c>
      <c r="O420">
        <v>19.486986399999999</v>
      </c>
      <c r="P420">
        <v>22.463000000000001</v>
      </c>
      <c r="Q420" s="86">
        <v>45821</v>
      </c>
      <c r="S420">
        <v>0.7</v>
      </c>
      <c r="V420" t="s">
        <v>1086</v>
      </c>
      <c r="W420">
        <v>6</v>
      </c>
      <c r="X420" s="86">
        <v>45737</v>
      </c>
      <c r="Y420">
        <v>5</v>
      </c>
      <c r="Z420" s="86">
        <v>45657</v>
      </c>
      <c r="AA420">
        <v>3</v>
      </c>
      <c r="AB420">
        <v>3</v>
      </c>
      <c r="AC420" t="s">
        <v>156</v>
      </c>
    </row>
    <row r="421" spans="1:29" x14ac:dyDescent="0.2">
      <c r="A421" t="s">
        <v>1087</v>
      </c>
      <c r="B421" t="s">
        <v>1088</v>
      </c>
      <c r="C421" t="s">
        <v>1087</v>
      </c>
      <c r="D421" t="s">
        <v>84</v>
      </c>
      <c r="E421" t="s">
        <v>564</v>
      </c>
      <c r="F421" t="s">
        <v>117</v>
      </c>
      <c r="G421" t="s">
        <v>90</v>
      </c>
      <c r="I421" t="s">
        <v>91</v>
      </c>
      <c r="J421" t="s">
        <v>323</v>
      </c>
      <c r="L421">
        <v>12.33</v>
      </c>
      <c r="M421">
        <v>11.27892814</v>
      </c>
      <c r="N421">
        <v>12.329000000000001</v>
      </c>
      <c r="O421">
        <v>9.1136064369999996</v>
      </c>
      <c r="P421">
        <v>10.247</v>
      </c>
      <c r="Q421" s="86">
        <v>45821</v>
      </c>
      <c r="T421">
        <v>0.33</v>
      </c>
      <c r="V421" t="s">
        <v>1089</v>
      </c>
      <c r="Y421">
        <v>4</v>
      </c>
      <c r="Z421" s="86">
        <v>45626</v>
      </c>
      <c r="AA421">
        <v>3</v>
      </c>
      <c r="AB421">
        <v>3</v>
      </c>
      <c r="AC421" t="s">
        <v>156</v>
      </c>
    </row>
    <row r="422" spans="1:29" x14ac:dyDescent="0.2">
      <c r="A422" t="s">
        <v>1090</v>
      </c>
      <c r="B422" t="s">
        <v>1091</v>
      </c>
      <c r="C422" t="s">
        <v>1090</v>
      </c>
      <c r="D422" t="s">
        <v>84</v>
      </c>
      <c r="E422" t="s">
        <v>564</v>
      </c>
      <c r="G422" t="s">
        <v>90</v>
      </c>
      <c r="I422" t="s">
        <v>91</v>
      </c>
      <c r="L422">
        <v>26.134</v>
      </c>
      <c r="M422">
        <v>26.19233865</v>
      </c>
      <c r="N422">
        <v>26.608000000000001</v>
      </c>
      <c r="O422">
        <v>26.470331460000001</v>
      </c>
      <c r="P422">
        <v>25.68</v>
      </c>
      <c r="Q422" s="86">
        <v>45821</v>
      </c>
      <c r="W422">
        <v>5</v>
      </c>
      <c r="X422" s="86">
        <v>44773</v>
      </c>
      <c r="Y422">
        <v>6</v>
      </c>
      <c r="Z422" s="86">
        <v>45369</v>
      </c>
      <c r="AB422">
        <v>4</v>
      </c>
      <c r="AC422" t="s">
        <v>127</v>
      </c>
    </row>
    <row r="423" spans="1:29" x14ac:dyDescent="0.2">
      <c r="A423" t="s">
        <v>1092</v>
      </c>
      <c r="B423" t="s">
        <v>1093</v>
      </c>
      <c r="C423" t="s">
        <v>1092</v>
      </c>
      <c r="D423" t="s">
        <v>84</v>
      </c>
      <c r="E423" t="s">
        <v>116</v>
      </c>
      <c r="F423" t="s">
        <v>117</v>
      </c>
      <c r="G423" t="s">
        <v>90</v>
      </c>
      <c r="I423" t="s">
        <v>91</v>
      </c>
      <c r="J423" t="s">
        <v>323</v>
      </c>
      <c r="L423">
        <v>17.741</v>
      </c>
      <c r="M423">
        <v>17.825670120000002</v>
      </c>
      <c r="N423">
        <v>17.342400000000001</v>
      </c>
      <c r="O423">
        <v>12.84225719</v>
      </c>
      <c r="P423">
        <v>11.750400000000001</v>
      </c>
      <c r="Q423" s="86">
        <v>45821</v>
      </c>
      <c r="V423" t="s">
        <v>1094</v>
      </c>
      <c r="AB423">
        <v>4</v>
      </c>
      <c r="AC423" t="s">
        <v>127</v>
      </c>
    </row>
    <row r="424" spans="1:29" x14ac:dyDescent="0.2">
      <c r="A424" t="s">
        <v>1095</v>
      </c>
      <c r="B424" t="s">
        <v>1096</v>
      </c>
      <c r="C424" t="s">
        <v>1095</v>
      </c>
      <c r="D424" t="s">
        <v>84</v>
      </c>
      <c r="E424" t="s">
        <v>116</v>
      </c>
      <c r="F424" t="s">
        <v>117</v>
      </c>
      <c r="G424" t="s">
        <v>90</v>
      </c>
      <c r="I424" t="s">
        <v>91</v>
      </c>
      <c r="J424" t="s">
        <v>323</v>
      </c>
      <c r="L424">
        <v>18.886299999999999</v>
      </c>
      <c r="M424">
        <v>17.21015294</v>
      </c>
      <c r="N424">
        <v>17.3429</v>
      </c>
      <c r="O424">
        <v>17.532774700000001</v>
      </c>
      <c r="P424">
        <v>19.6571</v>
      </c>
      <c r="Q424" s="86">
        <v>45821</v>
      </c>
      <c r="V424" t="s">
        <v>1097</v>
      </c>
      <c r="AA424">
        <v>4</v>
      </c>
      <c r="AB424">
        <v>4</v>
      </c>
      <c r="AC424" t="s">
        <v>127</v>
      </c>
    </row>
    <row r="425" spans="1:29" x14ac:dyDescent="0.2">
      <c r="A425" t="s">
        <v>1098</v>
      </c>
      <c r="B425" t="s">
        <v>1099</v>
      </c>
      <c r="C425" t="s">
        <v>1098</v>
      </c>
      <c r="D425" t="s">
        <v>84</v>
      </c>
      <c r="E425" t="s">
        <v>434</v>
      </c>
      <c r="G425" t="s">
        <v>90</v>
      </c>
      <c r="H425" t="s">
        <v>16913</v>
      </c>
      <c r="I425" t="s">
        <v>91</v>
      </c>
      <c r="J425" t="s">
        <v>323</v>
      </c>
      <c r="AA425">
        <v>5</v>
      </c>
      <c r="AB425">
        <v>2</v>
      </c>
      <c r="AC425" t="s">
        <v>153</v>
      </c>
    </row>
    <row r="426" spans="1:29" x14ac:dyDescent="0.2">
      <c r="A426" t="s">
        <v>1100</v>
      </c>
      <c r="B426" t="s">
        <v>1101</v>
      </c>
      <c r="C426" t="s">
        <v>1100</v>
      </c>
      <c r="D426" t="s">
        <v>84</v>
      </c>
      <c r="E426" t="s">
        <v>89</v>
      </c>
      <c r="G426" t="s">
        <v>90</v>
      </c>
      <c r="I426" t="s">
        <v>91</v>
      </c>
      <c r="J426" t="s">
        <v>323</v>
      </c>
      <c r="L426">
        <v>19.024999999999999</v>
      </c>
      <c r="M426">
        <v>16.874783600000001</v>
      </c>
      <c r="N426">
        <v>18.068000000000001</v>
      </c>
      <c r="O426">
        <v>14.350986539999999</v>
      </c>
      <c r="P426">
        <v>14.489000000000001</v>
      </c>
      <c r="Q426" s="86">
        <v>45821</v>
      </c>
      <c r="S426">
        <v>1.59</v>
      </c>
      <c r="T426">
        <v>1.5</v>
      </c>
      <c r="V426" t="s">
        <v>1102</v>
      </c>
      <c r="W426">
        <v>6</v>
      </c>
      <c r="X426" s="86">
        <v>45695</v>
      </c>
      <c r="Y426">
        <v>5</v>
      </c>
      <c r="Z426" s="86">
        <v>45382</v>
      </c>
      <c r="AA426">
        <v>4</v>
      </c>
      <c r="AB426">
        <v>3</v>
      </c>
      <c r="AC426" t="s">
        <v>156</v>
      </c>
    </row>
    <row r="427" spans="1:29" x14ac:dyDescent="0.2">
      <c r="A427" t="s">
        <v>1103</v>
      </c>
      <c r="B427" t="s">
        <v>1104</v>
      </c>
      <c r="C427" t="s">
        <v>1103</v>
      </c>
      <c r="D427" t="s">
        <v>84</v>
      </c>
      <c r="E427" t="s">
        <v>89</v>
      </c>
      <c r="G427" t="s">
        <v>90</v>
      </c>
      <c r="I427" t="s">
        <v>91</v>
      </c>
      <c r="J427" t="s">
        <v>323</v>
      </c>
      <c r="K427" t="s">
        <v>1105</v>
      </c>
      <c r="L427">
        <v>15.743</v>
      </c>
      <c r="M427">
        <v>13.354850040000001</v>
      </c>
      <c r="N427">
        <v>14.021000000000001</v>
      </c>
      <c r="O427">
        <v>11.88770815</v>
      </c>
      <c r="P427">
        <v>12.536</v>
      </c>
      <c r="Q427" s="86">
        <v>45821</v>
      </c>
      <c r="S427">
        <v>1.61</v>
      </c>
      <c r="T427">
        <v>1.5</v>
      </c>
      <c r="V427" t="s">
        <v>1106</v>
      </c>
      <c r="W427">
        <v>6</v>
      </c>
      <c r="X427" s="86">
        <v>45695</v>
      </c>
      <c r="Y427">
        <v>4</v>
      </c>
      <c r="Z427" s="86">
        <v>45382</v>
      </c>
      <c r="AA427">
        <v>4</v>
      </c>
      <c r="AB427">
        <v>3</v>
      </c>
      <c r="AC427" t="s">
        <v>156</v>
      </c>
    </row>
    <row r="428" spans="1:29" x14ac:dyDescent="0.2">
      <c r="A428" t="s">
        <v>1107</v>
      </c>
      <c r="B428" t="s">
        <v>1108</v>
      </c>
      <c r="C428" t="s">
        <v>1107</v>
      </c>
      <c r="D428" t="s">
        <v>84</v>
      </c>
      <c r="E428" t="s">
        <v>116</v>
      </c>
      <c r="F428" t="s">
        <v>117</v>
      </c>
      <c r="G428" t="s">
        <v>90</v>
      </c>
      <c r="I428" t="s">
        <v>91</v>
      </c>
      <c r="J428" t="s">
        <v>323</v>
      </c>
      <c r="L428">
        <v>25.331299999999999</v>
      </c>
      <c r="M428">
        <v>22.29416024</v>
      </c>
      <c r="N428">
        <v>21.3003</v>
      </c>
      <c r="O428">
        <v>22.450190840000001</v>
      </c>
      <c r="P428">
        <v>27.770399999999999</v>
      </c>
      <c r="Q428" s="86">
        <v>45821</v>
      </c>
      <c r="V428" t="s">
        <v>1109</v>
      </c>
      <c r="AB428">
        <v>4</v>
      </c>
      <c r="AC428" t="s">
        <v>127</v>
      </c>
    </row>
    <row r="429" spans="1:29" x14ac:dyDescent="0.2">
      <c r="A429" t="s">
        <v>1110</v>
      </c>
      <c r="B429" t="s">
        <v>1111</v>
      </c>
      <c r="C429" t="s">
        <v>1110</v>
      </c>
      <c r="D429" t="s">
        <v>84</v>
      </c>
      <c r="E429" t="s">
        <v>89</v>
      </c>
      <c r="F429" t="s">
        <v>642</v>
      </c>
      <c r="G429" t="s">
        <v>90</v>
      </c>
      <c r="I429" t="s">
        <v>91</v>
      </c>
      <c r="J429" t="s">
        <v>323</v>
      </c>
      <c r="K429" t="s">
        <v>1055</v>
      </c>
      <c r="L429">
        <v>9.8640000000000008</v>
      </c>
      <c r="M429">
        <v>10.345484669999999</v>
      </c>
      <c r="N429">
        <v>10.875999999999999</v>
      </c>
      <c r="O429">
        <v>6.875480327</v>
      </c>
      <c r="P429">
        <v>5.3879999999999999</v>
      </c>
      <c r="Q429" s="86">
        <v>45821</v>
      </c>
      <c r="R429">
        <v>3.75</v>
      </c>
      <c r="S429">
        <v>0.53</v>
      </c>
      <c r="T429">
        <v>0.45</v>
      </c>
      <c r="V429" t="s">
        <v>1112</v>
      </c>
      <c r="W429">
        <v>4</v>
      </c>
      <c r="X429" s="86">
        <v>45777</v>
      </c>
      <c r="Y429">
        <v>3</v>
      </c>
      <c r="Z429" s="86">
        <v>45777</v>
      </c>
      <c r="AA429">
        <v>2</v>
      </c>
      <c r="AB429">
        <v>3</v>
      </c>
      <c r="AC429" t="s">
        <v>156</v>
      </c>
    </row>
    <row r="430" spans="1:29" x14ac:dyDescent="0.2">
      <c r="A430" t="s">
        <v>1113</v>
      </c>
      <c r="B430" t="s">
        <v>1114</v>
      </c>
      <c r="C430" t="s">
        <v>1113</v>
      </c>
      <c r="D430" t="s">
        <v>84</v>
      </c>
      <c r="E430" t="s">
        <v>116</v>
      </c>
      <c r="F430" t="s">
        <v>117</v>
      </c>
      <c r="G430" t="s">
        <v>90</v>
      </c>
      <c r="I430" t="s">
        <v>91</v>
      </c>
      <c r="J430" t="s">
        <v>323</v>
      </c>
      <c r="L430">
        <v>21.3596</v>
      </c>
      <c r="M430">
        <v>18.918941870000001</v>
      </c>
      <c r="N430">
        <v>18.7364</v>
      </c>
      <c r="O430">
        <v>16.3457337</v>
      </c>
      <c r="P430">
        <v>18.968499999999999</v>
      </c>
      <c r="Q430" s="86">
        <v>45821</v>
      </c>
      <c r="V430" t="s">
        <v>1115</v>
      </c>
      <c r="AA430">
        <v>4</v>
      </c>
      <c r="AB430">
        <v>4</v>
      </c>
      <c r="AC430" t="s">
        <v>127</v>
      </c>
    </row>
    <row r="431" spans="1:29" x14ac:dyDescent="0.2">
      <c r="A431" t="s">
        <v>1116</v>
      </c>
      <c r="B431" t="s">
        <v>1117</v>
      </c>
      <c r="C431" t="s">
        <v>1116</v>
      </c>
      <c r="D431" t="s">
        <v>84</v>
      </c>
      <c r="E431" t="s">
        <v>89</v>
      </c>
      <c r="F431" t="s">
        <v>642</v>
      </c>
      <c r="G431" t="s">
        <v>90</v>
      </c>
      <c r="I431" t="s">
        <v>91</v>
      </c>
      <c r="J431" t="s">
        <v>323</v>
      </c>
      <c r="K431" t="s">
        <v>1118</v>
      </c>
      <c r="L431">
        <v>8.3439999999999994</v>
      </c>
      <c r="M431">
        <v>8.0303004789999992</v>
      </c>
      <c r="N431">
        <v>8.3059999999999992</v>
      </c>
      <c r="O431">
        <v>7.1552499960000002</v>
      </c>
      <c r="P431">
        <v>7.3630000000000004</v>
      </c>
      <c r="Q431" s="86">
        <v>45821</v>
      </c>
      <c r="S431">
        <v>0.6</v>
      </c>
      <c r="T431">
        <v>0.5</v>
      </c>
      <c r="V431" t="s">
        <v>1119</v>
      </c>
      <c r="W431">
        <v>5</v>
      </c>
      <c r="X431" s="86">
        <v>45777</v>
      </c>
      <c r="Y431">
        <v>3</v>
      </c>
      <c r="Z431" s="86">
        <v>45747</v>
      </c>
      <c r="AA431">
        <v>3</v>
      </c>
      <c r="AB431">
        <v>3</v>
      </c>
      <c r="AC431" t="s">
        <v>156</v>
      </c>
    </row>
    <row r="432" spans="1:29" x14ac:dyDescent="0.2">
      <c r="A432" t="s">
        <v>1120</v>
      </c>
      <c r="B432" t="s">
        <v>1121</v>
      </c>
      <c r="C432" t="s">
        <v>1120</v>
      </c>
      <c r="D432" t="s">
        <v>84</v>
      </c>
      <c r="E432" t="s">
        <v>434</v>
      </c>
      <c r="G432" t="s">
        <v>90</v>
      </c>
      <c r="H432" t="s">
        <v>196</v>
      </c>
      <c r="I432" t="s">
        <v>91</v>
      </c>
      <c r="L432">
        <v>13.7094</v>
      </c>
      <c r="M432">
        <v>10.58318802</v>
      </c>
      <c r="N432">
        <v>11.931100000000001</v>
      </c>
      <c r="O432">
        <v>8.8403974810000001</v>
      </c>
      <c r="P432">
        <v>5.5606999999999998</v>
      </c>
      <c r="Q432" s="86">
        <v>45821</v>
      </c>
      <c r="AB432">
        <v>3</v>
      </c>
      <c r="AC432" t="s">
        <v>156</v>
      </c>
    </row>
    <row r="433" spans="1:29" x14ac:dyDescent="0.2">
      <c r="A433" t="s">
        <v>1122</v>
      </c>
      <c r="B433" t="s">
        <v>1123</v>
      </c>
      <c r="C433" t="s">
        <v>1122</v>
      </c>
      <c r="D433" t="s">
        <v>84</v>
      </c>
      <c r="E433" t="s">
        <v>564</v>
      </c>
      <c r="G433" t="s">
        <v>90</v>
      </c>
      <c r="H433" t="s">
        <v>1124</v>
      </c>
      <c r="L433">
        <v>14.007999999999999</v>
      </c>
      <c r="M433">
        <v>12.176848939999999</v>
      </c>
      <c r="N433">
        <v>13.746</v>
      </c>
      <c r="O433">
        <v>10.398510569999999</v>
      </c>
      <c r="P433">
        <v>10.811</v>
      </c>
      <c r="Q433" s="86">
        <v>45821</v>
      </c>
      <c r="S433">
        <v>0.75</v>
      </c>
      <c r="W433">
        <v>5</v>
      </c>
      <c r="X433" s="86">
        <v>45657</v>
      </c>
      <c r="Y433">
        <v>5</v>
      </c>
      <c r="Z433" s="86">
        <v>45657</v>
      </c>
      <c r="AB433">
        <v>3</v>
      </c>
      <c r="AC433" t="s">
        <v>156</v>
      </c>
    </row>
    <row r="434" spans="1:29" x14ac:dyDescent="0.2">
      <c r="A434" t="s">
        <v>1125</v>
      </c>
      <c r="B434" t="s">
        <v>1126</v>
      </c>
      <c r="C434" t="s">
        <v>1125</v>
      </c>
      <c r="D434" t="s">
        <v>84</v>
      </c>
      <c r="E434" t="s">
        <v>116</v>
      </c>
      <c r="G434" t="s">
        <v>90</v>
      </c>
      <c r="L434">
        <v>31.290400000000002</v>
      </c>
      <c r="M434">
        <v>31.27662458</v>
      </c>
      <c r="N434">
        <v>32.237400000000001</v>
      </c>
      <c r="O434">
        <v>35.575106470000001</v>
      </c>
      <c r="P434">
        <v>40.9649</v>
      </c>
      <c r="Q434" s="86">
        <v>45821</v>
      </c>
      <c r="AB434">
        <v>5</v>
      </c>
      <c r="AC434" t="s">
        <v>86</v>
      </c>
    </row>
    <row r="435" spans="1:29" x14ac:dyDescent="0.2">
      <c r="A435" t="s">
        <v>1127</v>
      </c>
      <c r="B435" t="s">
        <v>1128</v>
      </c>
      <c r="C435" t="s">
        <v>1127</v>
      </c>
      <c r="D435" t="s">
        <v>84</v>
      </c>
      <c r="E435" t="s">
        <v>116</v>
      </c>
      <c r="G435" t="s">
        <v>90</v>
      </c>
      <c r="H435" t="s">
        <v>1065</v>
      </c>
      <c r="L435">
        <v>14.532</v>
      </c>
      <c r="M435">
        <v>10.216064279999999</v>
      </c>
      <c r="N435">
        <v>12.645</v>
      </c>
      <c r="O435">
        <v>4.6188256990000003</v>
      </c>
      <c r="P435">
        <v>6.6440000000000001</v>
      </c>
      <c r="Q435" s="86">
        <v>45821</v>
      </c>
      <c r="T435">
        <v>1.25</v>
      </c>
      <c r="Y435">
        <v>6</v>
      </c>
      <c r="Z435" s="86">
        <v>45322</v>
      </c>
      <c r="AB435">
        <v>4</v>
      </c>
      <c r="AC435" t="s">
        <v>127</v>
      </c>
    </row>
    <row r="436" spans="1:29" x14ac:dyDescent="0.2">
      <c r="A436" t="s">
        <v>1129</v>
      </c>
      <c r="B436" t="s">
        <v>1130</v>
      </c>
      <c r="C436" t="s">
        <v>1129</v>
      </c>
      <c r="D436" t="s">
        <v>84</v>
      </c>
      <c r="E436" t="s">
        <v>116</v>
      </c>
      <c r="G436" t="s">
        <v>90</v>
      </c>
      <c r="H436" t="s">
        <v>196</v>
      </c>
      <c r="L436">
        <v>27.780100000000001</v>
      </c>
      <c r="M436">
        <v>29.986572979999998</v>
      </c>
      <c r="N436">
        <v>30.0702</v>
      </c>
      <c r="O436">
        <v>30.536333590000002</v>
      </c>
      <c r="P436">
        <v>38.528300000000002</v>
      </c>
      <c r="Q436" s="86">
        <v>45821</v>
      </c>
      <c r="AB436">
        <v>4</v>
      </c>
      <c r="AC436" t="s">
        <v>127</v>
      </c>
    </row>
    <row r="437" spans="1:29" x14ac:dyDescent="0.2">
      <c r="A437" t="s">
        <v>1131</v>
      </c>
      <c r="B437" t="s">
        <v>1132</v>
      </c>
      <c r="C437" t="s">
        <v>1131</v>
      </c>
      <c r="D437" t="s">
        <v>84</v>
      </c>
      <c r="E437" t="s">
        <v>564</v>
      </c>
      <c r="G437" t="s">
        <v>90</v>
      </c>
      <c r="H437" t="s">
        <v>150</v>
      </c>
      <c r="I437" t="s">
        <v>91</v>
      </c>
      <c r="L437">
        <v>15.036</v>
      </c>
      <c r="M437">
        <v>10.57431214</v>
      </c>
      <c r="N437">
        <v>15.087999999999999</v>
      </c>
      <c r="O437">
        <v>11.336408199999999</v>
      </c>
      <c r="P437">
        <v>13.821999999999999</v>
      </c>
      <c r="Q437" s="86">
        <v>45821</v>
      </c>
      <c r="S437">
        <v>1.05</v>
      </c>
      <c r="W437">
        <v>5</v>
      </c>
      <c r="X437" s="86">
        <v>45772</v>
      </c>
      <c r="Y437">
        <v>4</v>
      </c>
      <c r="Z437" s="86">
        <v>45772</v>
      </c>
      <c r="AB437">
        <v>3</v>
      </c>
      <c r="AC437" t="s">
        <v>156</v>
      </c>
    </row>
    <row r="438" spans="1:29" x14ac:dyDescent="0.2">
      <c r="A438" t="s">
        <v>1133</v>
      </c>
      <c r="B438" t="s">
        <v>1134</v>
      </c>
      <c r="C438" t="s">
        <v>1133</v>
      </c>
      <c r="D438" t="s">
        <v>84</v>
      </c>
      <c r="E438" t="s">
        <v>564</v>
      </c>
      <c r="F438" t="s">
        <v>117</v>
      </c>
      <c r="G438" t="s">
        <v>90</v>
      </c>
      <c r="I438" t="s">
        <v>91</v>
      </c>
      <c r="Q438" s="86">
        <v>45154</v>
      </c>
      <c r="V438" t="s">
        <v>1135</v>
      </c>
      <c r="AA438">
        <v>4</v>
      </c>
      <c r="AB438">
        <v>5</v>
      </c>
      <c r="AC438" t="s">
        <v>86</v>
      </c>
    </row>
    <row r="439" spans="1:29" x14ac:dyDescent="0.2">
      <c r="A439" t="s">
        <v>1136</v>
      </c>
      <c r="B439" t="s">
        <v>1137</v>
      </c>
      <c r="C439" t="s">
        <v>1136</v>
      </c>
      <c r="D439" t="s">
        <v>84</v>
      </c>
      <c r="E439" t="s">
        <v>564</v>
      </c>
      <c r="G439" t="s">
        <v>90</v>
      </c>
      <c r="L439">
        <v>13.288</v>
      </c>
      <c r="M439">
        <v>12.649794200000001</v>
      </c>
      <c r="N439">
        <v>12.997999999999999</v>
      </c>
      <c r="O439">
        <v>10.692789429999999</v>
      </c>
      <c r="P439">
        <v>12.217000000000001</v>
      </c>
      <c r="Q439" s="86">
        <v>45821</v>
      </c>
      <c r="S439">
        <v>1.06</v>
      </c>
      <c r="Y439">
        <v>4</v>
      </c>
      <c r="Z439" s="86">
        <v>45729</v>
      </c>
      <c r="AB439">
        <v>3</v>
      </c>
      <c r="AC439" t="s">
        <v>156</v>
      </c>
    </row>
    <row r="440" spans="1:29" x14ac:dyDescent="0.2">
      <c r="A440" t="s">
        <v>1138</v>
      </c>
      <c r="B440" t="s">
        <v>1139</v>
      </c>
      <c r="C440" t="s">
        <v>1138</v>
      </c>
      <c r="D440" t="s">
        <v>84</v>
      </c>
      <c r="E440" t="s">
        <v>564</v>
      </c>
      <c r="G440" t="s">
        <v>90</v>
      </c>
      <c r="I440" t="s">
        <v>91</v>
      </c>
      <c r="J440" t="s">
        <v>323</v>
      </c>
      <c r="K440" t="s">
        <v>1048</v>
      </c>
      <c r="L440">
        <v>13.515000000000001</v>
      </c>
      <c r="M440">
        <v>12.56567961</v>
      </c>
      <c r="N440">
        <v>13.281000000000001</v>
      </c>
      <c r="O440">
        <v>10.47106773</v>
      </c>
      <c r="P440">
        <v>12.23</v>
      </c>
      <c r="Q440" s="86">
        <v>45821</v>
      </c>
      <c r="T440">
        <v>0.45</v>
      </c>
      <c r="V440" t="s">
        <v>1140</v>
      </c>
      <c r="Y440">
        <v>5</v>
      </c>
      <c r="Z440" s="86">
        <v>45808</v>
      </c>
      <c r="AA440">
        <v>4</v>
      </c>
      <c r="AB440">
        <v>3</v>
      </c>
      <c r="AC440" t="s">
        <v>156</v>
      </c>
    </row>
    <row r="441" spans="1:29" x14ac:dyDescent="0.2">
      <c r="A441" t="s">
        <v>1141</v>
      </c>
      <c r="B441" t="s">
        <v>1142</v>
      </c>
      <c r="C441" t="s">
        <v>1141</v>
      </c>
      <c r="D441" t="s">
        <v>84</v>
      </c>
      <c r="E441" t="s">
        <v>564</v>
      </c>
      <c r="F441" t="s">
        <v>117</v>
      </c>
      <c r="G441" t="s">
        <v>90</v>
      </c>
      <c r="I441" t="s">
        <v>91</v>
      </c>
      <c r="J441" t="s">
        <v>323</v>
      </c>
      <c r="L441">
        <v>32.478999999999999</v>
      </c>
      <c r="M441">
        <v>30.61180045</v>
      </c>
      <c r="N441">
        <v>35.387</v>
      </c>
      <c r="O441">
        <v>27.422356959999998</v>
      </c>
      <c r="P441">
        <v>31.170999999999999</v>
      </c>
      <c r="Q441" s="86">
        <v>45821</v>
      </c>
      <c r="T441">
        <v>0.9</v>
      </c>
      <c r="V441" t="s">
        <v>1143</v>
      </c>
      <c r="Y441">
        <v>6</v>
      </c>
      <c r="Z441" s="86">
        <v>45808</v>
      </c>
      <c r="AA441">
        <v>4</v>
      </c>
      <c r="AB441">
        <v>4</v>
      </c>
      <c r="AC441" t="s">
        <v>127</v>
      </c>
    </row>
    <row r="442" spans="1:29" x14ac:dyDescent="0.2">
      <c r="A442" t="s">
        <v>1144</v>
      </c>
      <c r="B442" t="s">
        <v>1145</v>
      </c>
      <c r="C442" t="s">
        <v>1144</v>
      </c>
      <c r="D442" t="s">
        <v>84</v>
      </c>
      <c r="E442" t="s">
        <v>564</v>
      </c>
      <c r="F442" t="s">
        <v>117</v>
      </c>
      <c r="G442" t="s">
        <v>90</v>
      </c>
      <c r="I442" t="s">
        <v>91</v>
      </c>
      <c r="J442" t="s">
        <v>323</v>
      </c>
      <c r="K442" t="s">
        <v>1048</v>
      </c>
      <c r="L442">
        <v>14.912000000000001</v>
      </c>
      <c r="M442">
        <v>12.46238441</v>
      </c>
      <c r="N442">
        <v>14.321</v>
      </c>
      <c r="O442">
        <v>11.55528621</v>
      </c>
      <c r="P442">
        <v>17.036999999999999</v>
      </c>
      <c r="Q442" s="86">
        <v>45821</v>
      </c>
      <c r="T442">
        <v>0.75</v>
      </c>
      <c r="V442" t="s">
        <v>1146</v>
      </c>
      <c r="Y442">
        <v>4</v>
      </c>
      <c r="Z442" s="86">
        <v>45808</v>
      </c>
      <c r="AA442">
        <v>4</v>
      </c>
      <c r="AB442">
        <v>3</v>
      </c>
      <c r="AC442" t="s">
        <v>156</v>
      </c>
    </row>
    <row r="443" spans="1:29" x14ac:dyDescent="0.2">
      <c r="A443" t="s">
        <v>17624</v>
      </c>
      <c r="B443" t="s">
        <v>17625</v>
      </c>
      <c r="C443" t="s">
        <v>17624</v>
      </c>
      <c r="D443" t="s">
        <v>84</v>
      </c>
      <c r="E443" t="s">
        <v>564</v>
      </c>
      <c r="G443" t="s">
        <v>90</v>
      </c>
      <c r="H443" t="s">
        <v>16039</v>
      </c>
      <c r="I443" t="s">
        <v>91</v>
      </c>
      <c r="L443">
        <v>14.943</v>
      </c>
      <c r="M443">
        <v>10.939963329999999</v>
      </c>
      <c r="N443">
        <v>15.044</v>
      </c>
      <c r="O443">
        <v>10.394966670000001</v>
      </c>
      <c r="P443">
        <v>9.6639999999999997</v>
      </c>
      <c r="Q443" s="86">
        <v>45821</v>
      </c>
      <c r="S443">
        <v>0.49</v>
      </c>
      <c r="W443">
        <v>4</v>
      </c>
      <c r="X443" s="86">
        <v>44926</v>
      </c>
      <c r="Y443">
        <v>5</v>
      </c>
      <c r="Z443" s="86">
        <v>45777</v>
      </c>
      <c r="AB443">
        <v>3</v>
      </c>
      <c r="AC443" t="s">
        <v>156</v>
      </c>
    </row>
    <row r="444" spans="1:29" x14ac:dyDescent="0.2">
      <c r="A444" t="s">
        <v>1147</v>
      </c>
      <c r="B444" t="s">
        <v>1148</v>
      </c>
      <c r="C444" t="s">
        <v>1147</v>
      </c>
      <c r="D444" t="s">
        <v>84</v>
      </c>
      <c r="E444" t="s">
        <v>89</v>
      </c>
      <c r="G444" t="s">
        <v>90</v>
      </c>
      <c r="I444" t="s">
        <v>91</v>
      </c>
      <c r="J444" t="s">
        <v>323</v>
      </c>
      <c r="K444" t="s">
        <v>1149</v>
      </c>
      <c r="L444">
        <v>17.574000000000002</v>
      </c>
      <c r="M444">
        <v>15.79000768</v>
      </c>
      <c r="N444">
        <v>16.431999999999999</v>
      </c>
      <c r="O444">
        <v>14.95946535</v>
      </c>
      <c r="P444">
        <v>15.000999999999999</v>
      </c>
      <c r="Q444" s="86">
        <v>45821</v>
      </c>
      <c r="S444">
        <v>1.57</v>
      </c>
      <c r="T444">
        <v>1.5</v>
      </c>
      <c r="V444" t="s">
        <v>1150</v>
      </c>
      <c r="W444">
        <v>6</v>
      </c>
      <c r="X444" s="86">
        <v>45716</v>
      </c>
      <c r="Y444">
        <v>4</v>
      </c>
      <c r="Z444" s="86">
        <v>45443</v>
      </c>
      <c r="AA444">
        <v>3</v>
      </c>
      <c r="AB444">
        <v>3</v>
      </c>
      <c r="AC444" t="s">
        <v>156</v>
      </c>
    </row>
    <row r="445" spans="1:29" x14ac:dyDescent="0.2">
      <c r="A445" t="s">
        <v>1151</v>
      </c>
      <c r="B445" t="s">
        <v>1152</v>
      </c>
      <c r="C445" t="s">
        <v>1151</v>
      </c>
      <c r="D445" t="s">
        <v>84</v>
      </c>
      <c r="E445" t="s">
        <v>564</v>
      </c>
      <c r="F445" t="s">
        <v>117</v>
      </c>
      <c r="G445" t="s">
        <v>90</v>
      </c>
      <c r="I445" t="s">
        <v>91</v>
      </c>
      <c r="J445" t="s">
        <v>323</v>
      </c>
      <c r="K445" t="s">
        <v>1022</v>
      </c>
      <c r="L445">
        <v>28.873999999999999</v>
      </c>
      <c r="M445">
        <v>28.57345771</v>
      </c>
      <c r="N445">
        <v>32.762999999999998</v>
      </c>
      <c r="O445">
        <v>26.271341249999999</v>
      </c>
      <c r="P445">
        <v>32.134</v>
      </c>
      <c r="Q445" s="86">
        <v>45821</v>
      </c>
      <c r="T445">
        <v>0.75</v>
      </c>
      <c r="V445" t="s">
        <v>1153</v>
      </c>
      <c r="W445">
        <v>7</v>
      </c>
      <c r="X445" s="86">
        <v>45504</v>
      </c>
      <c r="Y445">
        <v>6</v>
      </c>
      <c r="Z445" s="86">
        <v>45504</v>
      </c>
      <c r="AA445">
        <v>4</v>
      </c>
      <c r="AB445">
        <v>4</v>
      </c>
      <c r="AC445" t="s">
        <v>127</v>
      </c>
    </row>
    <row r="446" spans="1:29" x14ac:dyDescent="0.2">
      <c r="A446" t="s">
        <v>1154</v>
      </c>
      <c r="B446" t="s">
        <v>1155</v>
      </c>
      <c r="C446" t="s">
        <v>1154</v>
      </c>
      <c r="D446" t="s">
        <v>84</v>
      </c>
      <c r="E446" t="s">
        <v>434</v>
      </c>
      <c r="G446" t="s">
        <v>90</v>
      </c>
      <c r="H446" t="s">
        <v>196</v>
      </c>
      <c r="I446" t="s">
        <v>91</v>
      </c>
      <c r="L446">
        <v>17.6478</v>
      </c>
      <c r="M446">
        <v>13.754080480000001</v>
      </c>
      <c r="N446">
        <v>14.2989</v>
      </c>
      <c r="O446">
        <v>11.50586668</v>
      </c>
      <c r="P446">
        <v>11.442299999999999</v>
      </c>
      <c r="Q446" s="86">
        <v>45761</v>
      </c>
      <c r="AB446">
        <v>4</v>
      </c>
      <c r="AC446" t="s">
        <v>127</v>
      </c>
    </row>
    <row r="447" spans="1:29" x14ac:dyDescent="0.2">
      <c r="A447" t="s">
        <v>1156</v>
      </c>
      <c r="B447" t="s">
        <v>1157</v>
      </c>
      <c r="C447" t="s">
        <v>1156</v>
      </c>
      <c r="D447" t="s">
        <v>84</v>
      </c>
      <c r="F447" t="s">
        <v>117</v>
      </c>
      <c r="G447" t="s">
        <v>90</v>
      </c>
      <c r="J447" t="s">
        <v>643</v>
      </c>
      <c r="L447">
        <v>29.1706</v>
      </c>
      <c r="M447">
        <v>29.841075660000001</v>
      </c>
      <c r="N447">
        <v>29.935600000000001</v>
      </c>
      <c r="O447">
        <v>25.240896889999998</v>
      </c>
      <c r="P447">
        <v>25.601400000000002</v>
      </c>
      <c r="Q447" s="86">
        <v>45821</v>
      </c>
      <c r="AB447">
        <v>4</v>
      </c>
      <c r="AC447" t="s">
        <v>127</v>
      </c>
    </row>
    <row r="448" spans="1:29" x14ac:dyDescent="0.2">
      <c r="A448" t="s">
        <v>1158</v>
      </c>
      <c r="B448" t="s">
        <v>1159</v>
      </c>
      <c r="C448" t="s">
        <v>1158</v>
      </c>
      <c r="D448" t="s">
        <v>84</v>
      </c>
      <c r="E448" t="s">
        <v>89</v>
      </c>
      <c r="G448" t="s">
        <v>90</v>
      </c>
      <c r="I448" t="s">
        <v>91</v>
      </c>
      <c r="J448" t="s">
        <v>323</v>
      </c>
      <c r="K448" t="s">
        <v>1160</v>
      </c>
      <c r="L448">
        <v>16.942</v>
      </c>
      <c r="M448">
        <v>15.554462559999999</v>
      </c>
      <c r="N448">
        <v>15.313000000000001</v>
      </c>
      <c r="O448">
        <v>14.139610319999999</v>
      </c>
      <c r="P448">
        <v>15.06</v>
      </c>
      <c r="Q448" s="86">
        <v>45821</v>
      </c>
      <c r="S448">
        <v>1.55</v>
      </c>
      <c r="T448">
        <v>1.5</v>
      </c>
      <c r="V448" t="s">
        <v>1161</v>
      </c>
      <c r="W448">
        <v>6</v>
      </c>
      <c r="X448" s="86">
        <v>45772</v>
      </c>
      <c r="Y448">
        <v>4</v>
      </c>
      <c r="Z448" s="86">
        <v>45772</v>
      </c>
      <c r="AA448">
        <v>3</v>
      </c>
      <c r="AB448">
        <v>3</v>
      </c>
      <c r="AC448" t="s">
        <v>156</v>
      </c>
    </row>
    <row r="449" spans="1:29" x14ac:dyDescent="0.2">
      <c r="A449" t="s">
        <v>1162</v>
      </c>
      <c r="B449" t="s">
        <v>1163</v>
      </c>
      <c r="C449" t="s">
        <v>1162</v>
      </c>
      <c r="D449" t="s">
        <v>84</v>
      </c>
      <c r="E449" t="s">
        <v>1164</v>
      </c>
      <c r="G449" t="s">
        <v>90</v>
      </c>
      <c r="I449" t="s">
        <v>91</v>
      </c>
      <c r="J449" t="s">
        <v>323</v>
      </c>
      <c r="K449" t="s">
        <v>1160</v>
      </c>
      <c r="L449">
        <v>11.407999999999999</v>
      </c>
      <c r="M449">
        <v>9.949378501</v>
      </c>
      <c r="N449">
        <v>10.885</v>
      </c>
      <c r="O449">
        <v>8.7105199879999997</v>
      </c>
      <c r="P449">
        <v>8.7270000000000003</v>
      </c>
      <c r="Q449" s="86">
        <v>45821</v>
      </c>
      <c r="S449">
        <v>0.3</v>
      </c>
      <c r="T449">
        <v>0.3</v>
      </c>
      <c r="V449" t="s">
        <v>1165</v>
      </c>
      <c r="W449">
        <v>6</v>
      </c>
      <c r="X449" s="86">
        <v>45772</v>
      </c>
      <c r="Y449">
        <v>4</v>
      </c>
      <c r="Z449" s="86">
        <v>45772</v>
      </c>
      <c r="AA449">
        <v>3</v>
      </c>
      <c r="AB449">
        <v>3</v>
      </c>
      <c r="AC449" t="s">
        <v>156</v>
      </c>
    </row>
    <row r="450" spans="1:29" x14ac:dyDescent="0.2">
      <c r="A450" t="s">
        <v>1166</v>
      </c>
      <c r="B450" t="s">
        <v>1167</v>
      </c>
      <c r="C450" t="s">
        <v>1166</v>
      </c>
      <c r="D450" t="s">
        <v>84</v>
      </c>
      <c r="E450" t="s">
        <v>89</v>
      </c>
      <c r="F450" t="s">
        <v>642</v>
      </c>
      <c r="G450" t="s">
        <v>90</v>
      </c>
      <c r="I450" t="s">
        <v>91</v>
      </c>
      <c r="J450" t="s">
        <v>323</v>
      </c>
      <c r="K450" t="s">
        <v>1118</v>
      </c>
      <c r="L450">
        <v>14.180999999999999</v>
      </c>
      <c r="M450">
        <v>12.3316991</v>
      </c>
      <c r="N450">
        <v>13.07</v>
      </c>
      <c r="O450">
        <v>12.70734938</v>
      </c>
      <c r="P450">
        <v>13.497</v>
      </c>
      <c r="Q450" s="86">
        <v>45821</v>
      </c>
      <c r="S450">
        <v>1.67</v>
      </c>
      <c r="T450">
        <v>1.67</v>
      </c>
      <c r="V450" t="s">
        <v>1168</v>
      </c>
      <c r="W450">
        <v>5</v>
      </c>
      <c r="X450" s="86">
        <v>45777</v>
      </c>
      <c r="Y450">
        <v>4</v>
      </c>
      <c r="Z450" s="86">
        <v>45747</v>
      </c>
      <c r="AA450">
        <v>3</v>
      </c>
      <c r="AB450">
        <v>3</v>
      </c>
      <c r="AC450" t="s">
        <v>156</v>
      </c>
    </row>
    <row r="451" spans="1:29" x14ac:dyDescent="0.2">
      <c r="A451" t="s">
        <v>1169</v>
      </c>
      <c r="B451" t="s">
        <v>1170</v>
      </c>
      <c r="C451" t="s">
        <v>1169</v>
      </c>
      <c r="D451" t="s">
        <v>84</v>
      </c>
      <c r="E451" t="s">
        <v>89</v>
      </c>
      <c r="G451" t="s">
        <v>90</v>
      </c>
      <c r="I451" t="s">
        <v>91</v>
      </c>
      <c r="J451" t="s">
        <v>323</v>
      </c>
      <c r="L451">
        <v>14.182</v>
      </c>
      <c r="M451">
        <v>12.32458535</v>
      </c>
      <c r="N451">
        <v>13.065</v>
      </c>
      <c r="O451">
        <v>12.70090753</v>
      </c>
      <c r="P451">
        <v>13.478</v>
      </c>
      <c r="Q451" s="86">
        <v>45821</v>
      </c>
      <c r="S451">
        <v>1.67</v>
      </c>
      <c r="T451">
        <v>1.67</v>
      </c>
      <c r="V451" t="s">
        <v>1171</v>
      </c>
      <c r="W451">
        <v>5</v>
      </c>
      <c r="X451" s="86">
        <v>45777</v>
      </c>
      <c r="Y451">
        <v>4</v>
      </c>
      <c r="Z451" s="86">
        <v>45747</v>
      </c>
      <c r="AA451">
        <v>3</v>
      </c>
      <c r="AB451">
        <v>3</v>
      </c>
      <c r="AC451" t="s">
        <v>156</v>
      </c>
    </row>
    <row r="452" spans="1:29" x14ac:dyDescent="0.2">
      <c r="A452" t="s">
        <v>1172</v>
      </c>
      <c r="B452" t="s">
        <v>1173</v>
      </c>
      <c r="C452" t="s">
        <v>1172</v>
      </c>
      <c r="D452" t="s">
        <v>84</v>
      </c>
      <c r="E452" t="s">
        <v>89</v>
      </c>
      <c r="G452" t="s">
        <v>90</v>
      </c>
      <c r="I452" t="s">
        <v>91</v>
      </c>
      <c r="L452">
        <v>5.7610000000000001</v>
      </c>
      <c r="M452">
        <v>6.1425665819999997</v>
      </c>
      <c r="N452">
        <v>6.59</v>
      </c>
      <c r="O452">
        <v>3.8724435210000001</v>
      </c>
      <c r="P452">
        <v>2.4590000000000001</v>
      </c>
      <c r="Q452" s="86">
        <v>45821</v>
      </c>
      <c r="S452">
        <v>0.35</v>
      </c>
      <c r="W452">
        <v>4</v>
      </c>
      <c r="X452" s="86">
        <v>45719</v>
      </c>
      <c r="Y452">
        <v>2</v>
      </c>
      <c r="Z452" s="86">
        <v>44169</v>
      </c>
      <c r="AB452">
        <v>2</v>
      </c>
      <c r="AC452" t="s">
        <v>153</v>
      </c>
    </row>
    <row r="453" spans="1:29" x14ac:dyDescent="0.2">
      <c r="A453" t="s">
        <v>1174</v>
      </c>
      <c r="B453" t="s">
        <v>1175</v>
      </c>
      <c r="C453" t="s">
        <v>1174</v>
      </c>
      <c r="D453" t="s">
        <v>84</v>
      </c>
      <c r="E453" t="s">
        <v>116</v>
      </c>
      <c r="G453" t="s">
        <v>90</v>
      </c>
      <c r="I453" t="s">
        <v>91</v>
      </c>
      <c r="J453" t="s">
        <v>323</v>
      </c>
      <c r="L453">
        <v>56.876199999999997</v>
      </c>
      <c r="M453">
        <v>57.42161523</v>
      </c>
      <c r="N453">
        <v>64.865799999999993</v>
      </c>
      <c r="O453">
        <v>76.5993548</v>
      </c>
      <c r="P453">
        <v>87.659300000000002</v>
      </c>
      <c r="Q453" s="86">
        <v>45821</v>
      </c>
      <c r="V453" t="s">
        <v>1176</v>
      </c>
      <c r="AB453">
        <v>5</v>
      </c>
      <c r="AC453" t="s">
        <v>86</v>
      </c>
    </row>
    <row r="454" spans="1:29" x14ac:dyDescent="0.2">
      <c r="A454" t="s">
        <v>1177</v>
      </c>
      <c r="B454" t="s">
        <v>1178</v>
      </c>
      <c r="C454" t="s">
        <v>1177</v>
      </c>
      <c r="D454" t="s">
        <v>84</v>
      </c>
      <c r="E454" t="s">
        <v>116</v>
      </c>
      <c r="F454" t="s">
        <v>117</v>
      </c>
      <c r="G454" t="s">
        <v>90</v>
      </c>
      <c r="I454" t="s">
        <v>91</v>
      </c>
      <c r="J454" t="s">
        <v>323</v>
      </c>
      <c r="L454">
        <v>25.967500000000001</v>
      </c>
      <c r="M454">
        <v>27.3448821</v>
      </c>
      <c r="N454">
        <v>26.880700000000001</v>
      </c>
      <c r="O454">
        <v>27.83079725</v>
      </c>
      <c r="P454">
        <v>30.885000000000002</v>
      </c>
      <c r="Q454" s="86">
        <v>45821</v>
      </c>
      <c r="V454" t="s">
        <v>1179</v>
      </c>
      <c r="AB454">
        <v>4</v>
      </c>
      <c r="AC454" t="s">
        <v>127</v>
      </c>
    </row>
    <row r="455" spans="1:29" x14ac:dyDescent="0.2">
      <c r="A455" t="s">
        <v>1180</v>
      </c>
      <c r="B455" t="s">
        <v>1181</v>
      </c>
      <c r="C455" t="s">
        <v>1180</v>
      </c>
      <c r="D455" t="s">
        <v>84</v>
      </c>
      <c r="E455" t="s">
        <v>116</v>
      </c>
      <c r="F455" t="s">
        <v>117</v>
      </c>
      <c r="G455" t="s">
        <v>90</v>
      </c>
      <c r="I455" t="s">
        <v>91</v>
      </c>
      <c r="J455" t="s">
        <v>323</v>
      </c>
      <c r="L455">
        <v>34.3217</v>
      </c>
      <c r="M455">
        <v>33.229958549999999</v>
      </c>
      <c r="N455">
        <v>32.363</v>
      </c>
      <c r="O455">
        <v>28.86639701</v>
      </c>
      <c r="P455">
        <v>28.0793</v>
      </c>
      <c r="Q455" s="86">
        <v>45821</v>
      </c>
      <c r="V455" t="s">
        <v>1182</v>
      </c>
      <c r="AB455">
        <v>5</v>
      </c>
      <c r="AC455" t="s">
        <v>86</v>
      </c>
    </row>
    <row r="456" spans="1:29" x14ac:dyDescent="0.2">
      <c r="A456" t="s">
        <v>1183</v>
      </c>
      <c r="B456" t="s">
        <v>1184</v>
      </c>
      <c r="C456" t="s">
        <v>1183</v>
      </c>
      <c r="D456" t="s">
        <v>84</v>
      </c>
      <c r="E456" t="s">
        <v>116</v>
      </c>
      <c r="G456" t="s">
        <v>90</v>
      </c>
      <c r="H456" t="s">
        <v>196</v>
      </c>
      <c r="L456">
        <v>26.61</v>
      </c>
      <c r="M456">
        <v>24.61376941</v>
      </c>
      <c r="N456">
        <v>25.5944</v>
      </c>
      <c r="O456">
        <v>25.963556749999999</v>
      </c>
      <c r="P456">
        <v>25.771999999999998</v>
      </c>
      <c r="Q456" s="86">
        <v>45821</v>
      </c>
      <c r="AB456">
        <v>4</v>
      </c>
      <c r="AC456" t="s">
        <v>127</v>
      </c>
    </row>
    <row r="457" spans="1:29" x14ac:dyDescent="0.2">
      <c r="A457" t="s">
        <v>1185</v>
      </c>
      <c r="B457" t="s">
        <v>1186</v>
      </c>
      <c r="C457" t="s">
        <v>1185</v>
      </c>
      <c r="D457" t="s">
        <v>84</v>
      </c>
      <c r="E457" t="s">
        <v>564</v>
      </c>
      <c r="F457" t="s">
        <v>642</v>
      </c>
      <c r="G457" t="s">
        <v>90</v>
      </c>
      <c r="I457" t="s">
        <v>91</v>
      </c>
      <c r="J457" t="s">
        <v>323</v>
      </c>
      <c r="K457" t="s">
        <v>1187</v>
      </c>
      <c r="L457">
        <v>22.356000000000002</v>
      </c>
      <c r="M457">
        <v>19.435266670000001</v>
      </c>
      <c r="N457">
        <v>24.861000000000001</v>
      </c>
      <c r="O457">
        <v>20.87174048</v>
      </c>
      <c r="P457">
        <v>23.181000000000001</v>
      </c>
      <c r="Q457" s="86">
        <v>45474</v>
      </c>
      <c r="T457">
        <v>0.8</v>
      </c>
      <c r="V457" t="s">
        <v>1188</v>
      </c>
      <c r="W457">
        <v>6</v>
      </c>
      <c r="X457" s="86">
        <v>44957</v>
      </c>
      <c r="Y457">
        <v>5</v>
      </c>
      <c r="Z457" s="86">
        <v>45473</v>
      </c>
      <c r="AA457">
        <v>4</v>
      </c>
      <c r="AB457">
        <v>3</v>
      </c>
      <c r="AC457" t="s">
        <v>156</v>
      </c>
    </row>
    <row r="458" spans="1:29" x14ac:dyDescent="0.2">
      <c r="A458" t="s">
        <v>1189</v>
      </c>
      <c r="B458" t="s">
        <v>1190</v>
      </c>
      <c r="C458" t="s">
        <v>1189</v>
      </c>
      <c r="D458" t="s">
        <v>84</v>
      </c>
      <c r="E458" t="s">
        <v>564</v>
      </c>
      <c r="F458" t="s">
        <v>117</v>
      </c>
      <c r="G458" t="s">
        <v>90</v>
      </c>
      <c r="I458" t="s">
        <v>91</v>
      </c>
      <c r="J458" t="s">
        <v>323</v>
      </c>
      <c r="L458">
        <v>19.295999999999999</v>
      </c>
      <c r="M458">
        <v>15.187057149999999</v>
      </c>
      <c r="N458">
        <v>18.777000000000001</v>
      </c>
      <c r="O458">
        <v>14.80837648</v>
      </c>
      <c r="P458">
        <v>14.702</v>
      </c>
      <c r="Q458" s="86">
        <v>45821</v>
      </c>
      <c r="T458">
        <v>1</v>
      </c>
      <c r="V458" t="s">
        <v>1191</v>
      </c>
      <c r="W458">
        <v>3</v>
      </c>
      <c r="X458" s="86">
        <v>43831</v>
      </c>
      <c r="Y458">
        <v>4</v>
      </c>
      <c r="Z458" s="86">
        <v>45657</v>
      </c>
      <c r="AA458">
        <v>4</v>
      </c>
      <c r="AB458">
        <v>3</v>
      </c>
      <c r="AC458" t="s">
        <v>156</v>
      </c>
    </row>
    <row r="459" spans="1:29" x14ac:dyDescent="0.2">
      <c r="A459" t="s">
        <v>1192</v>
      </c>
      <c r="B459" t="s">
        <v>1193</v>
      </c>
      <c r="C459" t="s">
        <v>1192</v>
      </c>
      <c r="D459" t="s">
        <v>84</v>
      </c>
      <c r="E459" t="s">
        <v>434</v>
      </c>
      <c r="G459" t="s">
        <v>90</v>
      </c>
      <c r="H459" t="s">
        <v>196</v>
      </c>
      <c r="I459" t="s">
        <v>91</v>
      </c>
      <c r="L459">
        <v>12.0472</v>
      </c>
      <c r="M459">
        <v>17.784346880000001</v>
      </c>
      <c r="N459">
        <v>12.861700000000001</v>
      </c>
      <c r="O459">
        <v>20.824111739999999</v>
      </c>
      <c r="P459">
        <v>27.796199999999999</v>
      </c>
      <c r="Q459" s="86">
        <v>45821</v>
      </c>
      <c r="AB459">
        <v>3</v>
      </c>
      <c r="AC459" t="s">
        <v>156</v>
      </c>
    </row>
    <row r="460" spans="1:29" x14ac:dyDescent="0.2">
      <c r="A460" t="s">
        <v>1194</v>
      </c>
      <c r="B460" t="s">
        <v>1195</v>
      </c>
      <c r="C460" t="s">
        <v>1194</v>
      </c>
      <c r="D460" t="s">
        <v>84</v>
      </c>
      <c r="E460" t="s">
        <v>89</v>
      </c>
      <c r="G460" t="s">
        <v>90</v>
      </c>
      <c r="H460" t="s">
        <v>1196</v>
      </c>
      <c r="I460" t="s">
        <v>91</v>
      </c>
      <c r="L460">
        <v>13.435</v>
      </c>
      <c r="M460">
        <v>11.804640559999999</v>
      </c>
      <c r="N460">
        <v>12.579000000000001</v>
      </c>
      <c r="O460">
        <v>9.3976460070000005</v>
      </c>
      <c r="P460">
        <v>9.7089999999999996</v>
      </c>
      <c r="Q460" s="86">
        <v>45821</v>
      </c>
      <c r="S460">
        <v>0.81</v>
      </c>
      <c r="W460">
        <v>6</v>
      </c>
      <c r="X460" s="86">
        <v>45808</v>
      </c>
      <c r="Y460">
        <v>4</v>
      </c>
      <c r="Z460" s="86">
        <v>45392</v>
      </c>
      <c r="AB460">
        <v>3</v>
      </c>
      <c r="AC460" t="s">
        <v>156</v>
      </c>
    </row>
    <row r="461" spans="1:29" x14ac:dyDescent="0.2">
      <c r="A461" t="s">
        <v>1197</v>
      </c>
      <c r="B461" t="s">
        <v>1198</v>
      </c>
      <c r="C461" t="s">
        <v>1197</v>
      </c>
      <c r="D461" t="s">
        <v>84</v>
      </c>
      <c r="F461" t="s">
        <v>117</v>
      </c>
      <c r="G461" t="s">
        <v>90</v>
      </c>
      <c r="J461" t="s">
        <v>643</v>
      </c>
      <c r="L461">
        <v>19.710999999999999</v>
      </c>
      <c r="M461">
        <v>15.846089579999999</v>
      </c>
      <c r="N461">
        <v>21.164000000000001</v>
      </c>
      <c r="O461">
        <v>13.01387465</v>
      </c>
      <c r="P461">
        <v>14.145</v>
      </c>
      <c r="Q461" s="86">
        <v>45821</v>
      </c>
      <c r="V461" t="s">
        <v>1199</v>
      </c>
      <c r="Y461">
        <v>5</v>
      </c>
      <c r="Z461" s="86">
        <v>45657</v>
      </c>
      <c r="AB461">
        <v>3</v>
      </c>
      <c r="AC461" t="s">
        <v>156</v>
      </c>
    </row>
    <row r="462" spans="1:29" x14ac:dyDescent="0.2">
      <c r="A462" t="s">
        <v>1200</v>
      </c>
      <c r="B462" t="s">
        <v>1201</v>
      </c>
      <c r="C462" t="s">
        <v>1200</v>
      </c>
      <c r="D462" t="s">
        <v>84</v>
      </c>
      <c r="E462" t="s">
        <v>116</v>
      </c>
      <c r="G462" t="s">
        <v>90</v>
      </c>
      <c r="I462" t="s">
        <v>91</v>
      </c>
      <c r="J462" t="s">
        <v>323</v>
      </c>
      <c r="L462">
        <v>32.7331</v>
      </c>
      <c r="M462">
        <v>29.106737249999998</v>
      </c>
      <c r="N462">
        <v>30.265899999999998</v>
      </c>
      <c r="O462">
        <v>30.568859530000001</v>
      </c>
      <c r="P462">
        <v>31.549099999999999</v>
      </c>
      <c r="Q462" s="86">
        <v>45821</v>
      </c>
      <c r="V462" t="s">
        <v>1202</v>
      </c>
      <c r="AB462">
        <v>5</v>
      </c>
      <c r="AC462" t="s">
        <v>86</v>
      </c>
    </row>
    <row r="463" spans="1:29" x14ac:dyDescent="0.2">
      <c r="A463" t="s">
        <v>1203</v>
      </c>
      <c r="B463" t="s">
        <v>1204</v>
      </c>
      <c r="C463" t="s">
        <v>1203</v>
      </c>
      <c r="D463" t="s">
        <v>84</v>
      </c>
      <c r="E463" t="s">
        <v>116</v>
      </c>
      <c r="F463" t="s">
        <v>117</v>
      </c>
      <c r="G463" t="s">
        <v>90</v>
      </c>
      <c r="I463" t="s">
        <v>91</v>
      </c>
      <c r="J463" t="s">
        <v>323</v>
      </c>
      <c r="L463">
        <v>22.417200000000001</v>
      </c>
      <c r="M463">
        <v>18.660548899999998</v>
      </c>
      <c r="N463">
        <v>20.107500000000002</v>
      </c>
      <c r="O463">
        <v>17.703499539999999</v>
      </c>
      <c r="P463">
        <v>17.2639</v>
      </c>
      <c r="Q463" s="86">
        <v>45821</v>
      </c>
      <c r="V463" t="s">
        <v>1205</v>
      </c>
      <c r="AB463">
        <v>4</v>
      </c>
      <c r="AC463" t="s">
        <v>127</v>
      </c>
    </row>
    <row r="464" spans="1:29" x14ac:dyDescent="0.2">
      <c r="A464" t="s">
        <v>1206</v>
      </c>
      <c r="B464" t="s">
        <v>1207</v>
      </c>
      <c r="C464" t="s">
        <v>1206</v>
      </c>
      <c r="D464" t="s">
        <v>84</v>
      </c>
      <c r="E464" t="s">
        <v>564</v>
      </c>
      <c r="G464" t="s">
        <v>90</v>
      </c>
      <c r="H464" t="s">
        <v>196</v>
      </c>
      <c r="I464" t="s">
        <v>91</v>
      </c>
      <c r="L464">
        <v>19.469000000000001</v>
      </c>
      <c r="M464">
        <v>20.302774190000001</v>
      </c>
      <c r="N464">
        <v>20.757999999999999</v>
      </c>
      <c r="O464">
        <v>23.528239979999999</v>
      </c>
      <c r="P464">
        <v>22.716000000000001</v>
      </c>
      <c r="Q464" s="86">
        <v>45821</v>
      </c>
      <c r="S464">
        <v>1.35</v>
      </c>
      <c r="W464">
        <v>5</v>
      </c>
      <c r="X464" s="86">
        <v>44620</v>
      </c>
      <c r="Y464">
        <v>5</v>
      </c>
      <c r="Z464" s="86">
        <v>45777</v>
      </c>
      <c r="AB464">
        <v>3</v>
      </c>
      <c r="AC464" t="s">
        <v>156</v>
      </c>
    </row>
    <row r="465" spans="1:29" x14ac:dyDescent="0.2">
      <c r="A465" t="s">
        <v>1208</v>
      </c>
      <c r="B465" t="s">
        <v>1209</v>
      </c>
      <c r="C465" t="s">
        <v>1208</v>
      </c>
      <c r="D465" t="s">
        <v>84</v>
      </c>
      <c r="E465" t="s">
        <v>116</v>
      </c>
      <c r="G465" t="s">
        <v>90</v>
      </c>
      <c r="H465" t="s">
        <v>196</v>
      </c>
      <c r="I465" t="s">
        <v>91</v>
      </c>
      <c r="L465">
        <v>37.375799999999998</v>
      </c>
      <c r="M465">
        <v>31.744671350000001</v>
      </c>
      <c r="N465">
        <v>32.565899999999999</v>
      </c>
      <c r="O465">
        <v>23.634898639999999</v>
      </c>
      <c r="P465">
        <v>29.128699999999998</v>
      </c>
      <c r="Q465" s="86">
        <v>45821</v>
      </c>
      <c r="AB465">
        <v>5</v>
      </c>
      <c r="AC465" t="s">
        <v>86</v>
      </c>
    </row>
    <row r="466" spans="1:29" x14ac:dyDescent="0.2">
      <c r="A466" t="s">
        <v>1210</v>
      </c>
      <c r="B466" t="s">
        <v>1211</v>
      </c>
      <c r="C466" t="s">
        <v>1210</v>
      </c>
      <c r="D466" t="s">
        <v>84</v>
      </c>
      <c r="E466" t="s">
        <v>116</v>
      </c>
      <c r="G466" t="s">
        <v>90</v>
      </c>
      <c r="H466" t="s">
        <v>225</v>
      </c>
      <c r="L466">
        <v>74.891499999999994</v>
      </c>
      <c r="M466">
        <v>79.184981750000006</v>
      </c>
      <c r="N466">
        <v>88.078000000000003</v>
      </c>
      <c r="O466">
        <v>101.4139598</v>
      </c>
      <c r="P466">
        <v>81.343299999999999</v>
      </c>
      <c r="Q466" s="86">
        <v>45821</v>
      </c>
      <c r="AB466">
        <v>5</v>
      </c>
      <c r="AC466" t="s">
        <v>86</v>
      </c>
    </row>
    <row r="467" spans="1:29" x14ac:dyDescent="0.2">
      <c r="A467" t="s">
        <v>1212</v>
      </c>
      <c r="B467" t="s">
        <v>1213</v>
      </c>
      <c r="C467" t="s">
        <v>1212</v>
      </c>
      <c r="D467" t="s">
        <v>84</v>
      </c>
      <c r="E467" t="s">
        <v>89</v>
      </c>
      <c r="G467" t="s">
        <v>90</v>
      </c>
      <c r="H467" t="s">
        <v>1196</v>
      </c>
      <c r="I467" t="s">
        <v>91</v>
      </c>
      <c r="L467">
        <v>4.4809999999999999</v>
      </c>
      <c r="M467">
        <v>4.7620953530000003</v>
      </c>
      <c r="N467">
        <v>5.202</v>
      </c>
      <c r="O467">
        <v>3.1243094729999998</v>
      </c>
      <c r="P467">
        <v>1.8460000000000001</v>
      </c>
      <c r="Q467" s="86">
        <v>45821</v>
      </c>
      <c r="S467">
        <v>0.85</v>
      </c>
      <c r="W467">
        <v>3</v>
      </c>
      <c r="X467" s="86">
        <v>45808</v>
      </c>
      <c r="Y467">
        <v>3</v>
      </c>
      <c r="Z467" s="86">
        <v>45468</v>
      </c>
      <c r="AB467">
        <v>3</v>
      </c>
      <c r="AC467" t="s">
        <v>156</v>
      </c>
    </row>
    <row r="468" spans="1:29" x14ac:dyDescent="0.2">
      <c r="A468" t="s">
        <v>1214</v>
      </c>
      <c r="B468" t="s">
        <v>1215</v>
      </c>
      <c r="C468" t="s">
        <v>1214</v>
      </c>
      <c r="D468" t="s">
        <v>84</v>
      </c>
      <c r="E468" t="s">
        <v>89</v>
      </c>
      <c r="G468" t="s">
        <v>90</v>
      </c>
      <c r="I468" t="s">
        <v>91</v>
      </c>
      <c r="J468" t="s">
        <v>323</v>
      </c>
      <c r="L468">
        <v>7.9989999999999997</v>
      </c>
      <c r="M468">
        <v>8.6596183870000001</v>
      </c>
      <c r="N468">
        <v>9.4770000000000003</v>
      </c>
      <c r="O468">
        <v>5.1699344969999999</v>
      </c>
      <c r="P468">
        <v>3.1219999999999999</v>
      </c>
      <c r="Q468" s="86">
        <v>45821</v>
      </c>
      <c r="S468">
        <v>0.37</v>
      </c>
      <c r="T468">
        <v>0.25</v>
      </c>
      <c r="W468">
        <v>4</v>
      </c>
      <c r="X468" s="86">
        <v>45705</v>
      </c>
      <c r="Y468">
        <v>3</v>
      </c>
      <c r="Z468" s="86">
        <v>45320</v>
      </c>
      <c r="AA468">
        <v>2</v>
      </c>
      <c r="AB468">
        <v>3</v>
      </c>
      <c r="AC468" t="s">
        <v>156</v>
      </c>
    </row>
    <row r="469" spans="1:29" x14ac:dyDescent="0.2">
      <c r="A469" t="s">
        <v>1216</v>
      </c>
      <c r="B469" t="s">
        <v>1217</v>
      </c>
      <c r="C469" t="s">
        <v>1216</v>
      </c>
      <c r="D469" t="s">
        <v>84</v>
      </c>
      <c r="E469" t="s">
        <v>434</v>
      </c>
      <c r="I469" t="s">
        <v>91</v>
      </c>
      <c r="J469" t="s">
        <v>323</v>
      </c>
      <c r="Q469" s="86">
        <v>45154</v>
      </c>
      <c r="AA469">
        <v>5</v>
      </c>
      <c r="AB469">
        <v>2</v>
      </c>
      <c r="AC469" t="s">
        <v>153</v>
      </c>
    </row>
    <row r="470" spans="1:29" x14ac:dyDescent="0.2">
      <c r="A470" t="s">
        <v>1218</v>
      </c>
      <c r="B470" t="s">
        <v>1219</v>
      </c>
      <c r="C470" t="s">
        <v>1218</v>
      </c>
      <c r="D470" t="s">
        <v>84</v>
      </c>
      <c r="E470" t="s">
        <v>116</v>
      </c>
      <c r="G470" t="s">
        <v>90</v>
      </c>
      <c r="L470">
        <v>47.225999999999999</v>
      </c>
      <c r="M470">
        <v>44.337342759999999</v>
      </c>
      <c r="N470">
        <v>45.822499999999998</v>
      </c>
      <c r="O470">
        <v>41.889643630000002</v>
      </c>
      <c r="P470">
        <v>42.122900000000001</v>
      </c>
      <c r="Q470" s="86">
        <v>45821</v>
      </c>
      <c r="AB470">
        <v>5</v>
      </c>
      <c r="AC470" t="s">
        <v>86</v>
      </c>
    </row>
    <row r="471" spans="1:29" x14ac:dyDescent="0.2">
      <c r="A471" t="s">
        <v>1220</v>
      </c>
      <c r="B471" t="s">
        <v>1221</v>
      </c>
      <c r="C471" t="s">
        <v>1220</v>
      </c>
      <c r="D471" t="s">
        <v>84</v>
      </c>
      <c r="E471" t="s">
        <v>89</v>
      </c>
      <c r="G471" t="s">
        <v>90</v>
      </c>
      <c r="I471" t="s">
        <v>91</v>
      </c>
      <c r="J471" t="s">
        <v>323</v>
      </c>
      <c r="K471" t="s">
        <v>1010</v>
      </c>
      <c r="L471">
        <v>16.837</v>
      </c>
      <c r="M471">
        <v>15.71926654</v>
      </c>
      <c r="N471">
        <v>17.260999999999999</v>
      </c>
      <c r="O471">
        <v>12.33619341</v>
      </c>
      <c r="P471">
        <v>12.962999999999999</v>
      </c>
      <c r="Q471" s="86">
        <v>45821</v>
      </c>
      <c r="S471">
        <v>1.74</v>
      </c>
      <c r="T471">
        <v>1.5</v>
      </c>
      <c r="V471" t="s">
        <v>1222</v>
      </c>
      <c r="W471">
        <v>6</v>
      </c>
      <c r="X471" s="86">
        <v>45747</v>
      </c>
      <c r="Y471">
        <v>4</v>
      </c>
      <c r="Z471" s="86">
        <v>45747</v>
      </c>
      <c r="AA471">
        <v>3</v>
      </c>
      <c r="AB471">
        <v>3</v>
      </c>
      <c r="AC471" t="s">
        <v>156</v>
      </c>
    </row>
    <row r="472" spans="1:29" x14ac:dyDescent="0.2">
      <c r="A472" t="s">
        <v>1223</v>
      </c>
      <c r="B472" t="s">
        <v>1224</v>
      </c>
      <c r="C472" t="s">
        <v>1223</v>
      </c>
      <c r="D472" t="s">
        <v>84</v>
      </c>
      <c r="E472" t="s">
        <v>89</v>
      </c>
      <c r="F472" t="s">
        <v>642</v>
      </c>
      <c r="G472" t="s">
        <v>90</v>
      </c>
      <c r="I472" t="s">
        <v>91</v>
      </c>
      <c r="J472" t="s">
        <v>323</v>
      </c>
      <c r="K472" t="s">
        <v>1010</v>
      </c>
      <c r="L472">
        <v>23.501000000000001</v>
      </c>
      <c r="M472">
        <v>19.051907700000001</v>
      </c>
      <c r="N472">
        <v>17.408000000000001</v>
      </c>
      <c r="O472">
        <v>14.5643981</v>
      </c>
      <c r="P472">
        <v>16.725999999999999</v>
      </c>
      <c r="Q472" s="86">
        <v>45474</v>
      </c>
      <c r="S472">
        <v>1.75</v>
      </c>
      <c r="T472">
        <v>1.5</v>
      </c>
      <c r="V472" t="s">
        <v>1225</v>
      </c>
      <c r="W472">
        <v>6</v>
      </c>
      <c r="X472" s="86">
        <v>45504</v>
      </c>
      <c r="Y472">
        <v>4</v>
      </c>
      <c r="Z472" s="86">
        <v>45504</v>
      </c>
      <c r="AA472">
        <v>3</v>
      </c>
      <c r="AB472">
        <v>3</v>
      </c>
      <c r="AC472" t="s">
        <v>156</v>
      </c>
    </row>
    <row r="473" spans="1:29" x14ac:dyDescent="0.2">
      <c r="A473" t="s">
        <v>1226</v>
      </c>
      <c r="B473" t="s">
        <v>1227</v>
      </c>
      <c r="C473" t="s">
        <v>1226</v>
      </c>
      <c r="D473" t="s">
        <v>84</v>
      </c>
      <c r="E473" t="s">
        <v>116</v>
      </c>
      <c r="G473" t="s">
        <v>90</v>
      </c>
      <c r="H473" t="s">
        <v>196</v>
      </c>
      <c r="L473">
        <v>51.234299999999998</v>
      </c>
      <c r="M473">
        <v>38.642702829999998</v>
      </c>
      <c r="N473">
        <v>41.346800000000002</v>
      </c>
      <c r="O473">
        <v>42.555887929999997</v>
      </c>
      <c r="P473">
        <v>40.973500000000001</v>
      </c>
      <c r="Q473" s="86">
        <v>45821</v>
      </c>
      <c r="AB473">
        <v>5</v>
      </c>
      <c r="AC473" t="s">
        <v>86</v>
      </c>
    </row>
    <row r="474" spans="1:29" x14ac:dyDescent="0.2">
      <c r="A474" t="s">
        <v>1228</v>
      </c>
      <c r="B474" t="s">
        <v>1229</v>
      </c>
      <c r="C474" t="s">
        <v>1228</v>
      </c>
      <c r="D474" t="s">
        <v>84</v>
      </c>
      <c r="E474" t="s">
        <v>89</v>
      </c>
      <c r="G474" t="s">
        <v>90</v>
      </c>
      <c r="I474" t="s">
        <v>91</v>
      </c>
      <c r="J474" t="s">
        <v>323</v>
      </c>
      <c r="L474">
        <v>13.675000000000001</v>
      </c>
      <c r="M474">
        <v>12.60367471</v>
      </c>
      <c r="N474">
        <v>13.625</v>
      </c>
      <c r="O474">
        <v>11.23285843</v>
      </c>
      <c r="P474">
        <v>10.635</v>
      </c>
      <c r="Q474" s="86">
        <v>45821</v>
      </c>
      <c r="S474">
        <v>0.85</v>
      </c>
      <c r="T474">
        <v>0.75</v>
      </c>
      <c r="V474" t="s">
        <v>1230</v>
      </c>
      <c r="W474">
        <v>6</v>
      </c>
      <c r="X474" s="86">
        <v>45699</v>
      </c>
      <c r="Y474">
        <v>4</v>
      </c>
      <c r="Z474" s="86">
        <v>45626</v>
      </c>
      <c r="AA474">
        <v>3</v>
      </c>
      <c r="AB474">
        <v>3</v>
      </c>
      <c r="AC474" t="s">
        <v>156</v>
      </c>
    </row>
    <row r="475" spans="1:29" x14ac:dyDescent="0.2">
      <c r="A475" t="s">
        <v>1231</v>
      </c>
      <c r="B475" t="s">
        <v>1232</v>
      </c>
      <c r="C475" t="s">
        <v>1231</v>
      </c>
      <c r="D475" t="s">
        <v>84</v>
      </c>
      <c r="G475" t="s">
        <v>90</v>
      </c>
      <c r="L475">
        <v>15.898</v>
      </c>
      <c r="M475">
        <v>14.1509337</v>
      </c>
      <c r="N475">
        <v>16.87</v>
      </c>
      <c r="O475">
        <v>12.41870679</v>
      </c>
      <c r="P475">
        <v>12.468999999999999</v>
      </c>
      <c r="Q475" s="86">
        <v>45821</v>
      </c>
      <c r="S475">
        <v>0.5</v>
      </c>
      <c r="V475" t="s">
        <v>1233</v>
      </c>
      <c r="AB475">
        <v>4</v>
      </c>
      <c r="AC475" t="s">
        <v>127</v>
      </c>
    </row>
    <row r="476" spans="1:29" x14ac:dyDescent="0.2">
      <c r="A476" t="s">
        <v>1234</v>
      </c>
      <c r="B476" t="s">
        <v>1235</v>
      </c>
      <c r="C476" t="s">
        <v>1234</v>
      </c>
      <c r="D476" t="s">
        <v>84</v>
      </c>
      <c r="E476" t="s">
        <v>116</v>
      </c>
      <c r="F476" t="s">
        <v>117</v>
      </c>
      <c r="G476" t="s">
        <v>90</v>
      </c>
      <c r="I476" t="s">
        <v>91</v>
      </c>
      <c r="J476" t="s">
        <v>323</v>
      </c>
      <c r="K476" t="s">
        <v>1236</v>
      </c>
      <c r="L476">
        <v>24.7377</v>
      </c>
      <c r="M476">
        <v>23.979999490000001</v>
      </c>
      <c r="N476">
        <v>23.075299999999999</v>
      </c>
      <c r="O476">
        <v>19.886647790000001</v>
      </c>
      <c r="P476">
        <v>17.993600000000001</v>
      </c>
      <c r="Q476" s="86">
        <v>45821</v>
      </c>
      <c r="V476" t="s">
        <v>1237</v>
      </c>
      <c r="AA476">
        <v>4</v>
      </c>
      <c r="AB476">
        <v>4</v>
      </c>
      <c r="AC476" t="s">
        <v>127</v>
      </c>
    </row>
    <row r="477" spans="1:29" x14ac:dyDescent="0.2">
      <c r="A477" t="s">
        <v>1238</v>
      </c>
      <c r="B477" t="s">
        <v>1239</v>
      </c>
      <c r="C477" t="s">
        <v>1238</v>
      </c>
      <c r="D477" t="s">
        <v>84</v>
      </c>
      <c r="E477" t="s">
        <v>564</v>
      </c>
      <c r="G477" t="s">
        <v>90</v>
      </c>
      <c r="H477" t="s">
        <v>1065</v>
      </c>
      <c r="L477">
        <v>12.731</v>
      </c>
      <c r="M477">
        <v>11.640240500000001</v>
      </c>
      <c r="N477">
        <v>12.635999999999999</v>
      </c>
      <c r="O477">
        <v>8.6756871760000003</v>
      </c>
      <c r="P477">
        <v>10.163</v>
      </c>
      <c r="Q477" s="86">
        <v>45821</v>
      </c>
      <c r="S477">
        <v>3.62</v>
      </c>
      <c r="T477">
        <v>0.9</v>
      </c>
      <c r="W477">
        <v>3</v>
      </c>
      <c r="X477" s="86">
        <v>43809</v>
      </c>
      <c r="Y477">
        <v>5</v>
      </c>
      <c r="Z477" s="86">
        <v>44104</v>
      </c>
      <c r="AB477">
        <v>3</v>
      </c>
      <c r="AC477" t="s">
        <v>156</v>
      </c>
    </row>
    <row r="478" spans="1:29" x14ac:dyDescent="0.2">
      <c r="A478" t="s">
        <v>1240</v>
      </c>
      <c r="B478" t="s">
        <v>1241</v>
      </c>
      <c r="C478" t="s">
        <v>1240</v>
      </c>
      <c r="D478" t="s">
        <v>84</v>
      </c>
      <c r="E478" t="s">
        <v>116</v>
      </c>
      <c r="F478" t="s">
        <v>117</v>
      </c>
      <c r="G478" t="s">
        <v>90</v>
      </c>
      <c r="I478" t="s">
        <v>91</v>
      </c>
      <c r="J478" t="s">
        <v>323</v>
      </c>
      <c r="L478">
        <v>24.987300000000001</v>
      </c>
      <c r="M478">
        <v>17.875103599999999</v>
      </c>
      <c r="N478">
        <v>18.732900000000001</v>
      </c>
      <c r="O478">
        <v>15.6784263</v>
      </c>
      <c r="P478">
        <v>14.5722</v>
      </c>
      <c r="Q478" s="86">
        <v>45821</v>
      </c>
      <c r="V478" t="s">
        <v>1242</v>
      </c>
      <c r="AB478">
        <v>4</v>
      </c>
      <c r="AC478" t="s">
        <v>127</v>
      </c>
    </row>
    <row r="479" spans="1:29" x14ac:dyDescent="0.2">
      <c r="A479" t="s">
        <v>1243</v>
      </c>
      <c r="B479" t="s">
        <v>1244</v>
      </c>
      <c r="C479" t="s">
        <v>1243</v>
      </c>
      <c r="D479" t="s">
        <v>84</v>
      </c>
      <c r="E479" t="s">
        <v>116</v>
      </c>
      <c r="G479" t="s">
        <v>90</v>
      </c>
      <c r="L479">
        <v>30.479900000000001</v>
      </c>
      <c r="M479">
        <v>21.761200079999998</v>
      </c>
      <c r="N479">
        <v>22.7315</v>
      </c>
      <c r="O479">
        <v>23.168026780000002</v>
      </c>
      <c r="P479">
        <v>18.297799999999999</v>
      </c>
      <c r="Q479" s="86">
        <v>45821</v>
      </c>
      <c r="AB479">
        <v>5</v>
      </c>
      <c r="AC479" t="s">
        <v>86</v>
      </c>
    </row>
    <row r="480" spans="1:29" x14ac:dyDescent="0.2">
      <c r="A480" t="s">
        <v>1245</v>
      </c>
      <c r="B480" t="s">
        <v>1246</v>
      </c>
      <c r="C480" t="s">
        <v>1245</v>
      </c>
      <c r="D480" t="s">
        <v>84</v>
      </c>
      <c r="G480" t="s">
        <v>90</v>
      </c>
      <c r="K480" t="s">
        <v>1247</v>
      </c>
      <c r="L480">
        <v>17.327000000000002</v>
      </c>
      <c r="M480">
        <v>18.506124400000001</v>
      </c>
      <c r="N480">
        <v>17.733000000000001</v>
      </c>
      <c r="O480">
        <v>16.314691530000001</v>
      </c>
      <c r="P480">
        <v>18.545999999999999</v>
      </c>
      <c r="Q480" s="86">
        <v>45821</v>
      </c>
      <c r="R480">
        <v>5</v>
      </c>
      <c r="S480">
        <v>1.56</v>
      </c>
      <c r="W480">
        <v>6</v>
      </c>
      <c r="X480" s="86">
        <v>45808</v>
      </c>
      <c r="AB480">
        <v>4</v>
      </c>
      <c r="AC480" t="s">
        <v>127</v>
      </c>
    </row>
    <row r="481" spans="1:29" x14ac:dyDescent="0.2">
      <c r="A481" t="s">
        <v>1248</v>
      </c>
      <c r="B481" t="s">
        <v>1249</v>
      </c>
      <c r="C481" t="s">
        <v>1248</v>
      </c>
      <c r="D481" t="s">
        <v>84</v>
      </c>
      <c r="E481" t="s">
        <v>89</v>
      </c>
      <c r="G481" t="s">
        <v>90</v>
      </c>
      <c r="I481" t="s">
        <v>118</v>
      </c>
      <c r="J481" t="s">
        <v>1250</v>
      </c>
      <c r="K481" t="s">
        <v>1251</v>
      </c>
      <c r="L481">
        <v>16.600000000000001</v>
      </c>
      <c r="M481">
        <v>16.900001629999998</v>
      </c>
      <c r="N481">
        <v>17.315000000000001</v>
      </c>
      <c r="O481">
        <v>12.07664806</v>
      </c>
      <c r="P481">
        <v>10.574999999999999</v>
      </c>
      <c r="Q481" s="86">
        <v>45821</v>
      </c>
      <c r="T481">
        <v>1.2</v>
      </c>
      <c r="V481" t="s">
        <v>1252</v>
      </c>
      <c r="AB481">
        <v>4</v>
      </c>
      <c r="AC481" t="s">
        <v>127</v>
      </c>
    </row>
    <row r="482" spans="1:29" x14ac:dyDescent="0.2">
      <c r="A482" t="s">
        <v>1253</v>
      </c>
      <c r="B482" t="s">
        <v>1254</v>
      </c>
      <c r="C482" t="s">
        <v>1253</v>
      </c>
      <c r="D482" t="s">
        <v>84</v>
      </c>
      <c r="E482" t="s">
        <v>89</v>
      </c>
      <c r="F482" t="s">
        <v>642</v>
      </c>
      <c r="G482" t="s">
        <v>90</v>
      </c>
      <c r="I482" t="s">
        <v>91</v>
      </c>
      <c r="J482" t="s">
        <v>323</v>
      </c>
      <c r="K482" t="s">
        <v>778</v>
      </c>
      <c r="L482">
        <v>9.25</v>
      </c>
      <c r="M482">
        <v>10.17091168</v>
      </c>
      <c r="N482">
        <v>11.397</v>
      </c>
      <c r="O482">
        <v>6.6216198290000001</v>
      </c>
      <c r="P482">
        <v>4.6070000000000002</v>
      </c>
      <c r="Q482" s="86">
        <v>45821</v>
      </c>
      <c r="R482">
        <v>3.25</v>
      </c>
      <c r="S482">
        <v>1.06</v>
      </c>
      <c r="T482">
        <v>1</v>
      </c>
      <c r="V482" t="s">
        <v>1255</v>
      </c>
      <c r="W482">
        <v>4</v>
      </c>
      <c r="X482" s="86">
        <v>45747</v>
      </c>
      <c r="Y482">
        <v>2</v>
      </c>
      <c r="Z482" s="86">
        <v>45747</v>
      </c>
      <c r="AA482">
        <v>3</v>
      </c>
      <c r="AB482">
        <v>2</v>
      </c>
      <c r="AC482" t="s">
        <v>153</v>
      </c>
    </row>
    <row r="483" spans="1:29" x14ac:dyDescent="0.2">
      <c r="A483" t="s">
        <v>1256</v>
      </c>
      <c r="B483" t="s">
        <v>1257</v>
      </c>
      <c r="C483" t="s">
        <v>1256</v>
      </c>
      <c r="D483" t="s">
        <v>84</v>
      </c>
      <c r="E483" t="s">
        <v>89</v>
      </c>
      <c r="F483" t="s">
        <v>642</v>
      </c>
      <c r="G483" t="s">
        <v>90</v>
      </c>
      <c r="I483" t="s">
        <v>91</v>
      </c>
      <c r="J483" t="s">
        <v>323</v>
      </c>
      <c r="K483" t="s">
        <v>1022</v>
      </c>
      <c r="L483">
        <v>14.715</v>
      </c>
      <c r="M483">
        <v>10.15985055</v>
      </c>
      <c r="N483">
        <v>14.217000000000001</v>
      </c>
      <c r="O483">
        <v>8.9074024119999997</v>
      </c>
      <c r="P483">
        <v>10.686999999999999</v>
      </c>
      <c r="Q483" s="86">
        <v>45821</v>
      </c>
      <c r="S483">
        <v>0.54</v>
      </c>
      <c r="T483">
        <v>0.5</v>
      </c>
      <c r="V483" t="s">
        <v>1258</v>
      </c>
      <c r="W483">
        <v>5</v>
      </c>
      <c r="X483" s="86">
        <v>45694</v>
      </c>
      <c r="Y483">
        <v>4</v>
      </c>
      <c r="Z483" s="86">
        <v>45691</v>
      </c>
      <c r="AA483">
        <v>3</v>
      </c>
      <c r="AB483">
        <v>3</v>
      </c>
      <c r="AC483" t="s">
        <v>156</v>
      </c>
    </row>
    <row r="484" spans="1:29" x14ac:dyDescent="0.2">
      <c r="A484" t="s">
        <v>1259</v>
      </c>
      <c r="B484" t="s">
        <v>1260</v>
      </c>
      <c r="C484" t="s">
        <v>1259</v>
      </c>
      <c r="D484" t="s">
        <v>84</v>
      </c>
      <c r="E484" t="s">
        <v>564</v>
      </c>
      <c r="F484" t="s">
        <v>117</v>
      </c>
      <c r="G484" t="s">
        <v>90</v>
      </c>
      <c r="I484" t="s">
        <v>91</v>
      </c>
      <c r="J484" t="s">
        <v>323</v>
      </c>
      <c r="K484" t="s">
        <v>778</v>
      </c>
      <c r="L484">
        <v>28.51</v>
      </c>
      <c r="M484">
        <v>24.757267150000001</v>
      </c>
      <c r="N484">
        <v>28.388999999999999</v>
      </c>
      <c r="O484">
        <v>20.099367770000001</v>
      </c>
      <c r="P484">
        <v>19.434000000000001</v>
      </c>
      <c r="Q484" s="86">
        <v>45821</v>
      </c>
      <c r="T484">
        <v>0.8</v>
      </c>
      <c r="W484">
        <v>5</v>
      </c>
      <c r="X484" s="86">
        <v>45747</v>
      </c>
      <c r="Y484">
        <v>6</v>
      </c>
      <c r="Z484" s="86">
        <v>45747</v>
      </c>
      <c r="AA484">
        <v>4</v>
      </c>
      <c r="AB484">
        <v>4</v>
      </c>
      <c r="AC484" t="s">
        <v>127</v>
      </c>
    </row>
    <row r="485" spans="1:29" x14ac:dyDescent="0.2">
      <c r="A485" t="s">
        <v>1261</v>
      </c>
      <c r="B485" t="s">
        <v>1262</v>
      </c>
      <c r="C485" t="s">
        <v>1261</v>
      </c>
      <c r="D485" t="s">
        <v>84</v>
      </c>
      <c r="E485" t="s">
        <v>564</v>
      </c>
      <c r="G485" t="s">
        <v>90</v>
      </c>
      <c r="I485" t="s">
        <v>91</v>
      </c>
      <c r="J485" t="s">
        <v>323</v>
      </c>
      <c r="L485">
        <v>17.632000000000001</v>
      </c>
      <c r="M485">
        <v>15.35773084</v>
      </c>
      <c r="N485">
        <v>17.030999999999999</v>
      </c>
      <c r="O485">
        <v>14.647216970000001</v>
      </c>
      <c r="P485">
        <v>14.36</v>
      </c>
      <c r="Q485" s="86">
        <v>45821</v>
      </c>
      <c r="S485">
        <v>1.23</v>
      </c>
      <c r="V485" t="s">
        <v>1263</v>
      </c>
      <c r="Y485">
        <v>5</v>
      </c>
      <c r="Z485" s="86">
        <v>45803</v>
      </c>
      <c r="AA485">
        <v>4</v>
      </c>
      <c r="AB485">
        <v>3</v>
      </c>
      <c r="AC485" t="s">
        <v>156</v>
      </c>
    </row>
    <row r="486" spans="1:29" x14ac:dyDescent="0.2">
      <c r="A486" t="s">
        <v>1264</v>
      </c>
      <c r="B486" t="s">
        <v>1265</v>
      </c>
      <c r="C486" t="s">
        <v>1264</v>
      </c>
      <c r="D486" t="s">
        <v>84</v>
      </c>
      <c r="E486" t="s">
        <v>89</v>
      </c>
      <c r="F486" t="s">
        <v>642</v>
      </c>
      <c r="G486" t="s">
        <v>90</v>
      </c>
      <c r="I486" t="s">
        <v>91</v>
      </c>
      <c r="J486" t="s">
        <v>323</v>
      </c>
      <c r="K486" t="s">
        <v>778</v>
      </c>
      <c r="L486">
        <v>20.170999999999999</v>
      </c>
      <c r="M486">
        <v>19.440396580000002</v>
      </c>
      <c r="N486">
        <v>21.789000000000001</v>
      </c>
      <c r="O486">
        <v>16.931877159999999</v>
      </c>
      <c r="P486">
        <v>16.931999999999999</v>
      </c>
      <c r="Q486" s="86">
        <v>45821</v>
      </c>
      <c r="R486">
        <v>5</v>
      </c>
      <c r="S486">
        <v>1.67</v>
      </c>
      <c r="T486">
        <v>1.5</v>
      </c>
      <c r="V486" t="s">
        <v>1266</v>
      </c>
      <c r="W486">
        <v>6</v>
      </c>
      <c r="X486" s="86">
        <v>45747</v>
      </c>
      <c r="Y486">
        <v>4</v>
      </c>
      <c r="Z486" s="86">
        <v>45747</v>
      </c>
      <c r="AA486">
        <v>3</v>
      </c>
      <c r="AB486">
        <v>3</v>
      </c>
      <c r="AC486" t="s">
        <v>156</v>
      </c>
    </row>
    <row r="487" spans="1:29" x14ac:dyDescent="0.2">
      <c r="A487" t="s">
        <v>1267</v>
      </c>
      <c r="B487" t="s">
        <v>1268</v>
      </c>
      <c r="C487" t="s">
        <v>1267</v>
      </c>
      <c r="D487" t="s">
        <v>84</v>
      </c>
      <c r="E487" t="s">
        <v>89</v>
      </c>
      <c r="G487" t="s">
        <v>90</v>
      </c>
      <c r="I487" t="s">
        <v>91</v>
      </c>
      <c r="J487" t="s">
        <v>323</v>
      </c>
      <c r="K487" t="s">
        <v>778</v>
      </c>
      <c r="L487">
        <v>14.172000000000001</v>
      </c>
      <c r="M487">
        <v>13.47428064</v>
      </c>
      <c r="N487">
        <v>13.709</v>
      </c>
      <c r="O487">
        <v>9.9150492589999999</v>
      </c>
      <c r="P487">
        <v>9.9130000000000003</v>
      </c>
      <c r="Q487" s="86">
        <v>45821</v>
      </c>
      <c r="R487">
        <v>5</v>
      </c>
      <c r="S487">
        <v>1.66</v>
      </c>
      <c r="T487">
        <v>1.5</v>
      </c>
      <c r="V487" t="s">
        <v>1269</v>
      </c>
      <c r="W487">
        <v>6</v>
      </c>
      <c r="X487" s="86">
        <v>45747</v>
      </c>
      <c r="Y487">
        <v>4</v>
      </c>
      <c r="Z487" s="86">
        <v>45747</v>
      </c>
      <c r="AA487">
        <v>3</v>
      </c>
      <c r="AB487">
        <v>3</v>
      </c>
      <c r="AC487" t="s">
        <v>156</v>
      </c>
    </row>
    <row r="488" spans="1:29" x14ac:dyDescent="0.2">
      <c r="A488" t="s">
        <v>1270</v>
      </c>
      <c r="B488" t="s">
        <v>1271</v>
      </c>
      <c r="C488" t="s">
        <v>1270</v>
      </c>
      <c r="D488" t="s">
        <v>84</v>
      </c>
      <c r="E488" t="s">
        <v>89</v>
      </c>
      <c r="G488" t="s">
        <v>90</v>
      </c>
      <c r="L488">
        <v>17.324000000000002</v>
      </c>
      <c r="M488">
        <v>16.90255402</v>
      </c>
      <c r="N488">
        <v>17.167000000000002</v>
      </c>
      <c r="O488">
        <v>12.805024510000001</v>
      </c>
      <c r="P488">
        <v>11.984999999999999</v>
      </c>
      <c r="Q488" s="86">
        <v>45821</v>
      </c>
      <c r="S488">
        <v>1.66</v>
      </c>
      <c r="W488">
        <v>6</v>
      </c>
      <c r="X488" s="86">
        <v>45747</v>
      </c>
      <c r="Y488">
        <v>4</v>
      </c>
      <c r="Z488" s="86">
        <v>45747</v>
      </c>
      <c r="AB488">
        <v>3</v>
      </c>
      <c r="AC488" t="s">
        <v>156</v>
      </c>
    </row>
    <row r="489" spans="1:29" x14ac:dyDescent="0.2">
      <c r="A489" t="s">
        <v>1272</v>
      </c>
      <c r="B489" t="s">
        <v>1273</v>
      </c>
      <c r="C489" t="s">
        <v>1272</v>
      </c>
      <c r="D489" t="s">
        <v>84</v>
      </c>
      <c r="E489" t="s">
        <v>89</v>
      </c>
      <c r="F489" t="s">
        <v>642</v>
      </c>
      <c r="G489" t="s">
        <v>90</v>
      </c>
      <c r="I489" t="s">
        <v>91</v>
      </c>
      <c r="J489" t="s">
        <v>323</v>
      </c>
      <c r="K489" t="s">
        <v>778</v>
      </c>
      <c r="L489">
        <v>16.995999999999999</v>
      </c>
      <c r="M489">
        <v>12.276557929999999</v>
      </c>
      <c r="N489">
        <v>16.652999999999999</v>
      </c>
      <c r="O489">
        <v>12.90947896</v>
      </c>
      <c r="P489">
        <v>14.49</v>
      </c>
      <c r="Q489" s="86">
        <v>45821</v>
      </c>
      <c r="R489">
        <v>5</v>
      </c>
      <c r="S489">
        <v>1.64</v>
      </c>
      <c r="T489">
        <v>1.5</v>
      </c>
      <c r="V489" t="s">
        <v>1274</v>
      </c>
      <c r="W489">
        <v>6</v>
      </c>
      <c r="X489" s="86">
        <v>45747</v>
      </c>
      <c r="Y489">
        <v>4</v>
      </c>
      <c r="Z489" s="86">
        <v>45747</v>
      </c>
      <c r="AA489">
        <v>3</v>
      </c>
      <c r="AB489">
        <v>3</v>
      </c>
      <c r="AC489" t="s">
        <v>156</v>
      </c>
    </row>
    <row r="490" spans="1:29" x14ac:dyDescent="0.2">
      <c r="A490" t="s">
        <v>1275</v>
      </c>
      <c r="B490" t="s">
        <v>1276</v>
      </c>
      <c r="C490" t="s">
        <v>1275</v>
      </c>
      <c r="D490" t="s">
        <v>84</v>
      </c>
      <c r="E490" t="s">
        <v>982</v>
      </c>
      <c r="F490" t="s">
        <v>1277</v>
      </c>
      <c r="G490" t="s">
        <v>90</v>
      </c>
      <c r="I490" t="s">
        <v>91</v>
      </c>
      <c r="J490" t="s">
        <v>323</v>
      </c>
      <c r="K490" t="s">
        <v>778</v>
      </c>
      <c r="L490">
        <v>0.64900000000000002</v>
      </c>
      <c r="M490">
        <v>0.60705451499999996</v>
      </c>
      <c r="N490">
        <v>0.39600000000000002</v>
      </c>
      <c r="O490">
        <v>0.130464255</v>
      </c>
      <c r="P490">
        <v>0.13</v>
      </c>
      <c r="Q490" s="86">
        <v>45821</v>
      </c>
      <c r="S490">
        <v>0.41</v>
      </c>
      <c r="T490">
        <v>0.5</v>
      </c>
      <c r="V490" t="s">
        <v>1278</v>
      </c>
      <c r="W490">
        <v>1</v>
      </c>
      <c r="X490" s="86">
        <v>45747</v>
      </c>
      <c r="Y490">
        <v>1</v>
      </c>
      <c r="Z490" s="86">
        <v>45747</v>
      </c>
      <c r="AA490">
        <v>1</v>
      </c>
      <c r="AB490">
        <v>1</v>
      </c>
      <c r="AC490" t="s">
        <v>124</v>
      </c>
    </row>
    <row r="491" spans="1:29" x14ac:dyDescent="0.2">
      <c r="A491" t="s">
        <v>17480</v>
      </c>
      <c r="B491" t="s">
        <v>17481</v>
      </c>
      <c r="C491" t="s">
        <v>17480</v>
      </c>
      <c r="D491" t="s">
        <v>84</v>
      </c>
      <c r="E491" t="s">
        <v>982</v>
      </c>
      <c r="G491" t="s">
        <v>90</v>
      </c>
      <c r="I491" t="s">
        <v>91</v>
      </c>
      <c r="L491">
        <v>0.64900000000000002</v>
      </c>
      <c r="M491">
        <v>0.60703839100000001</v>
      </c>
      <c r="N491">
        <v>0.39600000000000002</v>
      </c>
      <c r="O491">
        <v>0.130174716</v>
      </c>
      <c r="P491">
        <v>0.13</v>
      </c>
      <c r="Q491" s="86">
        <v>45821</v>
      </c>
      <c r="S491">
        <v>0.25</v>
      </c>
      <c r="W491">
        <v>1</v>
      </c>
      <c r="X491" s="86">
        <v>45747</v>
      </c>
      <c r="Y491">
        <v>1</v>
      </c>
      <c r="Z491" s="86">
        <v>45747</v>
      </c>
      <c r="AB491">
        <v>1</v>
      </c>
      <c r="AC491" t="s">
        <v>124</v>
      </c>
    </row>
    <row r="492" spans="1:29" x14ac:dyDescent="0.2">
      <c r="A492" t="s">
        <v>1279</v>
      </c>
      <c r="B492" t="s">
        <v>1280</v>
      </c>
      <c r="C492" t="s">
        <v>1279</v>
      </c>
      <c r="D492" t="s">
        <v>84</v>
      </c>
      <c r="E492" t="s">
        <v>89</v>
      </c>
      <c r="F492" t="s">
        <v>642</v>
      </c>
      <c r="G492" t="s">
        <v>90</v>
      </c>
      <c r="I492" t="s">
        <v>91</v>
      </c>
      <c r="J492" t="s">
        <v>323</v>
      </c>
      <c r="K492" t="s">
        <v>778</v>
      </c>
      <c r="L492">
        <v>29.902000000000001</v>
      </c>
      <c r="M492">
        <v>26.574015330000002</v>
      </c>
      <c r="N492">
        <v>30.391999999999999</v>
      </c>
      <c r="O492">
        <v>26.192043980000001</v>
      </c>
      <c r="P492">
        <v>26.420999999999999</v>
      </c>
      <c r="Q492" s="86">
        <v>45821</v>
      </c>
      <c r="R492">
        <v>5</v>
      </c>
      <c r="S492">
        <v>1.91</v>
      </c>
      <c r="T492">
        <v>1.75</v>
      </c>
      <c r="V492" t="s">
        <v>1281</v>
      </c>
      <c r="W492">
        <v>7</v>
      </c>
      <c r="X492" s="86">
        <v>45747</v>
      </c>
      <c r="Y492">
        <v>6</v>
      </c>
      <c r="Z492" s="86">
        <v>45747</v>
      </c>
      <c r="AA492">
        <v>4</v>
      </c>
      <c r="AB492">
        <v>4</v>
      </c>
      <c r="AC492" t="s">
        <v>127</v>
      </c>
    </row>
    <row r="493" spans="1:29" x14ac:dyDescent="0.2">
      <c r="A493" t="s">
        <v>1282</v>
      </c>
      <c r="B493" t="s">
        <v>1283</v>
      </c>
      <c r="C493" t="s">
        <v>1282</v>
      </c>
      <c r="D493" t="s">
        <v>84</v>
      </c>
      <c r="E493" t="s">
        <v>89</v>
      </c>
      <c r="F493" t="s">
        <v>642</v>
      </c>
      <c r="G493" t="s">
        <v>90</v>
      </c>
      <c r="I493" t="s">
        <v>91</v>
      </c>
      <c r="J493" t="s">
        <v>323</v>
      </c>
      <c r="K493" t="s">
        <v>1022</v>
      </c>
      <c r="L493">
        <v>17.332999999999998</v>
      </c>
      <c r="M493">
        <v>18.00859839</v>
      </c>
      <c r="N493">
        <v>18.266999999999999</v>
      </c>
      <c r="O493">
        <v>15.02931268</v>
      </c>
      <c r="P493">
        <v>15.6</v>
      </c>
      <c r="Q493" s="86">
        <v>45821</v>
      </c>
      <c r="S493">
        <v>0.5</v>
      </c>
      <c r="T493">
        <v>0.47</v>
      </c>
      <c r="V493" t="s">
        <v>1284</v>
      </c>
      <c r="W493">
        <v>6</v>
      </c>
      <c r="X493" s="86">
        <v>45694</v>
      </c>
      <c r="Y493">
        <v>5</v>
      </c>
      <c r="Z493" s="86">
        <v>45405</v>
      </c>
      <c r="AA493">
        <v>4</v>
      </c>
      <c r="AB493">
        <v>3</v>
      </c>
      <c r="AC493" t="s">
        <v>156</v>
      </c>
    </row>
    <row r="494" spans="1:29" x14ac:dyDescent="0.2">
      <c r="A494" t="s">
        <v>1285</v>
      </c>
      <c r="B494" t="s">
        <v>1286</v>
      </c>
      <c r="C494" t="s">
        <v>1285</v>
      </c>
      <c r="D494" t="s">
        <v>84</v>
      </c>
      <c r="E494" t="s">
        <v>89</v>
      </c>
      <c r="G494" t="s">
        <v>90</v>
      </c>
      <c r="I494" t="s">
        <v>91</v>
      </c>
      <c r="J494" t="s">
        <v>323</v>
      </c>
      <c r="K494" t="s">
        <v>1022</v>
      </c>
      <c r="L494">
        <v>17.338999999999999</v>
      </c>
      <c r="M494">
        <v>18.01564849</v>
      </c>
      <c r="N494">
        <v>18.280999999999999</v>
      </c>
      <c r="O494">
        <v>15.04115292</v>
      </c>
      <c r="P494">
        <v>15.616</v>
      </c>
      <c r="Q494" s="86">
        <v>45821</v>
      </c>
      <c r="S494">
        <v>0.5</v>
      </c>
      <c r="T494">
        <v>0.47</v>
      </c>
      <c r="V494" t="s">
        <v>1287</v>
      </c>
      <c r="W494">
        <v>6</v>
      </c>
      <c r="X494" s="86">
        <v>45694</v>
      </c>
      <c r="Y494">
        <v>5</v>
      </c>
      <c r="Z494" s="86">
        <v>45405</v>
      </c>
      <c r="AA494">
        <v>4</v>
      </c>
      <c r="AB494">
        <v>3</v>
      </c>
      <c r="AC494" t="s">
        <v>156</v>
      </c>
    </row>
    <row r="495" spans="1:29" x14ac:dyDescent="0.2">
      <c r="A495" t="s">
        <v>1288</v>
      </c>
      <c r="B495" t="s">
        <v>1289</v>
      </c>
      <c r="C495" t="s">
        <v>1288</v>
      </c>
      <c r="D495" t="s">
        <v>84</v>
      </c>
      <c r="E495" t="s">
        <v>89</v>
      </c>
      <c r="F495" t="s">
        <v>642</v>
      </c>
      <c r="G495" t="s">
        <v>90</v>
      </c>
      <c r="I495" t="s">
        <v>91</v>
      </c>
      <c r="J495" t="s">
        <v>323</v>
      </c>
      <c r="K495" t="s">
        <v>778</v>
      </c>
      <c r="L495">
        <v>17.213999999999999</v>
      </c>
      <c r="M495">
        <v>12.74942255</v>
      </c>
      <c r="N495">
        <v>16.257999999999999</v>
      </c>
      <c r="O495">
        <v>9.7163194270000002</v>
      </c>
      <c r="P495">
        <v>10.259</v>
      </c>
      <c r="Q495" s="86">
        <v>45821</v>
      </c>
      <c r="R495">
        <v>5</v>
      </c>
      <c r="S495">
        <v>1.71</v>
      </c>
      <c r="T495">
        <v>1.5</v>
      </c>
      <c r="V495" t="s">
        <v>1290</v>
      </c>
      <c r="W495">
        <v>6</v>
      </c>
      <c r="X495" s="86">
        <v>45747</v>
      </c>
      <c r="Y495">
        <v>4</v>
      </c>
      <c r="Z495" s="86">
        <v>45747</v>
      </c>
      <c r="AA495">
        <v>3</v>
      </c>
      <c r="AB495">
        <v>3</v>
      </c>
      <c r="AC495" t="s">
        <v>156</v>
      </c>
    </row>
    <row r="496" spans="1:29" x14ac:dyDescent="0.2">
      <c r="A496" t="s">
        <v>1291</v>
      </c>
      <c r="B496" t="s">
        <v>1292</v>
      </c>
      <c r="C496" t="s">
        <v>1291</v>
      </c>
      <c r="D496" t="s">
        <v>84</v>
      </c>
      <c r="E496" t="s">
        <v>89</v>
      </c>
      <c r="F496" t="s">
        <v>642</v>
      </c>
      <c r="G496" t="s">
        <v>90</v>
      </c>
      <c r="I496" t="s">
        <v>91</v>
      </c>
      <c r="J496" t="s">
        <v>323</v>
      </c>
      <c r="K496" t="s">
        <v>778</v>
      </c>
      <c r="L496">
        <v>17.215</v>
      </c>
      <c r="M496">
        <v>12.752144960000001</v>
      </c>
      <c r="N496">
        <v>16.257999999999999</v>
      </c>
      <c r="O496">
        <v>9.7164867430000008</v>
      </c>
      <c r="P496">
        <v>10.263999999999999</v>
      </c>
      <c r="Q496" s="86">
        <v>45821</v>
      </c>
      <c r="R496">
        <v>5</v>
      </c>
      <c r="S496">
        <v>1.72</v>
      </c>
      <c r="T496">
        <v>1.5</v>
      </c>
      <c r="W496">
        <v>6</v>
      </c>
      <c r="X496" s="86">
        <v>45747</v>
      </c>
      <c r="Y496">
        <v>4</v>
      </c>
      <c r="Z496" s="86">
        <v>45747</v>
      </c>
      <c r="AA496">
        <v>3</v>
      </c>
      <c r="AB496">
        <v>3</v>
      </c>
      <c r="AC496" t="s">
        <v>156</v>
      </c>
    </row>
    <row r="497" spans="1:29" x14ac:dyDescent="0.2">
      <c r="A497" t="s">
        <v>1293</v>
      </c>
      <c r="B497" t="s">
        <v>1294</v>
      </c>
      <c r="C497" t="s">
        <v>1293</v>
      </c>
      <c r="D497" t="s">
        <v>84</v>
      </c>
      <c r="E497" t="s">
        <v>89</v>
      </c>
      <c r="F497" t="s">
        <v>642</v>
      </c>
      <c r="G497" t="s">
        <v>90</v>
      </c>
      <c r="I497" t="s">
        <v>118</v>
      </c>
      <c r="J497" t="s">
        <v>1250</v>
      </c>
      <c r="K497" t="s">
        <v>199</v>
      </c>
      <c r="L497">
        <v>16.228000000000002</v>
      </c>
      <c r="M497">
        <v>16.414660059999999</v>
      </c>
      <c r="N497">
        <v>16.628</v>
      </c>
      <c r="O497">
        <v>13.54492314</v>
      </c>
      <c r="P497">
        <v>11.965</v>
      </c>
      <c r="Q497" s="86">
        <v>45821</v>
      </c>
      <c r="T497">
        <v>1.2</v>
      </c>
      <c r="V497" t="s">
        <v>1295</v>
      </c>
      <c r="AB497">
        <v>4</v>
      </c>
      <c r="AC497" t="s">
        <v>127</v>
      </c>
    </row>
    <row r="498" spans="1:29" x14ac:dyDescent="0.2">
      <c r="A498" t="s">
        <v>1296</v>
      </c>
      <c r="B498" t="s">
        <v>1297</v>
      </c>
      <c r="C498" t="s">
        <v>1296</v>
      </c>
      <c r="D498" t="s">
        <v>84</v>
      </c>
      <c r="E498" t="s">
        <v>89</v>
      </c>
      <c r="G498" t="s">
        <v>90</v>
      </c>
      <c r="I498" t="s">
        <v>91</v>
      </c>
      <c r="J498" t="s">
        <v>323</v>
      </c>
      <c r="K498" t="s">
        <v>1022</v>
      </c>
      <c r="L498">
        <v>18.954000000000001</v>
      </c>
      <c r="M498">
        <v>15.79756042</v>
      </c>
      <c r="N498">
        <v>18.074000000000002</v>
      </c>
      <c r="O498">
        <v>15.378078459999999</v>
      </c>
      <c r="P498">
        <v>15.491</v>
      </c>
      <c r="Q498" s="86">
        <v>45821</v>
      </c>
      <c r="S498">
        <v>0.59</v>
      </c>
      <c r="T498">
        <v>0.56999999999999995</v>
      </c>
      <c r="W498">
        <v>6</v>
      </c>
      <c r="X498" s="86">
        <v>45694</v>
      </c>
      <c r="Y498">
        <v>4</v>
      </c>
      <c r="Z498" s="86">
        <v>45405</v>
      </c>
      <c r="AA498">
        <v>3</v>
      </c>
      <c r="AB498">
        <v>3</v>
      </c>
      <c r="AC498" t="s">
        <v>156</v>
      </c>
    </row>
    <row r="499" spans="1:29" x14ac:dyDescent="0.2">
      <c r="A499" t="s">
        <v>1298</v>
      </c>
      <c r="B499" t="s">
        <v>1299</v>
      </c>
      <c r="C499" t="s">
        <v>1298</v>
      </c>
      <c r="D499" t="s">
        <v>84</v>
      </c>
      <c r="E499" t="s">
        <v>89</v>
      </c>
      <c r="F499" t="s">
        <v>642</v>
      </c>
      <c r="G499" t="s">
        <v>90</v>
      </c>
      <c r="I499" t="s">
        <v>91</v>
      </c>
      <c r="J499" t="s">
        <v>323</v>
      </c>
      <c r="K499" t="s">
        <v>1022</v>
      </c>
      <c r="L499">
        <v>18.95</v>
      </c>
      <c r="M499">
        <v>15.791335</v>
      </c>
      <c r="N499">
        <v>18.047000000000001</v>
      </c>
      <c r="O499">
        <v>15.3480714</v>
      </c>
      <c r="P499">
        <v>15.425000000000001</v>
      </c>
      <c r="Q499" s="86">
        <v>45821</v>
      </c>
      <c r="S499">
        <v>0.59</v>
      </c>
      <c r="T499">
        <v>0.56999999999999995</v>
      </c>
      <c r="V499" t="s">
        <v>1300</v>
      </c>
      <c r="W499">
        <v>6</v>
      </c>
      <c r="X499" s="86">
        <v>45694</v>
      </c>
      <c r="Y499">
        <v>4</v>
      </c>
      <c r="Z499" s="86">
        <v>45405</v>
      </c>
      <c r="AA499">
        <v>3</v>
      </c>
      <c r="AB499">
        <v>3</v>
      </c>
      <c r="AC499" t="s">
        <v>156</v>
      </c>
    </row>
    <row r="500" spans="1:29" x14ac:dyDescent="0.2">
      <c r="A500" t="s">
        <v>1301</v>
      </c>
      <c r="B500" t="s">
        <v>1302</v>
      </c>
      <c r="C500" t="s">
        <v>1301</v>
      </c>
      <c r="D500" t="s">
        <v>84</v>
      </c>
      <c r="E500" t="s">
        <v>89</v>
      </c>
      <c r="F500" t="s">
        <v>642</v>
      </c>
      <c r="G500" t="s">
        <v>90</v>
      </c>
      <c r="I500" t="s">
        <v>91</v>
      </c>
      <c r="J500" t="s">
        <v>323</v>
      </c>
      <c r="K500" t="s">
        <v>1022</v>
      </c>
      <c r="L500">
        <v>6.8380000000000001</v>
      </c>
      <c r="M500">
        <v>7.2424716179999997</v>
      </c>
      <c r="N500">
        <v>7.69</v>
      </c>
      <c r="O500">
        <v>3.6970106089999999</v>
      </c>
      <c r="P500">
        <v>2.327</v>
      </c>
      <c r="Q500" s="86">
        <v>45821</v>
      </c>
      <c r="S500">
        <v>0.52</v>
      </c>
      <c r="T500">
        <v>0.5</v>
      </c>
      <c r="V500" t="s">
        <v>1303</v>
      </c>
      <c r="W500">
        <v>4</v>
      </c>
      <c r="X500" s="86">
        <v>45694</v>
      </c>
      <c r="Y500">
        <v>3</v>
      </c>
      <c r="Z500" s="86">
        <v>45582</v>
      </c>
      <c r="AA500">
        <v>2</v>
      </c>
      <c r="AB500">
        <v>3</v>
      </c>
      <c r="AC500" t="s">
        <v>156</v>
      </c>
    </row>
    <row r="501" spans="1:29" x14ac:dyDescent="0.2">
      <c r="A501" t="s">
        <v>1304</v>
      </c>
      <c r="B501" t="s">
        <v>1305</v>
      </c>
      <c r="C501" t="s">
        <v>1304</v>
      </c>
      <c r="D501" t="s">
        <v>84</v>
      </c>
      <c r="E501" t="s">
        <v>89</v>
      </c>
      <c r="G501" t="s">
        <v>90</v>
      </c>
      <c r="H501" t="s">
        <v>1196</v>
      </c>
      <c r="I501" t="s">
        <v>91</v>
      </c>
      <c r="L501">
        <v>6.8239999999999998</v>
      </c>
      <c r="M501">
        <v>7.226796749</v>
      </c>
      <c r="N501">
        <v>7.6710000000000003</v>
      </c>
      <c r="O501">
        <v>3.6793394089999998</v>
      </c>
      <c r="P501">
        <v>2.306</v>
      </c>
      <c r="Q501" s="86">
        <v>45821</v>
      </c>
      <c r="S501">
        <v>0.54</v>
      </c>
      <c r="W501">
        <v>4</v>
      </c>
      <c r="X501" s="86">
        <v>45694</v>
      </c>
      <c r="Y501">
        <v>3</v>
      </c>
      <c r="Z501" s="86">
        <v>45582</v>
      </c>
      <c r="AB501">
        <v>3</v>
      </c>
      <c r="AC501" t="s">
        <v>156</v>
      </c>
    </row>
    <row r="502" spans="1:29" x14ac:dyDescent="0.2">
      <c r="A502" t="s">
        <v>1306</v>
      </c>
      <c r="B502" t="s">
        <v>1307</v>
      </c>
      <c r="C502" t="s">
        <v>1306</v>
      </c>
      <c r="D502" t="s">
        <v>84</v>
      </c>
      <c r="E502" t="s">
        <v>89</v>
      </c>
      <c r="G502" t="s">
        <v>90</v>
      </c>
      <c r="I502" t="s">
        <v>91</v>
      </c>
      <c r="J502" t="s">
        <v>323</v>
      </c>
      <c r="K502" t="s">
        <v>1022</v>
      </c>
      <c r="L502">
        <v>13.577</v>
      </c>
      <c r="M502">
        <v>14.00183996</v>
      </c>
      <c r="N502">
        <v>12.675000000000001</v>
      </c>
      <c r="O502">
        <v>11.80051516</v>
      </c>
      <c r="P502">
        <v>10.391999999999999</v>
      </c>
      <c r="Q502" s="86">
        <v>45821</v>
      </c>
      <c r="S502">
        <v>1.51</v>
      </c>
      <c r="T502">
        <v>1.5</v>
      </c>
      <c r="V502" t="s">
        <v>1308</v>
      </c>
      <c r="W502">
        <v>6</v>
      </c>
      <c r="X502" s="86">
        <v>45694</v>
      </c>
      <c r="Y502">
        <v>4</v>
      </c>
      <c r="Z502" s="86">
        <v>45691</v>
      </c>
      <c r="AA502">
        <v>3</v>
      </c>
      <c r="AB502">
        <v>3</v>
      </c>
      <c r="AC502" t="s">
        <v>156</v>
      </c>
    </row>
    <row r="503" spans="1:29" x14ac:dyDescent="0.2">
      <c r="A503" t="s">
        <v>1309</v>
      </c>
      <c r="B503" t="s">
        <v>1310</v>
      </c>
      <c r="C503" t="s">
        <v>1309</v>
      </c>
      <c r="D503" t="s">
        <v>84</v>
      </c>
      <c r="E503" t="s">
        <v>89</v>
      </c>
      <c r="F503" t="s">
        <v>642</v>
      </c>
      <c r="G503" t="s">
        <v>90</v>
      </c>
      <c r="I503" t="s">
        <v>91</v>
      </c>
      <c r="J503" t="s">
        <v>323</v>
      </c>
      <c r="K503" t="s">
        <v>1022</v>
      </c>
      <c r="L503">
        <v>13.581</v>
      </c>
      <c r="M503">
        <v>14.006613850000001</v>
      </c>
      <c r="N503">
        <v>12.678000000000001</v>
      </c>
      <c r="O503">
        <v>11.761937140000001</v>
      </c>
      <c r="P503">
        <v>10.343</v>
      </c>
      <c r="Q503" s="86">
        <v>45821</v>
      </c>
      <c r="S503">
        <v>0.42</v>
      </c>
      <c r="T503">
        <v>0.4</v>
      </c>
      <c r="V503" t="s">
        <v>1311</v>
      </c>
      <c r="W503">
        <v>6</v>
      </c>
      <c r="X503" s="86">
        <v>45694</v>
      </c>
      <c r="Y503">
        <v>4</v>
      </c>
      <c r="Z503" s="86">
        <v>45691</v>
      </c>
      <c r="AA503">
        <v>3</v>
      </c>
      <c r="AB503">
        <v>3</v>
      </c>
      <c r="AC503" t="s">
        <v>156</v>
      </c>
    </row>
    <row r="504" spans="1:29" x14ac:dyDescent="0.2">
      <c r="A504" t="s">
        <v>1312</v>
      </c>
      <c r="B504" t="s">
        <v>1313</v>
      </c>
      <c r="C504" t="s">
        <v>1312</v>
      </c>
      <c r="D504" t="s">
        <v>84</v>
      </c>
      <c r="E504" t="s">
        <v>89</v>
      </c>
      <c r="F504" t="s">
        <v>642</v>
      </c>
      <c r="G504" t="s">
        <v>90</v>
      </c>
      <c r="I504" t="s">
        <v>91</v>
      </c>
      <c r="J504" t="s">
        <v>323</v>
      </c>
      <c r="K504" t="s">
        <v>1022</v>
      </c>
      <c r="L504">
        <v>13.577</v>
      </c>
      <c r="M504">
        <v>13.99794606</v>
      </c>
      <c r="N504">
        <v>12.664999999999999</v>
      </c>
      <c r="O504">
        <v>11.76189471</v>
      </c>
      <c r="P504">
        <v>10.396000000000001</v>
      </c>
      <c r="Q504" s="86">
        <v>45821</v>
      </c>
      <c r="S504">
        <v>0.42</v>
      </c>
      <c r="T504">
        <v>0.4</v>
      </c>
      <c r="V504" t="s">
        <v>1314</v>
      </c>
      <c r="W504">
        <v>6</v>
      </c>
      <c r="X504" s="86">
        <v>45694</v>
      </c>
      <c r="Y504">
        <v>4</v>
      </c>
      <c r="Z504" s="86">
        <v>45691</v>
      </c>
      <c r="AA504">
        <v>3</v>
      </c>
      <c r="AB504">
        <v>3</v>
      </c>
      <c r="AC504" t="s">
        <v>156</v>
      </c>
    </row>
    <row r="505" spans="1:29" x14ac:dyDescent="0.2">
      <c r="A505" t="s">
        <v>1315</v>
      </c>
      <c r="B505" t="s">
        <v>1316</v>
      </c>
      <c r="C505" t="s">
        <v>1315</v>
      </c>
      <c r="D505" t="s">
        <v>84</v>
      </c>
      <c r="E505" t="s">
        <v>89</v>
      </c>
      <c r="F505" t="s">
        <v>642</v>
      </c>
      <c r="G505" t="s">
        <v>90</v>
      </c>
      <c r="I505" t="s">
        <v>91</v>
      </c>
      <c r="J505" t="s">
        <v>323</v>
      </c>
      <c r="K505" t="s">
        <v>1022</v>
      </c>
      <c r="L505">
        <v>12.516999999999999</v>
      </c>
      <c r="M505">
        <v>11.05869386</v>
      </c>
      <c r="N505">
        <v>11.287000000000001</v>
      </c>
      <c r="O505">
        <v>9.5422824879999997</v>
      </c>
      <c r="P505">
        <v>8.3770000000000007</v>
      </c>
      <c r="Q505" s="86">
        <v>45821</v>
      </c>
      <c r="S505">
        <v>0.62</v>
      </c>
      <c r="T505">
        <v>0.6</v>
      </c>
      <c r="V505" t="s">
        <v>1317</v>
      </c>
      <c r="W505">
        <v>6</v>
      </c>
      <c r="X505" s="86">
        <v>45694</v>
      </c>
      <c r="Y505">
        <v>4</v>
      </c>
      <c r="Z505" s="86">
        <v>45495</v>
      </c>
      <c r="AA505">
        <v>3</v>
      </c>
      <c r="AB505">
        <v>3</v>
      </c>
      <c r="AC505" t="s">
        <v>156</v>
      </c>
    </row>
    <row r="506" spans="1:29" x14ac:dyDescent="0.2">
      <c r="A506" t="s">
        <v>1318</v>
      </c>
      <c r="B506" t="s">
        <v>1319</v>
      </c>
      <c r="C506" t="s">
        <v>1318</v>
      </c>
      <c r="D506" t="s">
        <v>84</v>
      </c>
      <c r="E506" t="s">
        <v>89</v>
      </c>
      <c r="F506" t="s">
        <v>642</v>
      </c>
      <c r="G506" t="s">
        <v>90</v>
      </c>
      <c r="I506" t="s">
        <v>91</v>
      </c>
      <c r="J506" t="s">
        <v>323</v>
      </c>
      <c r="K506" t="s">
        <v>1022</v>
      </c>
      <c r="L506">
        <v>16.196999999999999</v>
      </c>
      <c r="M506">
        <v>16.705865450000001</v>
      </c>
      <c r="N506">
        <v>12.358000000000001</v>
      </c>
      <c r="O506">
        <v>13.88476204</v>
      </c>
      <c r="P506">
        <v>11.207000000000001</v>
      </c>
      <c r="Q506" s="86">
        <v>45821</v>
      </c>
      <c r="S506">
        <v>0.63</v>
      </c>
      <c r="T506">
        <v>0.6</v>
      </c>
      <c r="V506" t="s">
        <v>1320</v>
      </c>
      <c r="W506">
        <v>6</v>
      </c>
      <c r="X506" s="86">
        <v>45694</v>
      </c>
      <c r="Y506">
        <v>5</v>
      </c>
      <c r="Z506" s="86">
        <v>45495</v>
      </c>
      <c r="AA506">
        <v>4</v>
      </c>
      <c r="AB506">
        <v>3</v>
      </c>
      <c r="AC506" t="s">
        <v>156</v>
      </c>
    </row>
    <row r="507" spans="1:29" x14ac:dyDescent="0.2">
      <c r="A507" t="s">
        <v>1321</v>
      </c>
      <c r="B507" t="s">
        <v>1322</v>
      </c>
      <c r="C507" t="s">
        <v>1321</v>
      </c>
      <c r="D507" t="s">
        <v>84</v>
      </c>
      <c r="E507" t="s">
        <v>89</v>
      </c>
      <c r="G507" t="s">
        <v>90</v>
      </c>
      <c r="I507" t="s">
        <v>91</v>
      </c>
      <c r="J507" t="s">
        <v>323</v>
      </c>
      <c r="K507" t="s">
        <v>1022</v>
      </c>
      <c r="L507">
        <v>19.603000000000002</v>
      </c>
      <c r="M507">
        <v>15.42004461</v>
      </c>
      <c r="N507">
        <v>19.641999999999999</v>
      </c>
      <c r="O507">
        <v>11.162157860000001</v>
      </c>
      <c r="P507">
        <v>11.757</v>
      </c>
      <c r="Q507" s="86">
        <v>45821</v>
      </c>
      <c r="S507">
        <v>0.79</v>
      </c>
      <c r="T507">
        <v>0.72</v>
      </c>
      <c r="V507" t="s">
        <v>1323</v>
      </c>
      <c r="W507">
        <v>6</v>
      </c>
      <c r="X507" s="86">
        <v>45694</v>
      </c>
      <c r="Y507">
        <v>5</v>
      </c>
      <c r="Z507" s="86">
        <v>45495</v>
      </c>
      <c r="AA507">
        <v>3</v>
      </c>
      <c r="AB507">
        <v>3</v>
      </c>
      <c r="AC507" t="s">
        <v>156</v>
      </c>
    </row>
    <row r="508" spans="1:29" x14ac:dyDescent="0.2">
      <c r="A508" t="s">
        <v>1324</v>
      </c>
      <c r="B508" t="s">
        <v>1325</v>
      </c>
      <c r="C508" t="s">
        <v>1324</v>
      </c>
      <c r="D508" t="s">
        <v>84</v>
      </c>
      <c r="E508" t="s">
        <v>116</v>
      </c>
      <c r="G508" t="s">
        <v>90</v>
      </c>
      <c r="H508" t="s">
        <v>196</v>
      </c>
      <c r="L508">
        <v>31.833500000000001</v>
      </c>
      <c r="M508">
        <v>32.477525290000003</v>
      </c>
      <c r="N508">
        <v>34.642499999999998</v>
      </c>
      <c r="O508">
        <v>30.11196863</v>
      </c>
      <c r="P508">
        <v>33.555599999999998</v>
      </c>
      <c r="Q508" s="86">
        <v>45821</v>
      </c>
      <c r="AB508">
        <v>5</v>
      </c>
      <c r="AC508" t="s">
        <v>86</v>
      </c>
    </row>
    <row r="509" spans="1:29" x14ac:dyDescent="0.2">
      <c r="A509" t="s">
        <v>1326</v>
      </c>
      <c r="B509" t="s">
        <v>1327</v>
      </c>
      <c r="C509" t="s">
        <v>1326</v>
      </c>
      <c r="D509" t="s">
        <v>84</v>
      </c>
      <c r="E509" t="s">
        <v>116</v>
      </c>
      <c r="G509" t="s">
        <v>90</v>
      </c>
      <c r="H509" t="s">
        <v>1065</v>
      </c>
      <c r="L509">
        <v>15.038</v>
      </c>
      <c r="M509">
        <v>14.018390719999999</v>
      </c>
      <c r="N509">
        <v>15.398999999999999</v>
      </c>
      <c r="O509">
        <v>13.75150797</v>
      </c>
      <c r="P509">
        <v>12.189</v>
      </c>
      <c r="Q509" s="86">
        <v>45821</v>
      </c>
      <c r="S509">
        <v>0.01</v>
      </c>
      <c r="T509">
        <v>0.65</v>
      </c>
      <c r="W509">
        <v>5</v>
      </c>
      <c r="X509" s="86">
        <v>44125</v>
      </c>
      <c r="Y509">
        <v>4</v>
      </c>
      <c r="Z509" s="86">
        <v>45729</v>
      </c>
      <c r="AB509">
        <v>3</v>
      </c>
      <c r="AC509" t="s">
        <v>156</v>
      </c>
    </row>
    <row r="510" spans="1:29" x14ac:dyDescent="0.2">
      <c r="A510" t="s">
        <v>1328</v>
      </c>
      <c r="B510" t="s">
        <v>1329</v>
      </c>
      <c r="C510" t="s">
        <v>1328</v>
      </c>
      <c r="D510" t="s">
        <v>84</v>
      </c>
      <c r="E510" t="s">
        <v>564</v>
      </c>
      <c r="F510" t="s">
        <v>642</v>
      </c>
      <c r="G510" t="s">
        <v>90</v>
      </c>
      <c r="I510" t="s">
        <v>91</v>
      </c>
      <c r="J510" t="s">
        <v>323</v>
      </c>
      <c r="K510" t="s">
        <v>1004</v>
      </c>
      <c r="L510">
        <v>17.096</v>
      </c>
      <c r="M510">
        <v>15.706077540000001</v>
      </c>
      <c r="N510">
        <v>17.004999999999999</v>
      </c>
      <c r="O510">
        <v>15.30524546</v>
      </c>
      <c r="P510">
        <v>20.068000000000001</v>
      </c>
      <c r="Q510" s="86">
        <v>45821</v>
      </c>
      <c r="T510">
        <v>0.8</v>
      </c>
      <c r="V510" t="s">
        <v>1330</v>
      </c>
      <c r="Y510">
        <v>4</v>
      </c>
      <c r="Z510" s="86">
        <v>45729</v>
      </c>
      <c r="AA510">
        <v>4</v>
      </c>
      <c r="AB510">
        <v>3</v>
      </c>
      <c r="AC510" t="s">
        <v>156</v>
      </c>
    </row>
    <row r="511" spans="1:29" x14ac:dyDescent="0.2">
      <c r="A511" t="s">
        <v>1331</v>
      </c>
      <c r="B511" t="s">
        <v>1332</v>
      </c>
      <c r="C511" t="s">
        <v>1331</v>
      </c>
      <c r="D511" t="s">
        <v>84</v>
      </c>
      <c r="E511" t="s">
        <v>89</v>
      </c>
      <c r="F511" t="s">
        <v>642</v>
      </c>
      <c r="G511" t="s">
        <v>90</v>
      </c>
      <c r="I511" t="s">
        <v>91</v>
      </c>
      <c r="J511" t="s">
        <v>323</v>
      </c>
      <c r="K511" t="s">
        <v>1022</v>
      </c>
      <c r="L511">
        <v>22.045999999999999</v>
      </c>
      <c r="M511">
        <v>22.05386743</v>
      </c>
      <c r="N511">
        <v>23.433</v>
      </c>
      <c r="O511">
        <v>18.238585610000001</v>
      </c>
      <c r="P511">
        <v>14.868</v>
      </c>
      <c r="Q511" s="86">
        <v>45821</v>
      </c>
      <c r="S511">
        <v>0.57999999999999996</v>
      </c>
      <c r="T511">
        <v>0.55000000000000004</v>
      </c>
      <c r="V511" t="s">
        <v>1333</v>
      </c>
      <c r="W511">
        <v>6</v>
      </c>
      <c r="X511" s="86">
        <v>45694</v>
      </c>
      <c r="Y511">
        <v>5</v>
      </c>
      <c r="Z511" s="86">
        <v>45495</v>
      </c>
      <c r="AA511">
        <v>4</v>
      </c>
      <c r="AB511">
        <v>3</v>
      </c>
      <c r="AC511" t="s">
        <v>156</v>
      </c>
    </row>
    <row r="512" spans="1:29" x14ac:dyDescent="0.2">
      <c r="A512" t="s">
        <v>1334</v>
      </c>
      <c r="B512" t="s">
        <v>1335</v>
      </c>
      <c r="C512" t="s">
        <v>1334</v>
      </c>
      <c r="D512" t="s">
        <v>84</v>
      </c>
      <c r="E512" t="s">
        <v>89</v>
      </c>
      <c r="G512" t="s">
        <v>90</v>
      </c>
      <c r="I512" t="s">
        <v>91</v>
      </c>
      <c r="J512" t="s">
        <v>323</v>
      </c>
      <c r="K512" t="s">
        <v>1022</v>
      </c>
      <c r="L512">
        <v>27.895</v>
      </c>
      <c r="M512">
        <v>24.766442189999999</v>
      </c>
      <c r="N512">
        <v>24.995000000000001</v>
      </c>
      <c r="O512">
        <v>23.577369139999998</v>
      </c>
      <c r="P512">
        <v>19.736999999999998</v>
      </c>
      <c r="Q512" s="86">
        <v>45821</v>
      </c>
      <c r="S512">
        <v>1.54</v>
      </c>
      <c r="T512">
        <v>1.5</v>
      </c>
      <c r="V512" t="s">
        <v>1336</v>
      </c>
      <c r="W512">
        <v>7</v>
      </c>
      <c r="X512" s="86">
        <v>45691</v>
      </c>
      <c r="Y512">
        <v>5</v>
      </c>
      <c r="Z512" s="86">
        <v>45495</v>
      </c>
      <c r="AA512">
        <v>4</v>
      </c>
      <c r="AB512">
        <v>3</v>
      </c>
      <c r="AC512" t="s">
        <v>156</v>
      </c>
    </row>
    <row r="513" spans="1:29" x14ac:dyDescent="0.2">
      <c r="A513" t="s">
        <v>1337</v>
      </c>
      <c r="B513" t="s">
        <v>1338</v>
      </c>
      <c r="C513" t="s">
        <v>1337</v>
      </c>
      <c r="D513" t="s">
        <v>84</v>
      </c>
      <c r="E513" t="s">
        <v>89</v>
      </c>
      <c r="F513" t="s">
        <v>642</v>
      </c>
      <c r="G513" t="s">
        <v>90</v>
      </c>
      <c r="I513" t="s">
        <v>91</v>
      </c>
      <c r="J513" t="s">
        <v>323</v>
      </c>
      <c r="K513" t="s">
        <v>1022</v>
      </c>
      <c r="L513">
        <v>27.925999999999998</v>
      </c>
      <c r="M513">
        <v>24.799090169999999</v>
      </c>
      <c r="N513">
        <v>25.007000000000001</v>
      </c>
      <c r="O513">
        <v>23.586662140000001</v>
      </c>
      <c r="P513">
        <v>19.818999999999999</v>
      </c>
      <c r="Q513" s="86">
        <v>45821</v>
      </c>
      <c r="S513">
        <v>0.8</v>
      </c>
      <c r="T513">
        <v>0.75</v>
      </c>
      <c r="V513" t="s">
        <v>1339</v>
      </c>
      <c r="W513">
        <v>7</v>
      </c>
      <c r="X513" s="86">
        <v>45691</v>
      </c>
      <c r="Y513">
        <v>5</v>
      </c>
      <c r="Z513" s="86">
        <v>45495</v>
      </c>
      <c r="AA513">
        <v>4</v>
      </c>
      <c r="AB513">
        <v>3</v>
      </c>
      <c r="AC513" t="s">
        <v>156</v>
      </c>
    </row>
    <row r="514" spans="1:29" x14ac:dyDescent="0.2">
      <c r="A514" t="s">
        <v>1340</v>
      </c>
      <c r="B514" t="s">
        <v>1341</v>
      </c>
      <c r="C514" t="s">
        <v>1340</v>
      </c>
      <c r="D514" t="s">
        <v>84</v>
      </c>
      <c r="E514" t="s">
        <v>89</v>
      </c>
      <c r="F514" t="s">
        <v>642</v>
      </c>
      <c r="G514" t="s">
        <v>90</v>
      </c>
      <c r="I514" t="s">
        <v>91</v>
      </c>
      <c r="J514" t="s">
        <v>323</v>
      </c>
      <c r="K514" t="s">
        <v>1022</v>
      </c>
      <c r="L514">
        <v>27.922000000000001</v>
      </c>
      <c r="M514">
        <v>24.79470706</v>
      </c>
      <c r="N514">
        <v>25</v>
      </c>
      <c r="O514">
        <v>23.61179821</v>
      </c>
      <c r="P514">
        <v>19.809000000000001</v>
      </c>
      <c r="Q514" s="86">
        <v>45821</v>
      </c>
      <c r="S514">
        <v>0.8</v>
      </c>
      <c r="T514">
        <v>0.75</v>
      </c>
      <c r="V514" t="s">
        <v>1342</v>
      </c>
      <c r="W514">
        <v>7</v>
      </c>
      <c r="X514" s="86">
        <v>45691</v>
      </c>
      <c r="Y514">
        <v>5</v>
      </c>
      <c r="Z514" s="86">
        <v>45495</v>
      </c>
      <c r="AA514">
        <v>4</v>
      </c>
      <c r="AB514">
        <v>3</v>
      </c>
      <c r="AC514" t="s">
        <v>156</v>
      </c>
    </row>
    <row r="515" spans="1:29" x14ac:dyDescent="0.2">
      <c r="A515" t="s">
        <v>1343</v>
      </c>
      <c r="B515" t="s">
        <v>1344</v>
      </c>
      <c r="C515" t="s">
        <v>1343</v>
      </c>
      <c r="D515" t="s">
        <v>84</v>
      </c>
      <c r="E515" t="s">
        <v>89</v>
      </c>
      <c r="F515" t="s">
        <v>642</v>
      </c>
      <c r="G515" t="s">
        <v>90</v>
      </c>
      <c r="I515" t="s">
        <v>91</v>
      </c>
      <c r="J515" t="s">
        <v>323</v>
      </c>
      <c r="K515" t="s">
        <v>1022</v>
      </c>
      <c r="L515">
        <v>32.576999999999998</v>
      </c>
      <c r="M515">
        <v>31.387619860000001</v>
      </c>
      <c r="N515">
        <v>27.548999999999999</v>
      </c>
      <c r="O515">
        <v>26.287238869999999</v>
      </c>
      <c r="P515">
        <v>26.085000000000001</v>
      </c>
      <c r="Q515" s="86">
        <v>45821</v>
      </c>
      <c r="S515">
        <v>0.52</v>
      </c>
      <c r="T515">
        <v>0.5</v>
      </c>
      <c r="V515" t="s">
        <v>1345</v>
      </c>
      <c r="W515">
        <v>7</v>
      </c>
      <c r="X515" s="86">
        <v>45694</v>
      </c>
      <c r="Y515">
        <v>6</v>
      </c>
      <c r="Z515" s="86">
        <v>45495</v>
      </c>
      <c r="AA515">
        <v>4</v>
      </c>
      <c r="AB515">
        <v>4</v>
      </c>
      <c r="AC515" t="s">
        <v>127</v>
      </c>
    </row>
    <row r="516" spans="1:29" x14ac:dyDescent="0.2">
      <c r="A516" t="s">
        <v>1346</v>
      </c>
      <c r="B516" t="s">
        <v>1347</v>
      </c>
      <c r="C516" t="s">
        <v>1346</v>
      </c>
      <c r="D516" t="s">
        <v>84</v>
      </c>
      <c r="E516" t="s">
        <v>89</v>
      </c>
      <c r="F516" t="s">
        <v>642</v>
      </c>
      <c r="G516" t="s">
        <v>90</v>
      </c>
      <c r="I516" t="s">
        <v>91</v>
      </c>
      <c r="J516" t="s">
        <v>323</v>
      </c>
      <c r="K516" t="s">
        <v>1022</v>
      </c>
      <c r="L516">
        <v>32.561999999999998</v>
      </c>
      <c r="M516">
        <v>31.3760005</v>
      </c>
      <c r="N516">
        <v>27.527999999999999</v>
      </c>
      <c r="O516">
        <v>26.285118019999999</v>
      </c>
      <c r="P516">
        <v>26.076000000000001</v>
      </c>
      <c r="Q516" s="86">
        <v>45821</v>
      </c>
      <c r="S516">
        <v>0.52</v>
      </c>
      <c r="T516">
        <v>0.5</v>
      </c>
      <c r="V516" t="s">
        <v>1348</v>
      </c>
      <c r="W516">
        <v>7</v>
      </c>
      <c r="X516" s="86">
        <v>45694</v>
      </c>
      <c r="Y516">
        <v>6</v>
      </c>
      <c r="Z516" s="86">
        <v>45495</v>
      </c>
      <c r="AA516">
        <v>4</v>
      </c>
      <c r="AB516">
        <v>4</v>
      </c>
      <c r="AC516" t="s">
        <v>127</v>
      </c>
    </row>
    <row r="517" spans="1:29" x14ac:dyDescent="0.2">
      <c r="A517" t="s">
        <v>1349</v>
      </c>
      <c r="B517" t="s">
        <v>1350</v>
      </c>
      <c r="C517" t="s">
        <v>1349</v>
      </c>
      <c r="D517" t="s">
        <v>84</v>
      </c>
      <c r="E517" t="s">
        <v>89</v>
      </c>
      <c r="F517" t="s">
        <v>642</v>
      </c>
      <c r="G517" t="s">
        <v>90</v>
      </c>
      <c r="I517" t="s">
        <v>91</v>
      </c>
      <c r="J517" t="s">
        <v>323</v>
      </c>
      <c r="K517" t="s">
        <v>1022</v>
      </c>
      <c r="L517">
        <v>20.695</v>
      </c>
      <c r="M517">
        <v>16.60861337</v>
      </c>
      <c r="N517">
        <v>20.736000000000001</v>
      </c>
      <c r="O517">
        <v>14.242569339999999</v>
      </c>
      <c r="P517">
        <v>12.406000000000001</v>
      </c>
      <c r="Q517" s="86">
        <v>45821</v>
      </c>
      <c r="S517">
        <v>0.76</v>
      </c>
      <c r="T517">
        <v>0.65</v>
      </c>
      <c r="V517" t="s">
        <v>1351</v>
      </c>
      <c r="W517">
        <v>6</v>
      </c>
      <c r="X517" s="86">
        <v>45694</v>
      </c>
      <c r="Y517">
        <v>5</v>
      </c>
      <c r="Z517" s="86">
        <v>45495</v>
      </c>
      <c r="AA517">
        <v>3</v>
      </c>
      <c r="AB517">
        <v>3</v>
      </c>
      <c r="AC517" t="s">
        <v>156</v>
      </c>
    </row>
    <row r="518" spans="1:29" x14ac:dyDescent="0.2">
      <c r="A518" t="s">
        <v>1352</v>
      </c>
      <c r="B518" t="s">
        <v>1353</v>
      </c>
      <c r="C518" t="s">
        <v>1352</v>
      </c>
      <c r="D518" t="s">
        <v>84</v>
      </c>
      <c r="E518" t="s">
        <v>89</v>
      </c>
      <c r="F518" t="s">
        <v>642</v>
      </c>
      <c r="G518" t="s">
        <v>90</v>
      </c>
      <c r="I518" t="s">
        <v>91</v>
      </c>
      <c r="J518" t="s">
        <v>323</v>
      </c>
      <c r="K518" t="s">
        <v>1022</v>
      </c>
      <c r="L518">
        <v>20.693999999999999</v>
      </c>
      <c r="M518">
        <v>16.605794459999998</v>
      </c>
      <c r="N518">
        <v>20.72</v>
      </c>
      <c r="O518">
        <v>14.27719535</v>
      </c>
      <c r="P518">
        <v>12.451000000000001</v>
      </c>
      <c r="Q518" s="86">
        <v>45821</v>
      </c>
      <c r="S518">
        <v>0.76</v>
      </c>
      <c r="T518">
        <v>0.65</v>
      </c>
      <c r="V518" t="s">
        <v>1354</v>
      </c>
      <c r="W518">
        <v>6</v>
      </c>
      <c r="X518" s="86">
        <v>45694</v>
      </c>
      <c r="Y518">
        <v>5</v>
      </c>
      <c r="Z518" s="86">
        <v>45495</v>
      </c>
      <c r="AA518">
        <v>3</v>
      </c>
      <c r="AB518">
        <v>3</v>
      </c>
      <c r="AC518" t="s">
        <v>156</v>
      </c>
    </row>
    <row r="519" spans="1:29" x14ac:dyDescent="0.2">
      <c r="A519" t="s">
        <v>1355</v>
      </c>
      <c r="B519" t="s">
        <v>1356</v>
      </c>
      <c r="C519" t="s">
        <v>1355</v>
      </c>
      <c r="D519" t="s">
        <v>84</v>
      </c>
      <c r="E519" t="s">
        <v>116</v>
      </c>
      <c r="G519" t="s">
        <v>90</v>
      </c>
      <c r="H519" t="s">
        <v>1065</v>
      </c>
      <c r="L519">
        <v>19.815000000000001</v>
      </c>
      <c r="M519">
        <v>20.491062589999999</v>
      </c>
      <c r="N519">
        <v>21.937000000000001</v>
      </c>
      <c r="O519">
        <v>16.562431879999998</v>
      </c>
      <c r="P519">
        <v>17.347999999999999</v>
      </c>
      <c r="Q519" s="86">
        <v>45821</v>
      </c>
      <c r="T519">
        <v>0.65</v>
      </c>
      <c r="W519">
        <v>6</v>
      </c>
      <c r="X519" s="86">
        <v>45716</v>
      </c>
      <c r="Y519">
        <v>6</v>
      </c>
      <c r="Z519" s="86">
        <v>45777</v>
      </c>
      <c r="AB519">
        <v>4</v>
      </c>
      <c r="AC519" t="s">
        <v>127</v>
      </c>
    </row>
    <row r="520" spans="1:29" x14ac:dyDescent="0.2">
      <c r="A520" t="s">
        <v>1357</v>
      </c>
      <c r="B520" t="s">
        <v>1358</v>
      </c>
      <c r="C520" t="s">
        <v>1357</v>
      </c>
      <c r="D520" t="s">
        <v>84</v>
      </c>
      <c r="E520" t="s">
        <v>116</v>
      </c>
      <c r="G520" t="s">
        <v>90</v>
      </c>
      <c r="H520" t="s">
        <v>1065</v>
      </c>
      <c r="L520">
        <v>12.782</v>
      </c>
      <c r="M520">
        <v>12.6377164</v>
      </c>
      <c r="N520">
        <v>13.259</v>
      </c>
      <c r="O520">
        <v>10.731764200000001</v>
      </c>
      <c r="P520">
        <v>10.662000000000001</v>
      </c>
      <c r="Q520" s="86">
        <v>45821</v>
      </c>
      <c r="T520">
        <v>0.55000000000000004</v>
      </c>
      <c r="Y520">
        <v>4</v>
      </c>
      <c r="Z520" s="86">
        <v>45729</v>
      </c>
      <c r="AB520">
        <v>3</v>
      </c>
      <c r="AC520" t="s">
        <v>156</v>
      </c>
    </row>
    <row r="521" spans="1:29" x14ac:dyDescent="0.2">
      <c r="A521" t="s">
        <v>1359</v>
      </c>
      <c r="B521" t="s">
        <v>1360</v>
      </c>
      <c r="C521" t="s">
        <v>1359</v>
      </c>
      <c r="D521" t="s">
        <v>84</v>
      </c>
      <c r="E521" t="s">
        <v>116</v>
      </c>
      <c r="F521" t="s">
        <v>117</v>
      </c>
      <c r="G521" t="s">
        <v>90</v>
      </c>
      <c r="I521" t="s">
        <v>91</v>
      </c>
      <c r="J521" t="s">
        <v>323</v>
      </c>
      <c r="L521">
        <v>50.610199999999999</v>
      </c>
      <c r="M521">
        <v>45.625522529999998</v>
      </c>
      <c r="N521">
        <v>49.693300000000001</v>
      </c>
      <c r="O521">
        <v>56.095265079999997</v>
      </c>
      <c r="P521">
        <v>64.308000000000007</v>
      </c>
      <c r="Q521" s="86">
        <v>45821</v>
      </c>
      <c r="V521" t="s">
        <v>1361</v>
      </c>
      <c r="AA521">
        <v>5</v>
      </c>
      <c r="AB521">
        <v>5</v>
      </c>
      <c r="AC521" t="s">
        <v>86</v>
      </c>
    </row>
    <row r="522" spans="1:29" x14ac:dyDescent="0.2">
      <c r="A522" t="s">
        <v>1362</v>
      </c>
      <c r="B522" t="s">
        <v>1363</v>
      </c>
      <c r="C522" t="s">
        <v>1362</v>
      </c>
      <c r="D522" t="s">
        <v>84</v>
      </c>
      <c r="E522" t="s">
        <v>434</v>
      </c>
      <c r="G522" t="s">
        <v>90</v>
      </c>
      <c r="H522" t="s">
        <v>196</v>
      </c>
      <c r="I522" t="s">
        <v>91</v>
      </c>
      <c r="L522">
        <v>12.6874</v>
      </c>
      <c r="M522">
        <v>10.79480101</v>
      </c>
      <c r="N522">
        <v>12.023999999999999</v>
      </c>
      <c r="O522">
        <v>8.3508127590000001</v>
      </c>
      <c r="P522">
        <v>5.6105</v>
      </c>
      <c r="Q522" s="86">
        <v>45821</v>
      </c>
      <c r="AB522">
        <v>3</v>
      </c>
      <c r="AC522" t="s">
        <v>156</v>
      </c>
    </row>
    <row r="523" spans="1:29" x14ac:dyDescent="0.2">
      <c r="A523" t="s">
        <v>1364</v>
      </c>
      <c r="B523" t="s">
        <v>1365</v>
      </c>
      <c r="C523" t="s">
        <v>1364</v>
      </c>
      <c r="D523" t="s">
        <v>84</v>
      </c>
      <c r="E523" t="s">
        <v>116</v>
      </c>
      <c r="G523" t="s">
        <v>294</v>
      </c>
      <c r="H523" t="s">
        <v>1366</v>
      </c>
      <c r="AB523">
        <v>5</v>
      </c>
      <c r="AC523" t="s">
        <v>86</v>
      </c>
    </row>
    <row r="524" spans="1:29" x14ac:dyDescent="0.2">
      <c r="A524" t="s">
        <v>1367</v>
      </c>
      <c r="B524" t="s">
        <v>1368</v>
      </c>
      <c r="C524" t="s">
        <v>1367</v>
      </c>
      <c r="D524" t="s">
        <v>84</v>
      </c>
      <c r="E524" t="s">
        <v>116</v>
      </c>
      <c r="G524" t="s">
        <v>90</v>
      </c>
      <c r="H524" t="s">
        <v>1065</v>
      </c>
      <c r="L524">
        <v>15.32</v>
      </c>
      <c r="M524">
        <v>8.2720659829999992</v>
      </c>
      <c r="N524">
        <v>12.478</v>
      </c>
      <c r="O524">
        <v>7.0491598919999996</v>
      </c>
      <c r="P524">
        <v>11.693</v>
      </c>
      <c r="Q524" s="86">
        <v>45821</v>
      </c>
      <c r="T524">
        <v>1</v>
      </c>
      <c r="Y524">
        <v>5</v>
      </c>
      <c r="Z524" s="86">
        <v>45216</v>
      </c>
      <c r="AB524">
        <v>3</v>
      </c>
      <c r="AC524" t="s">
        <v>156</v>
      </c>
    </row>
    <row r="525" spans="1:29" x14ac:dyDescent="0.2">
      <c r="A525" t="s">
        <v>1369</v>
      </c>
      <c r="B525" t="s">
        <v>1370</v>
      </c>
      <c r="C525" t="s">
        <v>1369</v>
      </c>
      <c r="D525" t="s">
        <v>84</v>
      </c>
      <c r="E525" t="s">
        <v>116</v>
      </c>
      <c r="G525" t="s">
        <v>90</v>
      </c>
      <c r="L525">
        <v>23.356999999999999</v>
      </c>
      <c r="M525">
        <v>24.242266310000002</v>
      </c>
      <c r="N525">
        <v>26.220600000000001</v>
      </c>
      <c r="O525">
        <v>27.725738539999998</v>
      </c>
      <c r="P525">
        <v>14.6723</v>
      </c>
      <c r="Q525" s="86">
        <v>45821</v>
      </c>
      <c r="AB525">
        <v>4</v>
      </c>
      <c r="AC525" t="s">
        <v>127</v>
      </c>
    </row>
    <row r="526" spans="1:29" x14ac:dyDescent="0.2">
      <c r="A526" t="s">
        <v>1371</v>
      </c>
      <c r="B526" t="s">
        <v>1372</v>
      </c>
      <c r="C526" t="s">
        <v>1371</v>
      </c>
      <c r="D526" t="s">
        <v>84</v>
      </c>
      <c r="E526" t="s">
        <v>116</v>
      </c>
      <c r="G526" t="s">
        <v>90</v>
      </c>
      <c r="L526">
        <v>13.548500000000001</v>
      </c>
      <c r="M526">
        <v>7.0509329279999999</v>
      </c>
      <c r="N526">
        <v>6.6398000000000001</v>
      </c>
      <c r="O526">
        <v>6.6398477280000003</v>
      </c>
      <c r="P526">
        <v>6.7493999999999996</v>
      </c>
      <c r="Q526" s="86">
        <v>45821</v>
      </c>
      <c r="AB526">
        <v>3</v>
      </c>
      <c r="AC526" t="s">
        <v>156</v>
      </c>
    </row>
    <row r="527" spans="1:29" x14ac:dyDescent="0.2">
      <c r="A527" t="s">
        <v>1373</v>
      </c>
      <c r="B527" t="s">
        <v>1374</v>
      </c>
      <c r="C527" t="s">
        <v>1373</v>
      </c>
      <c r="D527" t="s">
        <v>84</v>
      </c>
      <c r="E527" t="s">
        <v>89</v>
      </c>
      <c r="G527" t="s">
        <v>90</v>
      </c>
      <c r="I527" t="s">
        <v>91</v>
      </c>
      <c r="J527" t="s">
        <v>323</v>
      </c>
      <c r="K527" t="s">
        <v>1149</v>
      </c>
      <c r="L527">
        <v>20.739000000000001</v>
      </c>
      <c r="M527">
        <v>19.24788053</v>
      </c>
      <c r="N527">
        <v>20.666</v>
      </c>
      <c r="O527">
        <v>17.952529179999999</v>
      </c>
      <c r="P527">
        <v>19.931000000000001</v>
      </c>
      <c r="Q527" s="86">
        <v>45821</v>
      </c>
      <c r="S527">
        <v>1.57</v>
      </c>
      <c r="T527">
        <v>1.5</v>
      </c>
      <c r="V527" t="s">
        <v>1375</v>
      </c>
      <c r="W527">
        <v>6</v>
      </c>
      <c r="X527" s="86">
        <v>45716</v>
      </c>
      <c r="Y527">
        <v>6</v>
      </c>
      <c r="Z527" s="86">
        <v>45291</v>
      </c>
      <c r="AA527">
        <v>3</v>
      </c>
      <c r="AB527">
        <v>4</v>
      </c>
      <c r="AC527" t="s">
        <v>127</v>
      </c>
    </row>
    <row r="528" spans="1:29" x14ac:dyDescent="0.2">
      <c r="A528" t="s">
        <v>1376</v>
      </c>
      <c r="B528" t="s">
        <v>1377</v>
      </c>
      <c r="C528" t="s">
        <v>1376</v>
      </c>
      <c r="D528" t="s">
        <v>84</v>
      </c>
      <c r="E528" t="s">
        <v>89</v>
      </c>
      <c r="G528" t="s">
        <v>90</v>
      </c>
      <c r="I528" t="s">
        <v>91</v>
      </c>
      <c r="J528" t="s">
        <v>323</v>
      </c>
      <c r="K528" t="s">
        <v>1105</v>
      </c>
      <c r="L528">
        <v>17.018000000000001</v>
      </c>
      <c r="M528">
        <v>13.89436306</v>
      </c>
      <c r="N528">
        <v>15.21</v>
      </c>
      <c r="O528">
        <v>10.15043932</v>
      </c>
      <c r="P528">
        <v>10.625</v>
      </c>
      <c r="Q528" s="86">
        <v>45821</v>
      </c>
      <c r="S528">
        <v>1.62</v>
      </c>
      <c r="T528">
        <v>1.5</v>
      </c>
      <c r="V528" t="s">
        <v>1378</v>
      </c>
      <c r="W528">
        <v>6</v>
      </c>
      <c r="X528" s="86">
        <v>45657</v>
      </c>
      <c r="Y528">
        <v>5</v>
      </c>
      <c r="Z528" s="86">
        <v>45382</v>
      </c>
      <c r="AA528">
        <v>4</v>
      </c>
      <c r="AB528">
        <v>3</v>
      </c>
      <c r="AC528" t="s">
        <v>156</v>
      </c>
    </row>
    <row r="529" spans="1:29" x14ac:dyDescent="0.2">
      <c r="A529" t="s">
        <v>1379</v>
      </c>
      <c r="B529" t="s">
        <v>1380</v>
      </c>
      <c r="C529" t="s">
        <v>1379</v>
      </c>
      <c r="D529" t="s">
        <v>84</v>
      </c>
      <c r="E529" t="s">
        <v>89</v>
      </c>
      <c r="F529" t="s">
        <v>642</v>
      </c>
      <c r="G529" t="s">
        <v>90</v>
      </c>
      <c r="I529" t="s">
        <v>91</v>
      </c>
      <c r="J529" t="s">
        <v>323</v>
      </c>
      <c r="K529" t="s">
        <v>1010</v>
      </c>
      <c r="L529">
        <v>16.091000000000001</v>
      </c>
      <c r="M529">
        <v>15.31374593</v>
      </c>
      <c r="N529">
        <v>16.812000000000001</v>
      </c>
      <c r="O529">
        <v>12.49535532</v>
      </c>
      <c r="P529">
        <v>13.89</v>
      </c>
      <c r="Q529" s="86">
        <v>45821</v>
      </c>
      <c r="S529">
        <v>1.74</v>
      </c>
      <c r="T529">
        <v>1.5</v>
      </c>
      <c r="V529" t="s">
        <v>1381</v>
      </c>
      <c r="W529">
        <v>6</v>
      </c>
      <c r="X529" s="86">
        <v>45747</v>
      </c>
      <c r="Y529">
        <v>4</v>
      </c>
      <c r="Z529" s="86">
        <v>45747</v>
      </c>
      <c r="AA529">
        <v>3</v>
      </c>
      <c r="AB529">
        <v>3</v>
      </c>
      <c r="AC529" t="s">
        <v>156</v>
      </c>
    </row>
    <row r="530" spans="1:29" x14ac:dyDescent="0.2">
      <c r="A530" t="s">
        <v>1382</v>
      </c>
      <c r="B530" t="s">
        <v>1383</v>
      </c>
      <c r="C530" t="s">
        <v>1382</v>
      </c>
      <c r="D530" t="s">
        <v>84</v>
      </c>
      <c r="E530" t="s">
        <v>564</v>
      </c>
      <c r="G530" t="s">
        <v>90</v>
      </c>
      <c r="I530" t="s">
        <v>91</v>
      </c>
      <c r="J530" t="s">
        <v>323</v>
      </c>
      <c r="K530" t="s">
        <v>1384</v>
      </c>
      <c r="L530">
        <v>20.452000000000002</v>
      </c>
      <c r="M530">
        <v>15.116872710000001</v>
      </c>
      <c r="N530">
        <v>19.242000000000001</v>
      </c>
      <c r="O530">
        <v>12.728180529999999</v>
      </c>
      <c r="P530">
        <v>12.346</v>
      </c>
      <c r="Q530" s="86">
        <v>45821</v>
      </c>
      <c r="T530">
        <v>0.75</v>
      </c>
      <c r="V530" t="s">
        <v>1385</v>
      </c>
      <c r="W530">
        <v>7</v>
      </c>
      <c r="X530" s="86">
        <v>45504</v>
      </c>
      <c r="Y530">
        <v>5</v>
      </c>
      <c r="Z530" s="86">
        <v>45504</v>
      </c>
      <c r="AA530">
        <v>4</v>
      </c>
      <c r="AB530">
        <v>3</v>
      </c>
      <c r="AC530" t="s">
        <v>156</v>
      </c>
    </row>
    <row r="531" spans="1:29" x14ac:dyDescent="0.2">
      <c r="A531" t="s">
        <v>1386</v>
      </c>
      <c r="B531" t="s">
        <v>1387</v>
      </c>
      <c r="C531" t="s">
        <v>1386</v>
      </c>
      <c r="D531" t="s">
        <v>84</v>
      </c>
      <c r="E531" t="s">
        <v>564</v>
      </c>
      <c r="F531" t="s">
        <v>117</v>
      </c>
      <c r="G531" t="s">
        <v>90</v>
      </c>
      <c r="I531" t="s">
        <v>91</v>
      </c>
      <c r="J531" t="s">
        <v>323</v>
      </c>
      <c r="K531" t="s">
        <v>1384</v>
      </c>
      <c r="L531">
        <v>13.154</v>
      </c>
      <c r="M531">
        <v>11.378002179999999</v>
      </c>
      <c r="N531">
        <v>13.231</v>
      </c>
      <c r="O531">
        <v>10.14085957</v>
      </c>
      <c r="P531">
        <v>12.997</v>
      </c>
      <c r="Q531" s="86">
        <v>45821</v>
      </c>
      <c r="T531">
        <v>0.85</v>
      </c>
      <c r="V531" t="s">
        <v>1388</v>
      </c>
      <c r="Y531">
        <v>5</v>
      </c>
      <c r="Z531" s="86">
        <v>45657</v>
      </c>
      <c r="AA531">
        <v>4</v>
      </c>
      <c r="AB531">
        <v>3</v>
      </c>
      <c r="AC531" t="s">
        <v>156</v>
      </c>
    </row>
    <row r="532" spans="1:29" x14ac:dyDescent="0.2">
      <c r="A532" t="s">
        <v>1389</v>
      </c>
      <c r="B532" t="s">
        <v>1390</v>
      </c>
      <c r="C532" t="s">
        <v>1389</v>
      </c>
      <c r="D532" t="s">
        <v>84</v>
      </c>
      <c r="E532" t="s">
        <v>116</v>
      </c>
      <c r="F532" t="s">
        <v>117</v>
      </c>
      <c r="G532" t="s">
        <v>90</v>
      </c>
      <c r="I532" t="s">
        <v>91</v>
      </c>
      <c r="J532" t="s">
        <v>323</v>
      </c>
      <c r="L532">
        <v>28.144500000000001</v>
      </c>
      <c r="M532">
        <v>25.630425110000001</v>
      </c>
      <c r="N532">
        <v>26.2882</v>
      </c>
      <c r="O532">
        <v>20.09224815</v>
      </c>
      <c r="P532">
        <v>14.277200000000001</v>
      </c>
      <c r="Q532" s="86">
        <v>45821</v>
      </c>
      <c r="V532" t="s">
        <v>1391</v>
      </c>
      <c r="AB532">
        <v>4</v>
      </c>
      <c r="AC532" t="s">
        <v>127</v>
      </c>
    </row>
    <row r="533" spans="1:29" x14ac:dyDescent="0.2">
      <c r="A533" t="s">
        <v>1392</v>
      </c>
      <c r="B533" t="s">
        <v>1393</v>
      </c>
      <c r="C533" t="s">
        <v>1392</v>
      </c>
      <c r="D533" t="s">
        <v>84</v>
      </c>
      <c r="E533" t="s">
        <v>89</v>
      </c>
      <c r="G533" t="s">
        <v>90</v>
      </c>
      <c r="I533" t="s">
        <v>91</v>
      </c>
      <c r="J533" t="s">
        <v>323</v>
      </c>
      <c r="L533">
        <v>7.7690000000000001</v>
      </c>
      <c r="M533">
        <v>7.0390126149999999</v>
      </c>
      <c r="N533">
        <v>6.7789999999999999</v>
      </c>
      <c r="O533">
        <v>6.4394174370000004</v>
      </c>
      <c r="P533">
        <v>7.3129999999999997</v>
      </c>
      <c r="Q533" s="86">
        <v>45821</v>
      </c>
      <c r="S533">
        <v>1.61</v>
      </c>
      <c r="T533">
        <v>1.5</v>
      </c>
      <c r="W533">
        <v>5</v>
      </c>
      <c r="X533" s="86">
        <v>45698</v>
      </c>
      <c r="Y533">
        <v>3</v>
      </c>
      <c r="Z533" s="86">
        <v>45657</v>
      </c>
      <c r="AA533">
        <v>2</v>
      </c>
      <c r="AB533">
        <v>3</v>
      </c>
      <c r="AC533" t="s">
        <v>156</v>
      </c>
    </row>
    <row r="534" spans="1:29" x14ac:dyDescent="0.2">
      <c r="A534" t="s">
        <v>1394</v>
      </c>
      <c r="B534" t="s">
        <v>1395</v>
      </c>
      <c r="C534" t="s">
        <v>1394</v>
      </c>
      <c r="D534" t="s">
        <v>84</v>
      </c>
      <c r="E534" t="s">
        <v>89</v>
      </c>
      <c r="F534" t="s">
        <v>642</v>
      </c>
      <c r="G534" t="s">
        <v>90</v>
      </c>
      <c r="I534" t="s">
        <v>91</v>
      </c>
      <c r="J534" t="s">
        <v>323</v>
      </c>
      <c r="K534" t="s">
        <v>1396</v>
      </c>
      <c r="L534">
        <v>7.82</v>
      </c>
      <c r="M534">
        <v>5.2007560499999999</v>
      </c>
      <c r="N534">
        <v>8.609</v>
      </c>
      <c r="O534">
        <v>4.9571000749999996</v>
      </c>
      <c r="P534">
        <v>8.1590000000000007</v>
      </c>
      <c r="Q534" s="86">
        <v>45821</v>
      </c>
      <c r="S534">
        <v>1.1399999999999999</v>
      </c>
      <c r="T534">
        <v>1</v>
      </c>
      <c r="V534" t="s">
        <v>1397</v>
      </c>
      <c r="W534">
        <v>4</v>
      </c>
      <c r="X534" s="86">
        <v>45698</v>
      </c>
      <c r="Y534">
        <v>3</v>
      </c>
      <c r="Z534" s="86">
        <v>45657</v>
      </c>
      <c r="AA534">
        <v>2</v>
      </c>
      <c r="AB534">
        <v>3</v>
      </c>
      <c r="AC534" t="s">
        <v>156</v>
      </c>
    </row>
    <row r="535" spans="1:29" x14ac:dyDescent="0.2">
      <c r="A535" t="s">
        <v>1398</v>
      </c>
      <c r="B535" t="s">
        <v>1399</v>
      </c>
      <c r="C535" t="s">
        <v>1398</v>
      </c>
      <c r="D535" t="s">
        <v>84</v>
      </c>
      <c r="E535" t="s">
        <v>89</v>
      </c>
      <c r="G535" t="s">
        <v>90</v>
      </c>
      <c r="I535" t="s">
        <v>91</v>
      </c>
      <c r="J535" t="s">
        <v>323</v>
      </c>
      <c r="K535" t="s">
        <v>1400</v>
      </c>
      <c r="L535">
        <v>5.9420000000000002</v>
      </c>
      <c r="M535">
        <v>5.8462448350000003</v>
      </c>
      <c r="N535">
        <v>5.5330000000000004</v>
      </c>
      <c r="O535">
        <v>5.1620718659999998</v>
      </c>
      <c r="P535">
        <v>4.5190000000000001</v>
      </c>
      <c r="Q535" s="86">
        <v>45821</v>
      </c>
      <c r="S535">
        <v>1.26</v>
      </c>
      <c r="T535">
        <v>1</v>
      </c>
      <c r="V535" t="s">
        <v>1401</v>
      </c>
      <c r="W535">
        <v>4</v>
      </c>
      <c r="X535" s="86">
        <v>45705</v>
      </c>
      <c r="Y535">
        <v>3</v>
      </c>
      <c r="Z535" s="86">
        <v>45657</v>
      </c>
      <c r="AA535">
        <v>2</v>
      </c>
      <c r="AB535">
        <v>3</v>
      </c>
      <c r="AC535" t="s">
        <v>156</v>
      </c>
    </row>
    <row r="536" spans="1:29" x14ac:dyDescent="0.2">
      <c r="A536" t="s">
        <v>1402</v>
      </c>
      <c r="B536" t="s">
        <v>1403</v>
      </c>
      <c r="C536" t="s">
        <v>1402</v>
      </c>
      <c r="D536" t="s">
        <v>84</v>
      </c>
      <c r="E536" t="s">
        <v>116</v>
      </c>
      <c r="F536" t="s">
        <v>117</v>
      </c>
      <c r="G536" t="s">
        <v>90</v>
      </c>
      <c r="I536" t="s">
        <v>91</v>
      </c>
      <c r="J536" t="s">
        <v>323</v>
      </c>
      <c r="L536">
        <v>31.921299999999999</v>
      </c>
      <c r="M536">
        <v>32.095468269999998</v>
      </c>
      <c r="N536">
        <v>35.100499999999997</v>
      </c>
      <c r="O536">
        <v>32.988779149999999</v>
      </c>
      <c r="P536">
        <v>29.334399999999999</v>
      </c>
      <c r="Q536" s="86">
        <v>45821</v>
      </c>
      <c r="V536" t="s">
        <v>1404</v>
      </c>
      <c r="AB536">
        <v>5</v>
      </c>
      <c r="AC536" t="s">
        <v>86</v>
      </c>
    </row>
    <row r="537" spans="1:29" x14ac:dyDescent="0.2">
      <c r="A537" t="s">
        <v>1405</v>
      </c>
      <c r="B537" t="s">
        <v>1406</v>
      </c>
      <c r="C537" t="s">
        <v>1405</v>
      </c>
      <c r="D537" t="s">
        <v>84</v>
      </c>
      <c r="E537" t="s">
        <v>89</v>
      </c>
      <c r="G537" t="s">
        <v>90</v>
      </c>
      <c r="I537" t="s">
        <v>91</v>
      </c>
      <c r="J537" t="s">
        <v>323</v>
      </c>
      <c r="K537" t="s">
        <v>1105</v>
      </c>
      <c r="L537">
        <v>7.2380000000000004</v>
      </c>
      <c r="M537">
        <v>7.5856463290000002</v>
      </c>
      <c r="N537">
        <v>8.2959999999999994</v>
      </c>
      <c r="O537">
        <v>5.3579810349999999</v>
      </c>
      <c r="P537">
        <v>3.7370000000000001</v>
      </c>
      <c r="Q537" s="86">
        <v>45821</v>
      </c>
      <c r="S537">
        <v>1.36</v>
      </c>
      <c r="T537">
        <v>1.25</v>
      </c>
      <c r="V537" t="s">
        <v>1407</v>
      </c>
      <c r="W537">
        <v>4</v>
      </c>
      <c r="X537" s="86">
        <v>45695</v>
      </c>
      <c r="Y537">
        <v>3</v>
      </c>
      <c r="Z537" s="86">
        <v>45382</v>
      </c>
      <c r="AA537">
        <v>2</v>
      </c>
      <c r="AB537">
        <v>3</v>
      </c>
      <c r="AC537" t="s">
        <v>156</v>
      </c>
    </row>
    <row r="538" spans="1:29" x14ac:dyDescent="0.2">
      <c r="A538" t="s">
        <v>1408</v>
      </c>
      <c r="B538" t="s">
        <v>1409</v>
      </c>
      <c r="C538" t="s">
        <v>1408</v>
      </c>
      <c r="D538" t="s">
        <v>84</v>
      </c>
      <c r="E538" t="s">
        <v>116</v>
      </c>
      <c r="G538" t="s">
        <v>90</v>
      </c>
      <c r="L538">
        <v>43.835500000000003</v>
      </c>
      <c r="M538">
        <v>45.870152099999999</v>
      </c>
      <c r="N538">
        <v>50.986899999999999</v>
      </c>
      <c r="O538">
        <v>36.694281619999998</v>
      </c>
      <c r="P538">
        <v>32.668300000000002</v>
      </c>
      <c r="Q538" s="86">
        <v>45821</v>
      </c>
      <c r="AB538">
        <v>5</v>
      </c>
      <c r="AC538" t="s">
        <v>86</v>
      </c>
    </row>
    <row r="539" spans="1:29" x14ac:dyDescent="0.2">
      <c r="A539" t="s">
        <v>1410</v>
      </c>
      <c r="B539" t="s">
        <v>1411</v>
      </c>
      <c r="C539" t="s">
        <v>1410</v>
      </c>
      <c r="D539" t="s">
        <v>84</v>
      </c>
      <c r="E539" t="s">
        <v>116</v>
      </c>
      <c r="G539" t="s">
        <v>90</v>
      </c>
      <c r="H539" t="s">
        <v>196</v>
      </c>
      <c r="L539">
        <v>23.7241</v>
      </c>
      <c r="M539">
        <v>21.800692059999999</v>
      </c>
      <c r="N539">
        <v>22.421900000000001</v>
      </c>
      <c r="O539">
        <v>19.647371889999999</v>
      </c>
      <c r="P539">
        <v>18.533000000000001</v>
      </c>
      <c r="Q539" s="86">
        <v>45821</v>
      </c>
      <c r="AB539">
        <v>4</v>
      </c>
      <c r="AC539" t="s">
        <v>127</v>
      </c>
    </row>
    <row r="540" spans="1:29" x14ac:dyDescent="0.2">
      <c r="A540" t="s">
        <v>1412</v>
      </c>
      <c r="B540" t="s">
        <v>1413</v>
      </c>
      <c r="C540" t="s">
        <v>1412</v>
      </c>
      <c r="D540" t="s">
        <v>84</v>
      </c>
      <c r="E540" t="s">
        <v>116</v>
      </c>
      <c r="G540" t="s">
        <v>90</v>
      </c>
      <c r="L540">
        <v>37.6877</v>
      </c>
      <c r="M540">
        <v>37.84297127</v>
      </c>
      <c r="N540">
        <v>38.732999999999997</v>
      </c>
      <c r="O540">
        <v>38.182136409999998</v>
      </c>
      <c r="P540">
        <v>37.262300000000003</v>
      </c>
      <c r="Q540" s="86">
        <v>45821</v>
      </c>
      <c r="AB540">
        <v>5</v>
      </c>
      <c r="AC540" t="s">
        <v>86</v>
      </c>
    </row>
    <row r="541" spans="1:29" x14ac:dyDescent="0.2">
      <c r="A541" t="s">
        <v>1414</v>
      </c>
      <c r="B541" t="s">
        <v>1415</v>
      </c>
      <c r="C541" t="s">
        <v>1414</v>
      </c>
      <c r="D541" t="s">
        <v>84</v>
      </c>
      <c r="E541" t="s">
        <v>116</v>
      </c>
      <c r="F541" t="s">
        <v>117</v>
      </c>
      <c r="G541" t="s">
        <v>90</v>
      </c>
      <c r="I541" t="s">
        <v>91</v>
      </c>
      <c r="J541" t="s">
        <v>323</v>
      </c>
      <c r="L541">
        <v>33.453600000000002</v>
      </c>
      <c r="M541">
        <v>28.670009589999999</v>
      </c>
      <c r="N541">
        <v>29.851199999999999</v>
      </c>
      <c r="O541">
        <v>22.22755819</v>
      </c>
      <c r="P541">
        <v>24.241700000000002</v>
      </c>
      <c r="Q541" s="86">
        <v>45821</v>
      </c>
      <c r="AB541">
        <v>5</v>
      </c>
      <c r="AC541" t="s">
        <v>86</v>
      </c>
    </row>
    <row r="542" spans="1:29" x14ac:dyDescent="0.2">
      <c r="A542" t="s">
        <v>1416</v>
      </c>
      <c r="B542" t="s">
        <v>1417</v>
      </c>
      <c r="C542" t="s">
        <v>1416</v>
      </c>
      <c r="D542" t="s">
        <v>84</v>
      </c>
      <c r="E542" t="s">
        <v>116</v>
      </c>
      <c r="F542" t="s">
        <v>117</v>
      </c>
      <c r="G542" t="s">
        <v>90</v>
      </c>
      <c r="I542" t="s">
        <v>91</v>
      </c>
      <c r="J542" t="s">
        <v>323</v>
      </c>
      <c r="L542">
        <v>23.6906</v>
      </c>
      <c r="M542">
        <v>23.669830399999999</v>
      </c>
      <c r="N542">
        <v>23.864799999999999</v>
      </c>
      <c r="O542">
        <v>17.318860319999999</v>
      </c>
      <c r="P542">
        <v>15.6966</v>
      </c>
      <c r="Q542" s="86">
        <v>45821</v>
      </c>
      <c r="V542" t="s">
        <v>1418</v>
      </c>
      <c r="AA542">
        <v>4</v>
      </c>
      <c r="AB542">
        <v>4</v>
      </c>
      <c r="AC542" t="s">
        <v>127</v>
      </c>
    </row>
    <row r="543" spans="1:29" x14ac:dyDescent="0.2">
      <c r="A543" t="s">
        <v>1419</v>
      </c>
      <c r="B543" t="s">
        <v>1420</v>
      </c>
      <c r="C543" t="s">
        <v>1419</v>
      </c>
      <c r="D543" t="s">
        <v>84</v>
      </c>
      <c r="E543" t="s">
        <v>89</v>
      </c>
      <c r="G543" t="s">
        <v>90</v>
      </c>
      <c r="H543" t="s">
        <v>1196</v>
      </c>
      <c r="I543" t="s">
        <v>91</v>
      </c>
      <c r="L543">
        <v>15.734999999999999</v>
      </c>
      <c r="M543">
        <v>13.8409944</v>
      </c>
      <c r="N543">
        <v>13.884</v>
      </c>
      <c r="O543">
        <v>12.81487974</v>
      </c>
      <c r="P543">
        <v>12.471</v>
      </c>
      <c r="Q543" s="86">
        <v>45821</v>
      </c>
      <c r="S543">
        <v>0.92</v>
      </c>
      <c r="W543">
        <v>6</v>
      </c>
      <c r="X543" s="86">
        <v>45777</v>
      </c>
      <c r="Y543">
        <v>4</v>
      </c>
      <c r="Z543" s="86">
        <v>45747</v>
      </c>
      <c r="AB543">
        <v>3</v>
      </c>
      <c r="AC543" t="s">
        <v>156</v>
      </c>
    </row>
    <row r="544" spans="1:29" x14ac:dyDescent="0.2">
      <c r="A544" t="s">
        <v>1421</v>
      </c>
      <c r="B544" t="s">
        <v>1422</v>
      </c>
      <c r="C544" t="s">
        <v>1421</v>
      </c>
      <c r="D544" t="s">
        <v>84</v>
      </c>
      <c r="E544" t="s">
        <v>116</v>
      </c>
      <c r="F544" t="s">
        <v>117</v>
      </c>
      <c r="G544" t="s">
        <v>90</v>
      </c>
      <c r="I544" t="s">
        <v>91</v>
      </c>
      <c r="J544" t="s">
        <v>323</v>
      </c>
      <c r="L544">
        <v>33.690899999999999</v>
      </c>
      <c r="M544">
        <v>33.828710430000001</v>
      </c>
      <c r="N544">
        <v>35.010399999999997</v>
      </c>
      <c r="O544">
        <v>34.525446969999997</v>
      </c>
      <c r="P544">
        <v>36.706200000000003</v>
      </c>
      <c r="Q544" s="86">
        <v>45821</v>
      </c>
      <c r="V544" t="s">
        <v>1423</v>
      </c>
      <c r="AB544">
        <v>5</v>
      </c>
      <c r="AC544" t="s">
        <v>86</v>
      </c>
    </row>
    <row r="545" spans="1:29" x14ac:dyDescent="0.2">
      <c r="A545" t="s">
        <v>1424</v>
      </c>
      <c r="B545" t="s">
        <v>1425</v>
      </c>
      <c r="C545" t="s">
        <v>1424</v>
      </c>
      <c r="D545" t="s">
        <v>84</v>
      </c>
      <c r="E545" t="s">
        <v>564</v>
      </c>
      <c r="F545" t="s">
        <v>117</v>
      </c>
      <c r="G545" t="s">
        <v>90</v>
      </c>
      <c r="I545" t="s">
        <v>91</v>
      </c>
      <c r="J545" t="s">
        <v>323</v>
      </c>
      <c r="L545">
        <v>8.2729999999999997</v>
      </c>
      <c r="M545">
        <v>5.842279993</v>
      </c>
      <c r="N545">
        <v>5.5369999999999999</v>
      </c>
      <c r="O545">
        <v>4.863955067</v>
      </c>
      <c r="P545">
        <v>5.5730000000000004</v>
      </c>
      <c r="Q545" s="86">
        <v>45821</v>
      </c>
      <c r="T545">
        <v>1</v>
      </c>
      <c r="V545" t="s">
        <v>1426</v>
      </c>
      <c r="Y545">
        <v>5</v>
      </c>
      <c r="Z545" s="86">
        <v>45291</v>
      </c>
      <c r="AA545">
        <v>4</v>
      </c>
      <c r="AB545">
        <v>3</v>
      </c>
      <c r="AC545" t="s">
        <v>156</v>
      </c>
    </row>
    <row r="546" spans="1:29" x14ac:dyDescent="0.2">
      <c r="A546" t="s">
        <v>17628</v>
      </c>
      <c r="B546" t="s">
        <v>17629</v>
      </c>
      <c r="C546" t="s">
        <v>17628</v>
      </c>
      <c r="D546" t="s">
        <v>84</v>
      </c>
      <c r="E546" t="s">
        <v>116</v>
      </c>
      <c r="G546" t="s">
        <v>90</v>
      </c>
      <c r="H546" t="s">
        <v>16039</v>
      </c>
      <c r="I546" t="s">
        <v>91</v>
      </c>
      <c r="L546">
        <v>39.667200000000001</v>
      </c>
      <c r="M546">
        <v>42.777506250000002</v>
      </c>
      <c r="N546">
        <v>41.478700000000003</v>
      </c>
      <c r="O546">
        <v>34.494727840000003</v>
      </c>
      <c r="P546">
        <v>33.250399999999999</v>
      </c>
      <c r="Q546" s="86">
        <v>45821</v>
      </c>
      <c r="AB546">
        <v>5</v>
      </c>
      <c r="AC546" t="s">
        <v>86</v>
      </c>
    </row>
    <row r="547" spans="1:29" x14ac:dyDescent="0.2">
      <c r="A547" t="s">
        <v>1427</v>
      </c>
      <c r="B547" t="s">
        <v>1428</v>
      </c>
      <c r="C547" t="s">
        <v>1427</v>
      </c>
      <c r="D547" t="s">
        <v>84</v>
      </c>
      <c r="E547" t="s">
        <v>89</v>
      </c>
      <c r="G547" t="s">
        <v>90</v>
      </c>
      <c r="H547" t="s">
        <v>1429</v>
      </c>
      <c r="I547" t="s">
        <v>91</v>
      </c>
      <c r="L547">
        <v>18.248999999999999</v>
      </c>
      <c r="M547">
        <v>17.785973299999998</v>
      </c>
      <c r="N547">
        <v>18.396000000000001</v>
      </c>
      <c r="O547">
        <v>15.05410887</v>
      </c>
      <c r="P547">
        <v>12.407</v>
      </c>
      <c r="Q547" s="86">
        <v>45821</v>
      </c>
      <c r="S547">
        <v>0.85</v>
      </c>
      <c r="W547">
        <v>6</v>
      </c>
      <c r="X547" s="86">
        <v>45699</v>
      </c>
      <c r="Y547">
        <v>5</v>
      </c>
      <c r="Z547" s="86">
        <v>45626</v>
      </c>
      <c r="AB547">
        <v>3</v>
      </c>
      <c r="AC547" t="s">
        <v>156</v>
      </c>
    </row>
    <row r="548" spans="1:29" x14ac:dyDescent="0.2">
      <c r="A548" t="s">
        <v>1430</v>
      </c>
      <c r="B548" t="s">
        <v>1431</v>
      </c>
      <c r="C548" t="s">
        <v>1430</v>
      </c>
      <c r="D548" t="s">
        <v>84</v>
      </c>
      <c r="E548" t="s">
        <v>89</v>
      </c>
      <c r="G548" t="s">
        <v>90</v>
      </c>
      <c r="I548" t="s">
        <v>91</v>
      </c>
      <c r="J548" t="s">
        <v>323</v>
      </c>
      <c r="K548" t="s">
        <v>1432</v>
      </c>
      <c r="L548">
        <v>15.566000000000001</v>
      </c>
      <c r="M548">
        <v>15.9074703</v>
      </c>
      <c r="N548">
        <v>16.311</v>
      </c>
      <c r="O548">
        <v>13.464629009999999</v>
      </c>
      <c r="P548">
        <v>11.798999999999999</v>
      </c>
      <c r="Q548" s="86">
        <v>45821</v>
      </c>
      <c r="S548">
        <v>0.77</v>
      </c>
      <c r="T548">
        <v>0.75</v>
      </c>
      <c r="V548" t="s">
        <v>1433</v>
      </c>
      <c r="W548">
        <v>6</v>
      </c>
      <c r="X548" s="86">
        <v>45702</v>
      </c>
      <c r="Y548">
        <v>4</v>
      </c>
      <c r="Z548" s="86">
        <v>45657</v>
      </c>
      <c r="AA548">
        <v>3</v>
      </c>
      <c r="AB548">
        <v>3</v>
      </c>
      <c r="AC548" t="s">
        <v>156</v>
      </c>
    </row>
    <row r="549" spans="1:29" x14ac:dyDescent="0.2">
      <c r="A549" t="s">
        <v>1434</v>
      </c>
      <c r="B549" t="s">
        <v>1435</v>
      </c>
      <c r="C549" t="s">
        <v>1434</v>
      </c>
      <c r="D549" t="s">
        <v>84</v>
      </c>
      <c r="E549" t="s">
        <v>89</v>
      </c>
      <c r="G549" t="s">
        <v>90</v>
      </c>
      <c r="I549" t="s">
        <v>91</v>
      </c>
      <c r="J549" t="s">
        <v>323</v>
      </c>
      <c r="K549" t="s">
        <v>1436</v>
      </c>
      <c r="L549">
        <v>17.751999999999999</v>
      </c>
      <c r="M549">
        <v>17.65346126</v>
      </c>
      <c r="N549">
        <v>19.219000000000001</v>
      </c>
      <c r="O549">
        <v>20.680719700000001</v>
      </c>
      <c r="P549">
        <v>18.411000000000001</v>
      </c>
      <c r="Q549" s="86">
        <v>45434</v>
      </c>
      <c r="R549">
        <v>4</v>
      </c>
      <c r="S549">
        <v>0.69</v>
      </c>
      <c r="T549">
        <v>0.5</v>
      </c>
      <c r="V549" t="s">
        <v>1437</v>
      </c>
      <c r="W549">
        <v>6</v>
      </c>
      <c r="X549" s="86">
        <v>45334</v>
      </c>
      <c r="Y549">
        <v>5</v>
      </c>
      <c r="Z549" s="86">
        <v>45271</v>
      </c>
      <c r="AA549">
        <v>3</v>
      </c>
      <c r="AB549">
        <v>3</v>
      </c>
      <c r="AC549" t="s">
        <v>156</v>
      </c>
    </row>
    <row r="550" spans="1:29" x14ac:dyDescent="0.2">
      <c r="A550" t="s">
        <v>1438</v>
      </c>
      <c r="B550" t="s">
        <v>1439</v>
      </c>
      <c r="C550" t="s">
        <v>1438</v>
      </c>
      <c r="D550" t="s">
        <v>84</v>
      </c>
      <c r="E550" t="s">
        <v>89</v>
      </c>
      <c r="G550" t="s">
        <v>90</v>
      </c>
      <c r="I550" t="s">
        <v>91</v>
      </c>
      <c r="J550" t="s">
        <v>323</v>
      </c>
      <c r="K550" t="s">
        <v>1436</v>
      </c>
      <c r="L550">
        <v>17.763000000000002</v>
      </c>
      <c r="M550">
        <v>17.663752559999999</v>
      </c>
      <c r="N550">
        <v>19.228000000000002</v>
      </c>
      <c r="O550">
        <v>20.69021974</v>
      </c>
      <c r="P550">
        <v>18.420000000000002</v>
      </c>
      <c r="Q550" s="86">
        <v>45434</v>
      </c>
      <c r="S550">
        <v>0.3</v>
      </c>
      <c r="T550">
        <v>0.25</v>
      </c>
      <c r="V550" t="s">
        <v>1440</v>
      </c>
      <c r="W550">
        <v>6</v>
      </c>
      <c r="X550" s="86">
        <v>45334</v>
      </c>
      <c r="Y550">
        <v>5</v>
      </c>
      <c r="Z550" s="86">
        <v>45271</v>
      </c>
      <c r="AA550">
        <v>3</v>
      </c>
      <c r="AB550">
        <v>3</v>
      </c>
      <c r="AC550" t="s">
        <v>156</v>
      </c>
    </row>
    <row r="551" spans="1:29" x14ac:dyDescent="0.2">
      <c r="A551" t="s">
        <v>1441</v>
      </c>
      <c r="B551" t="s">
        <v>1442</v>
      </c>
      <c r="C551" t="s">
        <v>1441</v>
      </c>
      <c r="D551" t="s">
        <v>84</v>
      </c>
      <c r="E551" t="s">
        <v>89</v>
      </c>
      <c r="G551" t="s">
        <v>90</v>
      </c>
      <c r="I551" t="s">
        <v>91</v>
      </c>
      <c r="J551" t="s">
        <v>323</v>
      </c>
      <c r="K551" t="s">
        <v>1443</v>
      </c>
      <c r="L551">
        <v>17.591000000000001</v>
      </c>
      <c r="M551">
        <v>15.22825001</v>
      </c>
      <c r="N551">
        <v>17.652999999999999</v>
      </c>
      <c r="O551">
        <v>13.10480572</v>
      </c>
      <c r="P551">
        <v>12.833</v>
      </c>
      <c r="Q551" s="86">
        <v>45821</v>
      </c>
      <c r="S551">
        <v>0.86</v>
      </c>
      <c r="T551">
        <v>0.75</v>
      </c>
      <c r="V551" t="s">
        <v>1444</v>
      </c>
      <c r="W551">
        <v>6</v>
      </c>
      <c r="X551" s="86">
        <v>45699</v>
      </c>
      <c r="Y551">
        <v>4</v>
      </c>
      <c r="Z551" s="86">
        <v>45626</v>
      </c>
      <c r="AA551">
        <v>4</v>
      </c>
      <c r="AB551">
        <v>3</v>
      </c>
      <c r="AC551" t="s">
        <v>156</v>
      </c>
    </row>
    <row r="552" spans="1:29" x14ac:dyDescent="0.2">
      <c r="A552" t="s">
        <v>1445</v>
      </c>
      <c r="B552" t="s">
        <v>1446</v>
      </c>
      <c r="C552" t="s">
        <v>1445</v>
      </c>
      <c r="D552" t="s">
        <v>84</v>
      </c>
      <c r="E552" t="s">
        <v>89</v>
      </c>
      <c r="F552" t="s">
        <v>642</v>
      </c>
      <c r="G552" t="s">
        <v>90</v>
      </c>
      <c r="I552" t="s">
        <v>91</v>
      </c>
      <c r="J552" t="s">
        <v>323</v>
      </c>
      <c r="K552" t="s">
        <v>1443</v>
      </c>
      <c r="L552">
        <v>8.1660000000000004</v>
      </c>
      <c r="M552">
        <v>8.8064540880000006</v>
      </c>
      <c r="N552">
        <v>9.6229999999999993</v>
      </c>
      <c r="O552">
        <v>8.1937934410000004</v>
      </c>
      <c r="P552">
        <v>5.726</v>
      </c>
      <c r="Q552" s="86">
        <v>45821</v>
      </c>
      <c r="R552">
        <v>4</v>
      </c>
      <c r="S552">
        <v>1.43</v>
      </c>
      <c r="T552">
        <v>1.25</v>
      </c>
      <c r="V552" t="s">
        <v>1447</v>
      </c>
      <c r="W552">
        <v>4</v>
      </c>
      <c r="X552" s="86">
        <v>45699</v>
      </c>
      <c r="Y552">
        <v>3</v>
      </c>
      <c r="Z552" s="86">
        <v>45626</v>
      </c>
      <c r="AA552">
        <v>2</v>
      </c>
      <c r="AB552">
        <v>3</v>
      </c>
      <c r="AC552" t="s">
        <v>156</v>
      </c>
    </row>
    <row r="553" spans="1:29" x14ac:dyDescent="0.2">
      <c r="A553" t="s">
        <v>1448</v>
      </c>
      <c r="B553" t="s">
        <v>1449</v>
      </c>
      <c r="C553" t="s">
        <v>1448</v>
      </c>
      <c r="D553" t="s">
        <v>84</v>
      </c>
      <c r="E553" t="s">
        <v>89</v>
      </c>
      <c r="F553" t="s">
        <v>642</v>
      </c>
      <c r="G553" t="s">
        <v>90</v>
      </c>
      <c r="I553" t="s">
        <v>91</v>
      </c>
      <c r="J553" t="s">
        <v>323</v>
      </c>
      <c r="K553" t="s">
        <v>1436</v>
      </c>
      <c r="L553">
        <v>8.1980000000000004</v>
      </c>
      <c r="M553">
        <v>8.84227205</v>
      </c>
      <c r="N553">
        <v>9.6769999999999996</v>
      </c>
      <c r="O553">
        <v>8.2410922099999997</v>
      </c>
      <c r="P553">
        <v>5.7729999999999997</v>
      </c>
      <c r="Q553" s="86">
        <v>45821</v>
      </c>
      <c r="S553">
        <v>0.7</v>
      </c>
      <c r="T553">
        <v>0.6</v>
      </c>
      <c r="V553" t="s">
        <v>1450</v>
      </c>
      <c r="W553">
        <v>4</v>
      </c>
      <c r="X553" s="86">
        <v>45699</v>
      </c>
      <c r="Y553">
        <v>3</v>
      </c>
      <c r="Z553" s="86">
        <v>45626</v>
      </c>
      <c r="AA553">
        <v>2</v>
      </c>
      <c r="AB553">
        <v>3</v>
      </c>
      <c r="AC553" t="s">
        <v>156</v>
      </c>
    </row>
    <row r="554" spans="1:29" x14ac:dyDescent="0.2">
      <c r="A554" t="s">
        <v>1451</v>
      </c>
      <c r="B554" t="s">
        <v>1452</v>
      </c>
      <c r="C554" t="s">
        <v>1451</v>
      </c>
      <c r="D554" t="s">
        <v>84</v>
      </c>
      <c r="E554" t="s">
        <v>89</v>
      </c>
      <c r="G554" t="s">
        <v>90</v>
      </c>
      <c r="I554" t="s">
        <v>91</v>
      </c>
      <c r="J554" t="s">
        <v>323</v>
      </c>
      <c r="K554" t="s">
        <v>1436</v>
      </c>
      <c r="L554">
        <v>8.1869999999999994</v>
      </c>
      <c r="M554">
        <v>8.8296056719999996</v>
      </c>
      <c r="N554">
        <v>9.6549999999999994</v>
      </c>
      <c r="O554">
        <v>8.1905380759999993</v>
      </c>
      <c r="P554">
        <v>5.7290000000000001</v>
      </c>
      <c r="Q554" s="86">
        <v>45821</v>
      </c>
      <c r="S554">
        <v>0.7</v>
      </c>
      <c r="T554">
        <v>0.6</v>
      </c>
      <c r="V554" t="s">
        <v>1453</v>
      </c>
      <c r="W554">
        <v>4</v>
      </c>
      <c r="X554" s="86">
        <v>45699</v>
      </c>
      <c r="Y554">
        <v>3</v>
      </c>
      <c r="Z554" s="86">
        <v>45626</v>
      </c>
      <c r="AA554">
        <v>2</v>
      </c>
      <c r="AB554">
        <v>3</v>
      </c>
      <c r="AC554" t="s">
        <v>156</v>
      </c>
    </row>
    <row r="555" spans="1:29" x14ac:dyDescent="0.2">
      <c r="A555" t="s">
        <v>1454</v>
      </c>
      <c r="B555" t="s">
        <v>1455</v>
      </c>
      <c r="C555" t="s">
        <v>1454</v>
      </c>
      <c r="D555" t="s">
        <v>84</v>
      </c>
      <c r="E555" t="s">
        <v>89</v>
      </c>
      <c r="G555" t="s">
        <v>90</v>
      </c>
      <c r="H555" t="s">
        <v>1456</v>
      </c>
      <c r="I555" t="s">
        <v>91</v>
      </c>
      <c r="K555" t="s">
        <v>1457</v>
      </c>
      <c r="Q555" s="86">
        <v>45377</v>
      </c>
      <c r="V555" t="s">
        <v>1458</v>
      </c>
      <c r="Y555">
        <v>1</v>
      </c>
      <c r="Z555" s="86">
        <v>45377</v>
      </c>
      <c r="AB555">
        <v>1</v>
      </c>
      <c r="AC555" t="s">
        <v>124</v>
      </c>
    </row>
    <row r="556" spans="1:29" x14ac:dyDescent="0.2">
      <c r="A556" t="s">
        <v>1459</v>
      </c>
      <c r="B556" t="s">
        <v>1460</v>
      </c>
      <c r="C556" t="s">
        <v>1459</v>
      </c>
      <c r="D556" t="s">
        <v>84</v>
      </c>
      <c r="E556" t="s">
        <v>89</v>
      </c>
      <c r="G556" t="s">
        <v>90</v>
      </c>
      <c r="I556" t="s">
        <v>91</v>
      </c>
      <c r="J556" t="s">
        <v>1250</v>
      </c>
      <c r="K556" t="s">
        <v>1461</v>
      </c>
      <c r="L556">
        <v>11.420999999999999</v>
      </c>
      <c r="M556">
        <v>9.9651174030000007</v>
      </c>
      <c r="N556">
        <v>10.938000000000001</v>
      </c>
      <c r="O556">
        <v>8.7274241129999997</v>
      </c>
      <c r="P556">
        <v>8.7270000000000003</v>
      </c>
      <c r="Q556" s="86">
        <v>45821</v>
      </c>
      <c r="T556">
        <v>1.2</v>
      </c>
      <c r="V556" t="s">
        <v>1462</v>
      </c>
      <c r="AB556">
        <v>3</v>
      </c>
      <c r="AC556" t="s">
        <v>156</v>
      </c>
    </row>
    <row r="557" spans="1:29" x14ac:dyDescent="0.2">
      <c r="A557" t="s">
        <v>1463</v>
      </c>
      <c r="B557" t="s">
        <v>1464</v>
      </c>
      <c r="C557" t="s">
        <v>1463</v>
      </c>
      <c r="D557" t="s">
        <v>84</v>
      </c>
      <c r="E557" t="s">
        <v>1465</v>
      </c>
      <c r="G557" t="s">
        <v>90</v>
      </c>
      <c r="H557" t="s">
        <v>225</v>
      </c>
      <c r="I557" t="s">
        <v>91</v>
      </c>
      <c r="L557">
        <v>11.715999999999999</v>
      </c>
      <c r="M557">
        <v>9.3501831689999992</v>
      </c>
      <c r="N557">
        <v>10.625999999999999</v>
      </c>
      <c r="O557">
        <v>8.3641077379999995</v>
      </c>
      <c r="P557">
        <v>9.298</v>
      </c>
      <c r="Q557" s="86">
        <v>45821</v>
      </c>
      <c r="S557">
        <v>1.6</v>
      </c>
      <c r="W557">
        <v>5</v>
      </c>
      <c r="X557" s="86">
        <v>45777</v>
      </c>
      <c r="Y557">
        <v>4</v>
      </c>
      <c r="Z557" s="86">
        <v>45747</v>
      </c>
      <c r="AB557">
        <v>3</v>
      </c>
      <c r="AC557" t="s">
        <v>156</v>
      </c>
    </row>
    <row r="558" spans="1:29" x14ac:dyDescent="0.2">
      <c r="A558" t="s">
        <v>1466</v>
      </c>
      <c r="B558" t="s">
        <v>1467</v>
      </c>
      <c r="C558" t="s">
        <v>1466</v>
      </c>
      <c r="D558" t="s">
        <v>84</v>
      </c>
      <c r="E558" t="s">
        <v>89</v>
      </c>
      <c r="G558" t="s">
        <v>90</v>
      </c>
      <c r="I558" t="s">
        <v>91</v>
      </c>
      <c r="L558">
        <v>14.271000000000001</v>
      </c>
      <c r="M558">
        <v>11.258727</v>
      </c>
      <c r="N558">
        <v>13.94</v>
      </c>
      <c r="O558">
        <v>11.681719259999999</v>
      </c>
      <c r="P558">
        <v>12.18</v>
      </c>
      <c r="Q558" s="86">
        <v>45821</v>
      </c>
      <c r="S558">
        <v>0.28999999999999998</v>
      </c>
      <c r="W558">
        <v>5</v>
      </c>
      <c r="X558" s="86">
        <v>45777</v>
      </c>
      <c r="Y558">
        <v>4</v>
      </c>
      <c r="Z558" s="86">
        <v>45747</v>
      </c>
      <c r="AB558">
        <v>3</v>
      </c>
      <c r="AC558" t="s">
        <v>156</v>
      </c>
    </row>
    <row r="559" spans="1:29" x14ac:dyDescent="0.2">
      <c r="A559" t="s">
        <v>1468</v>
      </c>
      <c r="B559" t="s">
        <v>1469</v>
      </c>
      <c r="C559" t="s">
        <v>1468</v>
      </c>
      <c r="D559" t="s">
        <v>84</v>
      </c>
      <c r="E559" t="s">
        <v>89</v>
      </c>
      <c r="F559" t="s">
        <v>642</v>
      </c>
      <c r="G559" t="s">
        <v>90</v>
      </c>
      <c r="I559" t="s">
        <v>91</v>
      </c>
      <c r="J559" t="s">
        <v>323</v>
      </c>
      <c r="K559" t="s">
        <v>1118</v>
      </c>
      <c r="L559">
        <v>14.273</v>
      </c>
      <c r="M559">
        <v>11.271931309999999</v>
      </c>
      <c r="N559">
        <v>13.954000000000001</v>
      </c>
      <c r="O559">
        <v>11.70431921</v>
      </c>
      <c r="P559">
        <v>12.218999999999999</v>
      </c>
      <c r="Q559" s="86">
        <v>45821</v>
      </c>
      <c r="S559">
        <v>0.28999999999999998</v>
      </c>
      <c r="V559" t="s">
        <v>1470</v>
      </c>
      <c r="W559">
        <v>5</v>
      </c>
      <c r="X559" s="86">
        <v>45777</v>
      </c>
      <c r="Y559">
        <v>4</v>
      </c>
      <c r="Z559" s="86">
        <v>45747</v>
      </c>
      <c r="AA559">
        <v>3</v>
      </c>
      <c r="AB559">
        <v>3</v>
      </c>
      <c r="AC559" t="s">
        <v>156</v>
      </c>
    </row>
    <row r="560" spans="1:29" x14ac:dyDescent="0.2">
      <c r="A560" t="s">
        <v>1471</v>
      </c>
      <c r="B560" t="s">
        <v>1472</v>
      </c>
      <c r="C560" t="s">
        <v>1471</v>
      </c>
      <c r="D560" t="s">
        <v>84</v>
      </c>
      <c r="E560" t="s">
        <v>116</v>
      </c>
      <c r="F560" t="s">
        <v>117</v>
      </c>
      <c r="G560" t="s">
        <v>90</v>
      </c>
      <c r="I560" t="s">
        <v>91</v>
      </c>
      <c r="J560" t="s">
        <v>323</v>
      </c>
      <c r="L560">
        <v>44.920900000000003</v>
      </c>
      <c r="M560">
        <v>47.981712139999999</v>
      </c>
      <c r="N560">
        <v>54.384599999999999</v>
      </c>
      <c r="O560">
        <v>64.644358659999995</v>
      </c>
      <c r="P560">
        <v>73.916600000000003</v>
      </c>
      <c r="Q560" s="86">
        <v>45821</v>
      </c>
      <c r="AB560">
        <v>5</v>
      </c>
      <c r="AC560" t="s">
        <v>86</v>
      </c>
    </row>
    <row r="561" spans="1:29" x14ac:dyDescent="0.2">
      <c r="A561" t="s">
        <v>1473</v>
      </c>
      <c r="B561" t="s">
        <v>1474</v>
      </c>
      <c r="C561" t="s">
        <v>1473</v>
      </c>
      <c r="D561" t="s">
        <v>84</v>
      </c>
      <c r="E561" t="s">
        <v>116</v>
      </c>
      <c r="G561" t="s">
        <v>90</v>
      </c>
      <c r="L561">
        <v>32.801099999999998</v>
      </c>
      <c r="M561">
        <v>34.913187700000002</v>
      </c>
      <c r="N561">
        <v>38.453800000000001</v>
      </c>
      <c r="O561">
        <v>42.937168800000002</v>
      </c>
      <c r="P561">
        <v>36.366999999999997</v>
      </c>
      <c r="Q561" s="86">
        <v>45821</v>
      </c>
      <c r="AB561">
        <v>5</v>
      </c>
      <c r="AC561" t="s">
        <v>86</v>
      </c>
    </row>
    <row r="562" spans="1:29" x14ac:dyDescent="0.2">
      <c r="A562" t="s">
        <v>1475</v>
      </c>
      <c r="B562" t="s">
        <v>1476</v>
      </c>
      <c r="C562" t="s">
        <v>1475</v>
      </c>
      <c r="D562" t="s">
        <v>84</v>
      </c>
      <c r="E562" t="s">
        <v>89</v>
      </c>
      <c r="G562" t="s">
        <v>90</v>
      </c>
      <c r="I562" t="s">
        <v>91</v>
      </c>
      <c r="J562" t="s">
        <v>323</v>
      </c>
      <c r="L562">
        <v>17.134</v>
      </c>
      <c r="M562">
        <v>13.822763</v>
      </c>
      <c r="N562">
        <v>17.43</v>
      </c>
      <c r="O562">
        <v>10.243683300000001</v>
      </c>
      <c r="P562">
        <v>11.351000000000001</v>
      </c>
      <c r="Q562" s="86">
        <v>45821</v>
      </c>
      <c r="R562">
        <v>5</v>
      </c>
      <c r="S562">
        <v>1.78</v>
      </c>
      <c r="T562">
        <v>1.5</v>
      </c>
      <c r="V562" t="s">
        <v>1477</v>
      </c>
      <c r="W562">
        <v>6</v>
      </c>
      <c r="X562" s="86">
        <v>45699</v>
      </c>
      <c r="Y562">
        <v>4</v>
      </c>
      <c r="Z562" s="86">
        <v>45626</v>
      </c>
      <c r="AA562">
        <v>3</v>
      </c>
      <c r="AB562">
        <v>3</v>
      </c>
      <c r="AC562" t="s">
        <v>156</v>
      </c>
    </row>
    <row r="563" spans="1:29" x14ac:dyDescent="0.2">
      <c r="A563" t="s">
        <v>1478</v>
      </c>
      <c r="B563" t="s">
        <v>1479</v>
      </c>
      <c r="C563" t="s">
        <v>1478</v>
      </c>
      <c r="D563" t="s">
        <v>84</v>
      </c>
      <c r="E563" t="s">
        <v>89</v>
      </c>
      <c r="F563" t="s">
        <v>642</v>
      </c>
      <c r="G563" t="s">
        <v>90</v>
      </c>
      <c r="I563" t="s">
        <v>91</v>
      </c>
      <c r="J563" t="s">
        <v>323</v>
      </c>
      <c r="K563" t="s">
        <v>1443</v>
      </c>
      <c r="L563">
        <v>19.742000000000001</v>
      </c>
      <c r="M563">
        <v>18.14932645</v>
      </c>
      <c r="N563">
        <v>20.213999999999999</v>
      </c>
      <c r="O563">
        <v>17.949829059999999</v>
      </c>
      <c r="P563">
        <v>18.218</v>
      </c>
      <c r="Q563" s="86">
        <v>45821</v>
      </c>
      <c r="R563">
        <v>5</v>
      </c>
      <c r="S563">
        <v>1.79</v>
      </c>
      <c r="T563">
        <v>1.5</v>
      </c>
      <c r="V563" t="s">
        <v>1480</v>
      </c>
      <c r="W563">
        <v>6</v>
      </c>
      <c r="X563" s="86">
        <v>45699</v>
      </c>
      <c r="Y563">
        <v>5</v>
      </c>
      <c r="Z563" s="86">
        <v>45626</v>
      </c>
      <c r="AA563">
        <v>3</v>
      </c>
      <c r="AB563">
        <v>3</v>
      </c>
      <c r="AC563" t="s">
        <v>156</v>
      </c>
    </row>
    <row r="564" spans="1:29" x14ac:dyDescent="0.2">
      <c r="A564" t="s">
        <v>1481</v>
      </c>
      <c r="B564" t="s">
        <v>1482</v>
      </c>
      <c r="C564" t="s">
        <v>1481</v>
      </c>
      <c r="D564" t="s">
        <v>84</v>
      </c>
      <c r="E564" t="s">
        <v>89</v>
      </c>
      <c r="G564" t="s">
        <v>90</v>
      </c>
      <c r="I564" t="s">
        <v>91</v>
      </c>
      <c r="J564" t="s">
        <v>323</v>
      </c>
      <c r="L564">
        <v>19.768000000000001</v>
      </c>
      <c r="M564">
        <v>18.175374980000001</v>
      </c>
      <c r="N564">
        <v>20.228999999999999</v>
      </c>
      <c r="O564">
        <v>17.965835269999999</v>
      </c>
      <c r="P564">
        <v>18.236000000000001</v>
      </c>
      <c r="Q564" s="86">
        <v>45821</v>
      </c>
      <c r="S564">
        <v>0.85</v>
      </c>
      <c r="T564">
        <v>0.75</v>
      </c>
      <c r="V564" t="s">
        <v>1483</v>
      </c>
      <c r="W564">
        <v>6</v>
      </c>
      <c r="X564" s="86">
        <v>45699</v>
      </c>
      <c r="Y564">
        <v>5</v>
      </c>
      <c r="Z564" s="86">
        <v>45626</v>
      </c>
      <c r="AA564">
        <v>3</v>
      </c>
      <c r="AB564">
        <v>3</v>
      </c>
      <c r="AC564" t="s">
        <v>156</v>
      </c>
    </row>
    <row r="565" spans="1:29" x14ac:dyDescent="0.2">
      <c r="A565" t="s">
        <v>1484</v>
      </c>
      <c r="B565" t="s">
        <v>1485</v>
      </c>
      <c r="C565" t="s">
        <v>1484</v>
      </c>
      <c r="D565" t="s">
        <v>84</v>
      </c>
      <c r="E565" t="s">
        <v>89</v>
      </c>
      <c r="F565" t="s">
        <v>642</v>
      </c>
      <c r="G565" t="s">
        <v>90</v>
      </c>
      <c r="I565" t="s">
        <v>91</v>
      </c>
      <c r="J565" t="s">
        <v>323</v>
      </c>
      <c r="K565" t="s">
        <v>1118</v>
      </c>
      <c r="L565">
        <v>19.532</v>
      </c>
      <c r="M565">
        <v>17.509862160000001</v>
      </c>
      <c r="N565">
        <v>20.942</v>
      </c>
      <c r="O565">
        <v>20.276765210000001</v>
      </c>
      <c r="P565">
        <v>21.114999999999998</v>
      </c>
      <c r="Q565" s="86">
        <v>45821</v>
      </c>
      <c r="S565">
        <v>1.67</v>
      </c>
      <c r="T565">
        <v>1.67</v>
      </c>
      <c r="V565" t="s">
        <v>1486</v>
      </c>
      <c r="W565">
        <v>6</v>
      </c>
      <c r="X565" s="86">
        <v>45777</v>
      </c>
      <c r="Y565">
        <v>5</v>
      </c>
      <c r="Z565" s="86">
        <v>45747</v>
      </c>
      <c r="AA565">
        <v>4</v>
      </c>
      <c r="AB565">
        <v>3</v>
      </c>
      <c r="AC565" t="s">
        <v>156</v>
      </c>
    </row>
    <row r="566" spans="1:29" x14ac:dyDescent="0.2">
      <c r="A566" t="s">
        <v>1487</v>
      </c>
      <c r="B566" t="s">
        <v>1488</v>
      </c>
      <c r="C566" t="s">
        <v>1487</v>
      </c>
      <c r="D566" t="s">
        <v>84</v>
      </c>
      <c r="E566" t="s">
        <v>564</v>
      </c>
      <c r="F566" t="s">
        <v>117</v>
      </c>
      <c r="G566" t="s">
        <v>90</v>
      </c>
      <c r="I566" t="s">
        <v>91</v>
      </c>
      <c r="J566" t="s">
        <v>323</v>
      </c>
      <c r="L566">
        <v>12.106999999999999</v>
      </c>
      <c r="M566">
        <v>11.63660073</v>
      </c>
      <c r="N566">
        <v>12.057</v>
      </c>
      <c r="O566">
        <v>10.047407570000001</v>
      </c>
      <c r="P566">
        <v>11.925000000000001</v>
      </c>
      <c r="Q566" s="86">
        <v>45821</v>
      </c>
      <c r="T566">
        <v>0.45</v>
      </c>
      <c r="V566" t="s">
        <v>1489</v>
      </c>
      <c r="Y566">
        <v>4</v>
      </c>
      <c r="Z566" s="86">
        <v>45604</v>
      </c>
      <c r="AA566">
        <v>3</v>
      </c>
      <c r="AB566">
        <v>3</v>
      </c>
      <c r="AC566" t="s">
        <v>156</v>
      </c>
    </row>
    <row r="567" spans="1:29" x14ac:dyDescent="0.2">
      <c r="A567" t="s">
        <v>1490</v>
      </c>
      <c r="B567" t="s">
        <v>1491</v>
      </c>
      <c r="C567" t="s">
        <v>1490</v>
      </c>
      <c r="D567" t="s">
        <v>84</v>
      </c>
      <c r="E567" t="s">
        <v>564</v>
      </c>
      <c r="F567" t="s">
        <v>117</v>
      </c>
      <c r="G567" t="s">
        <v>90</v>
      </c>
      <c r="I567" t="s">
        <v>91</v>
      </c>
      <c r="J567" t="s">
        <v>323</v>
      </c>
      <c r="L567">
        <v>10.747</v>
      </c>
      <c r="M567">
        <v>10.434248630000001</v>
      </c>
      <c r="N567">
        <v>10.185</v>
      </c>
      <c r="O567">
        <v>8.7325507029999994</v>
      </c>
      <c r="P567">
        <v>9.048</v>
      </c>
      <c r="Q567" s="86">
        <v>45821</v>
      </c>
      <c r="T567">
        <v>0.45</v>
      </c>
      <c r="V567" t="s">
        <v>1492</v>
      </c>
      <c r="W567">
        <v>6</v>
      </c>
      <c r="X567" s="86">
        <v>45473</v>
      </c>
      <c r="Y567">
        <v>5</v>
      </c>
      <c r="Z567" s="86">
        <v>45473</v>
      </c>
      <c r="AA567">
        <v>3</v>
      </c>
      <c r="AB567">
        <v>3</v>
      </c>
      <c r="AC567" t="s">
        <v>156</v>
      </c>
    </row>
    <row r="568" spans="1:29" x14ac:dyDescent="0.2">
      <c r="A568" t="s">
        <v>1493</v>
      </c>
      <c r="B568" t="s">
        <v>1494</v>
      </c>
      <c r="C568" t="s">
        <v>1493</v>
      </c>
      <c r="D568" t="s">
        <v>84</v>
      </c>
      <c r="E568" t="s">
        <v>116</v>
      </c>
      <c r="F568" t="s">
        <v>117</v>
      </c>
      <c r="G568" t="s">
        <v>90</v>
      </c>
      <c r="I568" t="s">
        <v>91</v>
      </c>
      <c r="J568" t="s">
        <v>323</v>
      </c>
      <c r="L568">
        <v>20.190000000000001</v>
      </c>
      <c r="M568">
        <v>19.47764553</v>
      </c>
      <c r="N568">
        <v>19.2713</v>
      </c>
      <c r="O568">
        <v>17.907083050000001</v>
      </c>
      <c r="P568">
        <v>18.376200000000001</v>
      </c>
      <c r="Q568" s="86">
        <v>45821</v>
      </c>
      <c r="V568" t="s">
        <v>1495</v>
      </c>
      <c r="AB568">
        <v>4</v>
      </c>
      <c r="AC568" t="s">
        <v>127</v>
      </c>
    </row>
    <row r="569" spans="1:29" x14ac:dyDescent="0.2">
      <c r="A569" t="s">
        <v>1496</v>
      </c>
      <c r="B569" t="s">
        <v>1497</v>
      </c>
      <c r="C569" t="s">
        <v>1496</v>
      </c>
      <c r="D569" t="s">
        <v>84</v>
      </c>
      <c r="E569" t="s">
        <v>564</v>
      </c>
      <c r="G569" t="s">
        <v>90</v>
      </c>
      <c r="H569" t="s">
        <v>196</v>
      </c>
      <c r="I569" t="s">
        <v>91</v>
      </c>
      <c r="L569">
        <v>18.047000000000001</v>
      </c>
      <c r="M569">
        <v>14.2095103</v>
      </c>
      <c r="N569">
        <v>19.184999999999999</v>
      </c>
      <c r="O569">
        <v>12.05588908</v>
      </c>
      <c r="P569">
        <v>12.385999999999999</v>
      </c>
      <c r="Q569" s="86">
        <v>45821</v>
      </c>
      <c r="S569">
        <v>0.9</v>
      </c>
      <c r="W569">
        <v>5</v>
      </c>
      <c r="X569" s="86">
        <v>45716</v>
      </c>
      <c r="Y569">
        <v>5</v>
      </c>
      <c r="Z569" s="86">
        <v>45777</v>
      </c>
      <c r="AB569">
        <v>3</v>
      </c>
      <c r="AC569" t="s">
        <v>156</v>
      </c>
    </row>
    <row r="570" spans="1:29" x14ac:dyDescent="0.2">
      <c r="A570" t="s">
        <v>1498</v>
      </c>
      <c r="B570" t="s">
        <v>1499</v>
      </c>
      <c r="C570" t="s">
        <v>1498</v>
      </c>
      <c r="D570" t="s">
        <v>84</v>
      </c>
      <c r="E570" t="s">
        <v>116</v>
      </c>
      <c r="G570" t="s">
        <v>90</v>
      </c>
      <c r="H570" t="s">
        <v>196</v>
      </c>
      <c r="I570" t="s">
        <v>91</v>
      </c>
      <c r="L570">
        <v>43.843000000000004</v>
      </c>
      <c r="M570">
        <v>33.175657340000001</v>
      </c>
      <c r="N570">
        <v>34.074100000000001</v>
      </c>
      <c r="O570">
        <v>30.02172698</v>
      </c>
      <c r="P570">
        <v>34.363100000000003</v>
      </c>
      <c r="Q570" s="86">
        <v>45821</v>
      </c>
      <c r="AB570">
        <v>5</v>
      </c>
      <c r="AC570" t="s">
        <v>86</v>
      </c>
    </row>
    <row r="571" spans="1:29" x14ac:dyDescent="0.2">
      <c r="A571" t="s">
        <v>1500</v>
      </c>
      <c r="B571" t="s">
        <v>1501</v>
      </c>
      <c r="C571" t="s">
        <v>1500</v>
      </c>
      <c r="D571" t="s">
        <v>84</v>
      </c>
      <c r="E571" t="s">
        <v>116</v>
      </c>
      <c r="F571" t="s">
        <v>117</v>
      </c>
      <c r="G571" t="s">
        <v>90</v>
      </c>
      <c r="I571" t="s">
        <v>91</v>
      </c>
      <c r="J571" t="s">
        <v>323</v>
      </c>
      <c r="L571">
        <v>28.3719</v>
      </c>
      <c r="M571">
        <v>25.517775799999999</v>
      </c>
      <c r="N571">
        <v>24.909199999999998</v>
      </c>
      <c r="O571">
        <v>21.859882420000002</v>
      </c>
      <c r="P571">
        <v>25.7378</v>
      </c>
      <c r="Q571" s="86">
        <v>45821</v>
      </c>
      <c r="V571" t="s">
        <v>1502</v>
      </c>
      <c r="AA571">
        <v>4</v>
      </c>
      <c r="AB571">
        <v>4</v>
      </c>
      <c r="AC571" t="s">
        <v>127</v>
      </c>
    </row>
    <row r="572" spans="1:29" x14ac:dyDescent="0.2">
      <c r="A572" t="s">
        <v>1503</v>
      </c>
      <c r="B572" t="s">
        <v>1504</v>
      </c>
      <c r="C572" t="s">
        <v>1503</v>
      </c>
      <c r="D572" t="s">
        <v>84</v>
      </c>
      <c r="G572" t="s">
        <v>90</v>
      </c>
      <c r="J572" t="s">
        <v>643</v>
      </c>
      <c r="L572">
        <v>34.188200000000002</v>
      </c>
      <c r="M572">
        <v>27.87262484</v>
      </c>
      <c r="N572">
        <v>27.8127</v>
      </c>
      <c r="O572">
        <v>23.768318650000001</v>
      </c>
      <c r="P572">
        <v>29.954799999999999</v>
      </c>
      <c r="Q572" s="86">
        <v>45821</v>
      </c>
      <c r="V572" t="s">
        <v>1505</v>
      </c>
      <c r="AB572">
        <v>5</v>
      </c>
      <c r="AC572" t="s">
        <v>86</v>
      </c>
    </row>
    <row r="573" spans="1:29" x14ac:dyDescent="0.2">
      <c r="A573" t="s">
        <v>1506</v>
      </c>
      <c r="B573" t="s">
        <v>1507</v>
      </c>
      <c r="C573" t="s">
        <v>1506</v>
      </c>
      <c r="D573" t="s">
        <v>84</v>
      </c>
      <c r="E573" t="s">
        <v>116</v>
      </c>
      <c r="F573" t="s">
        <v>117</v>
      </c>
      <c r="G573" t="s">
        <v>90</v>
      </c>
      <c r="I573" t="s">
        <v>91</v>
      </c>
      <c r="J573" t="s">
        <v>323</v>
      </c>
      <c r="L573">
        <v>31.2941</v>
      </c>
      <c r="M573">
        <v>28.20375713</v>
      </c>
      <c r="N573">
        <v>30.994700000000002</v>
      </c>
      <c r="O573">
        <v>31.860046780000001</v>
      </c>
      <c r="P573">
        <v>36.467500000000001</v>
      </c>
      <c r="Q573" s="86">
        <v>45664</v>
      </c>
      <c r="V573" t="s">
        <v>1508</v>
      </c>
      <c r="AA573">
        <v>4</v>
      </c>
      <c r="AB573">
        <v>5</v>
      </c>
      <c r="AC573" t="s">
        <v>86</v>
      </c>
    </row>
    <row r="574" spans="1:29" x14ac:dyDescent="0.2">
      <c r="A574" t="s">
        <v>1509</v>
      </c>
      <c r="B574" t="s">
        <v>1510</v>
      </c>
      <c r="C574" t="s">
        <v>1509</v>
      </c>
      <c r="D574" t="s">
        <v>84</v>
      </c>
      <c r="E574" t="s">
        <v>89</v>
      </c>
      <c r="F574" t="s">
        <v>642</v>
      </c>
      <c r="G574" t="s">
        <v>90</v>
      </c>
      <c r="I574" t="s">
        <v>91</v>
      </c>
      <c r="J574" t="s">
        <v>323</v>
      </c>
      <c r="K574" t="s">
        <v>1149</v>
      </c>
      <c r="L574">
        <v>8.7420000000000009</v>
      </c>
      <c r="M574">
        <v>9.1799789940000007</v>
      </c>
      <c r="N574">
        <v>9.532</v>
      </c>
      <c r="O574">
        <v>7.4855257169999998</v>
      </c>
      <c r="P574">
        <v>7.7889999999999997</v>
      </c>
      <c r="Q574" s="86">
        <v>45821</v>
      </c>
      <c r="S574">
        <v>0.76</v>
      </c>
      <c r="T574">
        <v>0.75</v>
      </c>
      <c r="W574">
        <v>4</v>
      </c>
      <c r="X574" s="86">
        <v>45716</v>
      </c>
      <c r="Y574">
        <v>3</v>
      </c>
      <c r="Z574" s="86">
        <v>45443</v>
      </c>
      <c r="AA574">
        <v>2</v>
      </c>
      <c r="AB574">
        <v>3</v>
      </c>
      <c r="AC574" t="s">
        <v>156</v>
      </c>
    </row>
    <row r="575" spans="1:29" x14ac:dyDescent="0.2">
      <c r="A575" t="s">
        <v>1511</v>
      </c>
      <c r="B575" t="s">
        <v>1512</v>
      </c>
      <c r="C575" t="s">
        <v>1511</v>
      </c>
      <c r="D575" t="s">
        <v>84</v>
      </c>
      <c r="E575" t="s">
        <v>89</v>
      </c>
      <c r="G575" t="s">
        <v>90</v>
      </c>
      <c r="I575" t="s">
        <v>91</v>
      </c>
      <c r="J575" t="s">
        <v>323</v>
      </c>
      <c r="K575" t="s">
        <v>1055</v>
      </c>
      <c r="L575">
        <v>6.0739999999999998</v>
      </c>
      <c r="M575">
        <v>6.4201373479999999</v>
      </c>
      <c r="N575">
        <v>6.6879999999999997</v>
      </c>
      <c r="O575">
        <v>3.1027815059999999</v>
      </c>
      <c r="P575">
        <v>2.1890000000000001</v>
      </c>
      <c r="Q575" s="86">
        <v>45821</v>
      </c>
      <c r="R575">
        <v>3.75</v>
      </c>
      <c r="S575">
        <v>1.33</v>
      </c>
      <c r="T575">
        <v>1.2</v>
      </c>
      <c r="V575" t="s">
        <v>1513</v>
      </c>
      <c r="W575">
        <v>4</v>
      </c>
      <c r="X575" s="86">
        <v>45777</v>
      </c>
      <c r="Y575">
        <v>3</v>
      </c>
      <c r="Z575" s="86">
        <v>45777</v>
      </c>
      <c r="AA575">
        <v>3</v>
      </c>
      <c r="AB575">
        <v>3</v>
      </c>
      <c r="AC575" t="s">
        <v>156</v>
      </c>
    </row>
    <row r="576" spans="1:29" x14ac:dyDescent="0.2">
      <c r="A576" t="s">
        <v>1514</v>
      </c>
      <c r="B576" t="s">
        <v>1515</v>
      </c>
      <c r="C576" t="s">
        <v>1514</v>
      </c>
      <c r="D576" t="s">
        <v>84</v>
      </c>
      <c r="E576" t="s">
        <v>434</v>
      </c>
      <c r="G576" t="s">
        <v>90</v>
      </c>
      <c r="H576" t="s">
        <v>196</v>
      </c>
      <c r="I576" t="s">
        <v>91</v>
      </c>
      <c r="L576">
        <v>10.8146</v>
      </c>
      <c r="M576">
        <v>9.9995925650000004</v>
      </c>
      <c r="N576">
        <v>10.634399999999999</v>
      </c>
      <c r="O576">
        <v>9.2906846470000009</v>
      </c>
      <c r="P576">
        <v>9.6975999999999996</v>
      </c>
      <c r="Q576" s="86">
        <v>45821</v>
      </c>
      <c r="AB576">
        <v>3</v>
      </c>
      <c r="AC576" t="s">
        <v>156</v>
      </c>
    </row>
    <row r="577" spans="1:29" x14ac:dyDescent="0.2">
      <c r="A577" t="s">
        <v>1516</v>
      </c>
      <c r="B577" t="s">
        <v>1517</v>
      </c>
      <c r="C577" t="s">
        <v>1516</v>
      </c>
      <c r="D577" t="s">
        <v>84</v>
      </c>
      <c r="E577" t="s">
        <v>434</v>
      </c>
      <c r="G577" t="s">
        <v>90</v>
      </c>
      <c r="H577" t="s">
        <v>196</v>
      </c>
      <c r="I577" t="s">
        <v>91</v>
      </c>
      <c r="L577">
        <v>11.8474</v>
      </c>
      <c r="M577">
        <v>10.773633</v>
      </c>
      <c r="N577">
        <v>10.516999999999999</v>
      </c>
      <c r="O577">
        <v>11.32301447</v>
      </c>
      <c r="P577">
        <v>7.7653999999999996</v>
      </c>
      <c r="Q577" s="86">
        <v>45462</v>
      </c>
      <c r="AB577">
        <v>3</v>
      </c>
      <c r="AC577" t="s">
        <v>156</v>
      </c>
    </row>
    <row r="578" spans="1:29" x14ac:dyDescent="0.2">
      <c r="A578" t="s">
        <v>1518</v>
      </c>
      <c r="B578" t="s">
        <v>1519</v>
      </c>
      <c r="C578" t="s">
        <v>1518</v>
      </c>
      <c r="D578" t="s">
        <v>84</v>
      </c>
      <c r="E578" t="s">
        <v>116</v>
      </c>
      <c r="F578" t="s">
        <v>117</v>
      </c>
      <c r="G578" t="s">
        <v>90</v>
      </c>
      <c r="I578" t="s">
        <v>91</v>
      </c>
      <c r="J578" t="s">
        <v>323</v>
      </c>
      <c r="L578">
        <v>28.229900000000001</v>
      </c>
      <c r="M578">
        <v>24.172433170000001</v>
      </c>
      <c r="N578">
        <v>25.7744</v>
      </c>
      <c r="O578">
        <v>25.048373959999999</v>
      </c>
      <c r="P578">
        <v>24.917899999999999</v>
      </c>
      <c r="Q578" s="86">
        <v>45821</v>
      </c>
      <c r="V578" t="s">
        <v>1520</v>
      </c>
      <c r="AB578">
        <v>4</v>
      </c>
      <c r="AC578" t="s">
        <v>127</v>
      </c>
    </row>
    <row r="579" spans="1:29" x14ac:dyDescent="0.2">
      <c r="A579" t="s">
        <v>1521</v>
      </c>
      <c r="B579" t="s">
        <v>1522</v>
      </c>
      <c r="C579" t="s">
        <v>1521</v>
      </c>
      <c r="D579" t="s">
        <v>84</v>
      </c>
      <c r="E579" t="s">
        <v>116</v>
      </c>
      <c r="F579" t="s">
        <v>117</v>
      </c>
      <c r="G579" t="s">
        <v>90</v>
      </c>
      <c r="I579" t="s">
        <v>91</v>
      </c>
      <c r="J579" t="s">
        <v>323</v>
      </c>
      <c r="L579">
        <v>36.786999999999999</v>
      </c>
      <c r="M579">
        <v>30.67753343</v>
      </c>
      <c r="N579">
        <v>31.038599999999999</v>
      </c>
      <c r="O579">
        <v>26.82230929</v>
      </c>
      <c r="P579">
        <v>23.048200000000001</v>
      </c>
      <c r="Q579" s="86">
        <v>45821</v>
      </c>
      <c r="V579" t="s">
        <v>1523</v>
      </c>
      <c r="AB579">
        <v>5</v>
      </c>
      <c r="AC579" t="s">
        <v>86</v>
      </c>
    </row>
    <row r="580" spans="1:29" x14ac:dyDescent="0.2">
      <c r="A580" t="s">
        <v>1524</v>
      </c>
      <c r="B580" t="s">
        <v>1525</v>
      </c>
      <c r="C580" t="s">
        <v>1524</v>
      </c>
      <c r="D580" t="s">
        <v>84</v>
      </c>
      <c r="F580" t="s">
        <v>117</v>
      </c>
      <c r="G580" t="s">
        <v>90</v>
      </c>
      <c r="J580" t="s">
        <v>643</v>
      </c>
      <c r="L580">
        <v>78.131200000000007</v>
      </c>
      <c r="M580">
        <v>78.899429690000005</v>
      </c>
      <c r="N580">
        <v>87.421599999999998</v>
      </c>
      <c r="O580">
        <v>74.986481370000007</v>
      </c>
      <c r="P580">
        <v>31.340399999999999</v>
      </c>
      <c r="Q580" s="86">
        <v>45821</v>
      </c>
      <c r="V580" t="s">
        <v>1526</v>
      </c>
      <c r="AB580">
        <v>5</v>
      </c>
      <c r="AC580" t="s">
        <v>86</v>
      </c>
    </row>
    <row r="581" spans="1:29" x14ac:dyDescent="0.2">
      <c r="A581" t="s">
        <v>1527</v>
      </c>
      <c r="B581" t="s">
        <v>1528</v>
      </c>
      <c r="C581" t="s">
        <v>1527</v>
      </c>
      <c r="D581" t="s">
        <v>84</v>
      </c>
      <c r="E581" t="s">
        <v>564</v>
      </c>
      <c r="F581" t="s">
        <v>117</v>
      </c>
      <c r="G581" t="s">
        <v>90</v>
      </c>
      <c r="I581" t="s">
        <v>91</v>
      </c>
      <c r="J581" t="s">
        <v>323</v>
      </c>
      <c r="L581">
        <v>19.196999999999999</v>
      </c>
      <c r="M581">
        <v>19.127795809999999</v>
      </c>
      <c r="N581">
        <v>18.698</v>
      </c>
      <c r="O581">
        <v>14.443969790000001</v>
      </c>
      <c r="P581">
        <v>13.805999999999999</v>
      </c>
      <c r="Q581" s="86">
        <v>45821</v>
      </c>
      <c r="T581">
        <v>0.35</v>
      </c>
      <c r="V581" t="s">
        <v>1529</v>
      </c>
      <c r="W581">
        <v>5</v>
      </c>
      <c r="X581" s="86">
        <v>45747</v>
      </c>
      <c r="Y581">
        <v>5</v>
      </c>
      <c r="Z581" s="86">
        <v>45747</v>
      </c>
      <c r="AA581">
        <v>4</v>
      </c>
      <c r="AB581">
        <v>3</v>
      </c>
      <c r="AC581" t="s">
        <v>156</v>
      </c>
    </row>
    <row r="582" spans="1:29" x14ac:dyDescent="0.2">
      <c r="A582" t="s">
        <v>1530</v>
      </c>
      <c r="B582" t="s">
        <v>1531</v>
      </c>
      <c r="C582" t="s">
        <v>1530</v>
      </c>
      <c r="D582" t="s">
        <v>84</v>
      </c>
      <c r="E582" t="s">
        <v>564</v>
      </c>
      <c r="F582" t="s">
        <v>117</v>
      </c>
      <c r="G582" t="s">
        <v>90</v>
      </c>
      <c r="I582" t="s">
        <v>91</v>
      </c>
      <c r="J582" t="s">
        <v>323</v>
      </c>
      <c r="L582">
        <v>23.213000000000001</v>
      </c>
      <c r="M582">
        <v>23.273031280000001</v>
      </c>
      <c r="N582">
        <v>26.855</v>
      </c>
      <c r="O582">
        <v>20.470001759999999</v>
      </c>
      <c r="P582">
        <v>15.584</v>
      </c>
      <c r="Q582" s="86">
        <v>45821</v>
      </c>
      <c r="T582">
        <v>0.2</v>
      </c>
      <c r="V582" t="s">
        <v>1532</v>
      </c>
      <c r="W582">
        <v>5</v>
      </c>
      <c r="X582" s="86">
        <v>44926</v>
      </c>
      <c r="Y582">
        <v>5</v>
      </c>
      <c r="Z582" s="86">
        <v>45777</v>
      </c>
      <c r="AA582">
        <v>4</v>
      </c>
      <c r="AB582">
        <v>3</v>
      </c>
      <c r="AC582" t="s">
        <v>156</v>
      </c>
    </row>
    <row r="583" spans="1:29" x14ac:dyDescent="0.2">
      <c r="A583" t="s">
        <v>1533</v>
      </c>
      <c r="B583" t="s">
        <v>1534</v>
      </c>
      <c r="C583" t="s">
        <v>1533</v>
      </c>
      <c r="D583" t="s">
        <v>84</v>
      </c>
      <c r="G583" t="s">
        <v>90</v>
      </c>
      <c r="L583">
        <v>20.63</v>
      </c>
      <c r="M583">
        <v>20.173686360000001</v>
      </c>
      <c r="N583">
        <v>21.154</v>
      </c>
      <c r="O583">
        <v>17.94797191</v>
      </c>
      <c r="P583">
        <v>14.984999999999999</v>
      </c>
      <c r="Q583" s="86">
        <v>45821</v>
      </c>
      <c r="V583" t="s">
        <v>1535</v>
      </c>
      <c r="Y583">
        <v>6</v>
      </c>
      <c r="Z583" s="86">
        <v>45626</v>
      </c>
      <c r="AB583">
        <v>4</v>
      </c>
      <c r="AC583" t="s">
        <v>127</v>
      </c>
    </row>
    <row r="584" spans="1:29" x14ac:dyDescent="0.2">
      <c r="A584" t="s">
        <v>1536</v>
      </c>
      <c r="B584" t="s">
        <v>1537</v>
      </c>
      <c r="C584" t="s">
        <v>1536</v>
      </c>
      <c r="D584" t="s">
        <v>84</v>
      </c>
      <c r="E584" t="s">
        <v>116</v>
      </c>
      <c r="F584" t="s">
        <v>117</v>
      </c>
      <c r="G584" t="s">
        <v>90</v>
      </c>
      <c r="I584" t="s">
        <v>91</v>
      </c>
      <c r="J584" t="s">
        <v>323</v>
      </c>
      <c r="L584">
        <v>23.854600000000001</v>
      </c>
      <c r="M584">
        <v>23.55278041</v>
      </c>
      <c r="N584">
        <v>25.214400000000001</v>
      </c>
      <c r="O584">
        <v>24.586945249999999</v>
      </c>
      <c r="P584">
        <v>26.911200000000001</v>
      </c>
      <c r="Q584" s="86">
        <v>45821</v>
      </c>
      <c r="V584" t="s">
        <v>1538</v>
      </c>
      <c r="AB584">
        <v>4</v>
      </c>
      <c r="AC584" t="s">
        <v>127</v>
      </c>
    </row>
    <row r="585" spans="1:29" x14ac:dyDescent="0.2">
      <c r="A585" t="s">
        <v>1539</v>
      </c>
      <c r="B585" t="s">
        <v>1540</v>
      </c>
      <c r="C585" t="s">
        <v>1539</v>
      </c>
      <c r="D585" t="s">
        <v>84</v>
      </c>
      <c r="E585" t="s">
        <v>89</v>
      </c>
      <c r="G585" t="s">
        <v>90</v>
      </c>
      <c r="I585" t="s">
        <v>91</v>
      </c>
      <c r="J585" t="s">
        <v>323</v>
      </c>
      <c r="K585" t="s">
        <v>1082</v>
      </c>
      <c r="L585">
        <v>17.399999999999999</v>
      </c>
      <c r="M585">
        <v>13.86542206</v>
      </c>
      <c r="N585">
        <v>16.449000000000002</v>
      </c>
      <c r="O585">
        <v>13.409306559999999</v>
      </c>
      <c r="P585">
        <v>15.359</v>
      </c>
      <c r="Q585" s="86">
        <v>45821</v>
      </c>
      <c r="S585">
        <v>0.55000000000000004</v>
      </c>
      <c r="W585">
        <v>6</v>
      </c>
      <c r="X585" s="86">
        <v>45737</v>
      </c>
      <c r="Y585">
        <v>5</v>
      </c>
      <c r="Z585" s="86">
        <v>45657</v>
      </c>
      <c r="AA585">
        <v>3</v>
      </c>
      <c r="AB585">
        <v>3</v>
      </c>
      <c r="AC585" t="s">
        <v>156</v>
      </c>
    </row>
    <row r="586" spans="1:29" x14ac:dyDescent="0.2">
      <c r="A586" t="s">
        <v>1541</v>
      </c>
      <c r="B586" t="s">
        <v>1542</v>
      </c>
      <c r="C586" t="s">
        <v>1541</v>
      </c>
      <c r="D586" t="s">
        <v>84</v>
      </c>
      <c r="E586" t="s">
        <v>116</v>
      </c>
      <c r="G586" t="s">
        <v>90</v>
      </c>
      <c r="I586" t="s">
        <v>91</v>
      </c>
      <c r="L586">
        <v>26.5563</v>
      </c>
      <c r="M586">
        <v>26.62801516</v>
      </c>
      <c r="N586">
        <v>28.6082</v>
      </c>
      <c r="O586">
        <v>28.221421979999999</v>
      </c>
      <c r="P586">
        <v>32.728299999999997</v>
      </c>
      <c r="Q586" s="86">
        <v>45821</v>
      </c>
      <c r="AB586">
        <v>4</v>
      </c>
      <c r="AC586" t="s">
        <v>127</v>
      </c>
    </row>
    <row r="587" spans="1:29" x14ac:dyDescent="0.2">
      <c r="A587" t="s">
        <v>1543</v>
      </c>
      <c r="B587" t="s">
        <v>1544</v>
      </c>
      <c r="C587" t="s">
        <v>1543</v>
      </c>
      <c r="D587" t="s">
        <v>602</v>
      </c>
      <c r="E587" t="s">
        <v>603</v>
      </c>
      <c r="I587" t="s">
        <v>118</v>
      </c>
      <c r="Q587" s="86">
        <v>45154</v>
      </c>
      <c r="AA587">
        <v>5</v>
      </c>
      <c r="AB587">
        <v>5</v>
      </c>
      <c r="AC587" t="s">
        <v>86</v>
      </c>
    </row>
    <row r="588" spans="1:29" x14ac:dyDescent="0.2">
      <c r="A588" t="s">
        <v>1545</v>
      </c>
      <c r="B588" t="s">
        <v>1546</v>
      </c>
      <c r="C588" t="s">
        <v>1545</v>
      </c>
      <c r="D588" t="s">
        <v>84</v>
      </c>
      <c r="E588" t="s">
        <v>89</v>
      </c>
      <c r="G588" t="s">
        <v>90</v>
      </c>
      <c r="I588" t="s">
        <v>91</v>
      </c>
      <c r="L588">
        <v>9.2609999999999992</v>
      </c>
      <c r="M588">
        <v>9.8364668129999995</v>
      </c>
      <c r="N588">
        <v>10.827</v>
      </c>
      <c r="O588">
        <v>5.348140237</v>
      </c>
      <c r="P588">
        <v>3.5939999999999999</v>
      </c>
      <c r="Q588" s="86">
        <v>45821</v>
      </c>
      <c r="S588">
        <v>0.62</v>
      </c>
      <c r="W588">
        <v>4</v>
      </c>
      <c r="X588" s="86">
        <v>45777</v>
      </c>
      <c r="Y588">
        <v>3</v>
      </c>
      <c r="Z588" s="86">
        <v>45747</v>
      </c>
      <c r="AB588">
        <v>3</v>
      </c>
      <c r="AC588" t="s">
        <v>156</v>
      </c>
    </row>
    <row r="589" spans="1:29" x14ac:dyDescent="0.2">
      <c r="A589" t="s">
        <v>1547</v>
      </c>
      <c r="B589" t="s">
        <v>1548</v>
      </c>
      <c r="C589" t="s">
        <v>1547</v>
      </c>
      <c r="D589" t="s">
        <v>84</v>
      </c>
      <c r="E589" t="s">
        <v>89</v>
      </c>
      <c r="G589" t="s">
        <v>90</v>
      </c>
      <c r="I589" t="s">
        <v>91</v>
      </c>
      <c r="J589" t="s">
        <v>323</v>
      </c>
      <c r="K589" t="s">
        <v>1549</v>
      </c>
      <c r="L589">
        <v>9.8510000000000009</v>
      </c>
      <c r="M589">
        <v>8.8188302879999991</v>
      </c>
      <c r="N589">
        <v>9.7479999999999993</v>
      </c>
      <c r="O589">
        <v>6.9653005910000001</v>
      </c>
      <c r="P589">
        <v>6.6109999999999998</v>
      </c>
      <c r="Q589" s="86">
        <v>45821</v>
      </c>
      <c r="S589">
        <v>0.78</v>
      </c>
      <c r="T589">
        <v>0.75</v>
      </c>
      <c r="V589" t="s">
        <v>1550</v>
      </c>
      <c r="W589">
        <v>5</v>
      </c>
      <c r="X589" s="86">
        <v>45747</v>
      </c>
      <c r="Y589">
        <v>3</v>
      </c>
      <c r="Z589" s="86">
        <v>45747</v>
      </c>
      <c r="AA589">
        <v>3</v>
      </c>
      <c r="AB589">
        <v>3</v>
      </c>
      <c r="AC589" t="s">
        <v>156</v>
      </c>
    </row>
    <row r="590" spans="1:29" x14ac:dyDescent="0.2">
      <c r="A590" t="s">
        <v>1551</v>
      </c>
      <c r="B590" t="s">
        <v>1552</v>
      </c>
      <c r="C590" t="s">
        <v>1551</v>
      </c>
      <c r="D590" t="s">
        <v>84</v>
      </c>
      <c r="E590" t="s">
        <v>89</v>
      </c>
      <c r="F590" t="s">
        <v>642</v>
      </c>
      <c r="G590" t="s">
        <v>90</v>
      </c>
      <c r="I590" t="s">
        <v>91</v>
      </c>
      <c r="J590" t="s">
        <v>323</v>
      </c>
      <c r="K590" t="s">
        <v>1118</v>
      </c>
      <c r="L590">
        <v>6.923</v>
      </c>
      <c r="M590">
        <v>6.833363125</v>
      </c>
      <c r="N590">
        <v>7.2450000000000001</v>
      </c>
      <c r="O590">
        <v>3.1341288280000001</v>
      </c>
      <c r="P590">
        <v>2.4279999999999999</v>
      </c>
      <c r="Q590" s="86">
        <v>45821</v>
      </c>
      <c r="S590">
        <v>1.37</v>
      </c>
      <c r="T590">
        <v>1.37</v>
      </c>
      <c r="V590" t="s">
        <v>1553</v>
      </c>
      <c r="W590">
        <v>5</v>
      </c>
      <c r="X590" s="86">
        <v>45777</v>
      </c>
      <c r="Y590">
        <v>3</v>
      </c>
      <c r="Z590" s="86">
        <v>45747</v>
      </c>
      <c r="AA590">
        <v>3</v>
      </c>
      <c r="AB590">
        <v>3</v>
      </c>
      <c r="AC590" t="s">
        <v>156</v>
      </c>
    </row>
    <row r="591" spans="1:29" x14ac:dyDescent="0.2">
      <c r="A591" t="s">
        <v>1554</v>
      </c>
      <c r="B591" t="s">
        <v>1555</v>
      </c>
      <c r="C591" t="s">
        <v>1554</v>
      </c>
      <c r="D591" t="s">
        <v>84</v>
      </c>
      <c r="E591" t="s">
        <v>89</v>
      </c>
      <c r="F591" t="s">
        <v>642</v>
      </c>
      <c r="G591" t="s">
        <v>90</v>
      </c>
      <c r="I591" t="s">
        <v>91</v>
      </c>
      <c r="J591" t="s">
        <v>323</v>
      </c>
      <c r="K591" t="s">
        <v>1118</v>
      </c>
      <c r="L591">
        <v>6.9269999999999996</v>
      </c>
      <c r="M591">
        <v>6.8457467689999998</v>
      </c>
      <c r="N591">
        <v>7.258</v>
      </c>
      <c r="O591">
        <v>3.1292068319999999</v>
      </c>
      <c r="P591">
        <v>2.4470000000000001</v>
      </c>
      <c r="Q591" s="86">
        <v>45821</v>
      </c>
      <c r="S591">
        <v>1.37</v>
      </c>
      <c r="T591">
        <v>1.37</v>
      </c>
      <c r="V591" t="s">
        <v>1556</v>
      </c>
      <c r="W591">
        <v>5</v>
      </c>
      <c r="X591" s="86">
        <v>45777</v>
      </c>
      <c r="Y591">
        <v>3</v>
      </c>
      <c r="Z591" s="86">
        <v>45747</v>
      </c>
      <c r="AA591">
        <v>3</v>
      </c>
      <c r="AB591">
        <v>3</v>
      </c>
      <c r="AC591" t="s">
        <v>156</v>
      </c>
    </row>
    <row r="592" spans="1:29" x14ac:dyDescent="0.2">
      <c r="A592" t="s">
        <v>17626</v>
      </c>
      <c r="B592" t="s">
        <v>17627</v>
      </c>
      <c r="C592" t="s">
        <v>17626</v>
      </c>
      <c r="D592" t="s">
        <v>84</v>
      </c>
      <c r="E592" t="s">
        <v>564</v>
      </c>
      <c r="G592" t="s">
        <v>90</v>
      </c>
      <c r="H592" t="s">
        <v>16039</v>
      </c>
      <c r="I592" t="s">
        <v>91</v>
      </c>
      <c r="L592">
        <v>13.382</v>
      </c>
      <c r="M592">
        <v>13.059424160000001</v>
      </c>
      <c r="N592">
        <v>14.614000000000001</v>
      </c>
      <c r="O592">
        <v>11.22468083</v>
      </c>
      <c r="P592">
        <v>11.090999999999999</v>
      </c>
      <c r="Q592" s="86">
        <v>45821</v>
      </c>
      <c r="S592">
        <v>0.74</v>
      </c>
      <c r="Y592">
        <v>5</v>
      </c>
      <c r="Z592" s="86">
        <v>45626</v>
      </c>
      <c r="AB592">
        <v>3</v>
      </c>
      <c r="AC592" t="s">
        <v>156</v>
      </c>
    </row>
    <row r="593" spans="1:29" x14ac:dyDescent="0.2">
      <c r="A593" t="s">
        <v>1557</v>
      </c>
      <c r="B593" t="s">
        <v>1558</v>
      </c>
      <c r="C593" t="s">
        <v>1557</v>
      </c>
      <c r="D593" t="s">
        <v>84</v>
      </c>
      <c r="E593" t="s">
        <v>116</v>
      </c>
      <c r="F593" t="s">
        <v>117</v>
      </c>
      <c r="G593" t="s">
        <v>90</v>
      </c>
      <c r="I593" t="s">
        <v>91</v>
      </c>
      <c r="J593" t="s">
        <v>323</v>
      </c>
      <c r="L593">
        <v>65.430599999999998</v>
      </c>
      <c r="M593">
        <v>67.350966819999996</v>
      </c>
      <c r="N593">
        <v>71.258300000000006</v>
      </c>
      <c r="O593">
        <v>73.783128559999994</v>
      </c>
      <c r="P593">
        <v>70.672799999999995</v>
      </c>
      <c r="Q593" s="86">
        <v>45821</v>
      </c>
      <c r="V593" t="s">
        <v>1559</v>
      </c>
      <c r="AB593">
        <v>5</v>
      </c>
      <c r="AC593" t="s">
        <v>86</v>
      </c>
    </row>
    <row r="594" spans="1:29" x14ac:dyDescent="0.2">
      <c r="A594" t="s">
        <v>1560</v>
      </c>
      <c r="B594" t="s">
        <v>1561</v>
      </c>
      <c r="C594" t="s">
        <v>1560</v>
      </c>
      <c r="D594" t="s">
        <v>84</v>
      </c>
      <c r="E594" t="s">
        <v>116</v>
      </c>
      <c r="G594" t="s">
        <v>90</v>
      </c>
      <c r="I594" t="s">
        <v>91</v>
      </c>
      <c r="J594" t="s">
        <v>323</v>
      </c>
      <c r="P594">
        <v>59.695099999999996</v>
      </c>
      <c r="Q594" s="86">
        <v>45154</v>
      </c>
      <c r="AB594">
        <v>5</v>
      </c>
      <c r="AC594" t="s">
        <v>86</v>
      </c>
    </row>
    <row r="595" spans="1:29" x14ac:dyDescent="0.2">
      <c r="A595" t="s">
        <v>1562</v>
      </c>
      <c r="B595" t="s">
        <v>1563</v>
      </c>
      <c r="C595" t="s">
        <v>1562</v>
      </c>
      <c r="D595" t="s">
        <v>84</v>
      </c>
      <c r="E595" t="s">
        <v>116</v>
      </c>
      <c r="F595" t="s">
        <v>117</v>
      </c>
      <c r="G595" t="s">
        <v>90</v>
      </c>
      <c r="I595" t="s">
        <v>91</v>
      </c>
      <c r="J595" t="s">
        <v>323</v>
      </c>
      <c r="L595">
        <v>47.6995</v>
      </c>
      <c r="M595">
        <v>38.42002514</v>
      </c>
      <c r="N595">
        <v>33.7759</v>
      </c>
      <c r="O595">
        <v>35.14168669</v>
      </c>
      <c r="P595">
        <v>34.3583</v>
      </c>
      <c r="Q595" s="86">
        <v>45821</v>
      </c>
      <c r="V595" t="s">
        <v>1564</v>
      </c>
      <c r="AB595">
        <v>5</v>
      </c>
      <c r="AC595" t="s">
        <v>86</v>
      </c>
    </row>
    <row r="596" spans="1:29" x14ac:dyDescent="0.2">
      <c r="A596" t="s">
        <v>1565</v>
      </c>
      <c r="B596" t="s">
        <v>1566</v>
      </c>
      <c r="C596" t="s">
        <v>1565</v>
      </c>
      <c r="D596" t="s">
        <v>84</v>
      </c>
      <c r="E596" t="s">
        <v>116</v>
      </c>
      <c r="F596" t="s">
        <v>117</v>
      </c>
      <c r="G596" t="s">
        <v>90</v>
      </c>
      <c r="I596" t="s">
        <v>91</v>
      </c>
      <c r="J596" t="s">
        <v>323</v>
      </c>
      <c r="L596">
        <v>18.482800000000001</v>
      </c>
      <c r="M596">
        <v>19.171984250000001</v>
      </c>
      <c r="N596">
        <v>18.701599999999999</v>
      </c>
      <c r="O596">
        <v>20.421002949999998</v>
      </c>
      <c r="P596">
        <v>21.800899999999999</v>
      </c>
      <c r="Q596" s="86">
        <v>45821</v>
      </c>
      <c r="V596" t="s">
        <v>1567</v>
      </c>
      <c r="AA596">
        <v>4</v>
      </c>
      <c r="AB596">
        <v>4</v>
      </c>
      <c r="AC596" t="s">
        <v>127</v>
      </c>
    </row>
    <row r="597" spans="1:29" x14ac:dyDescent="0.2">
      <c r="A597" t="s">
        <v>1568</v>
      </c>
      <c r="B597" t="s">
        <v>1569</v>
      </c>
      <c r="C597" t="s">
        <v>1568</v>
      </c>
      <c r="D597" t="s">
        <v>84</v>
      </c>
      <c r="E597" t="s">
        <v>116</v>
      </c>
      <c r="G597" t="s">
        <v>90</v>
      </c>
      <c r="H597" t="s">
        <v>196</v>
      </c>
      <c r="I597" t="s">
        <v>91</v>
      </c>
      <c r="L597">
        <v>42.981299999999997</v>
      </c>
      <c r="M597">
        <v>48.054535000000001</v>
      </c>
      <c r="N597">
        <v>55.488599999999998</v>
      </c>
      <c r="O597">
        <v>67.959375129999998</v>
      </c>
      <c r="P597">
        <v>96.109099999999998</v>
      </c>
      <c r="Q597" s="86">
        <v>45821</v>
      </c>
      <c r="AB597">
        <v>5</v>
      </c>
      <c r="AC597" t="s">
        <v>86</v>
      </c>
    </row>
    <row r="598" spans="1:29" x14ac:dyDescent="0.2">
      <c r="A598" t="s">
        <v>1570</v>
      </c>
      <c r="B598" t="s">
        <v>1571</v>
      </c>
      <c r="C598" t="s">
        <v>1570</v>
      </c>
      <c r="D598" t="s">
        <v>84</v>
      </c>
      <c r="E598" t="s">
        <v>89</v>
      </c>
      <c r="G598" t="s">
        <v>90</v>
      </c>
      <c r="I598" t="s">
        <v>91</v>
      </c>
      <c r="J598" t="s">
        <v>323</v>
      </c>
      <c r="K598" t="s">
        <v>1572</v>
      </c>
      <c r="L598">
        <v>15.901</v>
      </c>
      <c r="M598">
        <v>16.058740010000001</v>
      </c>
      <c r="N598">
        <v>16.09</v>
      </c>
      <c r="O598">
        <v>13.68948891</v>
      </c>
      <c r="P598">
        <v>11.122999999999999</v>
      </c>
      <c r="Q598" s="86">
        <v>45821</v>
      </c>
      <c r="S598">
        <v>0.89</v>
      </c>
      <c r="T598">
        <v>0.75</v>
      </c>
      <c r="V598" t="s">
        <v>1573</v>
      </c>
      <c r="W598">
        <v>6</v>
      </c>
      <c r="X598" s="86">
        <v>45748</v>
      </c>
      <c r="Y598">
        <v>6</v>
      </c>
      <c r="Z598" s="86">
        <v>45657</v>
      </c>
      <c r="AA598">
        <v>3</v>
      </c>
      <c r="AB598">
        <v>4</v>
      </c>
      <c r="AC598" t="s">
        <v>127</v>
      </c>
    </row>
    <row r="599" spans="1:29" x14ac:dyDescent="0.2">
      <c r="A599" t="s">
        <v>17693</v>
      </c>
      <c r="B599" t="s">
        <v>17694</v>
      </c>
      <c r="C599" t="s">
        <v>17693</v>
      </c>
      <c r="D599" t="s">
        <v>84</v>
      </c>
      <c r="E599" t="s">
        <v>89</v>
      </c>
      <c r="G599" t="s">
        <v>90</v>
      </c>
      <c r="H599" t="s">
        <v>17679</v>
      </c>
      <c r="I599" t="s">
        <v>91</v>
      </c>
      <c r="L599">
        <v>9.7579999999999991</v>
      </c>
      <c r="M599">
        <v>10.68227229</v>
      </c>
      <c r="N599">
        <v>11.901</v>
      </c>
      <c r="O599">
        <v>6.9241461769999999</v>
      </c>
      <c r="P599">
        <v>4.1100000000000003</v>
      </c>
      <c r="Q599" s="86">
        <v>45821</v>
      </c>
      <c r="S599">
        <v>0.56000000000000005</v>
      </c>
      <c r="W599">
        <v>4</v>
      </c>
      <c r="X599" s="86">
        <v>45748</v>
      </c>
      <c r="Y599">
        <v>4</v>
      </c>
      <c r="Z599" s="86">
        <v>45657</v>
      </c>
      <c r="AB599">
        <v>3</v>
      </c>
      <c r="AC599" t="s">
        <v>156</v>
      </c>
    </row>
    <row r="600" spans="1:29" x14ac:dyDescent="0.2">
      <c r="A600" t="s">
        <v>1574</v>
      </c>
      <c r="B600" t="s">
        <v>1575</v>
      </c>
      <c r="C600" t="s">
        <v>1574</v>
      </c>
      <c r="D600" t="s">
        <v>84</v>
      </c>
      <c r="E600" t="s">
        <v>89</v>
      </c>
      <c r="G600" t="s">
        <v>90</v>
      </c>
      <c r="I600" t="s">
        <v>91</v>
      </c>
      <c r="L600">
        <v>18.611000000000001</v>
      </c>
      <c r="M600">
        <v>17.556435839999999</v>
      </c>
      <c r="N600">
        <v>19.440999999999999</v>
      </c>
      <c r="O600">
        <v>15.34367937</v>
      </c>
      <c r="P600">
        <v>12.161</v>
      </c>
      <c r="Q600" s="86">
        <v>45821</v>
      </c>
      <c r="S600">
        <v>0.87</v>
      </c>
      <c r="W600">
        <v>6</v>
      </c>
      <c r="X600" s="86">
        <v>45748</v>
      </c>
      <c r="Y600">
        <v>6</v>
      </c>
      <c r="Z600" s="86">
        <v>45657</v>
      </c>
      <c r="AB600">
        <v>4</v>
      </c>
      <c r="AC600" t="s">
        <v>127</v>
      </c>
    </row>
    <row r="601" spans="1:29" x14ac:dyDescent="0.2">
      <c r="A601" t="s">
        <v>1576</v>
      </c>
      <c r="B601" t="s">
        <v>1577</v>
      </c>
      <c r="C601" t="s">
        <v>1576</v>
      </c>
      <c r="D601" t="s">
        <v>84</v>
      </c>
      <c r="E601" t="s">
        <v>89</v>
      </c>
      <c r="G601" t="s">
        <v>90</v>
      </c>
      <c r="I601" t="s">
        <v>91</v>
      </c>
      <c r="J601" t="s">
        <v>323</v>
      </c>
      <c r="K601" t="s">
        <v>1572</v>
      </c>
      <c r="L601">
        <v>14.425000000000001</v>
      </c>
      <c r="M601">
        <v>15.13404018</v>
      </c>
      <c r="N601">
        <v>14.153</v>
      </c>
      <c r="O601">
        <v>14.031225210000001</v>
      </c>
      <c r="P601">
        <v>13.314</v>
      </c>
      <c r="Q601" s="86">
        <v>45821</v>
      </c>
      <c r="S601">
        <v>0.86</v>
      </c>
      <c r="T601">
        <v>0.75</v>
      </c>
      <c r="V601" t="s">
        <v>1578</v>
      </c>
      <c r="W601">
        <v>6</v>
      </c>
      <c r="X601" s="86">
        <v>45748</v>
      </c>
      <c r="Y601">
        <v>6</v>
      </c>
      <c r="Z601" s="86">
        <v>45657</v>
      </c>
      <c r="AA601">
        <v>3</v>
      </c>
      <c r="AB601">
        <v>4</v>
      </c>
      <c r="AC601" t="s">
        <v>127</v>
      </c>
    </row>
    <row r="602" spans="1:29" x14ac:dyDescent="0.2">
      <c r="A602" t="s">
        <v>1579</v>
      </c>
      <c r="B602" t="s">
        <v>1580</v>
      </c>
      <c r="C602" t="s">
        <v>1579</v>
      </c>
      <c r="D602" t="s">
        <v>84</v>
      </c>
      <c r="E602" t="s">
        <v>89</v>
      </c>
      <c r="F602" t="s">
        <v>642</v>
      </c>
      <c r="G602" t="s">
        <v>90</v>
      </c>
      <c r="I602" t="s">
        <v>91</v>
      </c>
      <c r="J602" t="s">
        <v>323</v>
      </c>
      <c r="K602" t="s">
        <v>1572</v>
      </c>
      <c r="L602">
        <v>18.626999999999999</v>
      </c>
      <c r="M602">
        <v>15.864632500000001</v>
      </c>
      <c r="N602">
        <v>18.562999999999999</v>
      </c>
      <c r="O602">
        <v>14.80963169</v>
      </c>
      <c r="P602">
        <v>12.831</v>
      </c>
      <c r="Q602" s="86">
        <v>45821</v>
      </c>
      <c r="S602">
        <v>0.85</v>
      </c>
      <c r="T602">
        <v>0.75</v>
      </c>
      <c r="V602" t="s">
        <v>1581</v>
      </c>
      <c r="W602">
        <v>6</v>
      </c>
      <c r="X602" s="86">
        <v>45748</v>
      </c>
      <c r="Y602">
        <v>6</v>
      </c>
      <c r="Z602" s="86">
        <v>45657</v>
      </c>
      <c r="AA602">
        <v>3</v>
      </c>
      <c r="AB602">
        <v>4</v>
      </c>
      <c r="AC602" t="s">
        <v>127</v>
      </c>
    </row>
    <row r="603" spans="1:29" x14ac:dyDescent="0.2">
      <c r="A603" t="s">
        <v>1582</v>
      </c>
      <c r="B603" t="s">
        <v>1583</v>
      </c>
      <c r="C603" t="s">
        <v>1582</v>
      </c>
      <c r="D603" t="s">
        <v>84</v>
      </c>
      <c r="E603" t="s">
        <v>89</v>
      </c>
      <c r="F603" t="s">
        <v>642</v>
      </c>
      <c r="G603" t="s">
        <v>90</v>
      </c>
      <c r="I603" t="s">
        <v>91</v>
      </c>
      <c r="J603" t="s">
        <v>323</v>
      </c>
      <c r="K603" t="s">
        <v>1572</v>
      </c>
      <c r="L603">
        <v>12.409000000000001</v>
      </c>
      <c r="M603">
        <v>13.02480972</v>
      </c>
      <c r="N603">
        <v>12.379</v>
      </c>
      <c r="O603">
        <v>11.471336060000001</v>
      </c>
      <c r="P603">
        <v>10.362</v>
      </c>
      <c r="Q603" s="86">
        <v>45821</v>
      </c>
      <c r="S603">
        <v>0.86</v>
      </c>
      <c r="T603">
        <v>0.75</v>
      </c>
      <c r="V603" t="s">
        <v>1584</v>
      </c>
      <c r="W603">
        <v>5</v>
      </c>
      <c r="X603" s="86">
        <v>45748</v>
      </c>
      <c r="Y603">
        <v>5</v>
      </c>
      <c r="Z603" s="86">
        <v>45657</v>
      </c>
      <c r="AA603">
        <v>3</v>
      </c>
      <c r="AB603">
        <v>3</v>
      </c>
      <c r="AC603" t="s">
        <v>156</v>
      </c>
    </row>
    <row r="604" spans="1:29" x14ac:dyDescent="0.2">
      <c r="A604" t="s">
        <v>1585</v>
      </c>
      <c r="B604" t="s">
        <v>1586</v>
      </c>
      <c r="C604" t="s">
        <v>1585</v>
      </c>
      <c r="D604" t="s">
        <v>84</v>
      </c>
      <c r="E604" t="s">
        <v>89</v>
      </c>
      <c r="G604" t="s">
        <v>90</v>
      </c>
      <c r="I604" t="s">
        <v>91</v>
      </c>
      <c r="J604" t="s">
        <v>323</v>
      </c>
      <c r="K604" t="s">
        <v>1587</v>
      </c>
      <c r="L604">
        <v>14.121</v>
      </c>
      <c r="M604">
        <v>12.08659948</v>
      </c>
      <c r="N604">
        <v>14.41</v>
      </c>
      <c r="O604">
        <v>11.044087299999999</v>
      </c>
      <c r="P604">
        <v>12.964</v>
      </c>
      <c r="Q604" s="86">
        <v>45821</v>
      </c>
      <c r="S604">
        <v>1.59</v>
      </c>
      <c r="T604">
        <v>1.5</v>
      </c>
      <c r="V604" t="s">
        <v>1588</v>
      </c>
      <c r="W604">
        <v>5</v>
      </c>
      <c r="X604" s="86">
        <v>45791</v>
      </c>
      <c r="Y604">
        <v>4</v>
      </c>
      <c r="Z604" s="86">
        <v>45657</v>
      </c>
      <c r="AA604">
        <v>3</v>
      </c>
      <c r="AB604">
        <v>3</v>
      </c>
      <c r="AC604" t="s">
        <v>156</v>
      </c>
    </row>
    <row r="605" spans="1:29" x14ac:dyDescent="0.2">
      <c r="A605" t="s">
        <v>17023</v>
      </c>
      <c r="B605" t="s">
        <v>17024</v>
      </c>
      <c r="C605" t="s">
        <v>17023</v>
      </c>
      <c r="D605" t="s">
        <v>84</v>
      </c>
      <c r="E605" t="s">
        <v>89</v>
      </c>
      <c r="G605" t="s">
        <v>90</v>
      </c>
      <c r="H605" t="s">
        <v>225</v>
      </c>
      <c r="I605" t="s">
        <v>91</v>
      </c>
      <c r="L605">
        <v>14.186</v>
      </c>
      <c r="M605">
        <v>11.895895299999999</v>
      </c>
      <c r="N605">
        <v>14.132</v>
      </c>
      <c r="O605">
        <v>12.33911215</v>
      </c>
      <c r="P605">
        <v>11.426</v>
      </c>
      <c r="Q605" s="86">
        <v>45821</v>
      </c>
      <c r="S605">
        <v>0.86</v>
      </c>
      <c r="W605">
        <v>6</v>
      </c>
      <c r="X605" s="86">
        <v>45777</v>
      </c>
      <c r="Y605">
        <v>5</v>
      </c>
      <c r="Z605" s="86">
        <v>45777</v>
      </c>
      <c r="AB605">
        <v>3</v>
      </c>
      <c r="AC605" t="s">
        <v>156</v>
      </c>
    </row>
    <row r="606" spans="1:29" x14ac:dyDescent="0.2">
      <c r="A606" t="s">
        <v>1589</v>
      </c>
      <c r="B606" t="s">
        <v>1590</v>
      </c>
      <c r="C606" t="s">
        <v>1589</v>
      </c>
      <c r="D606" t="s">
        <v>84</v>
      </c>
      <c r="E606" t="s">
        <v>116</v>
      </c>
      <c r="G606" t="s">
        <v>90</v>
      </c>
      <c r="H606" t="s">
        <v>196</v>
      </c>
      <c r="I606" t="s">
        <v>91</v>
      </c>
      <c r="L606">
        <v>36.722000000000001</v>
      </c>
      <c r="M606">
        <v>35.890081070000001</v>
      </c>
      <c r="N606">
        <v>38.970100000000002</v>
      </c>
      <c r="O606">
        <v>41.664142339999998</v>
      </c>
      <c r="P606">
        <v>39.594000000000001</v>
      </c>
      <c r="Q606" s="86">
        <v>45821</v>
      </c>
      <c r="AB606">
        <v>5</v>
      </c>
      <c r="AC606" t="s">
        <v>86</v>
      </c>
    </row>
    <row r="607" spans="1:29" x14ac:dyDescent="0.2">
      <c r="A607" t="s">
        <v>1591</v>
      </c>
      <c r="B607" t="s">
        <v>1592</v>
      </c>
      <c r="C607" t="s">
        <v>1591</v>
      </c>
      <c r="D607" t="s">
        <v>84</v>
      </c>
      <c r="E607" t="s">
        <v>89</v>
      </c>
      <c r="I607" t="s">
        <v>91</v>
      </c>
      <c r="J607" t="s">
        <v>323</v>
      </c>
      <c r="L607">
        <v>14.683999999999999</v>
      </c>
      <c r="M607">
        <v>9.1415729549999991</v>
      </c>
      <c r="N607">
        <v>13.348000000000001</v>
      </c>
      <c r="O607">
        <v>7.616806618</v>
      </c>
      <c r="P607">
        <v>9.0429999999999993</v>
      </c>
      <c r="Q607" s="86">
        <v>45821</v>
      </c>
      <c r="S607">
        <v>0.87</v>
      </c>
      <c r="T607">
        <v>0.87</v>
      </c>
      <c r="W607">
        <v>5</v>
      </c>
      <c r="X607" s="86">
        <v>45808</v>
      </c>
      <c r="Y607">
        <v>4</v>
      </c>
      <c r="Z607" s="86">
        <v>45392</v>
      </c>
      <c r="AA607">
        <v>5</v>
      </c>
      <c r="AB607">
        <v>3</v>
      </c>
      <c r="AC607" t="s">
        <v>156</v>
      </c>
    </row>
    <row r="608" spans="1:29" x14ac:dyDescent="0.2">
      <c r="A608" t="s">
        <v>1593</v>
      </c>
      <c r="B608" t="s">
        <v>1594</v>
      </c>
      <c r="C608" t="s">
        <v>1593</v>
      </c>
      <c r="D608" t="s">
        <v>84</v>
      </c>
      <c r="E608" t="s">
        <v>564</v>
      </c>
      <c r="G608" t="s">
        <v>90</v>
      </c>
      <c r="H608" t="s">
        <v>225</v>
      </c>
      <c r="L608">
        <v>17.902000000000001</v>
      </c>
      <c r="M608">
        <v>12.413504619999999</v>
      </c>
      <c r="N608">
        <v>7.4169999999999998</v>
      </c>
      <c r="O608">
        <v>4.519371102</v>
      </c>
      <c r="P608">
        <v>8.9580000000000002</v>
      </c>
      <c r="Q608" s="86">
        <v>45821</v>
      </c>
      <c r="W608">
        <v>4</v>
      </c>
      <c r="X608" s="86">
        <v>43465</v>
      </c>
      <c r="Y608">
        <v>6</v>
      </c>
      <c r="Z608" s="86">
        <v>45382</v>
      </c>
      <c r="AB608">
        <v>4</v>
      </c>
      <c r="AC608" t="s">
        <v>127</v>
      </c>
    </row>
    <row r="609" spans="1:29" x14ac:dyDescent="0.2">
      <c r="A609" t="s">
        <v>1595</v>
      </c>
      <c r="B609" t="s">
        <v>1596</v>
      </c>
      <c r="C609" t="s">
        <v>1595</v>
      </c>
      <c r="D609" t="s">
        <v>84</v>
      </c>
      <c r="E609" t="s">
        <v>89</v>
      </c>
      <c r="F609" t="s">
        <v>117</v>
      </c>
      <c r="G609" t="s">
        <v>90</v>
      </c>
      <c r="I609" t="s">
        <v>91</v>
      </c>
      <c r="J609" t="s">
        <v>323</v>
      </c>
      <c r="K609" t="s">
        <v>1022</v>
      </c>
      <c r="L609">
        <v>16.791</v>
      </c>
      <c r="M609">
        <v>12.683005720000001</v>
      </c>
      <c r="N609">
        <v>16.869</v>
      </c>
      <c r="O609">
        <v>10.45152055</v>
      </c>
      <c r="P609">
        <v>13.701000000000001</v>
      </c>
      <c r="Q609" s="86">
        <v>45821</v>
      </c>
      <c r="S609">
        <v>0.59</v>
      </c>
      <c r="T609">
        <v>0.55000000000000004</v>
      </c>
      <c r="V609" t="s">
        <v>1597</v>
      </c>
      <c r="W609">
        <v>6</v>
      </c>
      <c r="X609" s="86">
        <v>45694</v>
      </c>
      <c r="Y609">
        <v>4</v>
      </c>
      <c r="Z609" s="86">
        <v>45495</v>
      </c>
      <c r="AA609">
        <v>3</v>
      </c>
      <c r="AB609">
        <v>3</v>
      </c>
      <c r="AC609" t="s">
        <v>156</v>
      </c>
    </row>
    <row r="610" spans="1:29" x14ac:dyDescent="0.2">
      <c r="A610" t="s">
        <v>1598</v>
      </c>
      <c r="B610" t="s">
        <v>1599</v>
      </c>
      <c r="C610" t="s">
        <v>1598</v>
      </c>
      <c r="D610" t="s">
        <v>84</v>
      </c>
      <c r="E610" t="s">
        <v>564</v>
      </c>
      <c r="F610" t="s">
        <v>117</v>
      </c>
      <c r="G610" t="s">
        <v>90</v>
      </c>
      <c r="I610" t="s">
        <v>91</v>
      </c>
      <c r="J610" t="s">
        <v>323</v>
      </c>
      <c r="L610">
        <v>20.513000000000002</v>
      </c>
      <c r="M610">
        <v>16.87319145</v>
      </c>
      <c r="N610">
        <v>19.844000000000001</v>
      </c>
      <c r="O610">
        <v>15.72154982</v>
      </c>
      <c r="P610">
        <v>15.676</v>
      </c>
      <c r="Q610" s="86">
        <v>45821</v>
      </c>
      <c r="T610">
        <v>0.45</v>
      </c>
      <c r="W610">
        <v>6</v>
      </c>
      <c r="X610" s="86">
        <v>45412</v>
      </c>
      <c r="Y610">
        <v>5</v>
      </c>
      <c r="Z610" s="86">
        <v>45412</v>
      </c>
      <c r="AA610">
        <v>4</v>
      </c>
      <c r="AB610">
        <v>3</v>
      </c>
      <c r="AC610" t="s">
        <v>156</v>
      </c>
    </row>
    <row r="611" spans="1:29" x14ac:dyDescent="0.2">
      <c r="A611" t="s">
        <v>1600</v>
      </c>
      <c r="B611" t="s">
        <v>1601</v>
      </c>
      <c r="C611" t="s">
        <v>1600</v>
      </c>
      <c r="D611" t="s">
        <v>84</v>
      </c>
      <c r="E611" t="s">
        <v>89</v>
      </c>
      <c r="G611" t="s">
        <v>90</v>
      </c>
      <c r="H611" t="s">
        <v>196</v>
      </c>
      <c r="I611" t="s">
        <v>91</v>
      </c>
      <c r="L611">
        <v>14.226000000000001</v>
      </c>
      <c r="M611">
        <v>12.21499588</v>
      </c>
      <c r="N611">
        <v>14.673999999999999</v>
      </c>
      <c r="O611">
        <v>10.69098438</v>
      </c>
      <c r="P611">
        <v>11.582000000000001</v>
      </c>
      <c r="Q611" s="86">
        <v>45821</v>
      </c>
      <c r="S611">
        <v>0.88</v>
      </c>
      <c r="W611">
        <v>6</v>
      </c>
      <c r="X611" s="86">
        <v>45699</v>
      </c>
      <c r="Y611">
        <v>4</v>
      </c>
      <c r="Z611" s="86">
        <v>45626</v>
      </c>
      <c r="AB611">
        <v>3</v>
      </c>
      <c r="AC611" t="s">
        <v>156</v>
      </c>
    </row>
    <row r="612" spans="1:29" x14ac:dyDescent="0.2">
      <c r="A612" t="s">
        <v>1602</v>
      </c>
      <c r="B612" t="s">
        <v>1603</v>
      </c>
      <c r="C612" t="s">
        <v>1602</v>
      </c>
      <c r="D612" t="s">
        <v>84</v>
      </c>
      <c r="G612" t="s">
        <v>90</v>
      </c>
      <c r="J612" t="s">
        <v>323</v>
      </c>
      <c r="K612" t="s">
        <v>1604</v>
      </c>
      <c r="L612">
        <v>16.715</v>
      </c>
      <c r="M612">
        <v>10.879169389999999</v>
      </c>
      <c r="N612">
        <v>8.7390000000000008</v>
      </c>
      <c r="O612">
        <v>6.5153328679999998</v>
      </c>
      <c r="P612">
        <v>6.8239999999999998</v>
      </c>
      <c r="Q612" s="86">
        <v>45821</v>
      </c>
      <c r="V612" t="s">
        <v>1605</v>
      </c>
      <c r="W612">
        <v>4</v>
      </c>
      <c r="X612" s="86">
        <v>44926</v>
      </c>
      <c r="Y612">
        <v>6</v>
      </c>
      <c r="Z612" s="86">
        <v>45777</v>
      </c>
      <c r="AB612">
        <v>4</v>
      </c>
      <c r="AC612" t="s">
        <v>127</v>
      </c>
    </row>
    <row r="613" spans="1:29" x14ac:dyDescent="0.2">
      <c r="A613" t="s">
        <v>1606</v>
      </c>
      <c r="B613" t="s">
        <v>1607</v>
      </c>
      <c r="C613" t="s">
        <v>1606</v>
      </c>
      <c r="D613" t="s">
        <v>84</v>
      </c>
      <c r="E613" t="s">
        <v>89</v>
      </c>
      <c r="G613" t="s">
        <v>90</v>
      </c>
      <c r="I613" t="s">
        <v>91</v>
      </c>
      <c r="J613" t="s">
        <v>323</v>
      </c>
      <c r="K613" t="s">
        <v>1022</v>
      </c>
      <c r="L613">
        <v>7.4749999999999996</v>
      </c>
      <c r="M613">
        <v>7.9327614180000001</v>
      </c>
      <c r="N613">
        <v>8.4930000000000003</v>
      </c>
      <c r="O613">
        <v>4.7254500159999999</v>
      </c>
      <c r="P613">
        <v>3.2480000000000002</v>
      </c>
      <c r="Q613" s="86">
        <v>45821</v>
      </c>
      <c r="S613">
        <v>0.28000000000000003</v>
      </c>
      <c r="T613">
        <v>0.25</v>
      </c>
      <c r="V613" t="s">
        <v>1608</v>
      </c>
      <c r="W613">
        <v>4</v>
      </c>
      <c r="X613" s="86">
        <v>45694</v>
      </c>
      <c r="Y613">
        <v>3</v>
      </c>
      <c r="Z613" s="86">
        <v>45582</v>
      </c>
      <c r="AA613">
        <v>2</v>
      </c>
      <c r="AB613">
        <v>3</v>
      </c>
      <c r="AC613" t="s">
        <v>156</v>
      </c>
    </row>
    <row r="614" spans="1:29" x14ac:dyDescent="0.2">
      <c r="A614" t="s">
        <v>1609</v>
      </c>
      <c r="B614" t="s">
        <v>1610</v>
      </c>
      <c r="C614" t="s">
        <v>1609</v>
      </c>
      <c r="D614" t="s">
        <v>84</v>
      </c>
      <c r="E614" t="s">
        <v>89</v>
      </c>
      <c r="F614" t="s">
        <v>642</v>
      </c>
      <c r="G614" t="s">
        <v>90</v>
      </c>
      <c r="I614" t="s">
        <v>91</v>
      </c>
      <c r="J614" t="s">
        <v>323</v>
      </c>
      <c r="K614" t="s">
        <v>1022</v>
      </c>
      <c r="L614">
        <v>6.9859999999999998</v>
      </c>
      <c r="M614">
        <v>7.532043968</v>
      </c>
      <c r="N614">
        <v>7.9450000000000003</v>
      </c>
      <c r="O614">
        <v>4.0281654710000003</v>
      </c>
      <c r="P614">
        <v>2.516</v>
      </c>
      <c r="Q614" s="86">
        <v>45821</v>
      </c>
      <c r="S614">
        <v>1.02</v>
      </c>
      <c r="T614">
        <v>1</v>
      </c>
      <c r="V614" t="s">
        <v>1611</v>
      </c>
      <c r="W614">
        <v>4</v>
      </c>
      <c r="X614" s="86">
        <v>45694</v>
      </c>
      <c r="Y614">
        <v>3</v>
      </c>
      <c r="Z614" s="86">
        <v>45582</v>
      </c>
      <c r="AA614">
        <v>3</v>
      </c>
      <c r="AB614">
        <v>3</v>
      </c>
      <c r="AC614" t="s">
        <v>156</v>
      </c>
    </row>
    <row r="615" spans="1:29" x14ac:dyDescent="0.2">
      <c r="A615" t="s">
        <v>1612</v>
      </c>
      <c r="B615" t="s">
        <v>1613</v>
      </c>
      <c r="C615" t="s">
        <v>1612</v>
      </c>
      <c r="D615" t="s">
        <v>84</v>
      </c>
      <c r="E615" t="s">
        <v>89</v>
      </c>
      <c r="G615" t="s">
        <v>90</v>
      </c>
      <c r="I615" t="s">
        <v>91</v>
      </c>
      <c r="L615">
        <v>16.472999999999999</v>
      </c>
      <c r="M615">
        <v>12.972937399999999</v>
      </c>
      <c r="N615">
        <v>16.47</v>
      </c>
      <c r="O615">
        <v>12.574861070000001</v>
      </c>
      <c r="P615">
        <v>12.605</v>
      </c>
      <c r="Q615" s="86">
        <v>45821</v>
      </c>
      <c r="S615">
        <v>1.57</v>
      </c>
      <c r="W615">
        <v>6</v>
      </c>
      <c r="X615" s="86">
        <v>45777</v>
      </c>
      <c r="Y615">
        <v>4</v>
      </c>
      <c r="Z615" s="86">
        <v>45777</v>
      </c>
      <c r="AB615">
        <v>3</v>
      </c>
      <c r="AC615" t="s">
        <v>156</v>
      </c>
    </row>
    <row r="616" spans="1:29" x14ac:dyDescent="0.2">
      <c r="A616" t="s">
        <v>1614</v>
      </c>
      <c r="B616" t="s">
        <v>1615</v>
      </c>
      <c r="C616" t="s">
        <v>1614</v>
      </c>
      <c r="D616" t="s">
        <v>84</v>
      </c>
      <c r="E616" t="s">
        <v>89</v>
      </c>
      <c r="I616" t="s">
        <v>91</v>
      </c>
      <c r="J616" t="s">
        <v>323</v>
      </c>
      <c r="K616" t="s">
        <v>1604</v>
      </c>
      <c r="L616">
        <v>13.64</v>
      </c>
      <c r="M616">
        <v>13.36347591</v>
      </c>
      <c r="N616">
        <v>13.885</v>
      </c>
      <c r="O616">
        <v>12.05555444</v>
      </c>
      <c r="P616">
        <v>11.691000000000001</v>
      </c>
      <c r="Q616" s="86">
        <v>45821</v>
      </c>
      <c r="R616">
        <v>5</v>
      </c>
      <c r="S616">
        <v>1.65</v>
      </c>
      <c r="T616">
        <v>1.5</v>
      </c>
      <c r="V616" t="s">
        <v>1616</v>
      </c>
      <c r="W616">
        <v>6</v>
      </c>
      <c r="X616" s="86">
        <v>45777</v>
      </c>
      <c r="Y616">
        <v>4</v>
      </c>
      <c r="Z616" s="86">
        <v>45777</v>
      </c>
      <c r="AA616">
        <v>4</v>
      </c>
      <c r="AB616">
        <v>3</v>
      </c>
      <c r="AC616" t="s">
        <v>156</v>
      </c>
    </row>
    <row r="617" spans="1:29" x14ac:dyDescent="0.2">
      <c r="A617" t="s">
        <v>1617</v>
      </c>
      <c r="B617" t="s">
        <v>1618</v>
      </c>
      <c r="C617" t="s">
        <v>1617</v>
      </c>
      <c r="D617" t="s">
        <v>84</v>
      </c>
      <c r="E617" t="s">
        <v>434</v>
      </c>
      <c r="G617" t="s">
        <v>90</v>
      </c>
      <c r="I617" t="s">
        <v>91</v>
      </c>
      <c r="J617" t="s">
        <v>323</v>
      </c>
      <c r="Q617" s="86">
        <v>45154</v>
      </c>
      <c r="V617" t="s">
        <v>1619</v>
      </c>
      <c r="AA617">
        <v>1</v>
      </c>
      <c r="AB617">
        <v>2</v>
      </c>
      <c r="AC617" t="s">
        <v>153</v>
      </c>
    </row>
    <row r="618" spans="1:29" x14ac:dyDescent="0.2">
      <c r="A618" t="s">
        <v>1620</v>
      </c>
      <c r="B618" t="s">
        <v>1621</v>
      </c>
      <c r="C618" t="s">
        <v>1620</v>
      </c>
      <c r="D618" t="s">
        <v>84</v>
      </c>
      <c r="E618" t="s">
        <v>89</v>
      </c>
      <c r="F618" t="s">
        <v>642</v>
      </c>
      <c r="G618" t="s">
        <v>90</v>
      </c>
      <c r="I618" t="s">
        <v>91</v>
      </c>
      <c r="J618" t="s">
        <v>323</v>
      </c>
      <c r="K618" t="s">
        <v>1048</v>
      </c>
      <c r="L618">
        <v>17.908999999999999</v>
      </c>
      <c r="M618">
        <v>13.390448490000001</v>
      </c>
      <c r="N618">
        <v>16.638000000000002</v>
      </c>
      <c r="O618">
        <v>10.125521859999999</v>
      </c>
      <c r="P618">
        <v>11.621</v>
      </c>
      <c r="Q618" s="86">
        <v>45821</v>
      </c>
      <c r="S618">
        <v>0.83</v>
      </c>
      <c r="T618">
        <v>0.75</v>
      </c>
      <c r="V618" t="s">
        <v>1622</v>
      </c>
      <c r="W618">
        <v>6</v>
      </c>
      <c r="X618" s="86">
        <v>45808</v>
      </c>
      <c r="Y618">
        <v>4</v>
      </c>
      <c r="Z618" s="86">
        <v>45808</v>
      </c>
      <c r="AA618">
        <v>3</v>
      </c>
      <c r="AB618">
        <v>3</v>
      </c>
      <c r="AC618" t="s">
        <v>156</v>
      </c>
    </row>
    <row r="619" spans="1:29" x14ac:dyDescent="0.2">
      <c r="A619" t="s">
        <v>1623</v>
      </c>
      <c r="B619" t="s">
        <v>1624</v>
      </c>
      <c r="C619" t="s">
        <v>1623</v>
      </c>
      <c r="D619" t="s">
        <v>84</v>
      </c>
      <c r="E619" t="s">
        <v>116</v>
      </c>
      <c r="F619" t="s">
        <v>117</v>
      </c>
      <c r="G619" t="s">
        <v>90</v>
      </c>
      <c r="I619" t="s">
        <v>91</v>
      </c>
      <c r="J619" t="s">
        <v>323</v>
      </c>
      <c r="L619">
        <v>33.116100000000003</v>
      </c>
      <c r="M619">
        <v>32.215586709999997</v>
      </c>
      <c r="N619">
        <v>32.420200000000001</v>
      </c>
      <c r="O619">
        <v>31.514261600000001</v>
      </c>
      <c r="P619">
        <v>23.726900000000001</v>
      </c>
      <c r="Q619" s="86">
        <v>45821</v>
      </c>
      <c r="AB619">
        <v>5</v>
      </c>
      <c r="AC619" t="s">
        <v>86</v>
      </c>
    </row>
    <row r="620" spans="1:29" x14ac:dyDescent="0.2">
      <c r="A620" t="s">
        <v>1625</v>
      </c>
      <c r="B620" t="s">
        <v>1626</v>
      </c>
      <c r="C620" t="s">
        <v>1625</v>
      </c>
      <c r="D620" t="s">
        <v>84</v>
      </c>
      <c r="E620" t="s">
        <v>89</v>
      </c>
      <c r="G620" t="s">
        <v>90</v>
      </c>
      <c r="L620">
        <v>15.803000000000001</v>
      </c>
      <c r="M620">
        <v>13.01734912</v>
      </c>
      <c r="N620">
        <v>15.994999999999999</v>
      </c>
      <c r="O620">
        <v>13.37281619</v>
      </c>
      <c r="P620">
        <v>14.128</v>
      </c>
      <c r="Q620" s="86">
        <v>45821</v>
      </c>
      <c r="W620">
        <v>6</v>
      </c>
      <c r="X620" s="86">
        <v>45747</v>
      </c>
      <c r="Y620">
        <v>4</v>
      </c>
      <c r="Z620" s="86">
        <v>45747</v>
      </c>
      <c r="AB620">
        <v>3</v>
      </c>
      <c r="AC620" t="s">
        <v>156</v>
      </c>
    </row>
    <row r="621" spans="1:29" x14ac:dyDescent="0.2">
      <c r="A621" t="s">
        <v>1627</v>
      </c>
      <c r="B621" t="s">
        <v>1628</v>
      </c>
      <c r="C621" t="s">
        <v>1627</v>
      </c>
      <c r="D621" t="s">
        <v>84</v>
      </c>
      <c r="E621" t="s">
        <v>116</v>
      </c>
      <c r="G621" t="s">
        <v>90</v>
      </c>
      <c r="H621" t="s">
        <v>196</v>
      </c>
      <c r="L621">
        <v>65.008499999999998</v>
      </c>
      <c r="M621">
        <v>65.850900460000005</v>
      </c>
      <c r="N621">
        <v>72.372200000000007</v>
      </c>
      <c r="O621">
        <v>37.857825830000003</v>
      </c>
      <c r="P621">
        <v>43.225700000000003</v>
      </c>
      <c r="Q621" s="86">
        <v>45821</v>
      </c>
      <c r="AB621">
        <v>5</v>
      </c>
      <c r="AC621" t="s">
        <v>86</v>
      </c>
    </row>
    <row r="622" spans="1:29" x14ac:dyDescent="0.2">
      <c r="A622" t="s">
        <v>1629</v>
      </c>
      <c r="B622" t="s">
        <v>1630</v>
      </c>
      <c r="C622" t="s">
        <v>1629</v>
      </c>
      <c r="D622" t="s">
        <v>84</v>
      </c>
      <c r="E622" t="s">
        <v>89</v>
      </c>
      <c r="G622" t="s">
        <v>90</v>
      </c>
      <c r="I622" t="s">
        <v>91</v>
      </c>
      <c r="J622" t="s">
        <v>323</v>
      </c>
      <c r="K622" t="s">
        <v>512</v>
      </c>
      <c r="L622">
        <v>17.504000000000001</v>
      </c>
      <c r="M622">
        <v>14.31238096</v>
      </c>
      <c r="N622">
        <v>19.658000000000001</v>
      </c>
      <c r="O622">
        <v>11.055208329999999</v>
      </c>
      <c r="P622">
        <v>12.747999999999999</v>
      </c>
      <c r="Q622" s="86">
        <v>45821</v>
      </c>
      <c r="S622">
        <v>1</v>
      </c>
      <c r="T622">
        <v>1</v>
      </c>
      <c r="W622">
        <v>6</v>
      </c>
      <c r="X622" s="86">
        <v>45747</v>
      </c>
      <c r="Y622">
        <v>4</v>
      </c>
      <c r="Z622" s="86">
        <v>45747</v>
      </c>
      <c r="AA622">
        <v>3</v>
      </c>
      <c r="AB622">
        <v>3</v>
      </c>
      <c r="AC622" t="s">
        <v>156</v>
      </c>
    </row>
    <row r="623" spans="1:29" x14ac:dyDescent="0.2">
      <c r="A623" t="s">
        <v>1631</v>
      </c>
      <c r="B623" t="s">
        <v>1632</v>
      </c>
      <c r="C623" t="s">
        <v>1631</v>
      </c>
      <c r="D623" t="s">
        <v>84</v>
      </c>
      <c r="E623" t="s">
        <v>89</v>
      </c>
      <c r="F623" t="s">
        <v>642</v>
      </c>
      <c r="G623" t="s">
        <v>90</v>
      </c>
      <c r="I623" t="s">
        <v>91</v>
      </c>
      <c r="J623" t="s">
        <v>323</v>
      </c>
      <c r="K623" t="s">
        <v>1633</v>
      </c>
      <c r="M623">
        <v>9.1928030990000007</v>
      </c>
      <c r="N623">
        <v>9.0660000000000007</v>
      </c>
      <c r="O623">
        <v>10.82192689</v>
      </c>
      <c r="P623">
        <v>6.33</v>
      </c>
      <c r="Q623" s="86">
        <v>45154</v>
      </c>
      <c r="R623">
        <v>1</v>
      </c>
      <c r="S623">
        <v>1.28</v>
      </c>
      <c r="T623">
        <v>1.25</v>
      </c>
      <c r="V623" t="s">
        <v>1634</v>
      </c>
      <c r="W623">
        <v>4</v>
      </c>
      <c r="X623" s="86">
        <v>44834</v>
      </c>
      <c r="Y623">
        <v>2</v>
      </c>
      <c r="Z623" s="86">
        <v>44834</v>
      </c>
      <c r="AA623">
        <v>2</v>
      </c>
      <c r="AB623">
        <v>2</v>
      </c>
      <c r="AC623" t="s">
        <v>153</v>
      </c>
    </row>
    <row r="624" spans="1:29" x14ac:dyDescent="0.2">
      <c r="A624" t="s">
        <v>1635</v>
      </c>
      <c r="B624" t="s">
        <v>1636</v>
      </c>
      <c r="C624" t="s">
        <v>1635</v>
      </c>
      <c r="D624" t="s">
        <v>84</v>
      </c>
      <c r="E624" t="s">
        <v>89</v>
      </c>
      <c r="G624" t="s">
        <v>90</v>
      </c>
      <c r="I624" t="s">
        <v>91</v>
      </c>
      <c r="J624" t="s">
        <v>323</v>
      </c>
      <c r="K624" t="s">
        <v>1149</v>
      </c>
      <c r="L624">
        <v>17.315999999999999</v>
      </c>
      <c r="M624">
        <v>17.81742105</v>
      </c>
      <c r="N624">
        <v>16.489000000000001</v>
      </c>
      <c r="O624">
        <v>18.383175340000001</v>
      </c>
      <c r="P624">
        <v>15.856999999999999</v>
      </c>
      <c r="Q624" s="86">
        <v>45821</v>
      </c>
      <c r="S624">
        <v>1.58</v>
      </c>
      <c r="T624">
        <v>1.5</v>
      </c>
      <c r="V624" t="s">
        <v>1637</v>
      </c>
      <c r="W624">
        <v>6</v>
      </c>
      <c r="X624" s="86">
        <v>45716</v>
      </c>
      <c r="Y624">
        <v>6</v>
      </c>
      <c r="Z624" s="86">
        <v>45443</v>
      </c>
      <c r="AA624">
        <v>3</v>
      </c>
      <c r="AB624">
        <v>4</v>
      </c>
      <c r="AC624" t="s">
        <v>127</v>
      </c>
    </row>
    <row r="625" spans="1:29" x14ac:dyDescent="0.2">
      <c r="A625" t="s">
        <v>1638</v>
      </c>
      <c r="B625" t="s">
        <v>1639</v>
      </c>
      <c r="C625" t="s">
        <v>1638</v>
      </c>
      <c r="D625" t="s">
        <v>84</v>
      </c>
      <c r="E625" t="s">
        <v>116</v>
      </c>
      <c r="G625" t="s">
        <v>90</v>
      </c>
      <c r="H625" t="s">
        <v>545</v>
      </c>
      <c r="I625" t="s">
        <v>91</v>
      </c>
      <c r="L625">
        <v>37.576000000000001</v>
      </c>
      <c r="M625">
        <v>40.077823729999999</v>
      </c>
      <c r="N625">
        <v>45.310499999999998</v>
      </c>
      <c r="O625">
        <v>38.367897960000001</v>
      </c>
      <c r="P625">
        <v>43.009500000000003</v>
      </c>
      <c r="Q625" s="86">
        <v>45761</v>
      </c>
      <c r="AB625">
        <v>5</v>
      </c>
      <c r="AC625" t="s">
        <v>86</v>
      </c>
    </row>
    <row r="626" spans="1:29" x14ac:dyDescent="0.2">
      <c r="A626" t="s">
        <v>1640</v>
      </c>
      <c r="B626" t="s">
        <v>1641</v>
      </c>
      <c r="C626" t="s">
        <v>1640</v>
      </c>
      <c r="D626" t="s">
        <v>84</v>
      </c>
      <c r="E626" t="s">
        <v>89</v>
      </c>
      <c r="G626" t="s">
        <v>90</v>
      </c>
      <c r="I626" t="s">
        <v>91</v>
      </c>
      <c r="J626" t="s">
        <v>323</v>
      </c>
      <c r="K626" t="s">
        <v>1251</v>
      </c>
      <c r="L626">
        <v>6.5419999999999998</v>
      </c>
      <c r="M626">
        <v>6.4159343340000001</v>
      </c>
      <c r="N626">
        <v>6.4980000000000002</v>
      </c>
      <c r="O626">
        <v>4.9796927100000001</v>
      </c>
      <c r="P626">
        <v>3.976</v>
      </c>
      <c r="Q626" s="86">
        <v>45821</v>
      </c>
      <c r="S626">
        <v>1.63</v>
      </c>
      <c r="T626">
        <v>1.5</v>
      </c>
      <c r="V626" t="s">
        <v>1642</v>
      </c>
      <c r="W626">
        <v>4</v>
      </c>
      <c r="X626" s="86">
        <v>45777</v>
      </c>
      <c r="Y626">
        <v>3</v>
      </c>
      <c r="Z626" s="86">
        <v>45777</v>
      </c>
      <c r="AA626">
        <v>3</v>
      </c>
      <c r="AB626">
        <v>3</v>
      </c>
      <c r="AC626" t="s">
        <v>156</v>
      </c>
    </row>
    <row r="627" spans="1:29" x14ac:dyDescent="0.2">
      <c r="A627" t="s">
        <v>1643</v>
      </c>
      <c r="B627" t="s">
        <v>1644</v>
      </c>
      <c r="C627" t="s">
        <v>1643</v>
      </c>
      <c r="D627" t="s">
        <v>84</v>
      </c>
      <c r="E627" t="s">
        <v>89</v>
      </c>
      <c r="F627" t="s">
        <v>642</v>
      </c>
      <c r="G627" t="s">
        <v>90</v>
      </c>
      <c r="I627" t="s">
        <v>91</v>
      </c>
      <c r="J627" t="s">
        <v>323</v>
      </c>
      <c r="K627" t="s">
        <v>1251</v>
      </c>
      <c r="L627">
        <v>20.574999999999999</v>
      </c>
      <c r="M627">
        <v>16.6085016</v>
      </c>
      <c r="N627">
        <v>16.911000000000001</v>
      </c>
      <c r="O627">
        <v>14.289360050000001</v>
      </c>
      <c r="P627">
        <v>13.164999999999999</v>
      </c>
      <c r="Q627" s="86">
        <v>45701</v>
      </c>
      <c r="S627">
        <v>1.59</v>
      </c>
      <c r="T627">
        <v>1.5</v>
      </c>
      <c r="V627" t="s">
        <v>1645</v>
      </c>
      <c r="W627">
        <v>6</v>
      </c>
      <c r="X627" s="86">
        <v>45657</v>
      </c>
      <c r="Y627">
        <v>4</v>
      </c>
      <c r="Z627" s="86">
        <v>45657</v>
      </c>
      <c r="AA627">
        <v>3</v>
      </c>
      <c r="AB627">
        <v>3</v>
      </c>
      <c r="AC627" t="s">
        <v>156</v>
      </c>
    </row>
    <row r="628" spans="1:29" x14ac:dyDescent="0.2">
      <c r="A628" t="s">
        <v>16883</v>
      </c>
      <c r="B628" t="s">
        <v>16884</v>
      </c>
      <c r="C628" t="s">
        <v>16883</v>
      </c>
      <c r="D628" t="s">
        <v>84</v>
      </c>
      <c r="E628" t="s">
        <v>89</v>
      </c>
      <c r="G628" t="s">
        <v>90</v>
      </c>
      <c r="H628" t="s">
        <v>225</v>
      </c>
      <c r="I628" t="s">
        <v>91</v>
      </c>
      <c r="L628">
        <v>20.407</v>
      </c>
      <c r="M628">
        <v>15.533503079999999</v>
      </c>
      <c r="N628">
        <v>15.948</v>
      </c>
      <c r="O628">
        <v>11.966647099999999</v>
      </c>
      <c r="P628">
        <v>11.24</v>
      </c>
      <c r="Q628" s="86">
        <v>45821</v>
      </c>
      <c r="S628">
        <v>1.6</v>
      </c>
      <c r="W628">
        <v>7</v>
      </c>
      <c r="X628" s="86">
        <v>45777</v>
      </c>
      <c r="Y628">
        <v>5</v>
      </c>
      <c r="Z628" s="86">
        <v>45777</v>
      </c>
      <c r="AB628">
        <v>3</v>
      </c>
      <c r="AC628" t="s">
        <v>156</v>
      </c>
    </row>
    <row r="629" spans="1:29" x14ac:dyDescent="0.2">
      <c r="A629" t="s">
        <v>1646</v>
      </c>
      <c r="B629" t="s">
        <v>1647</v>
      </c>
      <c r="C629" t="s">
        <v>1646</v>
      </c>
      <c r="D629" t="s">
        <v>84</v>
      </c>
      <c r="E629" t="s">
        <v>89</v>
      </c>
      <c r="F629" t="s">
        <v>642</v>
      </c>
      <c r="G629" t="s">
        <v>90</v>
      </c>
      <c r="I629" t="s">
        <v>91</v>
      </c>
      <c r="J629" t="s">
        <v>323</v>
      </c>
      <c r="K629" t="s">
        <v>1118</v>
      </c>
      <c r="L629">
        <v>9.2720000000000002</v>
      </c>
      <c r="M629">
        <v>9.8486959469999995</v>
      </c>
      <c r="N629">
        <v>10.837999999999999</v>
      </c>
      <c r="O629">
        <v>5.3564967770000003</v>
      </c>
      <c r="P629">
        <v>3.5939999999999999</v>
      </c>
      <c r="Q629" s="86">
        <v>45821</v>
      </c>
      <c r="S629">
        <v>1.1200000000000001</v>
      </c>
      <c r="T629">
        <v>1.1200000000000001</v>
      </c>
      <c r="V629" t="s">
        <v>1648</v>
      </c>
      <c r="W629">
        <v>4</v>
      </c>
      <c r="X629" s="86">
        <v>45777</v>
      </c>
      <c r="Y629">
        <v>3</v>
      </c>
      <c r="Z629" s="86">
        <v>45747</v>
      </c>
      <c r="AA629">
        <v>3</v>
      </c>
      <c r="AB629">
        <v>3</v>
      </c>
      <c r="AC629" t="s">
        <v>156</v>
      </c>
    </row>
    <row r="630" spans="1:29" x14ac:dyDescent="0.2">
      <c r="A630" t="s">
        <v>1649</v>
      </c>
      <c r="B630" t="s">
        <v>1650</v>
      </c>
      <c r="C630" t="s">
        <v>1649</v>
      </c>
      <c r="D630" t="s">
        <v>84</v>
      </c>
      <c r="E630" t="s">
        <v>1465</v>
      </c>
      <c r="G630" t="s">
        <v>90</v>
      </c>
      <c r="H630" t="s">
        <v>225</v>
      </c>
      <c r="L630">
        <v>9.1820000000000004</v>
      </c>
      <c r="M630">
        <v>9.5997828859999998</v>
      </c>
      <c r="N630">
        <v>10.113</v>
      </c>
      <c r="O630">
        <v>6.6194601349999997</v>
      </c>
      <c r="P630">
        <v>5.2220000000000004</v>
      </c>
      <c r="Q630" s="86">
        <v>45821</v>
      </c>
      <c r="S630">
        <v>0.55000000000000004</v>
      </c>
      <c r="W630">
        <v>4</v>
      </c>
      <c r="X630" s="86">
        <v>45747</v>
      </c>
      <c r="Y630">
        <v>3</v>
      </c>
      <c r="Z630" s="86">
        <v>45747</v>
      </c>
      <c r="AB630">
        <v>3</v>
      </c>
      <c r="AC630" t="s">
        <v>156</v>
      </c>
    </row>
    <row r="631" spans="1:29" x14ac:dyDescent="0.2">
      <c r="A631" t="s">
        <v>1651</v>
      </c>
      <c r="B631" t="s">
        <v>1652</v>
      </c>
      <c r="C631" t="s">
        <v>1651</v>
      </c>
      <c r="D631" t="s">
        <v>84</v>
      </c>
      <c r="E631" t="s">
        <v>89</v>
      </c>
      <c r="G631" t="s">
        <v>90</v>
      </c>
      <c r="I631" t="s">
        <v>91</v>
      </c>
      <c r="J631" t="s">
        <v>323</v>
      </c>
      <c r="K631" t="s">
        <v>512</v>
      </c>
      <c r="L631">
        <v>2.0720000000000001</v>
      </c>
      <c r="M631">
        <v>2.1967708410000002</v>
      </c>
      <c r="N631">
        <v>2.3039999999999998</v>
      </c>
      <c r="O631">
        <v>1.2893065399999999</v>
      </c>
      <c r="P631">
        <v>0.88500000000000001</v>
      </c>
      <c r="Q631" s="86">
        <v>45821</v>
      </c>
      <c r="S631">
        <v>0.5</v>
      </c>
      <c r="T631">
        <v>0.5</v>
      </c>
      <c r="V631" t="s">
        <v>1653</v>
      </c>
      <c r="W631">
        <v>3</v>
      </c>
      <c r="X631" s="86">
        <v>45747</v>
      </c>
      <c r="Y631">
        <v>2</v>
      </c>
      <c r="Z631" s="86">
        <v>45747</v>
      </c>
      <c r="AA631">
        <v>2</v>
      </c>
      <c r="AB631">
        <v>2</v>
      </c>
      <c r="AC631" t="s">
        <v>153</v>
      </c>
    </row>
    <row r="632" spans="1:29" x14ac:dyDescent="0.2">
      <c r="A632" t="s">
        <v>1654</v>
      </c>
      <c r="B632" t="s">
        <v>1655</v>
      </c>
      <c r="C632" t="s">
        <v>1654</v>
      </c>
      <c r="D632" t="s">
        <v>84</v>
      </c>
      <c r="E632" t="s">
        <v>116</v>
      </c>
      <c r="F632" t="s">
        <v>117</v>
      </c>
      <c r="G632" t="s">
        <v>90</v>
      </c>
      <c r="I632" t="s">
        <v>91</v>
      </c>
      <c r="J632" t="s">
        <v>323</v>
      </c>
      <c r="L632">
        <v>66.337500000000006</v>
      </c>
      <c r="M632">
        <v>63.581172719999998</v>
      </c>
      <c r="N632">
        <v>68.935599999999994</v>
      </c>
      <c r="O632">
        <v>69.718520409999996</v>
      </c>
      <c r="P632">
        <v>58.791600000000003</v>
      </c>
      <c r="Q632" s="86">
        <v>45821</v>
      </c>
      <c r="V632" t="s">
        <v>1656</v>
      </c>
      <c r="AB632">
        <v>5</v>
      </c>
      <c r="AC632" t="s">
        <v>86</v>
      </c>
    </row>
    <row r="633" spans="1:29" x14ac:dyDescent="0.2">
      <c r="A633" t="s">
        <v>1657</v>
      </c>
      <c r="B633" t="s">
        <v>1658</v>
      </c>
      <c r="C633" t="s">
        <v>1657</v>
      </c>
      <c r="D633" t="s">
        <v>84</v>
      </c>
      <c r="E633" t="s">
        <v>564</v>
      </c>
      <c r="F633" t="s">
        <v>117</v>
      </c>
      <c r="G633" t="s">
        <v>90</v>
      </c>
      <c r="I633" t="s">
        <v>91</v>
      </c>
      <c r="J633" t="s">
        <v>323</v>
      </c>
      <c r="L633">
        <v>20.948</v>
      </c>
      <c r="M633">
        <v>16.966142120000001</v>
      </c>
      <c r="N633">
        <v>22.045000000000002</v>
      </c>
      <c r="O633">
        <v>17.028619519999999</v>
      </c>
      <c r="P633">
        <v>16.358000000000001</v>
      </c>
      <c r="Q633" s="86">
        <v>45821</v>
      </c>
      <c r="T633">
        <v>0.9</v>
      </c>
      <c r="V633" t="s">
        <v>1659</v>
      </c>
      <c r="Y633">
        <v>5</v>
      </c>
      <c r="Z633" s="86">
        <v>45351</v>
      </c>
      <c r="AA633">
        <v>4</v>
      </c>
      <c r="AB633">
        <v>3</v>
      </c>
      <c r="AC633" t="s">
        <v>156</v>
      </c>
    </row>
    <row r="634" spans="1:29" x14ac:dyDescent="0.2">
      <c r="A634" t="s">
        <v>1660</v>
      </c>
      <c r="B634" t="s">
        <v>1661</v>
      </c>
      <c r="C634" t="s">
        <v>1660</v>
      </c>
      <c r="D634" t="s">
        <v>84</v>
      </c>
      <c r="E634" t="s">
        <v>116</v>
      </c>
      <c r="G634" t="s">
        <v>90</v>
      </c>
      <c r="H634" t="s">
        <v>150</v>
      </c>
      <c r="L634">
        <v>40.297499999999999</v>
      </c>
      <c r="M634">
        <v>38.635419120000002</v>
      </c>
      <c r="N634">
        <v>31.8156</v>
      </c>
      <c r="O634">
        <v>28.352596290000001</v>
      </c>
      <c r="P634">
        <v>24.1282</v>
      </c>
      <c r="Q634" s="86">
        <v>45821</v>
      </c>
      <c r="AB634">
        <v>5</v>
      </c>
      <c r="AC634" t="s">
        <v>86</v>
      </c>
    </row>
    <row r="635" spans="1:29" x14ac:dyDescent="0.2">
      <c r="A635" t="s">
        <v>1662</v>
      </c>
      <c r="B635" t="s">
        <v>1663</v>
      </c>
      <c r="C635" t="s">
        <v>1662</v>
      </c>
      <c r="D635" t="s">
        <v>84</v>
      </c>
      <c r="E635" t="s">
        <v>89</v>
      </c>
      <c r="F635" t="s">
        <v>642</v>
      </c>
      <c r="G635" t="s">
        <v>90</v>
      </c>
      <c r="I635" t="s">
        <v>91</v>
      </c>
      <c r="J635" t="s">
        <v>323</v>
      </c>
      <c r="K635" t="s">
        <v>512</v>
      </c>
      <c r="L635">
        <v>7.62</v>
      </c>
      <c r="M635">
        <v>8.2291790799999998</v>
      </c>
      <c r="N635">
        <v>9.0649999999999995</v>
      </c>
      <c r="O635">
        <v>5.5760786309999997</v>
      </c>
      <c r="P635">
        <v>3.6989999999999998</v>
      </c>
      <c r="Q635" s="86">
        <v>45821</v>
      </c>
      <c r="S635">
        <v>0.82</v>
      </c>
      <c r="T635">
        <v>0.79</v>
      </c>
      <c r="V635" t="s">
        <v>1664</v>
      </c>
      <c r="W635">
        <v>4</v>
      </c>
      <c r="X635" s="86">
        <v>45747</v>
      </c>
      <c r="Y635">
        <v>3</v>
      </c>
      <c r="Z635" s="86">
        <v>45747</v>
      </c>
      <c r="AA635">
        <v>2</v>
      </c>
      <c r="AB635">
        <v>3</v>
      </c>
      <c r="AC635" t="s">
        <v>156</v>
      </c>
    </row>
    <row r="636" spans="1:29" x14ac:dyDescent="0.2">
      <c r="A636" t="s">
        <v>1665</v>
      </c>
      <c r="B636" t="s">
        <v>1666</v>
      </c>
      <c r="C636" t="s">
        <v>1665</v>
      </c>
      <c r="D636" t="s">
        <v>84</v>
      </c>
      <c r="E636" t="s">
        <v>116</v>
      </c>
      <c r="F636" t="s">
        <v>117</v>
      </c>
      <c r="G636" t="s">
        <v>90</v>
      </c>
      <c r="I636" t="s">
        <v>91</v>
      </c>
      <c r="J636" t="s">
        <v>323</v>
      </c>
      <c r="L636">
        <v>32.869500000000002</v>
      </c>
      <c r="M636">
        <v>29.442685650000001</v>
      </c>
      <c r="N636">
        <v>29.5412</v>
      </c>
      <c r="O636">
        <v>26.423664890000001</v>
      </c>
      <c r="P636">
        <v>23.0749</v>
      </c>
      <c r="Q636" s="86">
        <v>45821</v>
      </c>
      <c r="V636" t="s">
        <v>1667</v>
      </c>
      <c r="AB636">
        <v>5</v>
      </c>
      <c r="AC636" t="s">
        <v>86</v>
      </c>
    </row>
    <row r="637" spans="1:29" x14ac:dyDescent="0.2">
      <c r="A637" t="s">
        <v>1668</v>
      </c>
      <c r="B637" t="s">
        <v>1669</v>
      </c>
      <c r="C637" t="s">
        <v>1668</v>
      </c>
      <c r="D637" t="s">
        <v>84</v>
      </c>
      <c r="E637" t="s">
        <v>89</v>
      </c>
      <c r="G637" t="s">
        <v>90</v>
      </c>
      <c r="I637" t="s">
        <v>91</v>
      </c>
      <c r="J637" t="s">
        <v>323</v>
      </c>
      <c r="K637" t="s">
        <v>1670</v>
      </c>
      <c r="L637">
        <v>10.125999999999999</v>
      </c>
      <c r="M637">
        <v>10.691492309999999</v>
      </c>
      <c r="N637">
        <v>11.481999999999999</v>
      </c>
      <c r="O637">
        <v>7.4702689830000004</v>
      </c>
      <c r="P637">
        <v>5.81</v>
      </c>
      <c r="Q637" s="86">
        <v>45821</v>
      </c>
      <c r="S637">
        <v>0.32</v>
      </c>
      <c r="T637">
        <v>0.3</v>
      </c>
      <c r="V637" t="s">
        <v>1671</v>
      </c>
      <c r="W637">
        <v>5</v>
      </c>
      <c r="X637" s="86">
        <v>45803</v>
      </c>
      <c r="Y637">
        <v>3</v>
      </c>
      <c r="Z637" s="86">
        <v>45803</v>
      </c>
      <c r="AA637">
        <v>3</v>
      </c>
      <c r="AB637">
        <v>3</v>
      </c>
      <c r="AC637" t="s">
        <v>156</v>
      </c>
    </row>
    <row r="638" spans="1:29" x14ac:dyDescent="0.2">
      <c r="A638" t="s">
        <v>1672</v>
      </c>
      <c r="B638" t="s">
        <v>1673</v>
      </c>
      <c r="C638" t="s">
        <v>1672</v>
      </c>
      <c r="D638" t="s">
        <v>84</v>
      </c>
      <c r="E638" t="s">
        <v>89</v>
      </c>
      <c r="G638" t="s">
        <v>90</v>
      </c>
      <c r="I638" t="s">
        <v>91</v>
      </c>
      <c r="L638">
        <v>6.68</v>
      </c>
      <c r="M638">
        <v>6.598415653</v>
      </c>
      <c r="N638">
        <v>7.0140000000000002</v>
      </c>
      <c r="O638">
        <v>3.7821906219999999</v>
      </c>
      <c r="P638">
        <v>2.6589999999999998</v>
      </c>
      <c r="Q638" s="86">
        <v>45821</v>
      </c>
      <c r="S638">
        <v>0.59</v>
      </c>
      <c r="W638">
        <v>4</v>
      </c>
      <c r="X638" s="86">
        <v>45702</v>
      </c>
      <c r="Y638">
        <v>3</v>
      </c>
      <c r="Z638" s="86">
        <v>45657</v>
      </c>
      <c r="AB638">
        <v>3</v>
      </c>
      <c r="AC638" t="s">
        <v>156</v>
      </c>
    </row>
    <row r="639" spans="1:29" x14ac:dyDescent="0.2">
      <c r="A639" t="s">
        <v>1674</v>
      </c>
      <c r="B639" t="s">
        <v>1675</v>
      </c>
      <c r="C639" t="s">
        <v>1674</v>
      </c>
      <c r="D639" t="s">
        <v>84</v>
      </c>
      <c r="E639" t="s">
        <v>564</v>
      </c>
      <c r="F639" t="s">
        <v>117</v>
      </c>
      <c r="G639" t="s">
        <v>90</v>
      </c>
      <c r="I639" t="s">
        <v>91</v>
      </c>
      <c r="J639" t="s">
        <v>323</v>
      </c>
      <c r="L639">
        <v>15.55</v>
      </c>
      <c r="M639">
        <v>13.356756710000001</v>
      </c>
      <c r="N639">
        <v>14.673</v>
      </c>
      <c r="O639">
        <v>11.85796221</v>
      </c>
      <c r="P639">
        <v>11.843999999999999</v>
      </c>
      <c r="Q639" s="86">
        <v>45821</v>
      </c>
      <c r="T639">
        <v>0.3</v>
      </c>
      <c r="V639" t="s">
        <v>1676</v>
      </c>
      <c r="W639">
        <v>6</v>
      </c>
      <c r="X639" s="86">
        <v>44926</v>
      </c>
      <c r="Y639">
        <v>5</v>
      </c>
      <c r="Z639" s="86">
        <v>44926</v>
      </c>
      <c r="AA639">
        <v>4</v>
      </c>
      <c r="AB639">
        <v>3</v>
      </c>
      <c r="AC639" t="s">
        <v>156</v>
      </c>
    </row>
    <row r="640" spans="1:29" x14ac:dyDescent="0.2">
      <c r="A640" t="s">
        <v>1677</v>
      </c>
      <c r="B640" t="s">
        <v>1678</v>
      </c>
      <c r="C640" t="s">
        <v>1677</v>
      </c>
      <c r="D640" t="s">
        <v>84</v>
      </c>
      <c r="E640" t="s">
        <v>1465</v>
      </c>
      <c r="G640" t="s">
        <v>90</v>
      </c>
      <c r="H640" t="s">
        <v>225</v>
      </c>
      <c r="L640">
        <v>13.856</v>
      </c>
      <c r="M640">
        <v>10.054703050000001</v>
      </c>
      <c r="N640">
        <v>13.619</v>
      </c>
      <c r="O640">
        <v>10.237483879999999</v>
      </c>
      <c r="P640">
        <v>10.557</v>
      </c>
      <c r="Q640" s="86">
        <v>45821</v>
      </c>
      <c r="S640">
        <v>0.88</v>
      </c>
      <c r="W640">
        <v>5</v>
      </c>
      <c r="X640" s="86">
        <v>45743</v>
      </c>
      <c r="AB640">
        <v>3</v>
      </c>
      <c r="AC640" t="s">
        <v>156</v>
      </c>
    </row>
    <row r="641" spans="1:29" x14ac:dyDescent="0.2">
      <c r="A641" t="s">
        <v>1679</v>
      </c>
      <c r="B641" t="s">
        <v>1680</v>
      </c>
      <c r="C641" t="s">
        <v>1679</v>
      </c>
      <c r="D641" t="s">
        <v>84</v>
      </c>
      <c r="E641" t="s">
        <v>89</v>
      </c>
      <c r="G641" t="s">
        <v>90</v>
      </c>
      <c r="I641" t="s">
        <v>91</v>
      </c>
      <c r="J641" t="s">
        <v>323</v>
      </c>
      <c r="K641" t="s">
        <v>512</v>
      </c>
      <c r="L641">
        <v>8.8049999999999997</v>
      </c>
      <c r="M641">
        <v>5.195528339</v>
      </c>
      <c r="N641">
        <v>10.077</v>
      </c>
      <c r="O641">
        <v>5.5533838050000002</v>
      </c>
      <c r="P641">
        <v>8.5609999999999999</v>
      </c>
      <c r="Q641" s="86">
        <v>45821</v>
      </c>
      <c r="S641">
        <v>1.03</v>
      </c>
      <c r="T641">
        <v>1.03</v>
      </c>
      <c r="V641" t="s">
        <v>1681</v>
      </c>
      <c r="W641">
        <v>4</v>
      </c>
      <c r="X641" s="86">
        <v>45747</v>
      </c>
      <c r="Y641">
        <v>3</v>
      </c>
      <c r="Z641" s="86">
        <v>45747</v>
      </c>
      <c r="AA641">
        <v>2</v>
      </c>
      <c r="AB641">
        <v>3</v>
      </c>
      <c r="AC641" t="s">
        <v>156</v>
      </c>
    </row>
    <row r="642" spans="1:29" x14ac:dyDescent="0.2">
      <c r="A642" t="s">
        <v>1682</v>
      </c>
      <c r="B642" t="s">
        <v>1683</v>
      </c>
      <c r="C642" t="s">
        <v>1682</v>
      </c>
      <c r="D642" t="s">
        <v>84</v>
      </c>
      <c r="E642" t="s">
        <v>116</v>
      </c>
      <c r="G642" t="s">
        <v>90</v>
      </c>
      <c r="L642">
        <v>19.461300000000001</v>
      </c>
      <c r="M642">
        <v>18.348296640000001</v>
      </c>
      <c r="N642">
        <v>18.789000000000001</v>
      </c>
      <c r="O642">
        <v>17.44671726</v>
      </c>
      <c r="P642">
        <v>19.436699999999998</v>
      </c>
      <c r="Q642" s="86">
        <v>45821</v>
      </c>
      <c r="AB642">
        <v>4</v>
      </c>
      <c r="AC642" t="s">
        <v>127</v>
      </c>
    </row>
    <row r="643" spans="1:29" x14ac:dyDescent="0.2">
      <c r="A643" t="s">
        <v>1684</v>
      </c>
      <c r="B643" t="s">
        <v>1685</v>
      </c>
      <c r="C643" t="s">
        <v>1684</v>
      </c>
      <c r="D643" t="s">
        <v>84</v>
      </c>
      <c r="E643" t="s">
        <v>116</v>
      </c>
      <c r="F643" t="s">
        <v>117</v>
      </c>
      <c r="G643" t="s">
        <v>90</v>
      </c>
      <c r="I643" t="s">
        <v>91</v>
      </c>
      <c r="J643" t="s">
        <v>323</v>
      </c>
      <c r="L643">
        <v>41.950600000000001</v>
      </c>
      <c r="M643">
        <v>41.50362432</v>
      </c>
      <c r="N643">
        <v>46.145200000000003</v>
      </c>
      <c r="O643">
        <v>50.228808530000002</v>
      </c>
      <c r="P643">
        <v>67.176299999999998</v>
      </c>
      <c r="Q643" s="86">
        <v>45821</v>
      </c>
      <c r="V643" t="s">
        <v>1686</v>
      </c>
      <c r="AB643">
        <v>5</v>
      </c>
      <c r="AC643" t="s">
        <v>86</v>
      </c>
    </row>
    <row r="644" spans="1:29" x14ac:dyDescent="0.2">
      <c r="A644" t="s">
        <v>1687</v>
      </c>
      <c r="B644" t="s">
        <v>1688</v>
      </c>
      <c r="C644" t="s">
        <v>1687</v>
      </c>
      <c r="D644" t="s">
        <v>84</v>
      </c>
      <c r="E644" t="s">
        <v>89</v>
      </c>
      <c r="G644" t="s">
        <v>90</v>
      </c>
      <c r="H644" t="s">
        <v>196</v>
      </c>
      <c r="I644" t="s">
        <v>91</v>
      </c>
      <c r="L644">
        <v>9.7370000000000001</v>
      </c>
      <c r="M644">
        <v>9.7900622540000004</v>
      </c>
      <c r="N644">
        <v>9.5980000000000008</v>
      </c>
      <c r="O644">
        <v>8.4037682979999992</v>
      </c>
      <c r="P644">
        <v>8.0280000000000005</v>
      </c>
      <c r="Q644" s="86">
        <v>45821</v>
      </c>
      <c r="S644">
        <v>1.73</v>
      </c>
      <c r="W644">
        <v>5</v>
      </c>
      <c r="X644" s="86">
        <v>45799</v>
      </c>
      <c r="Y644">
        <v>3</v>
      </c>
      <c r="Z644" s="86">
        <v>45791</v>
      </c>
      <c r="AB644">
        <v>3</v>
      </c>
      <c r="AC644" t="s">
        <v>156</v>
      </c>
    </row>
    <row r="645" spans="1:29" x14ac:dyDescent="0.2">
      <c r="A645" t="s">
        <v>1689</v>
      </c>
      <c r="B645" t="s">
        <v>1690</v>
      </c>
      <c r="C645" t="s">
        <v>1689</v>
      </c>
      <c r="D645" t="s">
        <v>84</v>
      </c>
      <c r="E645" t="s">
        <v>89</v>
      </c>
      <c r="G645" t="s">
        <v>90</v>
      </c>
      <c r="I645" t="s">
        <v>91</v>
      </c>
      <c r="J645" t="s">
        <v>323</v>
      </c>
      <c r="K645" t="s">
        <v>1010</v>
      </c>
      <c r="L645">
        <v>8.0069999999999997</v>
      </c>
      <c r="M645">
        <v>8.0545672580000005</v>
      </c>
      <c r="N645">
        <v>8.5920000000000005</v>
      </c>
      <c r="O645">
        <v>7.3479650420000002</v>
      </c>
      <c r="P645">
        <v>8.3949999999999996</v>
      </c>
      <c r="Q645" s="86">
        <v>45821</v>
      </c>
      <c r="S645">
        <v>2.29</v>
      </c>
      <c r="T645">
        <v>1.5</v>
      </c>
      <c r="V645" t="s">
        <v>1691</v>
      </c>
      <c r="W645">
        <v>5</v>
      </c>
      <c r="X645" s="86">
        <v>45747</v>
      </c>
      <c r="Y645">
        <v>3</v>
      </c>
      <c r="Z645" s="86">
        <v>45747</v>
      </c>
      <c r="AA645">
        <v>2</v>
      </c>
      <c r="AB645">
        <v>3</v>
      </c>
      <c r="AC645" t="s">
        <v>156</v>
      </c>
    </row>
    <row r="646" spans="1:29" x14ac:dyDescent="0.2">
      <c r="A646" t="s">
        <v>1692</v>
      </c>
      <c r="B646" t="s">
        <v>1693</v>
      </c>
      <c r="C646" t="s">
        <v>1692</v>
      </c>
      <c r="D646" t="s">
        <v>84</v>
      </c>
      <c r="E646" t="s">
        <v>89</v>
      </c>
      <c r="G646" t="s">
        <v>90</v>
      </c>
      <c r="H646" t="s">
        <v>196</v>
      </c>
      <c r="I646" t="s">
        <v>91</v>
      </c>
      <c r="L646">
        <v>14.898999999999999</v>
      </c>
      <c r="M646">
        <v>11.617283199999999</v>
      </c>
      <c r="N646">
        <v>13.66</v>
      </c>
      <c r="O646">
        <v>9.9383157200000003</v>
      </c>
      <c r="P646">
        <v>14.288</v>
      </c>
      <c r="Q646" s="86">
        <v>45474</v>
      </c>
      <c r="S646">
        <v>0.91</v>
      </c>
      <c r="W646">
        <v>6</v>
      </c>
      <c r="X646" s="86">
        <v>45504</v>
      </c>
      <c r="AB646">
        <v>4</v>
      </c>
      <c r="AC646" t="s">
        <v>127</v>
      </c>
    </row>
    <row r="647" spans="1:29" x14ac:dyDescent="0.2">
      <c r="A647" t="s">
        <v>1694</v>
      </c>
      <c r="B647" t="s">
        <v>1695</v>
      </c>
      <c r="C647" t="s">
        <v>1694</v>
      </c>
      <c r="D647" t="s">
        <v>84</v>
      </c>
      <c r="E647" t="s">
        <v>564</v>
      </c>
      <c r="G647" t="s">
        <v>90</v>
      </c>
      <c r="I647" t="s">
        <v>91</v>
      </c>
      <c r="J647" t="s">
        <v>323</v>
      </c>
      <c r="L647">
        <v>12.194000000000001</v>
      </c>
      <c r="M647">
        <v>12.04654646</v>
      </c>
      <c r="N647">
        <v>11.102</v>
      </c>
      <c r="O647">
        <v>11.0840782</v>
      </c>
      <c r="P647">
        <v>13.384</v>
      </c>
      <c r="Q647" s="86">
        <v>45821</v>
      </c>
      <c r="T647">
        <v>0.6</v>
      </c>
      <c r="W647">
        <v>6</v>
      </c>
      <c r="X647" s="86">
        <v>45078</v>
      </c>
      <c r="Y647">
        <v>6</v>
      </c>
      <c r="Z647" s="86">
        <v>45604</v>
      </c>
      <c r="AA647">
        <v>4</v>
      </c>
      <c r="AB647">
        <v>4</v>
      </c>
      <c r="AC647" t="s">
        <v>127</v>
      </c>
    </row>
    <row r="648" spans="1:29" x14ac:dyDescent="0.2">
      <c r="A648" t="s">
        <v>1696</v>
      </c>
      <c r="B648" t="s">
        <v>1697</v>
      </c>
      <c r="C648" t="s">
        <v>1696</v>
      </c>
      <c r="D648" t="s">
        <v>84</v>
      </c>
      <c r="E648" t="s">
        <v>116</v>
      </c>
      <c r="G648" t="s">
        <v>90</v>
      </c>
      <c r="L648">
        <v>56.051600000000001</v>
      </c>
      <c r="M648">
        <v>58.45388277</v>
      </c>
      <c r="N648">
        <v>54.3294</v>
      </c>
      <c r="O648">
        <v>45.177328639999999</v>
      </c>
      <c r="P648">
        <v>48.425800000000002</v>
      </c>
      <c r="Q648" s="86">
        <v>45821</v>
      </c>
      <c r="AB648">
        <v>5</v>
      </c>
      <c r="AC648" t="s">
        <v>86</v>
      </c>
    </row>
    <row r="649" spans="1:29" x14ac:dyDescent="0.2">
      <c r="A649" t="s">
        <v>1698</v>
      </c>
      <c r="B649" t="s">
        <v>1699</v>
      </c>
      <c r="C649" t="s">
        <v>1698</v>
      </c>
      <c r="D649" t="s">
        <v>84</v>
      </c>
      <c r="E649" t="s">
        <v>116</v>
      </c>
      <c r="F649" t="s">
        <v>117</v>
      </c>
      <c r="G649" t="s">
        <v>90</v>
      </c>
      <c r="I649" t="s">
        <v>91</v>
      </c>
      <c r="J649" t="s">
        <v>323</v>
      </c>
      <c r="L649">
        <v>25.848800000000001</v>
      </c>
      <c r="M649">
        <v>26.982386739999999</v>
      </c>
      <c r="N649">
        <v>28.508700000000001</v>
      </c>
      <c r="O649">
        <v>19.994534219999998</v>
      </c>
      <c r="P649">
        <v>20.234000000000002</v>
      </c>
      <c r="Q649" s="86">
        <v>45821</v>
      </c>
      <c r="V649" t="s">
        <v>1700</v>
      </c>
      <c r="AB649">
        <v>4</v>
      </c>
      <c r="AC649" t="s">
        <v>127</v>
      </c>
    </row>
    <row r="650" spans="1:29" x14ac:dyDescent="0.2">
      <c r="A650" t="s">
        <v>1701</v>
      </c>
      <c r="B650" t="s">
        <v>1702</v>
      </c>
      <c r="C650" t="s">
        <v>1701</v>
      </c>
      <c r="D650" t="s">
        <v>84</v>
      </c>
      <c r="E650" t="s">
        <v>89</v>
      </c>
      <c r="G650" t="s">
        <v>90</v>
      </c>
      <c r="I650" t="s">
        <v>91</v>
      </c>
      <c r="J650" t="s">
        <v>323</v>
      </c>
      <c r="K650" t="s">
        <v>1703</v>
      </c>
      <c r="L650">
        <v>17.318000000000001</v>
      </c>
      <c r="M650">
        <v>15.198486040000001</v>
      </c>
      <c r="N650">
        <v>17.085000000000001</v>
      </c>
      <c r="O650">
        <v>16.442522220000001</v>
      </c>
      <c r="P650">
        <v>16.106000000000002</v>
      </c>
      <c r="Q650" s="86">
        <v>45821</v>
      </c>
      <c r="S650">
        <v>1.72</v>
      </c>
      <c r="T650">
        <v>1.6</v>
      </c>
      <c r="V650" t="s">
        <v>1704</v>
      </c>
      <c r="W650">
        <v>6</v>
      </c>
      <c r="X650" s="86">
        <v>45699</v>
      </c>
      <c r="Y650">
        <v>6</v>
      </c>
      <c r="Z650" s="86">
        <v>45657</v>
      </c>
      <c r="AA650">
        <v>3</v>
      </c>
      <c r="AB650">
        <v>4</v>
      </c>
      <c r="AC650" t="s">
        <v>127</v>
      </c>
    </row>
    <row r="651" spans="1:29" x14ac:dyDescent="0.2">
      <c r="A651" t="s">
        <v>1705</v>
      </c>
      <c r="B651" t="s">
        <v>1706</v>
      </c>
      <c r="C651" t="s">
        <v>1705</v>
      </c>
      <c r="D651" t="s">
        <v>84</v>
      </c>
      <c r="E651" t="s">
        <v>434</v>
      </c>
      <c r="F651" t="s">
        <v>117</v>
      </c>
      <c r="G651" t="s">
        <v>90</v>
      </c>
      <c r="I651" t="s">
        <v>91</v>
      </c>
      <c r="J651" t="s">
        <v>323</v>
      </c>
      <c r="Q651" s="86">
        <v>45154</v>
      </c>
      <c r="V651" t="s">
        <v>1707</v>
      </c>
      <c r="AA651">
        <v>2</v>
      </c>
      <c r="AB651">
        <v>2</v>
      </c>
      <c r="AC651" t="s">
        <v>153</v>
      </c>
    </row>
    <row r="652" spans="1:29" x14ac:dyDescent="0.2">
      <c r="A652" t="s">
        <v>1708</v>
      </c>
      <c r="B652" t="s">
        <v>1709</v>
      </c>
      <c r="C652" t="s">
        <v>1708</v>
      </c>
      <c r="D652" t="s">
        <v>84</v>
      </c>
      <c r="E652" t="s">
        <v>89</v>
      </c>
      <c r="G652" t="s">
        <v>90</v>
      </c>
      <c r="H652" t="s">
        <v>196</v>
      </c>
      <c r="I652" t="s">
        <v>91</v>
      </c>
      <c r="L652">
        <v>14.808</v>
      </c>
      <c r="M652">
        <v>12.400563460000001</v>
      </c>
      <c r="N652">
        <v>14.815</v>
      </c>
      <c r="O652">
        <v>10.49099047</v>
      </c>
      <c r="P652">
        <v>11.904</v>
      </c>
      <c r="Q652" s="86">
        <v>45821</v>
      </c>
      <c r="S652">
        <v>0.88</v>
      </c>
      <c r="W652">
        <v>6</v>
      </c>
      <c r="X652" s="86">
        <v>45699</v>
      </c>
      <c r="Y652">
        <v>4</v>
      </c>
      <c r="Z652" s="86">
        <v>45626</v>
      </c>
      <c r="AB652">
        <v>3</v>
      </c>
      <c r="AC652" t="s">
        <v>156</v>
      </c>
    </row>
    <row r="653" spans="1:29" x14ac:dyDescent="0.2">
      <c r="A653" t="s">
        <v>1710</v>
      </c>
      <c r="B653" t="s">
        <v>1711</v>
      </c>
      <c r="C653" t="s">
        <v>1710</v>
      </c>
      <c r="D653" t="s">
        <v>84</v>
      </c>
      <c r="E653" t="s">
        <v>89</v>
      </c>
      <c r="F653" t="s">
        <v>642</v>
      </c>
      <c r="G653" t="s">
        <v>90</v>
      </c>
      <c r="I653" t="s">
        <v>91</v>
      </c>
      <c r="J653" t="s">
        <v>323</v>
      </c>
      <c r="K653" t="s">
        <v>1712</v>
      </c>
      <c r="L653">
        <v>13.746</v>
      </c>
      <c r="M653">
        <v>10.27947928</v>
      </c>
      <c r="N653">
        <v>14.054</v>
      </c>
      <c r="O653">
        <v>10.250356</v>
      </c>
      <c r="P653">
        <v>10.855</v>
      </c>
      <c r="Q653" s="86">
        <v>45821</v>
      </c>
      <c r="S653">
        <v>0.9</v>
      </c>
      <c r="T653">
        <v>0.75</v>
      </c>
      <c r="V653" t="s">
        <v>1713</v>
      </c>
      <c r="W653">
        <v>5</v>
      </c>
      <c r="X653" s="86">
        <v>45705</v>
      </c>
      <c r="Y653">
        <v>4</v>
      </c>
      <c r="Z653" s="86">
        <v>45658</v>
      </c>
      <c r="AA653">
        <v>3</v>
      </c>
      <c r="AB653">
        <v>3</v>
      </c>
      <c r="AC653" t="s">
        <v>156</v>
      </c>
    </row>
    <row r="654" spans="1:29" x14ac:dyDescent="0.2">
      <c r="A654" t="s">
        <v>1714</v>
      </c>
      <c r="B654" t="s">
        <v>1715</v>
      </c>
      <c r="C654" t="s">
        <v>1714</v>
      </c>
      <c r="D654" t="s">
        <v>84</v>
      </c>
      <c r="E654" t="s">
        <v>89</v>
      </c>
      <c r="G654" t="s">
        <v>90</v>
      </c>
      <c r="I654" t="s">
        <v>91</v>
      </c>
      <c r="J654" t="s">
        <v>323</v>
      </c>
      <c r="K654" t="s">
        <v>1716</v>
      </c>
      <c r="L654">
        <v>17.669</v>
      </c>
      <c r="M654">
        <v>13.46312182</v>
      </c>
      <c r="N654">
        <v>18.206</v>
      </c>
      <c r="O654">
        <v>11.18012191</v>
      </c>
      <c r="P654">
        <v>13.752000000000001</v>
      </c>
      <c r="Q654" s="86">
        <v>45821</v>
      </c>
      <c r="S654">
        <v>1.7</v>
      </c>
      <c r="T654">
        <v>1.7</v>
      </c>
      <c r="V654" t="s">
        <v>1717</v>
      </c>
      <c r="W654">
        <v>6</v>
      </c>
      <c r="X654" s="86">
        <v>45702</v>
      </c>
      <c r="Y654">
        <v>4</v>
      </c>
      <c r="Z654" s="86">
        <v>45657</v>
      </c>
      <c r="AA654">
        <v>3</v>
      </c>
      <c r="AB654">
        <v>3</v>
      </c>
      <c r="AC654" t="s">
        <v>156</v>
      </c>
    </row>
    <row r="655" spans="1:29" x14ac:dyDescent="0.2">
      <c r="A655" t="s">
        <v>1718</v>
      </c>
      <c r="B655" t="s">
        <v>1719</v>
      </c>
      <c r="C655" t="s">
        <v>1718</v>
      </c>
      <c r="D655" t="s">
        <v>84</v>
      </c>
      <c r="E655" t="s">
        <v>89</v>
      </c>
      <c r="G655" t="s">
        <v>90</v>
      </c>
      <c r="I655" t="s">
        <v>91</v>
      </c>
      <c r="J655" t="s">
        <v>323</v>
      </c>
      <c r="K655" t="s">
        <v>1716</v>
      </c>
      <c r="L655">
        <v>15.132999999999999</v>
      </c>
      <c r="M655">
        <v>10.78786004</v>
      </c>
      <c r="N655">
        <v>15.907</v>
      </c>
      <c r="O655">
        <v>8.8652579589999991</v>
      </c>
      <c r="P655">
        <v>11.105</v>
      </c>
      <c r="Q655" s="86">
        <v>45821</v>
      </c>
      <c r="S655">
        <v>1.71</v>
      </c>
      <c r="T655">
        <v>1.71</v>
      </c>
      <c r="V655" t="s">
        <v>1720</v>
      </c>
      <c r="W655">
        <v>5</v>
      </c>
      <c r="X655" s="86">
        <v>45702</v>
      </c>
      <c r="Y655">
        <v>4</v>
      </c>
      <c r="Z655" s="86">
        <v>45657</v>
      </c>
      <c r="AA655">
        <v>3</v>
      </c>
      <c r="AB655">
        <v>3</v>
      </c>
      <c r="AC655" t="s">
        <v>156</v>
      </c>
    </row>
    <row r="656" spans="1:29" x14ac:dyDescent="0.2">
      <c r="A656" t="s">
        <v>1721</v>
      </c>
      <c r="B656" t="s">
        <v>1722</v>
      </c>
      <c r="C656" t="s">
        <v>1721</v>
      </c>
      <c r="D656" t="s">
        <v>84</v>
      </c>
      <c r="E656" t="s">
        <v>89</v>
      </c>
      <c r="G656" t="s">
        <v>90</v>
      </c>
      <c r="I656" t="s">
        <v>91</v>
      </c>
      <c r="L656">
        <v>6.5830000000000002</v>
      </c>
      <c r="M656">
        <v>6.7092622569999998</v>
      </c>
      <c r="N656">
        <v>7.2439999999999998</v>
      </c>
      <c r="O656">
        <v>3.4603160810000002</v>
      </c>
      <c r="P656">
        <v>2.2250000000000001</v>
      </c>
      <c r="Q656" s="86">
        <v>45821</v>
      </c>
      <c r="S656">
        <v>1.24</v>
      </c>
      <c r="W656">
        <v>4</v>
      </c>
      <c r="X656" s="86">
        <v>45702</v>
      </c>
      <c r="Y656">
        <v>3</v>
      </c>
      <c r="Z656" s="86">
        <v>45657</v>
      </c>
      <c r="AB656">
        <v>3</v>
      </c>
      <c r="AC656" t="s">
        <v>156</v>
      </c>
    </row>
    <row r="657" spans="1:29" x14ac:dyDescent="0.2">
      <c r="A657" t="s">
        <v>1723</v>
      </c>
      <c r="B657" t="s">
        <v>1724</v>
      </c>
      <c r="C657" t="s">
        <v>1723</v>
      </c>
      <c r="D657" t="s">
        <v>84</v>
      </c>
      <c r="E657" t="s">
        <v>89</v>
      </c>
      <c r="G657" t="s">
        <v>90</v>
      </c>
      <c r="L657">
        <v>20.870999999999999</v>
      </c>
      <c r="M657">
        <v>18.903900440000001</v>
      </c>
      <c r="N657">
        <v>19.853000000000002</v>
      </c>
      <c r="O657">
        <v>17.40358895</v>
      </c>
      <c r="P657">
        <v>16.905999999999999</v>
      </c>
      <c r="Q657" s="86">
        <v>45821</v>
      </c>
      <c r="S657">
        <v>1.45</v>
      </c>
      <c r="W657">
        <v>6</v>
      </c>
      <c r="X657" s="86">
        <v>45807</v>
      </c>
      <c r="Y657">
        <v>5</v>
      </c>
      <c r="Z657" s="86">
        <v>45657</v>
      </c>
      <c r="AB657">
        <v>3</v>
      </c>
      <c r="AC657" t="s">
        <v>156</v>
      </c>
    </row>
    <row r="658" spans="1:29" x14ac:dyDescent="0.2">
      <c r="A658" t="s">
        <v>1725</v>
      </c>
      <c r="B658" t="s">
        <v>1726</v>
      </c>
      <c r="C658" t="s">
        <v>1725</v>
      </c>
      <c r="D658" t="s">
        <v>84</v>
      </c>
      <c r="E658" t="s">
        <v>982</v>
      </c>
      <c r="G658" t="s">
        <v>90</v>
      </c>
      <c r="H658" t="s">
        <v>196</v>
      </c>
      <c r="I658" t="s">
        <v>91</v>
      </c>
      <c r="L658">
        <v>0.70799999999999996</v>
      </c>
      <c r="M658">
        <v>0.67503093599999997</v>
      </c>
      <c r="N658">
        <v>0.45900000000000002</v>
      </c>
      <c r="O658">
        <v>0.166709997</v>
      </c>
      <c r="P658">
        <v>0.14699999999999999</v>
      </c>
      <c r="Q658" s="86">
        <v>45821</v>
      </c>
      <c r="S658">
        <v>0.15</v>
      </c>
      <c r="W658">
        <v>1</v>
      </c>
      <c r="X658" s="86">
        <v>45702</v>
      </c>
      <c r="Y658">
        <v>1</v>
      </c>
      <c r="Z658" s="86">
        <v>45657</v>
      </c>
      <c r="AB658">
        <v>1</v>
      </c>
      <c r="AC658" t="s">
        <v>124</v>
      </c>
    </row>
    <row r="659" spans="1:29" x14ac:dyDescent="0.2">
      <c r="A659" t="s">
        <v>1727</v>
      </c>
      <c r="B659" t="s">
        <v>1728</v>
      </c>
      <c r="C659" t="s">
        <v>1727</v>
      </c>
      <c r="D659" t="s">
        <v>84</v>
      </c>
      <c r="E659" t="s">
        <v>89</v>
      </c>
      <c r="G659" t="s">
        <v>90</v>
      </c>
      <c r="L659">
        <v>18.225000000000001</v>
      </c>
      <c r="M659">
        <v>13.76077561</v>
      </c>
      <c r="N659">
        <v>18.14</v>
      </c>
      <c r="O659">
        <v>14.64782295</v>
      </c>
      <c r="P659">
        <v>16.420999999999999</v>
      </c>
      <c r="Q659" s="86">
        <v>45821</v>
      </c>
      <c r="S659">
        <v>1.65</v>
      </c>
      <c r="W659">
        <v>6</v>
      </c>
      <c r="X659" s="86">
        <v>45702</v>
      </c>
      <c r="Y659">
        <v>4</v>
      </c>
      <c r="Z659" s="86">
        <v>45657</v>
      </c>
      <c r="AB659">
        <v>3</v>
      </c>
      <c r="AC659" t="s">
        <v>156</v>
      </c>
    </row>
    <row r="660" spans="1:29" x14ac:dyDescent="0.2">
      <c r="A660" t="s">
        <v>1729</v>
      </c>
      <c r="B660" t="s">
        <v>1730</v>
      </c>
      <c r="C660" t="s">
        <v>1729</v>
      </c>
      <c r="D660" t="s">
        <v>84</v>
      </c>
      <c r="E660" t="s">
        <v>89</v>
      </c>
      <c r="F660" t="s">
        <v>642</v>
      </c>
      <c r="G660" t="s">
        <v>90</v>
      </c>
      <c r="I660" t="s">
        <v>91</v>
      </c>
      <c r="J660" t="s">
        <v>323</v>
      </c>
      <c r="K660" t="s">
        <v>1716</v>
      </c>
      <c r="L660">
        <v>16.707999999999998</v>
      </c>
      <c r="M660">
        <v>16.194645090000002</v>
      </c>
      <c r="N660">
        <v>17.378</v>
      </c>
      <c r="O660">
        <v>15.252863680000001</v>
      </c>
      <c r="P660">
        <v>13.342000000000001</v>
      </c>
      <c r="Q660" s="86">
        <v>45821</v>
      </c>
      <c r="S660">
        <v>1.67</v>
      </c>
      <c r="T660">
        <v>1.67</v>
      </c>
      <c r="V660" t="s">
        <v>1731</v>
      </c>
      <c r="W660">
        <v>6</v>
      </c>
      <c r="X660" s="86">
        <v>45702</v>
      </c>
      <c r="Y660">
        <v>4</v>
      </c>
      <c r="Z660" s="86">
        <v>45657</v>
      </c>
      <c r="AA660">
        <v>4</v>
      </c>
      <c r="AB660">
        <v>3</v>
      </c>
      <c r="AC660" t="s">
        <v>156</v>
      </c>
    </row>
    <row r="661" spans="1:29" x14ac:dyDescent="0.2">
      <c r="A661" t="s">
        <v>1732</v>
      </c>
      <c r="B661" t="s">
        <v>1733</v>
      </c>
      <c r="C661" t="s">
        <v>1732</v>
      </c>
      <c r="D661" t="s">
        <v>84</v>
      </c>
      <c r="E661" t="s">
        <v>89</v>
      </c>
      <c r="G661" t="s">
        <v>90</v>
      </c>
      <c r="I661" t="s">
        <v>91</v>
      </c>
      <c r="J661" t="s">
        <v>323</v>
      </c>
      <c r="K661" t="s">
        <v>1716</v>
      </c>
      <c r="L661">
        <v>13.742000000000001</v>
      </c>
      <c r="M661">
        <v>11.27132396</v>
      </c>
      <c r="N661">
        <v>11.96</v>
      </c>
      <c r="O661">
        <v>9.0658940159999997</v>
      </c>
      <c r="P661">
        <v>8.8759999999999994</v>
      </c>
      <c r="Q661" s="86">
        <v>45821</v>
      </c>
      <c r="S661">
        <v>1.66</v>
      </c>
      <c r="T661">
        <v>1.66</v>
      </c>
      <c r="V661" t="s">
        <v>1734</v>
      </c>
      <c r="W661">
        <v>6</v>
      </c>
      <c r="X661" s="86">
        <v>45702</v>
      </c>
      <c r="Y661">
        <v>4</v>
      </c>
      <c r="Z661" s="86">
        <v>45657</v>
      </c>
      <c r="AA661">
        <v>3</v>
      </c>
      <c r="AB661">
        <v>3</v>
      </c>
      <c r="AC661" t="s">
        <v>156</v>
      </c>
    </row>
    <row r="662" spans="1:29" x14ac:dyDescent="0.2">
      <c r="A662" t="s">
        <v>1735</v>
      </c>
      <c r="B662" t="s">
        <v>1736</v>
      </c>
      <c r="C662" t="s">
        <v>1735</v>
      </c>
      <c r="D662" t="s">
        <v>84</v>
      </c>
      <c r="E662" t="s">
        <v>89</v>
      </c>
      <c r="F662" t="s">
        <v>642</v>
      </c>
      <c r="G662" t="s">
        <v>90</v>
      </c>
      <c r="I662" t="s">
        <v>91</v>
      </c>
      <c r="J662" t="s">
        <v>323</v>
      </c>
      <c r="K662" t="s">
        <v>1716</v>
      </c>
      <c r="L662">
        <v>12.173999999999999</v>
      </c>
      <c r="M662">
        <v>10.780031660000001</v>
      </c>
      <c r="N662">
        <v>11.85</v>
      </c>
      <c r="O662">
        <v>9.7271022719999998</v>
      </c>
      <c r="P662">
        <v>10.48</v>
      </c>
      <c r="Q662" s="86">
        <v>45821</v>
      </c>
      <c r="S662">
        <v>1.67</v>
      </c>
      <c r="T662">
        <v>1.67</v>
      </c>
      <c r="V662" t="s">
        <v>1737</v>
      </c>
      <c r="W662">
        <v>6</v>
      </c>
      <c r="X662" s="86">
        <v>45702</v>
      </c>
      <c r="Y662">
        <v>4</v>
      </c>
      <c r="Z662" s="86">
        <v>45657</v>
      </c>
      <c r="AA662">
        <v>4</v>
      </c>
      <c r="AB662">
        <v>3</v>
      </c>
      <c r="AC662" t="s">
        <v>156</v>
      </c>
    </row>
    <row r="663" spans="1:29" x14ac:dyDescent="0.2">
      <c r="A663" t="s">
        <v>1738</v>
      </c>
      <c r="B663" t="s">
        <v>1739</v>
      </c>
      <c r="C663" t="s">
        <v>1738</v>
      </c>
      <c r="D663" t="s">
        <v>84</v>
      </c>
      <c r="E663" t="s">
        <v>89</v>
      </c>
      <c r="G663" t="s">
        <v>90</v>
      </c>
      <c r="H663" t="s">
        <v>1740</v>
      </c>
      <c r="I663" t="s">
        <v>91</v>
      </c>
      <c r="L663">
        <v>11.504</v>
      </c>
      <c r="M663">
        <v>9.9255744420000003</v>
      </c>
      <c r="N663">
        <v>10.808999999999999</v>
      </c>
      <c r="O663">
        <v>9.3469758400000007</v>
      </c>
      <c r="P663">
        <v>9.5830000000000002</v>
      </c>
      <c r="Q663" s="86">
        <v>45821</v>
      </c>
      <c r="S663">
        <v>0.24</v>
      </c>
      <c r="W663">
        <v>6</v>
      </c>
      <c r="X663" s="86">
        <v>45702</v>
      </c>
      <c r="Y663">
        <v>4</v>
      </c>
      <c r="Z663" s="86">
        <v>45657</v>
      </c>
      <c r="AB663">
        <v>3</v>
      </c>
      <c r="AC663" t="s">
        <v>156</v>
      </c>
    </row>
    <row r="664" spans="1:29" x14ac:dyDescent="0.2">
      <c r="A664" t="s">
        <v>1741</v>
      </c>
      <c r="B664" t="s">
        <v>1742</v>
      </c>
      <c r="C664" t="s">
        <v>1741</v>
      </c>
      <c r="D664" t="s">
        <v>84</v>
      </c>
      <c r="E664" t="s">
        <v>89</v>
      </c>
      <c r="F664" t="s">
        <v>642</v>
      </c>
      <c r="G664" t="s">
        <v>90</v>
      </c>
      <c r="I664" t="s">
        <v>91</v>
      </c>
      <c r="J664" t="s">
        <v>323</v>
      </c>
      <c r="K664" t="s">
        <v>1716</v>
      </c>
      <c r="L664">
        <v>7.7039999999999997</v>
      </c>
      <c r="M664">
        <v>8.4578801509999995</v>
      </c>
      <c r="N664">
        <v>9.4930000000000003</v>
      </c>
      <c r="O664">
        <v>5.7007583410000002</v>
      </c>
      <c r="P664">
        <v>3.3570000000000002</v>
      </c>
      <c r="Q664" s="86">
        <v>45821</v>
      </c>
      <c r="S664">
        <v>1.05</v>
      </c>
      <c r="T664">
        <v>1.05</v>
      </c>
      <c r="V664" t="s">
        <v>1743</v>
      </c>
      <c r="W664">
        <v>4</v>
      </c>
      <c r="X664" s="86">
        <v>45702</v>
      </c>
      <c r="Y664">
        <v>3</v>
      </c>
      <c r="Z664" s="86">
        <v>45657</v>
      </c>
      <c r="AA664">
        <v>2</v>
      </c>
      <c r="AB664">
        <v>3</v>
      </c>
      <c r="AC664" t="s">
        <v>156</v>
      </c>
    </row>
    <row r="665" spans="1:29" x14ac:dyDescent="0.2">
      <c r="A665" t="s">
        <v>1744</v>
      </c>
      <c r="B665" t="s">
        <v>1745</v>
      </c>
      <c r="C665" t="s">
        <v>1744</v>
      </c>
      <c r="D665" t="s">
        <v>84</v>
      </c>
      <c r="E665" t="s">
        <v>89</v>
      </c>
      <c r="G665" t="s">
        <v>90</v>
      </c>
      <c r="I665" t="s">
        <v>91</v>
      </c>
      <c r="J665" t="s">
        <v>323</v>
      </c>
      <c r="K665" t="s">
        <v>1716</v>
      </c>
      <c r="L665">
        <v>12.173</v>
      </c>
      <c r="M665">
        <v>10.781067050000001</v>
      </c>
      <c r="N665">
        <v>11.852</v>
      </c>
      <c r="O665">
        <v>9.7280140890000002</v>
      </c>
      <c r="P665">
        <v>10.48</v>
      </c>
      <c r="Q665" s="86">
        <v>45821</v>
      </c>
      <c r="S665">
        <v>1.67</v>
      </c>
      <c r="T665">
        <v>1.67</v>
      </c>
      <c r="V665" t="s">
        <v>1746</v>
      </c>
      <c r="W665">
        <v>6</v>
      </c>
      <c r="X665" s="86">
        <v>45702</v>
      </c>
      <c r="Y665">
        <v>4</v>
      </c>
      <c r="Z665" s="86">
        <v>45657</v>
      </c>
      <c r="AA665">
        <v>3</v>
      </c>
      <c r="AB665">
        <v>3</v>
      </c>
      <c r="AC665" t="s">
        <v>156</v>
      </c>
    </row>
    <row r="666" spans="1:29" x14ac:dyDescent="0.2">
      <c r="A666" t="s">
        <v>1747</v>
      </c>
      <c r="B666" t="s">
        <v>1748</v>
      </c>
      <c r="C666" t="s">
        <v>1747</v>
      </c>
      <c r="D666" t="s">
        <v>84</v>
      </c>
      <c r="E666" t="s">
        <v>89</v>
      </c>
      <c r="G666" t="s">
        <v>90</v>
      </c>
      <c r="I666" t="s">
        <v>91</v>
      </c>
      <c r="J666" t="s">
        <v>323</v>
      </c>
      <c r="K666" t="s">
        <v>1160</v>
      </c>
      <c r="L666">
        <v>13.032</v>
      </c>
      <c r="M666">
        <v>13.886906959999999</v>
      </c>
      <c r="N666">
        <v>14.906000000000001</v>
      </c>
      <c r="O666">
        <v>9.2121454380000003</v>
      </c>
      <c r="P666">
        <v>6.0730000000000004</v>
      </c>
      <c r="Q666" s="86">
        <v>45821</v>
      </c>
      <c r="S666">
        <v>0.43</v>
      </c>
      <c r="T666">
        <v>0.35</v>
      </c>
      <c r="V666" t="s">
        <v>1749</v>
      </c>
      <c r="W666">
        <v>5</v>
      </c>
      <c r="X666" s="86">
        <v>45772</v>
      </c>
      <c r="Y666">
        <v>4</v>
      </c>
      <c r="Z666" s="86">
        <v>45772</v>
      </c>
      <c r="AA666">
        <v>3</v>
      </c>
      <c r="AB666">
        <v>3</v>
      </c>
      <c r="AC666" t="s">
        <v>156</v>
      </c>
    </row>
    <row r="667" spans="1:29" x14ac:dyDescent="0.2">
      <c r="A667" t="s">
        <v>1750</v>
      </c>
      <c r="B667" t="s">
        <v>1751</v>
      </c>
      <c r="C667" t="s">
        <v>1750</v>
      </c>
      <c r="D667" t="s">
        <v>84</v>
      </c>
      <c r="E667" t="s">
        <v>89</v>
      </c>
      <c r="F667" t="s">
        <v>642</v>
      </c>
      <c r="G667" t="s">
        <v>90</v>
      </c>
      <c r="I667" t="s">
        <v>91</v>
      </c>
      <c r="J667" t="s">
        <v>323</v>
      </c>
      <c r="K667" t="s">
        <v>1604</v>
      </c>
      <c r="L667">
        <v>16.481000000000002</v>
      </c>
      <c r="M667">
        <v>12.976404</v>
      </c>
      <c r="N667">
        <v>16.472999999999999</v>
      </c>
      <c r="O667">
        <v>12.566423439999999</v>
      </c>
      <c r="P667">
        <v>12.593999999999999</v>
      </c>
      <c r="Q667" s="86">
        <v>45821</v>
      </c>
      <c r="S667">
        <v>0.79</v>
      </c>
      <c r="T667">
        <v>0.75</v>
      </c>
      <c r="V667" t="s">
        <v>1752</v>
      </c>
      <c r="W667">
        <v>6</v>
      </c>
      <c r="X667" s="86">
        <v>45777</v>
      </c>
      <c r="Y667">
        <v>4</v>
      </c>
      <c r="Z667" s="86">
        <v>45777</v>
      </c>
      <c r="AA667">
        <v>3</v>
      </c>
      <c r="AB667">
        <v>3</v>
      </c>
      <c r="AC667" t="s">
        <v>156</v>
      </c>
    </row>
    <row r="668" spans="1:29" x14ac:dyDescent="0.2">
      <c r="A668" t="s">
        <v>1753</v>
      </c>
      <c r="B668" t="s">
        <v>1754</v>
      </c>
      <c r="C668" t="s">
        <v>1753</v>
      </c>
      <c r="D668" t="s">
        <v>84</v>
      </c>
      <c r="E668" t="s">
        <v>89</v>
      </c>
      <c r="G668" t="s">
        <v>90</v>
      </c>
      <c r="I668" t="s">
        <v>91</v>
      </c>
      <c r="J668" t="s">
        <v>323</v>
      </c>
      <c r="K668" t="s">
        <v>1004</v>
      </c>
      <c r="L668">
        <v>17.45</v>
      </c>
      <c r="M668">
        <v>11.97923462</v>
      </c>
      <c r="N668">
        <v>16.344999999999999</v>
      </c>
      <c r="O668">
        <v>9.2795229890000002</v>
      </c>
      <c r="P668">
        <v>11.368</v>
      </c>
      <c r="Q668" s="86">
        <v>45821</v>
      </c>
      <c r="S668">
        <v>1.32</v>
      </c>
      <c r="T668">
        <v>1.2</v>
      </c>
      <c r="V668" t="s">
        <v>1755</v>
      </c>
      <c r="W668">
        <v>6</v>
      </c>
      <c r="X668" s="86">
        <v>45810</v>
      </c>
      <c r="Y668">
        <v>4</v>
      </c>
      <c r="Z668" s="86">
        <v>45692</v>
      </c>
      <c r="AA668">
        <v>3</v>
      </c>
      <c r="AB668">
        <v>3</v>
      </c>
      <c r="AC668" t="s">
        <v>156</v>
      </c>
    </row>
    <row r="669" spans="1:29" x14ac:dyDescent="0.2">
      <c r="A669" t="s">
        <v>1756</v>
      </c>
      <c r="B669" t="s">
        <v>1757</v>
      </c>
      <c r="C669" t="s">
        <v>1756</v>
      </c>
      <c r="D669" t="s">
        <v>84</v>
      </c>
      <c r="E669" t="s">
        <v>89</v>
      </c>
      <c r="G669" t="s">
        <v>90</v>
      </c>
      <c r="I669" t="s">
        <v>91</v>
      </c>
      <c r="J669" t="s">
        <v>323</v>
      </c>
      <c r="K669" t="s">
        <v>1604</v>
      </c>
      <c r="L669">
        <v>13.657</v>
      </c>
      <c r="M669">
        <v>13.377732119999999</v>
      </c>
      <c r="N669">
        <v>13.9</v>
      </c>
      <c r="O669">
        <v>12.06747292</v>
      </c>
      <c r="P669">
        <v>11.683999999999999</v>
      </c>
      <c r="Q669" s="86">
        <v>45821</v>
      </c>
      <c r="S669">
        <v>0.79</v>
      </c>
      <c r="T669">
        <v>0.75</v>
      </c>
      <c r="V669" t="s">
        <v>1758</v>
      </c>
      <c r="W669">
        <v>6</v>
      </c>
      <c r="X669" s="86">
        <v>45777</v>
      </c>
      <c r="Y669">
        <v>4</v>
      </c>
      <c r="Z669" s="86">
        <v>45777</v>
      </c>
      <c r="AA669">
        <v>3</v>
      </c>
      <c r="AB669">
        <v>3</v>
      </c>
      <c r="AC669" t="s">
        <v>156</v>
      </c>
    </row>
    <row r="670" spans="1:29" x14ac:dyDescent="0.2">
      <c r="A670" t="s">
        <v>1759</v>
      </c>
      <c r="B670" t="s">
        <v>1760</v>
      </c>
      <c r="C670" t="s">
        <v>1759</v>
      </c>
      <c r="D670" t="s">
        <v>84</v>
      </c>
      <c r="E670" t="s">
        <v>89</v>
      </c>
      <c r="G670" t="s">
        <v>90</v>
      </c>
      <c r="I670" t="s">
        <v>91</v>
      </c>
      <c r="J670" t="s">
        <v>323</v>
      </c>
      <c r="K670" t="s">
        <v>1055</v>
      </c>
      <c r="L670">
        <v>17.670999999999999</v>
      </c>
      <c r="M670">
        <v>18.144664370000001</v>
      </c>
      <c r="N670">
        <v>19.437999999999999</v>
      </c>
      <c r="O670">
        <v>16.915724000000001</v>
      </c>
      <c r="P670">
        <v>16.009</v>
      </c>
      <c r="Q670" s="86">
        <v>45821</v>
      </c>
      <c r="R670">
        <v>3.75</v>
      </c>
      <c r="S670">
        <v>1.55</v>
      </c>
      <c r="T670">
        <v>1.4</v>
      </c>
      <c r="V670" t="s">
        <v>1761</v>
      </c>
      <c r="W670">
        <v>6</v>
      </c>
      <c r="X670" s="86">
        <v>45777</v>
      </c>
      <c r="Y670">
        <v>5</v>
      </c>
      <c r="Z670" s="86">
        <v>45777</v>
      </c>
      <c r="AA670">
        <v>4</v>
      </c>
      <c r="AB670">
        <v>3</v>
      </c>
      <c r="AC670" t="s">
        <v>156</v>
      </c>
    </row>
    <row r="671" spans="1:29" x14ac:dyDescent="0.2">
      <c r="A671" t="s">
        <v>1762</v>
      </c>
      <c r="B671" t="s">
        <v>1763</v>
      </c>
      <c r="C671" t="s">
        <v>1762</v>
      </c>
      <c r="D671" t="s">
        <v>84</v>
      </c>
      <c r="E671" t="s">
        <v>116</v>
      </c>
      <c r="G671" t="s">
        <v>90</v>
      </c>
      <c r="H671" t="s">
        <v>150</v>
      </c>
      <c r="L671">
        <v>168.9436</v>
      </c>
      <c r="M671">
        <v>186.6295867</v>
      </c>
      <c r="N671">
        <v>213.92519999999999</v>
      </c>
      <c r="O671">
        <v>253.30757209999999</v>
      </c>
      <c r="P671">
        <v>346.14589999999998</v>
      </c>
      <c r="Q671" s="86">
        <v>45821</v>
      </c>
      <c r="AB671">
        <v>5</v>
      </c>
      <c r="AC671" t="s">
        <v>86</v>
      </c>
    </row>
    <row r="672" spans="1:29" x14ac:dyDescent="0.2">
      <c r="A672" t="s">
        <v>1764</v>
      </c>
      <c r="B672" t="s">
        <v>1765</v>
      </c>
      <c r="C672" t="s">
        <v>1764</v>
      </c>
      <c r="D672" t="s">
        <v>84</v>
      </c>
      <c r="E672" t="s">
        <v>89</v>
      </c>
      <c r="G672" t="s">
        <v>90</v>
      </c>
      <c r="H672" t="s">
        <v>196</v>
      </c>
      <c r="I672" t="s">
        <v>91</v>
      </c>
      <c r="L672">
        <v>16.666</v>
      </c>
      <c r="M672">
        <v>13.14272248</v>
      </c>
      <c r="N672">
        <v>14.069000000000001</v>
      </c>
      <c r="O672">
        <v>11.428362829999999</v>
      </c>
      <c r="P672">
        <v>10.137</v>
      </c>
      <c r="Q672" s="86">
        <v>45821</v>
      </c>
      <c r="S672">
        <v>0.3</v>
      </c>
      <c r="W672">
        <v>6</v>
      </c>
      <c r="X672" s="86">
        <v>45688</v>
      </c>
      <c r="Y672">
        <v>5</v>
      </c>
      <c r="Z672" s="86">
        <v>45688</v>
      </c>
      <c r="AB672">
        <v>3</v>
      </c>
      <c r="AC672" t="s">
        <v>156</v>
      </c>
    </row>
    <row r="673" spans="1:29" x14ac:dyDescent="0.2">
      <c r="A673" t="s">
        <v>1766</v>
      </c>
      <c r="B673" t="s">
        <v>1767</v>
      </c>
      <c r="C673" t="s">
        <v>1766</v>
      </c>
      <c r="D673" t="s">
        <v>84</v>
      </c>
      <c r="E673" t="s">
        <v>89</v>
      </c>
      <c r="G673" t="s">
        <v>90</v>
      </c>
      <c r="H673" t="s">
        <v>196</v>
      </c>
      <c r="I673" t="s">
        <v>91</v>
      </c>
      <c r="L673">
        <v>16.783999999999999</v>
      </c>
      <c r="M673">
        <v>16.040349150000001</v>
      </c>
      <c r="N673">
        <v>16.904</v>
      </c>
      <c r="O673">
        <v>13.685700710000001</v>
      </c>
      <c r="P673">
        <v>12.916</v>
      </c>
      <c r="Q673" s="86">
        <v>45821</v>
      </c>
      <c r="S673">
        <v>0.5</v>
      </c>
      <c r="W673">
        <v>6</v>
      </c>
      <c r="X673" s="86">
        <v>45688</v>
      </c>
      <c r="Y673">
        <v>5</v>
      </c>
      <c r="Z673" s="86">
        <v>45688</v>
      </c>
      <c r="AB673">
        <v>3</v>
      </c>
      <c r="AC673" t="s">
        <v>156</v>
      </c>
    </row>
    <row r="674" spans="1:29" x14ac:dyDescent="0.2">
      <c r="A674" t="s">
        <v>1768</v>
      </c>
      <c r="B674" t="s">
        <v>1769</v>
      </c>
      <c r="C674" t="s">
        <v>1768</v>
      </c>
      <c r="D674" t="s">
        <v>84</v>
      </c>
      <c r="E674" t="s">
        <v>89</v>
      </c>
      <c r="G674" t="s">
        <v>90</v>
      </c>
      <c r="H674" t="s">
        <v>196</v>
      </c>
      <c r="I674" t="s">
        <v>91</v>
      </c>
      <c r="L674">
        <v>16.562999999999999</v>
      </c>
      <c r="M674">
        <v>11.938442070000001</v>
      </c>
      <c r="N674">
        <v>15.959</v>
      </c>
      <c r="O674">
        <v>12.6908069</v>
      </c>
      <c r="P674">
        <v>13.081</v>
      </c>
      <c r="Q674" s="86">
        <v>45821</v>
      </c>
      <c r="S674">
        <v>0.33</v>
      </c>
      <c r="W674">
        <v>6</v>
      </c>
      <c r="X674" s="86">
        <v>45688</v>
      </c>
      <c r="Y674">
        <v>4</v>
      </c>
      <c r="Z674" s="86">
        <v>45688</v>
      </c>
      <c r="AB674">
        <v>3</v>
      </c>
      <c r="AC674" t="s">
        <v>156</v>
      </c>
    </row>
    <row r="675" spans="1:29" x14ac:dyDescent="0.2">
      <c r="A675" t="s">
        <v>1770</v>
      </c>
      <c r="B675" t="s">
        <v>1771</v>
      </c>
      <c r="C675" t="s">
        <v>1770</v>
      </c>
      <c r="D675" t="s">
        <v>84</v>
      </c>
      <c r="E675" t="s">
        <v>89</v>
      </c>
      <c r="F675" t="s">
        <v>642</v>
      </c>
      <c r="G675" t="s">
        <v>90</v>
      </c>
      <c r="I675" t="s">
        <v>91</v>
      </c>
      <c r="J675" t="s">
        <v>323</v>
      </c>
      <c r="K675" t="s">
        <v>1772</v>
      </c>
      <c r="L675">
        <v>15.334</v>
      </c>
      <c r="M675">
        <v>11.06789947</v>
      </c>
      <c r="N675">
        <v>15.696999999999999</v>
      </c>
      <c r="O675">
        <v>9.2003967660000008</v>
      </c>
      <c r="P675">
        <v>10.906000000000001</v>
      </c>
      <c r="Q675" s="86">
        <v>45821</v>
      </c>
      <c r="S675">
        <v>0.45</v>
      </c>
      <c r="T675">
        <v>0.36</v>
      </c>
      <c r="V675" t="s">
        <v>1773</v>
      </c>
      <c r="W675">
        <v>5</v>
      </c>
      <c r="X675" s="86">
        <v>45688</v>
      </c>
      <c r="Y675">
        <v>4</v>
      </c>
      <c r="Z675" s="86">
        <v>45688</v>
      </c>
      <c r="AA675">
        <v>3</v>
      </c>
      <c r="AB675">
        <v>3</v>
      </c>
      <c r="AC675" t="s">
        <v>156</v>
      </c>
    </row>
    <row r="676" spans="1:29" x14ac:dyDescent="0.2">
      <c r="A676" t="s">
        <v>1774</v>
      </c>
      <c r="B676" t="s">
        <v>1775</v>
      </c>
      <c r="C676" t="s">
        <v>1774</v>
      </c>
      <c r="D676" t="s">
        <v>84</v>
      </c>
      <c r="E676" t="s">
        <v>89</v>
      </c>
      <c r="F676" t="s">
        <v>642</v>
      </c>
      <c r="G676" t="s">
        <v>90</v>
      </c>
      <c r="I676" t="s">
        <v>91</v>
      </c>
      <c r="J676" t="s">
        <v>323</v>
      </c>
      <c r="K676" t="s">
        <v>1772</v>
      </c>
      <c r="L676">
        <v>2.2869999999999999</v>
      </c>
      <c r="M676">
        <v>2.557305071</v>
      </c>
      <c r="N676">
        <v>1.944</v>
      </c>
      <c r="O676">
        <v>0.34841725800000001</v>
      </c>
      <c r="P676">
        <v>0.17399999999999999</v>
      </c>
      <c r="Q676" s="86">
        <v>45821</v>
      </c>
      <c r="S676">
        <v>0.25</v>
      </c>
      <c r="T676">
        <v>0.21</v>
      </c>
      <c r="V676" t="s">
        <v>1776</v>
      </c>
      <c r="W676">
        <v>2</v>
      </c>
      <c r="X676" s="86">
        <v>45688</v>
      </c>
      <c r="Y676">
        <v>2</v>
      </c>
      <c r="Z676" s="86">
        <v>45688</v>
      </c>
      <c r="AA676">
        <v>1</v>
      </c>
      <c r="AB676">
        <v>2</v>
      </c>
      <c r="AC676" t="s">
        <v>153</v>
      </c>
    </row>
    <row r="677" spans="1:29" x14ac:dyDescent="0.2">
      <c r="A677" t="s">
        <v>1777</v>
      </c>
      <c r="B677" t="s">
        <v>1778</v>
      </c>
      <c r="C677" t="s">
        <v>1777</v>
      </c>
      <c r="D677" t="s">
        <v>84</v>
      </c>
      <c r="E677" t="s">
        <v>89</v>
      </c>
      <c r="F677" t="s">
        <v>642</v>
      </c>
      <c r="G677" t="s">
        <v>90</v>
      </c>
      <c r="I677" t="s">
        <v>91</v>
      </c>
      <c r="J677" t="s">
        <v>323</v>
      </c>
      <c r="K677" t="s">
        <v>1587</v>
      </c>
      <c r="L677">
        <v>14.137</v>
      </c>
      <c r="M677">
        <v>9.7863564019999991</v>
      </c>
      <c r="N677">
        <v>14.23</v>
      </c>
      <c r="O677">
        <v>10.609572679999999</v>
      </c>
      <c r="P677">
        <v>10.917</v>
      </c>
      <c r="Q677" s="86">
        <v>45821</v>
      </c>
      <c r="S677">
        <v>1.54</v>
      </c>
      <c r="T677">
        <v>1.45</v>
      </c>
      <c r="V677" t="s">
        <v>1779</v>
      </c>
      <c r="W677">
        <v>5</v>
      </c>
      <c r="X677" s="86">
        <v>45791</v>
      </c>
      <c r="Y677">
        <v>4</v>
      </c>
      <c r="Z677" s="86">
        <v>45657</v>
      </c>
      <c r="AA677">
        <v>3</v>
      </c>
      <c r="AB677">
        <v>3</v>
      </c>
      <c r="AC677" t="s">
        <v>156</v>
      </c>
    </row>
    <row r="678" spans="1:29" x14ac:dyDescent="0.2">
      <c r="A678" t="s">
        <v>17125</v>
      </c>
      <c r="B678" t="s">
        <v>17126</v>
      </c>
      <c r="C678" t="s">
        <v>17125</v>
      </c>
      <c r="D678" t="s">
        <v>84</v>
      </c>
      <c r="E678" t="s">
        <v>89</v>
      </c>
      <c r="G678" t="s">
        <v>90</v>
      </c>
      <c r="I678" t="s">
        <v>91</v>
      </c>
      <c r="L678">
        <v>22.521000000000001</v>
      </c>
      <c r="M678">
        <v>20.59306827</v>
      </c>
      <c r="N678">
        <v>25.571000000000002</v>
      </c>
      <c r="O678">
        <v>17.011727459999999</v>
      </c>
      <c r="P678">
        <v>20.571999999999999</v>
      </c>
      <c r="Q678" s="86">
        <v>45821</v>
      </c>
      <c r="S678">
        <v>1.61</v>
      </c>
      <c r="W678">
        <v>6</v>
      </c>
      <c r="X678" s="86">
        <v>45791</v>
      </c>
      <c r="Y678">
        <v>4</v>
      </c>
      <c r="Z678" s="86">
        <v>45657</v>
      </c>
      <c r="AB678">
        <v>3</v>
      </c>
      <c r="AC678" t="s">
        <v>156</v>
      </c>
    </row>
    <row r="679" spans="1:29" x14ac:dyDescent="0.2">
      <c r="A679" t="s">
        <v>1780</v>
      </c>
      <c r="B679" t="s">
        <v>1781</v>
      </c>
      <c r="C679" t="s">
        <v>1780</v>
      </c>
      <c r="D679" t="s">
        <v>84</v>
      </c>
      <c r="E679" t="s">
        <v>89</v>
      </c>
      <c r="F679" t="s">
        <v>642</v>
      </c>
      <c r="G679" t="s">
        <v>90</v>
      </c>
      <c r="I679" t="s">
        <v>91</v>
      </c>
      <c r="J679" t="s">
        <v>323</v>
      </c>
      <c r="K679" t="s">
        <v>1587</v>
      </c>
      <c r="L679">
        <v>14.035</v>
      </c>
      <c r="M679">
        <v>11.079509140000001</v>
      </c>
      <c r="N679">
        <v>13.547000000000001</v>
      </c>
      <c r="O679">
        <v>9.8925435910000008</v>
      </c>
      <c r="P679">
        <v>11.701000000000001</v>
      </c>
      <c r="Q679" s="86">
        <v>45821</v>
      </c>
      <c r="S679">
        <v>1.5</v>
      </c>
      <c r="T679">
        <v>1.45</v>
      </c>
      <c r="V679" t="s">
        <v>1782</v>
      </c>
      <c r="W679">
        <v>5</v>
      </c>
      <c r="X679" s="86">
        <v>45707</v>
      </c>
      <c r="Y679">
        <v>4</v>
      </c>
      <c r="Z679" s="86">
        <v>45657</v>
      </c>
      <c r="AA679">
        <v>3</v>
      </c>
      <c r="AB679">
        <v>3</v>
      </c>
      <c r="AC679" t="s">
        <v>156</v>
      </c>
    </row>
    <row r="680" spans="1:29" x14ac:dyDescent="0.2">
      <c r="A680" t="s">
        <v>1783</v>
      </c>
      <c r="B680" t="s">
        <v>1784</v>
      </c>
      <c r="C680" t="s">
        <v>1783</v>
      </c>
      <c r="D680" t="s">
        <v>84</v>
      </c>
      <c r="E680" t="s">
        <v>89</v>
      </c>
      <c r="F680" t="s">
        <v>642</v>
      </c>
      <c r="G680" t="s">
        <v>90</v>
      </c>
      <c r="I680" t="s">
        <v>91</v>
      </c>
      <c r="J680" t="s">
        <v>323</v>
      </c>
      <c r="K680" t="s">
        <v>1785</v>
      </c>
      <c r="L680">
        <v>22.536000000000001</v>
      </c>
      <c r="M680">
        <v>20.60524753</v>
      </c>
      <c r="N680">
        <v>25.587</v>
      </c>
      <c r="O680">
        <v>17.019108899999999</v>
      </c>
      <c r="P680">
        <v>20.581</v>
      </c>
      <c r="Q680" s="86">
        <v>45821</v>
      </c>
      <c r="S680">
        <v>1.0900000000000001</v>
      </c>
      <c r="T680">
        <v>1</v>
      </c>
      <c r="V680" t="s">
        <v>1786</v>
      </c>
      <c r="W680">
        <v>6</v>
      </c>
      <c r="X680" s="86">
        <v>45707</v>
      </c>
      <c r="Y680">
        <v>4</v>
      </c>
      <c r="Z680" s="86">
        <v>45657</v>
      </c>
      <c r="AA680">
        <v>4</v>
      </c>
      <c r="AB680">
        <v>3</v>
      </c>
      <c r="AC680" t="s">
        <v>156</v>
      </c>
    </row>
    <row r="681" spans="1:29" x14ac:dyDescent="0.2">
      <c r="A681" t="s">
        <v>1787</v>
      </c>
      <c r="B681" t="s">
        <v>1788</v>
      </c>
      <c r="C681" t="s">
        <v>1787</v>
      </c>
      <c r="D681" t="s">
        <v>84</v>
      </c>
      <c r="E681" t="s">
        <v>89</v>
      </c>
      <c r="F681" t="s">
        <v>642</v>
      </c>
      <c r="G681" t="s">
        <v>90</v>
      </c>
      <c r="I681" t="s">
        <v>91</v>
      </c>
      <c r="J681" t="s">
        <v>323</v>
      </c>
      <c r="K681" t="s">
        <v>1587</v>
      </c>
      <c r="L681">
        <v>14.042</v>
      </c>
      <c r="M681">
        <v>11.085278929999999</v>
      </c>
      <c r="N681">
        <v>13.553000000000001</v>
      </c>
      <c r="O681">
        <v>9.8949908910000008</v>
      </c>
      <c r="P681">
        <v>11.711</v>
      </c>
      <c r="Q681" s="86">
        <v>45821</v>
      </c>
      <c r="S681">
        <v>0.84</v>
      </c>
      <c r="T681">
        <v>0.8</v>
      </c>
      <c r="V681" t="s">
        <v>1789</v>
      </c>
      <c r="W681">
        <v>5</v>
      </c>
      <c r="X681" s="86">
        <v>45791</v>
      </c>
      <c r="Y681">
        <v>4</v>
      </c>
      <c r="Z681" s="86">
        <v>45657</v>
      </c>
      <c r="AA681">
        <v>3</v>
      </c>
      <c r="AB681">
        <v>3</v>
      </c>
      <c r="AC681" t="s">
        <v>156</v>
      </c>
    </row>
    <row r="682" spans="1:29" x14ac:dyDescent="0.2">
      <c r="A682" t="s">
        <v>1790</v>
      </c>
      <c r="B682" t="s">
        <v>1791</v>
      </c>
      <c r="C682" t="s">
        <v>1790</v>
      </c>
      <c r="D682" t="s">
        <v>84</v>
      </c>
      <c r="E682" t="s">
        <v>564</v>
      </c>
      <c r="G682" t="s">
        <v>90</v>
      </c>
      <c r="I682" t="s">
        <v>91</v>
      </c>
      <c r="J682" t="s">
        <v>1792</v>
      </c>
      <c r="K682" t="s">
        <v>1793</v>
      </c>
      <c r="L682">
        <v>38.055</v>
      </c>
      <c r="M682">
        <v>42.279844840000003</v>
      </c>
      <c r="N682">
        <v>47.866</v>
      </c>
      <c r="O682">
        <v>56.419345419999999</v>
      </c>
      <c r="P682">
        <v>79.006</v>
      </c>
      <c r="Q682" s="86">
        <v>45821</v>
      </c>
      <c r="S682">
        <v>3.83</v>
      </c>
      <c r="T682">
        <v>0.6</v>
      </c>
      <c r="V682" t="s">
        <v>1794</v>
      </c>
      <c r="W682">
        <v>4</v>
      </c>
      <c r="X682" s="86">
        <v>43069</v>
      </c>
      <c r="Y682">
        <v>5</v>
      </c>
      <c r="Z682" s="86">
        <v>45729</v>
      </c>
      <c r="AA682">
        <v>4</v>
      </c>
      <c r="AB682">
        <v>3</v>
      </c>
      <c r="AC682" t="s">
        <v>156</v>
      </c>
    </row>
    <row r="683" spans="1:29" x14ac:dyDescent="0.2">
      <c r="A683" t="s">
        <v>1795</v>
      </c>
      <c r="B683" t="s">
        <v>1796</v>
      </c>
      <c r="C683" t="s">
        <v>1795</v>
      </c>
      <c r="D683" t="s">
        <v>84</v>
      </c>
      <c r="E683" t="s">
        <v>89</v>
      </c>
      <c r="G683" t="s">
        <v>90</v>
      </c>
      <c r="I683" t="s">
        <v>91</v>
      </c>
      <c r="J683" t="s">
        <v>323</v>
      </c>
      <c r="L683">
        <v>7.1020000000000003</v>
      </c>
      <c r="M683">
        <v>6.9195275900000004</v>
      </c>
      <c r="N683">
        <v>7.28</v>
      </c>
      <c r="O683">
        <v>6.6781805639999998</v>
      </c>
      <c r="P683">
        <v>6.367</v>
      </c>
      <c r="Q683" s="86">
        <v>45821</v>
      </c>
      <c r="S683">
        <v>1.36</v>
      </c>
      <c r="T683">
        <v>0.9</v>
      </c>
      <c r="W683">
        <v>4</v>
      </c>
      <c r="X683" s="86">
        <v>45695</v>
      </c>
      <c r="AA683">
        <v>5</v>
      </c>
      <c r="AB683">
        <v>3</v>
      </c>
      <c r="AC683" t="s">
        <v>156</v>
      </c>
    </row>
    <row r="684" spans="1:29" x14ac:dyDescent="0.2">
      <c r="A684" t="s">
        <v>1797</v>
      </c>
      <c r="B684" t="s">
        <v>1798</v>
      </c>
      <c r="C684" t="s">
        <v>1797</v>
      </c>
      <c r="D684" t="s">
        <v>84</v>
      </c>
      <c r="E684" t="s">
        <v>116</v>
      </c>
      <c r="F684" t="s">
        <v>117</v>
      </c>
      <c r="G684" t="s">
        <v>90</v>
      </c>
      <c r="I684" t="s">
        <v>91</v>
      </c>
      <c r="J684" t="s">
        <v>323</v>
      </c>
      <c r="L684">
        <v>35.0413</v>
      </c>
      <c r="M684">
        <v>31.868344990000001</v>
      </c>
      <c r="N684">
        <v>32.0227</v>
      </c>
      <c r="O684">
        <v>28.961842019999999</v>
      </c>
      <c r="P684">
        <v>15.1959</v>
      </c>
      <c r="Q684" s="86">
        <v>45821</v>
      </c>
      <c r="V684" t="s">
        <v>1799</v>
      </c>
      <c r="AB684">
        <v>5</v>
      </c>
      <c r="AC684" t="s">
        <v>86</v>
      </c>
    </row>
    <row r="685" spans="1:29" x14ac:dyDescent="0.2">
      <c r="A685" t="s">
        <v>1800</v>
      </c>
      <c r="B685" t="s">
        <v>1801</v>
      </c>
      <c r="C685" t="s">
        <v>1800</v>
      </c>
      <c r="D685" t="s">
        <v>602</v>
      </c>
      <c r="E685" t="s">
        <v>603</v>
      </c>
      <c r="AB685">
        <v>5</v>
      </c>
      <c r="AC685" t="s">
        <v>86</v>
      </c>
    </row>
    <row r="686" spans="1:29" x14ac:dyDescent="0.2">
      <c r="A686" t="s">
        <v>1802</v>
      </c>
      <c r="B686" t="s">
        <v>1803</v>
      </c>
      <c r="C686" t="s">
        <v>1802</v>
      </c>
      <c r="D686" t="s">
        <v>602</v>
      </c>
      <c r="E686" t="s">
        <v>603</v>
      </c>
      <c r="F686" t="s">
        <v>1277</v>
      </c>
      <c r="I686" t="s">
        <v>91</v>
      </c>
      <c r="Q686" s="86">
        <v>45154</v>
      </c>
      <c r="AA686">
        <v>5</v>
      </c>
      <c r="AB686">
        <v>5</v>
      </c>
      <c r="AC686" t="s">
        <v>86</v>
      </c>
    </row>
    <row r="687" spans="1:29" x14ac:dyDescent="0.2">
      <c r="A687" t="s">
        <v>1804</v>
      </c>
      <c r="B687" t="s">
        <v>1805</v>
      </c>
      <c r="C687" t="s">
        <v>1804</v>
      </c>
      <c r="D687" t="s">
        <v>602</v>
      </c>
      <c r="E687" t="s">
        <v>603</v>
      </c>
      <c r="AB687">
        <v>5</v>
      </c>
      <c r="AC687" t="s">
        <v>86</v>
      </c>
    </row>
    <row r="688" spans="1:29" x14ac:dyDescent="0.2">
      <c r="A688" t="s">
        <v>1806</v>
      </c>
      <c r="B688" t="s">
        <v>1807</v>
      </c>
      <c r="C688" t="s">
        <v>1806</v>
      </c>
      <c r="D688" t="s">
        <v>84</v>
      </c>
      <c r="E688" t="s">
        <v>116</v>
      </c>
      <c r="G688" t="s">
        <v>90</v>
      </c>
      <c r="H688" t="s">
        <v>1808</v>
      </c>
      <c r="L688">
        <v>16.190000000000001</v>
      </c>
      <c r="Q688" s="86">
        <v>45460</v>
      </c>
      <c r="AB688">
        <v>4</v>
      </c>
      <c r="AC688" t="s">
        <v>127</v>
      </c>
    </row>
    <row r="689" spans="1:29" x14ac:dyDescent="0.2">
      <c r="A689" t="s">
        <v>1809</v>
      </c>
      <c r="B689" t="s">
        <v>1810</v>
      </c>
      <c r="C689" t="s">
        <v>1809</v>
      </c>
      <c r="D689" t="s">
        <v>84</v>
      </c>
      <c r="E689" t="s">
        <v>300</v>
      </c>
      <c r="F689" t="s">
        <v>117</v>
      </c>
      <c r="G689" t="s">
        <v>90</v>
      </c>
      <c r="I689" t="s">
        <v>118</v>
      </c>
      <c r="J689" t="s">
        <v>1044</v>
      </c>
      <c r="K689" t="s">
        <v>1811</v>
      </c>
      <c r="L689">
        <v>14.945</v>
      </c>
      <c r="M689">
        <v>14.02700046</v>
      </c>
      <c r="N689">
        <v>14.093999999999999</v>
      </c>
      <c r="O689">
        <v>12.80880299</v>
      </c>
      <c r="P689">
        <v>12.929</v>
      </c>
      <c r="Q689" s="86">
        <v>45761</v>
      </c>
      <c r="T689">
        <v>0.4</v>
      </c>
      <c r="V689" t="s">
        <v>1812</v>
      </c>
      <c r="Y689">
        <v>4</v>
      </c>
      <c r="Z689" s="86">
        <v>44561</v>
      </c>
      <c r="AA689">
        <v>3</v>
      </c>
      <c r="AB689">
        <v>3</v>
      </c>
      <c r="AC689" t="s">
        <v>156</v>
      </c>
    </row>
    <row r="690" spans="1:29" x14ac:dyDescent="0.2">
      <c r="A690" t="s">
        <v>17217</v>
      </c>
      <c r="B690" t="s">
        <v>17218</v>
      </c>
      <c r="C690" t="s">
        <v>17217</v>
      </c>
      <c r="D690" t="s">
        <v>84</v>
      </c>
      <c r="E690" t="s">
        <v>89</v>
      </c>
      <c r="G690" t="s">
        <v>90</v>
      </c>
      <c r="I690" t="s">
        <v>91</v>
      </c>
      <c r="L690">
        <v>9.016</v>
      </c>
      <c r="M690">
        <v>9.6672445739999997</v>
      </c>
      <c r="N690">
        <v>10.827999999999999</v>
      </c>
      <c r="O690">
        <v>7.7772051600000003</v>
      </c>
      <c r="P690">
        <v>4.7</v>
      </c>
      <c r="Q690" s="86">
        <v>45821</v>
      </c>
      <c r="S690">
        <v>0.57999999999999996</v>
      </c>
      <c r="W690">
        <v>4</v>
      </c>
      <c r="X690" s="86">
        <v>45702</v>
      </c>
      <c r="Y690">
        <v>3</v>
      </c>
      <c r="Z690" s="86">
        <v>45657</v>
      </c>
      <c r="AB690">
        <v>3</v>
      </c>
      <c r="AC690" t="s">
        <v>156</v>
      </c>
    </row>
    <row r="691" spans="1:29" x14ac:dyDescent="0.2">
      <c r="A691" t="s">
        <v>1813</v>
      </c>
      <c r="B691" t="s">
        <v>1814</v>
      </c>
      <c r="C691" t="s">
        <v>1813</v>
      </c>
      <c r="D691" t="s">
        <v>84</v>
      </c>
      <c r="E691" t="s">
        <v>434</v>
      </c>
      <c r="G691" t="s">
        <v>90</v>
      </c>
      <c r="W691">
        <v>2</v>
      </c>
      <c r="X691" s="86">
        <v>45189</v>
      </c>
      <c r="AB691">
        <v>2</v>
      </c>
      <c r="AC691" t="s">
        <v>153</v>
      </c>
    </row>
    <row r="692" spans="1:29" x14ac:dyDescent="0.2">
      <c r="A692" t="s">
        <v>1815</v>
      </c>
      <c r="B692" t="s">
        <v>1816</v>
      </c>
      <c r="C692" t="s">
        <v>1815</v>
      </c>
      <c r="D692" t="s">
        <v>84</v>
      </c>
      <c r="E692" t="s">
        <v>89</v>
      </c>
      <c r="G692" t="s">
        <v>90</v>
      </c>
      <c r="I692" t="s">
        <v>91</v>
      </c>
      <c r="J692" t="s">
        <v>323</v>
      </c>
      <c r="L692">
        <v>5.1529999999999996</v>
      </c>
      <c r="M692">
        <v>4.3745083310000004</v>
      </c>
      <c r="N692">
        <v>4.5549999999999997</v>
      </c>
      <c r="O692">
        <v>3.8556645120000002</v>
      </c>
      <c r="P692">
        <v>4.4180000000000001</v>
      </c>
      <c r="Q692" s="86">
        <v>45474</v>
      </c>
      <c r="S692">
        <v>1.34</v>
      </c>
      <c r="T692">
        <v>1.25</v>
      </c>
      <c r="V692" t="s">
        <v>1817</v>
      </c>
      <c r="W692">
        <v>4</v>
      </c>
      <c r="X692" s="86">
        <v>45548</v>
      </c>
      <c r="Y692">
        <v>3</v>
      </c>
      <c r="Z692" s="86">
        <v>44169</v>
      </c>
      <c r="AA692">
        <v>2</v>
      </c>
      <c r="AB692">
        <v>3</v>
      </c>
      <c r="AC692" t="s">
        <v>156</v>
      </c>
    </row>
    <row r="693" spans="1:29" x14ac:dyDescent="0.2">
      <c r="A693" t="s">
        <v>1818</v>
      </c>
      <c r="B693" t="s">
        <v>1819</v>
      </c>
      <c r="C693" t="s">
        <v>1818</v>
      </c>
      <c r="D693" t="s">
        <v>84</v>
      </c>
      <c r="E693" t="s">
        <v>89</v>
      </c>
      <c r="G693" t="s">
        <v>90</v>
      </c>
      <c r="I693" t="s">
        <v>91</v>
      </c>
      <c r="L693">
        <v>15.026</v>
      </c>
      <c r="M693">
        <v>12.823897799999999</v>
      </c>
      <c r="N693">
        <v>13.914999999999999</v>
      </c>
      <c r="O693">
        <v>10.28661687</v>
      </c>
      <c r="P693">
        <v>9.0329999999999995</v>
      </c>
      <c r="Q693" s="86">
        <v>45821</v>
      </c>
      <c r="S693">
        <v>0.9</v>
      </c>
      <c r="W693">
        <v>6</v>
      </c>
      <c r="X693" s="86">
        <v>45790</v>
      </c>
      <c r="Y693">
        <v>3</v>
      </c>
      <c r="Z693" s="86">
        <v>44926</v>
      </c>
      <c r="AB693">
        <v>3</v>
      </c>
      <c r="AC693" t="s">
        <v>156</v>
      </c>
    </row>
    <row r="694" spans="1:29" x14ac:dyDescent="0.2">
      <c r="A694" t="s">
        <v>1820</v>
      </c>
      <c r="B694" t="s">
        <v>1821</v>
      </c>
      <c r="C694" t="s">
        <v>1820</v>
      </c>
      <c r="D694" t="s">
        <v>84</v>
      </c>
      <c r="E694" t="s">
        <v>89</v>
      </c>
      <c r="G694" t="s">
        <v>90</v>
      </c>
      <c r="L694">
        <v>15.029</v>
      </c>
      <c r="M694">
        <v>12.822770780000001</v>
      </c>
      <c r="N694">
        <v>13.912000000000001</v>
      </c>
      <c r="O694">
        <v>10.248948349999999</v>
      </c>
      <c r="P694">
        <v>8.9740000000000002</v>
      </c>
      <c r="Q694" s="86">
        <v>45821</v>
      </c>
      <c r="W694">
        <v>6</v>
      </c>
      <c r="X694" s="86">
        <v>45790</v>
      </c>
      <c r="Y694">
        <v>3</v>
      </c>
      <c r="Z694" s="86">
        <v>44926</v>
      </c>
      <c r="AB694">
        <v>3</v>
      </c>
      <c r="AC694" t="s">
        <v>156</v>
      </c>
    </row>
    <row r="695" spans="1:29" x14ac:dyDescent="0.2">
      <c r="A695" t="s">
        <v>1822</v>
      </c>
      <c r="B695" t="s">
        <v>1823</v>
      </c>
      <c r="C695" t="s">
        <v>1822</v>
      </c>
      <c r="D695" t="s">
        <v>84</v>
      </c>
      <c r="E695" t="s">
        <v>89</v>
      </c>
      <c r="G695" t="s">
        <v>90</v>
      </c>
      <c r="H695" t="s">
        <v>196</v>
      </c>
      <c r="I695" t="s">
        <v>91</v>
      </c>
      <c r="L695">
        <v>18.780999999999999</v>
      </c>
      <c r="M695">
        <v>18.495537779999999</v>
      </c>
      <c r="N695">
        <v>20.006</v>
      </c>
      <c r="O695">
        <v>17.693945899999999</v>
      </c>
      <c r="P695">
        <v>17.568000000000001</v>
      </c>
      <c r="Q695" s="86">
        <v>45821</v>
      </c>
      <c r="S695">
        <v>0.9</v>
      </c>
      <c r="W695">
        <v>6</v>
      </c>
      <c r="X695" s="86">
        <v>45790</v>
      </c>
      <c r="Y695">
        <v>4</v>
      </c>
      <c r="Z695" s="86">
        <v>44926</v>
      </c>
      <c r="AB695">
        <v>3</v>
      </c>
      <c r="AC695" t="s">
        <v>156</v>
      </c>
    </row>
    <row r="696" spans="1:29" x14ac:dyDescent="0.2">
      <c r="A696" t="s">
        <v>1824</v>
      </c>
      <c r="B696" t="s">
        <v>1825</v>
      </c>
      <c r="C696" t="s">
        <v>1824</v>
      </c>
      <c r="D696" t="s">
        <v>84</v>
      </c>
      <c r="E696" t="s">
        <v>89</v>
      </c>
      <c r="G696" t="s">
        <v>90</v>
      </c>
      <c r="L696">
        <v>16.161999999999999</v>
      </c>
      <c r="M696">
        <v>11.83118793</v>
      </c>
      <c r="N696">
        <v>12.646000000000001</v>
      </c>
      <c r="O696">
        <v>11.27190238</v>
      </c>
      <c r="P696">
        <v>10.452</v>
      </c>
      <c r="Q696" s="86">
        <v>45821</v>
      </c>
      <c r="S696">
        <v>0.9</v>
      </c>
      <c r="W696">
        <v>6</v>
      </c>
      <c r="X696" s="86">
        <v>45790</v>
      </c>
      <c r="Y696">
        <v>5</v>
      </c>
      <c r="Z696" s="86">
        <v>45657</v>
      </c>
      <c r="AB696">
        <v>3</v>
      </c>
      <c r="AC696" t="s">
        <v>156</v>
      </c>
    </row>
    <row r="697" spans="1:29" x14ac:dyDescent="0.2">
      <c r="A697" t="s">
        <v>1826</v>
      </c>
      <c r="B697" t="s">
        <v>1827</v>
      </c>
      <c r="C697" t="s">
        <v>1826</v>
      </c>
      <c r="D697" t="s">
        <v>84</v>
      </c>
      <c r="E697" t="s">
        <v>116</v>
      </c>
      <c r="G697" t="s">
        <v>90</v>
      </c>
      <c r="I697" t="s">
        <v>91</v>
      </c>
      <c r="L697">
        <v>35.919699999999999</v>
      </c>
      <c r="M697">
        <v>38.835979109999997</v>
      </c>
      <c r="N697">
        <v>42.564799999999998</v>
      </c>
      <c r="O697">
        <v>37.647582460000002</v>
      </c>
      <c r="P697">
        <v>31.101299999999998</v>
      </c>
      <c r="Q697" s="86">
        <v>45821</v>
      </c>
      <c r="AB697">
        <v>5</v>
      </c>
      <c r="AC697" t="s">
        <v>86</v>
      </c>
    </row>
    <row r="698" spans="1:29" x14ac:dyDescent="0.2">
      <c r="A698" t="s">
        <v>1828</v>
      </c>
      <c r="B698" t="s">
        <v>1829</v>
      </c>
      <c r="C698" t="s">
        <v>1828</v>
      </c>
      <c r="D698" t="s">
        <v>84</v>
      </c>
      <c r="F698" t="s">
        <v>117</v>
      </c>
      <c r="G698" t="s">
        <v>90</v>
      </c>
      <c r="J698" t="s">
        <v>643</v>
      </c>
      <c r="L698">
        <v>46.921199999999999</v>
      </c>
      <c r="M698">
        <v>45.541295460000001</v>
      </c>
      <c r="N698">
        <v>46.645600000000002</v>
      </c>
      <c r="O698">
        <v>33.456219369999999</v>
      </c>
      <c r="P698">
        <v>37.576999999999998</v>
      </c>
      <c r="Q698" s="86">
        <v>45821</v>
      </c>
      <c r="V698" t="s">
        <v>1830</v>
      </c>
      <c r="AB698">
        <v>5</v>
      </c>
      <c r="AC698" t="s">
        <v>86</v>
      </c>
    </row>
    <row r="699" spans="1:29" x14ac:dyDescent="0.2">
      <c r="A699" t="s">
        <v>1831</v>
      </c>
      <c r="B699" t="s">
        <v>1832</v>
      </c>
      <c r="C699" t="s">
        <v>1831</v>
      </c>
      <c r="D699" t="s">
        <v>84</v>
      </c>
      <c r="E699" t="s">
        <v>116</v>
      </c>
      <c r="G699" t="s">
        <v>90</v>
      </c>
      <c r="H699" t="s">
        <v>196</v>
      </c>
      <c r="L699">
        <v>72.6828</v>
      </c>
      <c r="M699">
        <v>80.130775600000007</v>
      </c>
      <c r="N699">
        <v>91.958500000000001</v>
      </c>
      <c r="O699">
        <v>79.095772080000003</v>
      </c>
      <c r="P699">
        <v>62.3292</v>
      </c>
      <c r="Q699" s="86">
        <v>45821</v>
      </c>
      <c r="AB699">
        <v>5</v>
      </c>
      <c r="AC699" t="s">
        <v>86</v>
      </c>
    </row>
    <row r="700" spans="1:29" x14ac:dyDescent="0.2">
      <c r="A700" t="s">
        <v>1833</v>
      </c>
      <c r="B700" t="s">
        <v>1834</v>
      </c>
      <c r="C700" t="s">
        <v>1833</v>
      </c>
      <c r="D700" t="s">
        <v>84</v>
      </c>
      <c r="E700" t="s">
        <v>564</v>
      </c>
      <c r="F700" t="s">
        <v>642</v>
      </c>
      <c r="G700" t="s">
        <v>90</v>
      </c>
      <c r="I700" t="s">
        <v>91</v>
      </c>
      <c r="J700" t="s">
        <v>1792</v>
      </c>
      <c r="K700" t="s">
        <v>1835</v>
      </c>
      <c r="L700">
        <v>6.0149999999999997</v>
      </c>
      <c r="M700">
        <v>5.4081439959999997</v>
      </c>
      <c r="N700">
        <v>5.5720000000000001</v>
      </c>
      <c r="O700">
        <v>5.0744027899999997</v>
      </c>
      <c r="P700">
        <v>5.5890000000000004</v>
      </c>
      <c r="Q700" s="86">
        <v>45821</v>
      </c>
      <c r="T700">
        <v>1</v>
      </c>
      <c r="V700" t="s">
        <v>1836</v>
      </c>
      <c r="Y700">
        <v>3</v>
      </c>
      <c r="Z700" s="86">
        <v>45471</v>
      </c>
      <c r="AA700">
        <v>3</v>
      </c>
      <c r="AB700">
        <v>3</v>
      </c>
      <c r="AC700" t="s">
        <v>156</v>
      </c>
    </row>
    <row r="701" spans="1:29" x14ac:dyDescent="0.2">
      <c r="A701" t="s">
        <v>1837</v>
      </c>
      <c r="B701" t="s">
        <v>1838</v>
      </c>
      <c r="C701" t="s">
        <v>1837</v>
      </c>
      <c r="D701" t="s">
        <v>84</v>
      </c>
      <c r="E701" t="s">
        <v>89</v>
      </c>
      <c r="G701" t="s">
        <v>90</v>
      </c>
      <c r="I701" t="s">
        <v>91</v>
      </c>
      <c r="J701" t="s">
        <v>323</v>
      </c>
      <c r="K701" t="s">
        <v>1432</v>
      </c>
      <c r="L701">
        <v>7.641</v>
      </c>
      <c r="M701">
        <v>8.2637666890000006</v>
      </c>
      <c r="N701">
        <v>9.0830000000000002</v>
      </c>
      <c r="O701">
        <v>5.2817189630000003</v>
      </c>
      <c r="P701">
        <v>2.9220000000000002</v>
      </c>
      <c r="Q701" s="86">
        <v>45821</v>
      </c>
      <c r="S701">
        <v>0.47</v>
      </c>
      <c r="T701">
        <v>0.45</v>
      </c>
      <c r="V701" t="s">
        <v>1839</v>
      </c>
      <c r="W701">
        <v>4</v>
      </c>
      <c r="X701" s="86">
        <v>45702</v>
      </c>
      <c r="Y701">
        <v>3</v>
      </c>
      <c r="Z701" s="86">
        <v>45657</v>
      </c>
      <c r="AA701">
        <v>2</v>
      </c>
      <c r="AB701">
        <v>3</v>
      </c>
      <c r="AC701" t="s">
        <v>156</v>
      </c>
    </row>
    <row r="702" spans="1:29" x14ac:dyDescent="0.2">
      <c r="A702" t="s">
        <v>1840</v>
      </c>
      <c r="B702" t="s">
        <v>1841</v>
      </c>
      <c r="C702" t="s">
        <v>1840</v>
      </c>
      <c r="D702" t="s">
        <v>84</v>
      </c>
      <c r="E702" t="s">
        <v>89</v>
      </c>
      <c r="G702" t="s">
        <v>90</v>
      </c>
      <c r="I702" t="s">
        <v>91</v>
      </c>
      <c r="J702" t="s">
        <v>323</v>
      </c>
      <c r="K702" t="s">
        <v>1118</v>
      </c>
      <c r="L702">
        <v>19.155999999999999</v>
      </c>
      <c r="M702">
        <v>10.57768203</v>
      </c>
      <c r="N702">
        <v>17.149000000000001</v>
      </c>
      <c r="O702">
        <v>9.9719293580000006</v>
      </c>
      <c r="P702">
        <v>12.568</v>
      </c>
      <c r="Q702" s="86">
        <v>45821</v>
      </c>
      <c r="S702">
        <v>0.79</v>
      </c>
      <c r="T702">
        <v>0.75</v>
      </c>
      <c r="V702" t="s">
        <v>1842</v>
      </c>
      <c r="W702">
        <v>6</v>
      </c>
      <c r="X702" s="86">
        <v>45777</v>
      </c>
      <c r="Y702">
        <v>4</v>
      </c>
      <c r="Z702" s="86">
        <v>45747</v>
      </c>
      <c r="AA702">
        <v>3</v>
      </c>
      <c r="AB702">
        <v>3</v>
      </c>
      <c r="AC702" t="s">
        <v>156</v>
      </c>
    </row>
    <row r="703" spans="1:29" x14ac:dyDescent="0.2">
      <c r="A703" t="s">
        <v>1843</v>
      </c>
      <c r="B703" t="s">
        <v>1844</v>
      </c>
      <c r="C703" t="s">
        <v>1843</v>
      </c>
      <c r="D703" t="s">
        <v>84</v>
      </c>
      <c r="E703" t="s">
        <v>116</v>
      </c>
      <c r="G703" t="s">
        <v>90</v>
      </c>
      <c r="H703" t="s">
        <v>196</v>
      </c>
      <c r="L703">
        <v>26.090399999999999</v>
      </c>
      <c r="M703">
        <v>26.45932586</v>
      </c>
      <c r="N703">
        <v>28.1815</v>
      </c>
      <c r="O703">
        <v>24.274302630000001</v>
      </c>
      <c r="P703">
        <v>25.552900000000001</v>
      </c>
      <c r="Q703" s="86">
        <v>45821</v>
      </c>
      <c r="AB703">
        <v>4</v>
      </c>
      <c r="AC703" t="s">
        <v>127</v>
      </c>
    </row>
    <row r="704" spans="1:29" x14ac:dyDescent="0.2">
      <c r="A704" t="s">
        <v>1845</v>
      </c>
      <c r="B704" t="s">
        <v>1846</v>
      </c>
      <c r="C704" t="s">
        <v>1845</v>
      </c>
      <c r="D704" t="s">
        <v>84</v>
      </c>
      <c r="E704" t="s">
        <v>89</v>
      </c>
      <c r="G704" t="s">
        <v>90</v>
      </c>
      <c r="I704" t="s">
        <v>91</v>
      </c>
      <c r="L704">
        <v>10.840999999999999</v>
      </c>
      <c r="M704">
        <v>10.667936259999999</v>
      </c>
      <c r="N704">
        <v>10.537000000000001</v>
      </c>
      <c r="O704">
        <v>8.8779947279999991</v>
      </c>
      <c r="P704">
        <v>10.622</v>
      </c>
      <c r="Q704" s="86">
        <v>45821</v>
      </c>
      <c r="S704">
        <v>1.03</v>
      </c>
      <c r="W704">
        <v>5</v>
      </c>
      <c r="X704" s="86">
        <v>45321</v>
      </c>
      <c r="Y704">
        <v>4</v>
      </c>
      <c r="Z704" s="86">
        <v>45181</v>
      </c>
      <c r="AB704">
        <v>3</v>
      </c>
      <c r="AC704" t="s">
        <v>156</v>
      </c>
    </row>
    <row r="705" spans="1:29" x14ac:dyDescent="0.2">
      <c r="A705" t="s">
        <v>1847</v>
      </c>
      <c r="B705" t="s">
        <v>1848</v>
      </c>
      <c r="C705" t="s">
        <v>1847</v>
      </c>
      <c r="D705" t="s">
        <v>84</v>
      </c>
      <c r="E705" t="s">
        <v>89</v>
      </c>
      <c r="F705" t="s">
        <v>642</v>
      </c>
      <c r="G705" t="s">
        <v>90</v>
      </c>
      <c r="I705" t="s">
        <v>91</v>
      </c>
      <c r="J705" t="s">
        <v>323</v>
      </c>
      <c r="K705" t="s">
        <v>1849</v>
      </c>
      <c r="L705">
        <v>10.843</v>
      </c>
      <c r="M705">
        <v>10.66910214</v>
      </c>
      <c r="N705">
        <v>10.539</v>
      </c>
      <c r="O705">
        <v>8.8766516899999992</v>
      </c>
      <c r="P705">
        <v>10.621</v>
      </c>
      <c r="Q705" s="86">
        <v>45821</v>
      </c>
      <c r="R705">
        <v>5</v>
      </c>
      <c r="S705">
        <v>1.02</v>
      </c>
      <c r="T705">
        <v>1</v>
      </c>
      <c r="V705" t="s">
        <v>1850</v>
      </c>
      <c r="W705">
        <v>5</v>
      </c>
      <c r="X705" s="86">
        <v>45321</v>
      </c>
      <c r="Y705">
        <v>4</v>
      </c>
      <c r="Z705" s="86">
        <v>45181</v>
      </c>
      <c r="AA705">
        <v>3</v>
      </c>
      <c r="AB705">
        <v>3</v>
      </c>
      <c r="AC705" t="s">
        <v>156</v>
      </c>
    </row>
    <row r="706" spans="1:29" x14ac:dyDescent="0.2">
      <c r="A706" t="s">
        <v>1851</v>
      </c>
      <c r="B706" t="s">
        <v>1852</v>
      </c>
      <c r="C706" t="s">
        <v>1851</v>
      </c>
      <c r="D706" t="s">
        <v>84</v>
      </c>
      <c r="E706" t="s">
        <v>89</v>
      </c>
      <c r="F706" t="s">
        <v>642</v>
      </c>
      <c r="G706" t="s">
        <v>90</v>
      </c>
      <c r="I706" t="s">
        <v>91</v>
      </c>
      <c r="J706" t="s">
        <v>323</v>
      </c>
      <c r="K706" t="s">
        <v>1849</v>
      </c>
      <c r="L706">
        <v>4.548</v>
      </c>
      <c r="M706">
        <v>4.2696821500000004</v>
      </c>
      <c r="N706">
        <v>3.738</v>
      </c>
      <c r="O706">
        <v>2.9692500960000001</v>
      </c>
      <c r="P706">
        <v>2.8439999999999999</v>
      </c>
      <c r="Q706" s="86">
        <v>45821</v>
      </c>
      <c r="R706">
        <v>5</v>
      </c>
      <c r="S706">
        <v>1.01</v>
      </c>
      <c r="T706">
        <v>1</v>
      </c>
      <c r="V706" t="s">
        <v>1853</v>
      </c>
      <c r="W706">
        <v>4</v>
      </c>
      <c r="X706" s="86">
        <v>45321</v>
      </c>
      <c r="Y706">
        <v>3</v>
      </c>
      <c r="Z706" s="86">
        <v>45181</v>
      </c>
      <c r="AA706">
        <v>3</v>
      </c>
      <c r="AB706">
        <v>3</v>
      </c>
      <c r="AC706" t="s">
        <v>156</v>
      </c>
    </row>
    <row r="707" spans="1:29" x14ac:dyDescent="0.2">
      <c r="A707" t="s">
        <v>17103</v>
      </c>
      <c r="B707" t="s">
        <v>17104</v>
      </c>
      <c r="C707" t="s">
        <v>17103</v>
      </c>
      <c r="D707" t="s">
        <v>84</v>
      </c>
      <c r="E707" t="s">
        <v>89</v>
      </c>
      <c r="G707" t="s">
        <v>90</v>
      </c>
      <c r="I707" t="s">
        <v>91</v>
      </c>
      <c r="L707">
        <v>7.8369999999999997</v>
      </c>
      <c r="M707">
        <v>7.1274141459999996</v>
      </c>
      <c r="N707">
        <v>6.8259999999999996</v>
      </c>
      <c r="O707">
        <v>6.3777965300000004</v>
      </c>
      <c r="P707">
        <v>7.2750000000000004</v>
      </c>
      <c r="Q707" s="86">
        <v>45821</v>
      </c>
      <c r="S707">
        <v>0.5</v>
      </c>
      <c r="W707">
        <v>5</v>
      </c>
      <c r="X707" s="86">
        <v>45698</v>
      </c>
      <c r="Y707">
        <v>3</v>
      </c>
      <c r="Z707" s="86">
        <v>45657</v>
      </c>
      <c r="AB707">
        <v>3</v>
      </c>
      <c r="AC707" t="s">
        <v>156</v>
      </c>
    </row>
    <row r="708" spans="1:29" x14ac:dyDescent="0.2">
      <c r="A708" t="s">
        <v>1854</v>
      </c>
      <c r="B708" t="s">
        <v>1855</v>
      </c>
      <c r="C708" t="s">
        <v>1854</v>
      </c>
      <c r="D708" t="s">
        <v>84</v>
      </c>
      <c r="E708" t="s">
        <v>116</v>
      </c>
      <c r="F708" t="s">
        <v>117</v>
      </c>
      <c r="G708" t="s">
        <v>90</v>
      </c>
      <c r="I708" t="s">
        <v>91</v>
      </c>
      <c r="J708" t="s">
        <v>323</v>
      </c>
      <c r="L708">
        <v>61.938400000000001</v>
      </c>
      <c r="M708">
        <v>66.624998480000002</v>
      </c>
      <c r="N708">
        <v>74.057400000000001</v>
      </c>
      <c r="O708">
        <v>66.058823520000004</v>
      </c>
      <c r="P708">
        <v>51.324100000000001</v>
      </c>
      <c r="Q708" s="86">
        <v>45821</v>
      </c>
      <c r="V708" t="s">
        <v>1856</v>
      </c>
      <c r="AB708">
        <v>5</v>
      </c>
      <c r="AC708" t="s">
        <v>86</v>
      </c>
    </row>
    <row r="709" spans="1:29" x14ac:dyDescent="0.2">
      <c r="A709" t="s">
        <v>1857</v>
      </c>
      <c r="B709" t="s">
        <v>1858</v>
      </c>
      <c r="C709" t="s">
        <v>1857</v>
      </c>
      <c r="D709" t="s">
        <v>84</v>
      </c>
      <c r="E709" t="s">
        <v>116</v>
      </c>
      <c r="G709" t="s">
        <v>90</v>
      </c>
      <c r="L709">
        <v>22.64</v>
      </c>
      <c r="M709">
        <v>24.455944890000001</v>
      </c>
      <c r="N709">
        <v>23.724599999999999</v>
      </c>
      <c r="O709">
        <v>22.80268311</v>
      </c>
      <c r="P709">
        <v>20.2712</v>
      </c>
      <c r="Q709" s="86">
        <v>45821</v>
      </c>
      <c r="Y709">
        <v>4</v>
      </c>
      <c r="Z709" s="86">
        <v>45188</v>
      </c>
      <c r="AB709">
        <v>3</v>
      </c>
      <c r="AC709" t="s">
        <v>156</v>
      </c>
    </row>
    <row r="710" spans="1:29" x14ac:dyDescent="0.2">
      <c r="A710" t="s">
        <v>1859</v>
      </c>
      <c r="B710" t="s">
        <v>1860</v>
      </c>
      <c r="C710" t="s">
        <v>1859</v>
      </c>
      <c r="D710" t="s">
        <v>84</v>
      </c>
      <c r="E710" t="s">
        <v>89</v>
      </c>
      <c r="G710" t="s">
        <v>90</v>
      </c>
      <c r="L710">
        <v>4.3600000000000003</v>
      </c>
      <c r="M710">
        <v>4.5391070400000002</v>
      </c>
      <c r="N710">
        <v>4.9000000000000004</v>
      </c>
      <c r="O710">
        <v>4.6512354589999996</v>
      </c>
      <c r="P710">
        <v>3.21</v>
      </c>
      <c r="Q710" s="86">
        <v>45821</v>
      </c>
      <c r="W710">
        <v>4</v>
      </c>
      <c r="X710" s="86">
        <v>45699</v>
      </c>
      <c r="Y710">
        <v>2</v>
      </c>
      <c r="Z710" s="86">
        <v>45626</v>
      </c>
      <c r="AB710">
        <v>2</v>
      </c>
      <c r="AC710" t="s">
        <v>153</v>
      </c>
    </row>
    <row r="711" spans="1:29" x14ac:dyDescent="0.2">
      <c r="A711" t="s">
        <v>1861</v>
      </c>
      <c r="B711" t="s">
        <v>1862</v>
      </c>
      <c r="C711" t="s">
        <v>1861</v>
      </c>
      <c r="D711" t="s">
        <v>84</v>
      </c>
      <c r="E711" t="s">
        <v>89</v>
      </c>
      <c r="G711" t="s">
        <v>90</v>
      </c>
      <c r="I711" t="s">
        <v>91</v>
      </c>
      <c r="J711" t="s">
        <v>323</v>
      </c>
      <c r="K711" t="s">
        <v>1149</v>
      </c>
      <c r="M711">
        <v>17.764143189999999</v>
      </c>
      <c r="N711">
        <v>19.475000000000001</v>
      </c>
      <c r="O711">
        <v>20.593643969999999</v>
      </c>
      <c r="P711">
        <v>18.285</v>
      </c>
      <c r="Q711" s="86">
        <v>45154</v>
      </c>
      <c r="S711">
        <v>0.32</v>
      </c>
      <c r="T711">
        <v>0.3</v>
      </c>
      <c r="V711" t="s">
        <v>1863</v>
      </c>
      <c r="W711">
        <v>6</v>
      </c>
      <c r="X711" s="86">
        <v>45077</v>
      </c>
      <c r="Y711">
        <v>5</v>
      </c>
      <c r="Z711" s="86">
        <v>44957</v>
      </c>
      <c r="AA711">
        <v>3</v>
      </c>
      <c r="AB711">
        <v>3</v>
      </c>
      <c r="AC711" t="s">
        <v>156</v>
      </c>
    </row>
    <row r="712" spans="1:29" x14ac:dyDescent="0.2">
      <c r="A712" t="s">
        <v>1864</v>
      </c>
      <c r="B712" t="s">
        <v>1865</v>
      </c>
      <c r="C712" t="s">
        <v>1864</v>
      </c>
      <c r="D712" t="s">
        <v>84</v>
      </c>
      <c r="E712" t="s">
        <v>116</v>
      </c>
      <c r="G712" t="s">
        <v>90</v>
      </c>
      <c r="H712" t="s">
        <v>196</v>
      </c>
      <c r="L712">
        <v>23.636900000000001</v>
      </c>
      <c r="M712">
        <v>20.51072035</v>
      </c>
      <c r="N712">
        <v>17.862300000000001</v>
      </c>
      <c r="O712">
        <v>17.30214655</v>
      </c>
      <c r="P712">
        <v>16.066500000000001</v>
      </c>
      <c r="Q712" s="86">
        <v>45821</v>
      </c>
      <c r="AB712">
        <v>4</v>
      </c>
      <c r="AC712" t="s">
        <v>127</v>
      </c>
    </row>
    <row r="713" spans="1:29" x14ac:dyDescent="0.2">
      <c r="A713" t="s">
        <v>1866</v>
      </c>
      <c r="B713" t="s">
        <v>1867</v>
      </c>
      <c r="C713" t="s">
        <v>1866</v>
      </c>
      <c r="D713" t="s">
        <v>84</v>
      </c>
      <c r="E713" t="s">
        <v>89</v>
      </c>
      <c r="G713" t="s">
        <v>90</v>
      </c>
      <c r="L713">
        <v>8.3889999999999993</v>
      </c>
      <c r="M713">
        <v>6.5578656410000002</v>
      </c>
      <c r="N713">
        <v>6.5970000000000004</v>
      </c>
      <c r="O713">
        <v>5.9401979029999996</v>
      </c>
      <c r="P713">
        <v>6.4359999999999999</v>
      </c>
      <c r="Q713" s="86">
        <v>45474</v>
      </c>
      <c r="S713">
        <v>1.56</v>
      </c>
      <c r="W713">
        <v>4</v>
      </c>
      <c r="X713" s="86">
        <v>45548</v>
      </c>
      <c r="Y713">
        <v>3</v>
      </c>
      <c r="Z713" s="86">
        <v>44169</v>
      </c>
      <c r="AB713">
        <v>3</v>
      </c>
      <c r="AC713" t="s">
        <v>156</v>
      </c>
    </row>
    <row r="714" spans="1:29" x14ac:dyDescent="0.2">
      <c r="A714" t="s">
        <v>1868</v>
      </c>
      <c r="B714" t="s">
        <v>1869</v>
      </c>
      <c r="C714" t="s">
        <v>1868</v>
      </c>
      <c r="D714" t="s">
        <v>84</v>
      </c>
      <c r="E714" t="s">
        <v>116</v>
      </c>
      <c r="F714" t="s">
        <v>117</v>
      </c>
      <c r="G714" t="s">
        <v>90</v>
      </c>
      <c r="I714" t="s">
        <v>91</v>
      </c>
      <c r="J714" t="s">
        <v>323</v>
      </c>
      <c r="L714">
        <v>27.753799999999998</v>
      </c>
      <c r="M714">
        <v>24.877748</v>
      </c>
      <c r="N714">
        <v>25.058</v>
      </c>
      <c r="O714">
        <v>21.28210043</v>
      </c>
      <c r="P714">
        <v>18.763200000000001</v>
      </c>
      <c r="Q714" s="86">
        <v>45821</v>
      </c>
      <c r="V714" t="s">
        <v>1870</v>
      </c>
      <c r="AB714">
        <v>4</v>
      </c>
      <c r="AC714" t="s">
        <v>127</v>
      </c>
    </row>
    <row r="715" spans="1:29" x14ac:dyDescent="0.2">
      <c r="A715" t="s">
        <v>1871</v>
      </c>
      <c r="B715" t="s">
        <v>1872</v>
      </c>
      <c r="C715" t="s">
        <v>1871</v>
      </c>
      <c r="D715" t="s">
        <v>84</v>
      </c>
      <c r="E715" t="s">
        <v>116</v>
      </c>
      <c r="G715" t="s">
        <v>90</v>
      </c>
      <c r="I715" t="s">
        <v>91</v>
      </c>
      <c r="J715" t="s">
        <v>323</v>
      </c>
      <c r="L715">
        <v>203.0489</v>
      </c>
      <c r="M715">
        <v>58.859034880000003</v>
      </c>
      <c r="N715">
        <v>65.585300000000004</v>
      </c>
      <c r="O715">
        <v>62.952184340000002</v>
      </c>
      <c r="P715">
        <v>74.227699999999999</v>
      </c>
      <c r="Q715" s="86">
        <v>45821</v>
      </c>
      <c r="V715" t="s">
        <v>1873</v>
      </c>
      <c r="AB715">
        <v>5</v>
      </c>
      <c r="AC715" t="s">
        <v>86</v>
      </c>
    </row>
    <row r="716" spans="1:29" x14ac:dyDescent="0.2">
      <c r="A716" t="s">
        <v>16979</v>
      </c>
      <c r="B716" t="s">
        <v>16980</v>
      </c>
      <c r="C716" t="s">
        <v>16979</v>
      </c>
      <c r="D716" t="s">
        <v>84</v>
      </c>
      <c r="E716" t="s">
        <v>116</v>
      </c>
      <c r="G716" t="s">
        <v>294</v>
      </c>
      <c r="H716" t="s">
        <v>16981</v>
      </c>
      <c r="I716" t="s">
        <v>91</v>
      </c>
      <c r="M716">
        <v>71.154987090000006</v>
      </c>
      <c r="O716">
        <v>87.69267413</v>
      </c>
      <c r="AB716">
        <v>5</v>
      </c>
      <c r="AC716" t="s">
        <v>86</v>
      </c>
    </row>
    <row r="717" spans="1:29" x14ac:dyDescent="0.2">
      <c r="A717" t="s">
        <v>1874</v>
      </c>
      <c r="B717" t="s">
        <v>1875</v>
      </c>
      <c r="C717" t="s">
        <v>1874</v>
      </c>
      <c r="D717" t="s">
        <v>84</v>
      </c>
      <c r="E717" t="s">
        <v>89</v>
      </c>
      <c r="F717" t="s">
        <v>642</v>
      </c>
      <c r="G717" t="s">
        <v>90</v>
      </c>
      <c r="I717" t="s">
        <v>91</v>
      </c>
      <c r="J717" t="s">
        <v>323</v>
      </c>
      <c r="K717" t="s">
        <v>1835</v>
      </c>
      <c r="L717">
        <v>5.7050000000000001</v>
      </c>
      <c r="M717">
        <v>5.3149612270000004</v>
      </c>
      <c r="N717">
        <v>5.5759999999999996</v>
      </c>
      <c r="O717">
        <v>4.6501347739999996</v>
      </c>
      <c r="P717">
        <v>5.0010000000000003</v>
      </c>
      <c r="Q717" s="86">
        <v>45821</v>
      </c>
      <c r="R717">
        <v>5</v>
      </c>
      <c r="S717">
        <v>1.02</v>
      </c>
      <c r="T717">
        <v>1</v>
      </c>
      <c r="V717" t="s">
        <v>1876</v>
      </c>
      <c r="W717">
        <v>5</v>
      </c>
      <c r="X717" s="86">
        <v>45814</v>
      </c>
      <c r="Y717">
        <v>3</v>
      </c>
      <c r="Z717" s="86">
        <v>44077</v>
      </c>
      <c r="AA717">
        <v>2</v>
      </c>
      <c r="AB717">
        <v>3</v>
      </c>
      <c r="AC717" t="s">
        <v>156</v>
      </c>
    </row>
    <row r="718" spans="1:29" x14ac:dyDescent="0.2">
      <c r="A718" t="s">
        <v>1877</v>
      </c>
      <c r="B718" t="s">
        <v>1878</v>
      </c>
      <c r="C718" t="s">
        <v>1877</v>
      </c>
      <c r="D718" t="s">
        <v>84</v>
      </c>
      <c r="E718" t="s">
        <v>89</v>
      </c>
      <c r="G718" t="s">
        <v>90</v>
      </c>
      <c r="I718" t="s">
        <v>91</v>
      </c>
      <c r="J718" t="s">
        <v>323</v>
      </c>
      <c r="L718">
        <v>5.7060000000000004</v>
      </c>
      <c r="M718">
        <v>5.315897165</v>
      </c>
      <c r="N718">
        <v>5.577</v>
      </c>
      <c r="O718">
        <v>4.6520103290000003</v>
      </c>
      <c r="P718">
        <v>5.0049999999999999</v>
      </c>
      <c r="Q718" s="86">
        <v>45821</v>
      </c>
      <c r="R718">
        <v>5</v>
      </c>
      <c r="S718">
        <v>1.02</v>
      </c>
      <c r="T718">
        <v>1</v>
      </c>
      <c r="V718" t="s">
        <v>1879</v>
      </c>
      <c r="W718">
        <v>5</v>
      </c>
      <c r="X718" s="86">
        <v>45814</v>
      </c>
      <c r="Y718">
        <v>3</v>
      </c>
      <c r="Z718" s="86">
        <v>44077</v>
      </c>
      <c r="AA718">
        <v>2</v>
      </c>
      <c r="AB718">
        <v>3</v>
      </c>
      <c r="AC718" t="s">
        <v>156</v>
      </c>
    </row>
    <row r="719" spans="1:29" x14ac:dyDescent="0.2">
      <c r="A719" t="s">
        <v>1880</v>
      </c>
      <c r="B719" t="s">
        <v>1881</v>
      </c>
      <c r="C719" t="s">
        <v>1880</v>
      </c>
      <c r="D719" t="s">
        <v>84</v>
      </c>
      <c r="E719" t="s">
        <v>89</v>
      </c>
      <c r="F719" t="s">
        <v>642</v>
      </c>
      <c r="G719" t="s">
        <v>90</v>
      </c>
      <c r="I719" t="s">
        <v>91</v>
      </c>
      <c r="J719" t="s">
        <v>323</v>
      </c>
      <c r="K719" t="s">
        <v>1882</v>
      </c>
      <c r="L719">
        <v>7.8360000000000003</v>
      </c>
      <c r="M719">
        <v>7.5376434559999996</v>
      </c>
      <c r="N719">
        <v>7.1959999999999997</v>
      </c>
      <c r="O719">
        <v>6.659077806</v>
      </c>
      <c r="P719">
        <v>6.8109999999999999</v>
      </c>
      <c r="Q719" s="86">
        <v>45821</v>
      </c>
      <c r="S719">
        <v>1.08</v>
      </c>
      <c r="T719">
        <v>0.5</v>
      </c>
      <c r="V719" t="s">
        <v>1883</v>
      </c>
      <c r="W719">
        <v>5</v>
      </c>
      <c r="X719" s="86">
        <v>45692</v>
      </c>
      <c r="AA719">
        <v>2</v>
      </c>
      <c r="AB719">
        <v>3</v>
      </c>
      <c r="AC719" t="s">
        <v>156</v>
      </c>
    </row>
    <row r="720" spans="1:29" x14ac:dyDescent="0.2">
      <c r="A720" t="s">
        <v>1884</v>
      </c>
      <c r="B720" t="s">
        <v>1885</v>
      </c>
      <c r="C720" t="s">
        <v>1884</v>
      </c>
      <c r="D720" t="s">
        <v>84</v>
      </c>
      <c r="E720" t="s">
        <v>89</v>
      </c>
      <c r="F720" t="s">
        <v>642</v>
      </c>
      <c r="G720" t="s">
        <v>90</v>
      </c>
      <c r="I720" t="s">
        <v>91</v>
      </c>
      <c r="J720" t="s">
        <v>323</v>
      </c>
      <c r="K720" t="s">
        <v>1882</v>
      </c>
      <c r="L720">
        <v>8.7959999999999994</v>
      </c>
      <c r="M720">
        <v>7.4379976750000001</v>
      </c>
      <c r="N720">
        <v>7.0380000000000003</v>
      </c>
      <c r="O720">
        <v>5.8753020280000001</v>
      </c>
      <c r="P720">
        <v>5.2249999999999996</v>
      </c>
      <c r="Q720" s="86">
        <v>45761</v>
      </c>
      <c r="S720">
        <v>1.83</v>
      </c>
      <c r="T720">
        <v>1.25</v>
      </c>
      <c r="V720" t="s">
        <v>1886</v>
      </c>
      <c r="W720">
        <v>5</v>
      </c>
      <c r="X720" s="86">
        <v>45692</v>
      </c>
      <c r="AA720">
        <v>2</v>
      </c>
      <c r="AB720">
        <v>3</v>
      </c>
      <c r="AC720" t="s">
        <v>156</v>
      </c>
    </row>
    <row r="721" spans="1:29" x14ac:dyDescent="0.2">
      <c r="A721" t="s">
        <v>1887</v>
      </c>
      <c r="B721" t="s">
        <v>1888</v>
      </c>
      <c r="C721" t="s">
        <v>1887</v>
      </c>
      <c r="D721" t="s">
        <v>84</v>
      </c>
      <c r="E721" t="s">
        <v>89</v>
      </c>
      <c r="G721" t="s">
        <v>90</v>
      </c>
      <c r="I721" t="s">
        <v>91</v>
      </c>
      <c r="J721" t="s">
        <v>323</v>
      </c>
      <c r="K721" t="s">
        <v>1849</v>
      </c>
      <c r="L721">
        <v>4.5529999999999999</v>
      </c>
      <c r="M721">
        <v>4.2791112020000002</v>
      </c>
      <c r="N721">
        <v>3.7530000000000001</v>
      </c>
      <c r="O721">
        <v>2.991098338</v>
      </c>
      <c r="P721">
        <v>2.8769999999999998</v>
      </c>
      <c r="Q721" s="86">
        <v>45821</v>
      </c>
      <c r="R721">
        <v>5</v>
      </c>
      <c r="S721">
        <v>1.51</v>
      </c>
      <c r="T721">
        <v>1.5</v>
      </c>
      <c r="V721" t="s">
        <v>1889</v>
      </c>
      <c r="W721">
        <v>4</v>
      </c>
      <c r="X721" s="86">
        <v>45321</v>
      </c>
      <c r="Y721">
        <v>3</v>
      </c>
      <c r="Z721" s="86">
        <v>45181</v>
      </c>
      <c r="AA721">
        <v>2</v>
      </c>
      <c r="AB721">
        <v>3</v>
      </c>
      <c r="AC721" t="s">
        <v>156</v>
      </c>
    </row>
    <row r="722" spans="1:29" x14ac:dyDescent="0.2">
      <c r="A722" t="s">
        <v>1890</v>
      </c>
      <c r="B722" t="s">
        <v>1891</v>
      </c>
      <c r="C722" t="s">
        <v>1890</v>
      </c>
      <c r="D722" t="s">
        <v>84</v>
      </c>
      <c r="E722" t="s">
        <v>89</v>
      </c>
      <c r="F722" t="s">
        <v>642</v>
      </c>
      <c r="G722" t="s">
        <v>90</v>
      </c>
      <c r="I722" t="s">
        <v>91</v>
      </c>
      <c r="J722" t="s">
        <v>323</v>
      </c>
      <c r="K722" t="s">
        <v>1022</v>
      </c>
      <c r="L722">
        <v>19.565999999999999</v>
      </c>
      <c r="M722">
        <v>15.24485717</v>
      </c>
      <c r="N722">
        <v>19.260999999999999</v>
      </c>
      <c r="O722">
        <v>12.26111043</v>
      </c>
      <c r="P722">
        <v>12.555</v>
      </c>
      <c r="Q722" s="86">
        <v>45821</v>
      </c>
      <c r="S722">
        <v>0.78</v>
      </c>
      <c r="T722">
        <v>0.72</v>
      </c>
      <c r="V722" t="s">
        <v>1892</v>
      </c>
      <c r="W722">
        <v>6</v>
      </c>
      <c r="X722" s="86">
        <v>45694</v>
      </c>
      <c r="Y722">
        <v>5</v>
      </c>
      <c r="Z722" s="86">
        <v>45495</v>
      </c>
      <c r="AA722">
        <v>3</v>
      </c>
      <c r="AB722">
        <v>3</v>
      </c>
      <c r="AC722" t="s">
        <v>156</v>
      </c>
    </row>
    <row r="723" spans="1:29" x14ac:dyDescent="0.2">
      <c r="A723" t="s">
        <v>16302</v>
      </c>
      <c r="B723" t="s">
        <v>16303</v>
      </c>
      <c r="C723" t="s">
        <v>16302</v>
      </c>
      <c r="D723" t="s">
        <v>84</v>
      </c>
      <c r="E723" t="s">
        <v>89</v>
      </c>
      <c r="G723" t="s">
        <v>90</v>
      </c>
      <c r="I723" t="s">
        <v>91</v>
      </c>
      <c r="L723">
        <v>19.571000000000002</v>
      </c>
      <c r="M723">
        <v>15.254524419999999</v>
      </c>
      <c r="N723">
        <v>19.271000000000001</v>
      </c>
      <c r="O723">
        <v>12.26087197</v>
      </c>
      <c r="P723">
        <v>12.557</v>
      </c>
      <c r="Q723" s="86">
        <v>45821</v>
      </c>
      <c r="S723">
        <v>0.8</v>
      </c>
      <c r="W723">
        <v>6</v>
      </c>
      <c r="X723" s="86">
        <v>45694</v>
      </c>
      <c r="Y723">
        <v>5</v>
      </c>
      <c r="Z723" s="86">
        <v>45495</v>
      </c>
      <c r="AB723">
        <v>3</v>
      </c>
      <c r="AC723" t="s">
        <v>156</v>
      </c>
    </row>
    <row r="724" spans="1:29" x14ac:dyDescent="0.2">
      <c r="A724" t="s">
        <v>1893</v>
      </c>
      <c r="B724" t="s">
        <v>1894</v>
      </c>
      <c r="C724" t="s">
        <v>1893</v>
      </c>
      <c r="D724" t="s">
        <v>84</v>
      </c>
      <c r="E724" t="s">
        <v>116</v>
      </c>
      <c r="F724" t="s">
        <v>117</v>
      </c>
      <c r="G724" t="s">
        <v>90</v>
      </c>
      <c r="I724" t="s">
        <v>91</v>
      </c>
      <c r="J724" t="s">
        <v>323</v>
      </c>
      <c r="L724">
        <v>22.676100000000002</v>
      </c>
      <c r="M724">
        <v>21.487892989999999</v>
      </c>
      <c r="N724">
        <v>21.557500000000001</v>
      </c>
      <c r="O724">
        <v>19.34624376</v>
      </c>
      <c r="P724">
        <v>20.783100000000001</v>
      </c>
      <c r="Q724" s="86">
        <v>45821</v>
      </c>
      <c r="V724" t="s">
        <v>1895</v>
      </c>
      <c r="AB724">
        <v>4</v>
      </c>
      <c r="AC724" t="s">
        <v>127</v>
      </c>
    </row>
    <row r="725" spans="1:29" x14ac:dyDescent="0.2">
      <c r="A725" t="s">
        <v>1896</v>
      </c>
      <c r="B725" t="s">
        <v>1897</v>
      </c>
      <c r="C725" t="s">
        <v>1896</v>
      </c>
      <c r="D725" t="s">
        <v>84</v>
      </c>
      <c r="E725" t="s">
        <v>89</v>
      </c>
      <c r="F725" t="s">
        <v>642</v>
      </c>
      <c r="G725" t="s">
        <v>90</v>
      </c>
      <c r="I725" t="s">
        <v>91</v>
      </c>
      <c r="J725" t="s">
        <v>323</v>
      </c>
      <c r="K725" t="s">
        <v>1670</v>
      </c>
      <c r="L725">
        <v>7.3760000000000003</v>
      </c>
      <c r="M725">
        <v>7.7468425280000002</v>
      </c>
      <c r="N725">
        <v>8.4060000000000006</v>
      </c>
      <c r="O725">
        <v>7.147836066</v>
      </c>
      <c r="P725">
        <v>6.0279999999999996</v>
      </c>
      <c r="Q725" s="86">
        <v>45821</v>
      </c>
      <c r="S725">
        <v>0.66</v>
      </c>
      <c r="T725">
        <v>0.6</v>
      </c>
      <c r="V725" t="s">
        <v>1898</v>
      </c>
      <c r="W725">
        <v>4</v>
      </c>
      <c r="X725" s="86">
        <v>45803</v>
      </c>
      <c r="Y725">
        <v>3</v>
      </c>
      <c r="Z725" s="86">
        <v>45803</v>
      </c>
      <c r="AA725">
        <v>2</v>
      </c>
      <c r="AB725">
        <v>3</v>
      </c>
      <c r="AC725" t="s">
        <v>156</v>
      </c>
    </row>
    <row r="726" spans="1:29" x14ac:dyDescent="0.2">
      <c r="A726" t="s">
        <v>1899</v>
      </c>
      <c r="B726" t="s">
        <v>1900</v>
      </c>
      <c r="C726" t="s">
        <v>1899</v>
      </c>
      <c r="D726" t="s">
        <v>84</v>
      </c>
      <c r="E726" t="s">
        <v>116</v>
      </c>
      <c r="G726" t="s">
        <v>90</v>
      </c>
      <c r="L726">
        <v>21.902200000000001</v>
      </c>
      <c r="M726">
        <v>22.4086161</v>
      </c>
      <c r="N726">
        <v>22.2667</v>
      </c>
      <c r="O726">
        <v>22.393776089999999</v>
      </c>
      <c r="P726">
        <v>30.187200000000001</v>
      </c>
      <c r="Q726" s="86">
        <v>45821</v>
      </c>
      <c r="AB726">
        <v>4</v>
      </c>
      <c r="AC726" t="s">
        <v>127</v>
      </c>
    </row>
    <row r="727" spans="1:29" x14ac:dyDescent="0.2">
      <c r="A727" t="s">
        <v>1901</v>
      </c>
      <c r="B727" t="s">
        <v>1902</v>
      </c>
      <c r="C727" t="s">
        <v>1901</v>
      </c>
      <c r="D727" t="s">
        <v>84</v>
      </c>
      <c r="E727" t="s">
        <v>116</v>
      </c>
      <c r="G727" t="s">
        <v>90</v>
      </c>
      <c r="L727">
        <v>28.2637</v>
      </c>
      <c r="M727">
        <v>30.952254969999998</v>
      </c>
      <c r="N727">
        <v>33.283200000000001</v>
      </c>
      <c r="O727">
        <v>34.499423460000003</v>
      </c>
      <c r="P727">
        <v>32.241799999999998</v>
      </c>
      <c r="Q727" s="86">
        <v>45821</v>
      </c>
      <c r="AB727">
        <v>4</v>
      </c>
      <c r="AC727" t="s">
        <v>127</v>
      </c>
    </row>
    <row r="728" spans="1:29" x14ac:dyDescent="0.2">
      <c r="A728" t="s">
        <v>1903</v>
      </c>
      <c r="B728" t="s">
        <v>1904</v>
      </c>
      <c r="C728" t="s">
        <v>1903</v>
      </c>
      <c r="D728" t="s">
        <v>84</v>
      </c>
      <c r="E728" t="s">
        <v>89</v>
      </c>
      <c r="F728" t="s">
        <v>642</v>
      </c>
      <c r="G728" t="s">
        <v>90</v>
      </c>
      <c r="I728" t="s">
        <v>91</v>
      </c>
      <c r="J728" t="s">
        <v>323</v>
      </c>
      <c r="K728" t="s">
        <v>778</v>
      </c>
      <c r="L728">
        <v>9.2390000000000008</v>
      </c>
      <c r="M728">
        <v>9.6847876490000004</v>
      </c>
      <c r="N728">
        <v>10.132</v>
      </c>
      <c r="O728">
        <v>6.6824916459999999</v>
      </c>
      <c r="P728">
        <v>5.5869999999999997</v>
      </c>
      <c r="Q728" s="86">
        <v>45821</v>
      </c>
      <c r="S728">
        <v>0.21</v>
      </c>
      <c r="T728">
        <v>0.2</v>
      </c>
      <c r="V728" t="s">
        <v>1905</v>
      </c>
      <c r="W728">
        <v>4</v>
      </c>
      <c r="X728" s="86">
        <v>45747</v>
      </c>
      <c r="Y728">
        <v>3</v>
      </c>
      <c r="Z728" s="86">
        <v>45747</v>
      </c>
      <c r="AA728">
        <v>2</v>
      </c>
      <c r="AB728">
        <v>3</v>
      </c>
      <c r="AC728" t="s">
        <v>156</v>
      </c>
    </row>
    <row r="729" spans="1:29" x14ac:dyDescent="0.2">
      <c r="A729" t="s">
        <v>1906</v>
      </c>
      <c r="B729" t="s">
        <v>1907</v>
      </c>
      <c r="C729" t="s">
        <v>1906</v>
      </c>
      <c r="D729" t="s">
        <v>84</v>
      </c>
      <c r="E729" t="s">
        <v>89</v>
      </c>
      <c r="G729" t="s">
        <v>90</v>
      </c>
      <c r="I729" t="s">
        <v>91</v>
      </c>
      <c r="L729">
        <v>15.619</v>
      </c>
      <c r="M729">
        <v>13.234162530000001</v>
      </c>
      <c r="N729">
        <v>15.151</v>
      </c>
      <c r="O729">
        <v>12.896949749999999</v>
      </c>
      <c r="P729">
        <v>13.144</v>
      </c>
      <c r="Q729" s="86">
        <v>45821</v>
      </c>
      <c r="S729">
        <v>0.2</v>
      </c>
      <c r="W729">
        <v>6</v>
      </c>
      <c r="X729" s="86">
        <v>45747</v>
      </c>
      <c r="Y729">
        <v>4</v>
      </c>
      <c r="Z729" s="86">
        <v>45747</v>
      </c>
      <c r="AB729">
        <v>3</v>
      </c>
      <c r="AC729" t="s">
        <v>156</v>
      </c>
    </row>
    <row r="730" spans="1:29" x14ac:dyDescent="0.2">
      <c r="A730" t="s">
        <v>1908</v>
      </c>
      <c r="B730" t="s">
        <v>1909</v>
      </c>
      <c r="C730" t="s">
        <v>1908</v>
      </c>
      <c r="D730" t="s">
        <v>84</v>
      </c>
      <c r="E730" t="s">
        <v>564</v>
      </c>
      <c r="G730" t="s">
        <v>90</v>
      </c>
      <c r="H730" t="s">
        <v>163</v>
      </c>
      <c r="I730" t="s">
        <v>91</v>
      </c>
      <c r="L730">
        <v>13.798</v>
      </c>
      <c r="M730">
        <v>8.4280838350000007</v>
      </c>
      <c r="N730">
        <v>13.113</v>
      </c>
      <c r="O730">
        <v>6.8628995240000004</v>
      </c>
      <c r="P730">
        <v>9.6050000000000004</v>
      </c>
      <c r="Q730" s="86">
        <v>45821</v>
      </c>
      <c r="S730">
        <v>1.1599999999999999</v>
      </c>
      <c r="W730">
        <v>4</v>
      </c>
      <c r="X730" s="86">
        <v>43373</v>
      </c>
      <c r="Y730">
        <v>5</v>
      </c>
      <c r="Z730" s="86">
        <v>45747</v>
      </c>
      <c r="AB730">
        <v>3</v>
      </c>
      <c r="AC730" t="s">
        <v>156</v>
      </c>
    </row>
    <row r="731" spans="1:29" x14ac:dyDescent="0.2">
      <c r="A731" t="s">
        <v>1910</v>
      </c>
      <c r="B731" t="s">
        <v>1911</v>
      </c>
      <c r="C731" t="s">
        <v>1910</v>
      </c>
      <c r="D731" t="s">
        <v>84</v>
      </c>
      <c r="E731" t="s">
        <v>89</v>
      </c>
      <c r="G731" t="s">
        <v>90</v>
      </c>
      <c r="I731" t="s">
        <v>91</v>
      </c>
      <c r="J731" t="s">
        <v>323</v>
      </c>
      <c r="L731">
        <v>7.641</v>
      </c>
      <c r="M731">
        <v>8.2640686569999993</v>
      </c>
      <c r="N731">
        <v>9.0830000000000002</v>
      </c>
      <c r="O731">
        <v>5.2816953230000001</v>
      </c>
      <c r="P731">
        <v>2.923</v>
      </c>
      <c r="Q731" s="86">
        <v>45821</v>
      </c>
      <c r="S731">
        <v>0.47</v>
      </c>
      <c r="T731">
        <v>0.45</v>
      </c>
      <c r="V731" t="s">
        <v>1912</v>
      </c>
      <c r="W731">
        <v>4</v>
      </c>
      <c r="X731" s="86">
        <v>45702</v>
      </c>
      <c r="Y731">
        <v>3</v>
      </c>
      <c r="Z731" s="86">
        <v>45657</v>
      </c>
      <c r="AA731">
        <v>2</v>
      </c>
      <c r="AB731">
        <v>3</v>
      </c>
      <c r="AC731" t="s">
        <v>156</v>
      </c>
    </row>
    <row r="732" spans="1:29" x14ac:dyDescent="0.2">
      <c r="A732" t="s">
        <v>1913</v>
      </c>
      <c r="B732" t="s">
        <v>1914</v>
      </c>
      <c r="C732" t="s">
        <v>1913</v>
      </c>
      <c r="D732" t="s">
        <v>84</v>
      </c>
      <c r="E732" t="s">
        <v>89</v>
      </c>
      <c r="F732" t="s">
        <v>642</v>
      </c>
      <c r="G732" t="s">
        <v>90</v>
      </c>
      <c r="I732" t="s">
        <v>91</v>
      </c>
      <c r="J732" t="s">
        <v>323</v>
      </c>
      <c r="K732" t="s">
        <v>1915</v>
      </c>
      <c r="L732">
        <v>11.363</v>
      </c>
      <c r="M732">
        <v>9.8820683200000001</v>
      </c>
      <c r="N732">
        <v>10.811999999999999</v>
      </c>
      <c r="O732">
        <v>8.6857736239999994</v>
      </c>
      <c r="P732">
        <v>8.6980000000000004</v>
      </c>
      <c r="Q732" s="86">
        <v>45821</v>
      </c>
      <c r="S732">
        <v>0.16</v>
      </c>
      <c r="V732" t="s">
        <v>1916</v>
      </c>
      <c r="W732">
        <v>6</v>
      </c>
      <c r="X732" s="86">
        <v>45737</v>
      </c>
      <c r="Y732">
        <v>7</v>
      </c>
      <c r="Z732" s="86">
        <v>45657</v>
      </c>
      <c r="AA732">
        <v>3</v>
      </c>
      <c r="AB732">
        <v>5</v>
      </c>
      <c r="AC732" t="s">
        <v>86</v>
      </c>
    </row>
    <row r="733" spans="1:29" x14ac:dyDescent="0.2">
      <c r="A733" t="s">
        <v>1917</v>
      </c>
      <c r="B733" t="s">
        <v>1918</v>
      </c>
      <c r="C733" t="s">
        <v>1917</v>
      </c>
      <c r="D733" t="s">
        <v>84</v>
      </c>
      <c r="E733" t="s">
        <v>89</v>
      </c>
      <c r="F733" t="s">
        <v>642</v>
      </c>
      <c r="G733" t="s">
        <v>90</v>
      </c>
      <c r="I733" t="s">
        <v>91</v>
      </c>
      <c r="J733" t="s">
        <v>323</v>
      </c>
      <c r="K733" t="s">
        <v>1082</v>
      </c>
      <c r="L733">
        <v>11.38</v>
      </c>
      <c r="M733">
        <v>9.8823455300000003</v>
      </c>
      <c r="N733">
        <v>10.818</v>
      </c>
      <c r="O733">
        <v>8.6932292619999991</v>
      </c>
      <c r="P733">
        <v>8.7119999999999997</v>
      </c>
      <c r="Q733" s="86">
        <v>45821</v>
      </c>
      <c r="S733">
        <v>0.1</v>
      </c>
      <c r="V733" t="s">
        <v>1919</v>
      </c>
      <c r="W733">
        <v>6</v>
      </c>
      <c r="X733" s="86">
        <v>45737</v>
      </c>
      <c r="Y733">
        <v>4</v>
      </c>
      <c r="Z733" s="86">
        <v>45657</v>
      </c>
      <c r="AA733">
        <v>3</v>
      </c>
      <c r="AB733">
        <v>3</v>
      </c>
      <c r="AC733" t="s">
        <v>156</v>
      </c>
    </row>
    <row r="734" spans="1:29" x14ac:dyDescent="0.2">
      <c r="A734" t="s">
        <v>1920</v>
      </c>
      <c r="B734" t="s">
        <v>1921</v>
      </c>
      <c r="C734" t="s">
        <v>1920</v>
      </c>
      <c r="D734" t="s">
        <v>84</v>
      </c>
      <c r="E734" t="s">
        <v>89</v>
      </c>
      <c r="G734" t="s">
        <v>90</v>
      </c>
      <c r="H734" t="s">
        <v>196</v>
      </c>
      <c r="I734" t="s">
        <v>91</v>
      </c>
      <c r="L734">
        <v>14.661</v>
      </c>
      <c r="M734">
        <v>12.18805901</v>
      </c>
      <c r="N734">
        <v>14.201000000000001</v>
      </c>
      <c r="O734">
        <v>9.9686115500000003</v>
      </c>
      <c r="P734">
        <v>11.276</v>
      </c>
      <c r="Q734" s="86">
        <v>45821</v>
      </c>
      <c r="S734">
        <v>0.12</v>
      </c>
      <c r="W734">
        <v>6</v>
      </c>
      <c r="X734" s="86">
        <v>45737</v>
      </c>
      <c r="Y734">
        <v>4</v>
      </c>
      <c r="Z734" s="86">
        <v>45657</v>
      </c>
      <c r="AB734">
        <v>3</v>
      </c>
      <c r="AC734" t="s">
        <v>156</v>
      </c>
    </row>
    <row r="735" spans="1:29" x14ac:dyDescent="0.2">
      <c r="A735" t="s">
        <v>1922</v>
      </c>
      <c r="B735" t="s">
        <v>1923</v>
      </c>
      <c r="C735" t="s">
        <v>1922</v>
      </c>
      <c r="D735" t="s">
        <v>84</v>
      </c>
      <c r="E735" t="s">
        <v>89</v>
      </c>
      <c r="G735" t="s">
        <v>90</v>
      </c>
      <c r="L735">
        <v>16.402999999999999</v>
      </c>
      <c r="M735">
        <v>14.07897825</v>
      </c>
      <c r="N735">
        <v>16.242999999999999</v>
      </c>
      <c r="O735">
        <v>14.068363120000001</v>
      </c>
      <c r="P735">
        <v>14.814</v>
      </c>
      <c r="Q735" s="86">
        <v>45821</v>
      </c>
      <c r="W735">
        <v>6</v>
      </c>
      <c r="X735" s="86">
        <v>45737</v>
      </c>
      <c r="Y735">
        <v>6</v>
      </c>
      <c r="Z735" s="86">
        <v>45657</v>
      </c>
      <c r="AB735">
        <v>4</v>
      </c>
      <c r="AC735" t="s">
        <v>127</v>
      </c>
    </row>
    <row r="736" spans="1:29" x14ac:dyDescent="0.2">
      <c r="A736" t="s">
        <v>1924</v>
      </c>
      <c r="B736" t="s">
        <v>1925</v>
      </c>
      <c r="C736" t="s">
        <v>1924</v>
      </c>
      <c r="D736" t="s">
        <v>84</v>
      </c>
      <c r="E736" t="s">
        <v>89</v>
      </c>
      <c r="G736" t="s">
        <v>90</v>
      </c>
      <c r="L736">
        <v>16.407</v>
      </c>
      <c r="M736">
        <v>14.07584544</v>
      </c>
      <c r="N736">
        <v>16.254000000000001</v>
      </c>
      <c r="O736">
        <v>14.056092209999999</v>
      </c>
      <c r="P736">
        <v>14.821</v>
      </c>
      <c r="Q736" s="86">
        <v>45821</v>
      </c>
      <c r="W736">
        <v>6</v>
      </c>
      <c r="X736" s="86">
        <v>45737</v>
      </c>
      <c r="Y736">
        <v>4</v>
      </c>
      <c r="Z736" s="86">
        <v>45657</v>
      </c>
      <c r="AB736">
        <v>3</v>
      </c>
      <c r="AC736" t="s">
        <v>156</v>
      </c>
    </row>
    <row r="737" spans="1:29" x14ac:dyDescent="0.2">
      <c r="A737" t="s">
        <v>1926</v>
      </c>
      <c r="B737" t="s">
        <v>1927</v>
      </c>
      <c r="C737" t="s">
        <v>1926</v>
      </c>
      <c r="D737" t="s">
        <v>84</v>
      </c>
      <c r="E737" t="s">
        <v>89</v>
      </c>
      <c r="G737" t="s">
        <v>90</v>
      </c>
      <c r="H737" t="s">
        <v>196</v>
      </c>
      <c r="I737" t="s">
        <v>91</v>
      </c>
      <c r="L737">
        <v>12.589</v>
      </c>
      <c r="M737">
        <v>10.34596801</v>
      </c>
      <c r="N737">
        <v>11.278</v>
      </c>
      <c r="O737">
        <v>8.8859599090000003</v>
      </c>
      <c r="P737">
        <v>9.1910000000000007</v>
      </c>
      <c r="Q737" s="86">
        <v>45821</v>
      </c>
      <c r="S737">
        <v>0.15</v>
      </c>
      <c r="W737">
        <v>6</v>
      </c>
      <c r="X737" s="86">
        <v>45737</v>
      </c>
      <c r="Y737">
        <v>4</v>
      </c>
      <c r="Z737" s="86">
        <v>45657</v>
      </c>
      <c r="AB737">
        <v>3</v>
      </c>
      <c r="AC737" t="s">
        <v>156</v>
      </c>
    </row>
    <row r="738" spans="1:29" x14ac:dyDescent="0.2">
      <c r="A738" t="s">
        <v>1928</v>
      </c>
      <c r="B738" t="s">
        <v>1929</v>
      </c>
      <c r="C738" t="s">
        <v>1928</v>
      </c>
      <c r="D738" t="s">
        <v>84</v>
      </c>
      <c r="E738" t="s">
        <v>89</v>
      </c>
      <c r="G738" t="s">
        <v>90</v>
      </c>
      <c r="I738" t="s">
        <v>91</v>
      </c>
      <c r="J738" t="s">
        <v>323</v>
      </c>
      <c r="L738">
        <v>18.385000000000002</v>
      </c>
      <c r="M738">
        <v>14.022951219999999</v>
      </c>
      <c r="N738">
        <v>19.318999999999999</v>
      </c>
      <c r="O738">
        <v>12.71955462</v>
      </c>
      <c r="P738">
        <v>13.917999999999999</v>
      </c>
      <c r="Q738" s="86">
        <v>45821</v>
      </c>
      <c r="S738">
        <v>0.19</v>
      </c>
      <c r="W738">
        <v>6</v>
      </c>
      <c r="X738" s="86">
        <v>45737</v>
      </c>
      <c r="Y738">
        <v>4</v>
      </c>
      <c r="Z738" s="86">
        <v>45657</v>
      </c>
      <c r="AA738">
        <v>3</v>
      </c>
      <c r="AB738">
        <v>3</v>
      </c>
      <c r="AC738" t="s">
        <v>156</v>
      </c>
    </row>
    <row r="739" spans="1:29" x14ac:dyDescent="0.2">
      <c r="A739" t="s">
        <v>16328</v>
      </c>
      <c r="B739" t="s">
        <v>16329</v>
      </c>
      <c r="C739" t="s">
        <v>16328</v>
      </c>
      <c r="D739" t="s">
        <v>84</v>
      </c>
      <c r="E739" t="s">
        <v>89</v>
      </c>
      <c r="G739" t="s">
        <v>90</v>
      </c>
      <c r="H739" t="s">
        <v>16039</v>
      </c>
      <c r="I739" t="s">
        <v>91</v>
      </c>
      <c r="L739">
        <v>15.476000000000001</v>
      </c>
      <c r="M739">
        <v>12.38518155</v>
      </c>
      <c r="N739">
        <v>15.298999999999999</v>
      </c>
      <c r="O739">
        <v>12.683580770000001</v>
      </c>
      <c r="P739">
        <v>13.472</v>
      </c>
      <c r="Q739" s="86">
        <v>45821</v>
      </c>
      <c r="S739">
        <v>0.14000000000000001</v>
      </c>
      <c r="W739">
        <v>5</v>
      </c>
      <c r="X739" s="86">
        <v>45737</v>
      </c>
      <c r="Y739">
        <v>4</v>
      </c>
      <c r="Z739" s="86">
        <v>45657</v>
      </c>
      <c r="AB739">
        <v>3</v>
      </c>
      <c r="AC739" t="s">
        <v>156</v>
      </c>
    </row>
    <row r="740" spans="1:29" x14ac:dyDescent="0.2">
      <c r="A740" t="s">
        <v>1930</v>
      </c>
      <c r="B740" t="s">
        <v>1931</v>
      </c>
      <c r="C740" t="s">
        <v>1930</v>
      </c>
      <c r="D740" t="s">
        <v>84</v>
      </c>
      <c r="E740" t="s">
        <v>89</v>
      </c>
      <c r="G740" t="s">
        <v>90</v>
      </c>
      <c r="L740">
        <v>22.146000000000001</v>
      </c>
      <c r="M740">
        <v>20.929768209999999</v>
      </c>
      <c r="N740">
        <v>23.094000000000001</v>
      </c>
      <c r="O740">
        <v>19.555712629999999</v>
      </c>
      <c r="P740">
        <v>22.513999999999999</v>
      </c>
      <c r="Q740" s="86">
        <v>45821</v>
      </c>
      <c r="W740">
        <v>6</v>
      </c>
      <c r="X740" s="86">
        <v>45778</v>
      </c>
      <c r="Y740">
        <v>5</v>
      </c>
      <c r="Z740" s="86">
        <v>45657</v>
      </c>
      <c r="AB740">
        <v>3</v>
      </c>
      <c r="AC740" t="s">
        <v>156</v>
      </c>
    </row>
    <row r="741" spans="1:29" x14ac:dyDescent="0.2">
      <c r="A741" t="s">
        <v>1932</v>
      </c>
      <c r="B741" t="s">
        <v>1933</v>
      </c>
      <c r="C741" t="s">
        <v>1932</v>
      </c>
      <c r="D741" t="s">
        <v>84</v>
      </c>
      <c r="E741" t="s">
        <v>89</v>
      </c>
      <c r="G741" t="s">
        <v>90</v>
      </c>
      <c r="H741" t="s">
        <v>196</v>
      </c>
      <c r="I741" t="s">
        <v>91</v>
      </c>
      <c r="L741">
        <v>14.04</v>
      </c>
      <c r="M741">
        <v>11.887147580000001</v>
      </c>
      <c r="N741">
        <v>13.282</v>
      </c>
      <c r="O741">
        <v>11.92413445</v>
      </c>
      <c r="P741">
        <v>14.063000000000001</v>
      </c>
      <c r="Q741" s="86">
        <v>45821</v>
      </c>
      <c r="S741">
        <v>0.31</v>
      </c>
      <c r="W741">
        <v>5</v>
      </c>
      <c r="X741" s="86">
        <v>45737</v>
      </c>
      <c r="Y741">
        <v>6</v>
      </c>
      <c r="Z741" s="86">
        <v>45657</v>
      </c>
      <c r="AB741">
        <v>4</v>
      </c>
      <c r="AC741" t="s">
        <v>127</v>
      </c>
    </row>
    <row r="742" spans="1:29" x14ac:dyDescent="0.2">
      <c r="A742" t="s">
        <v>1934</v>
      </c>
      <c r="B742" t="s">
        <v>1935</v>
      </c>
      <c r="C742" t="s">
        <v>1934</v>
      </c>
      <c r="D742" t="s">
        <v>84</v>
      </c>
      <c r="E742" t="s">
        <v>89</v>
      </c>
      <c r="G742" t="s">
        <v>90</v>
      </c>
      <c r="I742" t="s">
        <v>91</v>
      </c>
      <c r="J742" t="s">
        <v>323</v>
      </c>
      <c r="K742" t="s">
        <v>1082</v>
      </c>
      <c r="L742">
        <v>14.016999999999999</v>
      </c>
      <c r="M742">
        <v>11.872062489999999</v>
      </c>
      <c r="N742">
        <v>13.237</v>
      </c>
      <c r="O742">
        <v>11.893388010000001</v>
      </c>
      <c r="P742">
        <v>13.971</v>
      </c>
      <c r="Q742" s="86">
        <v>45821</v>
      </c>
      <c r="S742">
        <v>0.31</v>
      </c>
      <c r="V742" t="s">
        <v>1936</v>
      </c>
      <c r="W742">
        <v>5</v>
      </c>
      <c r="X742" s="86">
        <v>45737</v>
      </c>
      <c r="Y742">
        <v>4</v>
      </c>
      <c r="Z742" s="86">
        <v>45657</v>
      </c>
      <c r="AA742">
        <v>3</v>
      </c>
      <c r="AB742">
        <v>3</v>
      </c>
      <c r="AC742" t="s">
        <v>156</v>
      </c>
    </row>
    <row r="743" spans="1:29" x14ac:dyDescent="0.2">
      <c r="A743" t="s">
        <v>16330</v>
      </c>
      <c r="B743" t="s">
        <v>16331</v>
      </c>
      <c r="C743" t="s">
        <v>16330</v>
      </c>
      <c r="D743" t="s">
        <v>84</v>
      </c>
      <c r="E743" t="s">
        <v>89</v>
      </c>
      <c r="G743" t="s">
        <v>90</v>
      </c>
      <c r="H743" t="s">
        <v>16039</v>
      </c>
      <c r="I743" t="s">
        <v>91</v>
      </c>
      <c r="L743">
        <v>11.178000000000001</v>
      </c>
      <c r="M743">
        <v>9.3918717699999998</v>
      </c>
      <c r="N743">
        <v>10.286</v>
      </c>
      <c r="O743">
        <v>8.64870758</v>
      </c>
      <c r="P743">
        <v>9.0969999999999995</v>
      </c>
      <c r="Q743" s="86">
        <v>45821</v>
      </c>
      <c r="S743">
        <v>0.48</v>
      </c>
      <c r="W743">
        <v>6</v>
      </c>
      <c r="X743" s="86">
        <v>45737</v>
      </c>
      <c r="Y743">
        <v>4</v>
      </c>
      <c r="Z743" s="86">
        <v>45657</v>
      </c>
      <c r="AB743">
        <v>3</v>
      </c>
      <c r="AC743" t="s">
        <v>156</v>
      </c>
    </row>
    <row r="744" spans="1:29" x14ac:dyDescent="0.2">
      <c r="A744" t="s">
        <v>1937</v>
      </c>
      <c r="B744" t="s">
        <v>1938</v>
      </c>
      <c r="C744" t="s">
        <v>1937</v>
      </c>
      <c r="D744" t="s">
        <v>84</v>
      </c>
      <c r="E744" t="s">
        <v>982</v>
      </c>
      <c r="F744" t="s">
        <v>1277</v>
      </c>
      <c r="G744" t="s">
        <v>90</v>
      </c>
      <c r="I744" t="s">
        <v>91</v>
      </c>
      <c r="J744" t="s">
        <v>323</v>
      </c>
      <c r="K744" t="s">
        <v>1082</v>
      </c>
      <c r="L744">
        <v>0.66600000000000004</v>
      </c>
      <c r="M744">
        <v>0.616477214</v>
      </c>
      <c r="N744">
        <v>0.38700000000000001</v>
      </c>
      <c r="O744">
        <v>0.14616506900000001</v>
      </c>
      <c r="P744">
        <v>0.153</v>
      </c>
      <c r="Q744" s="86">
        <v>45821</v>
      </c>
      <c r="S744">
        <v>0.15</v>
      </c>
      <c r="V744" t="s">
        <v>1939</v>
      </c>
      <c r="W744">
        <v>1</v>
      </c>
      <c r="X744" s="86">
        <v>45737</v>
      </c>
      <c r="Y744">
        <v>1</v>
      </c>
      <c r="Z744" s="86">
        <v>45657</v>
      </c>
      <c r="AA744">
        <v>1</v>
      </c>
      <c r="AB744">
        <v>1</v>
      </c>
      <c r="AC744" t="s">
        <v>124</v>
      </c>
    </row>
    <row r="745" spans="1:29" x14ac:dyDescent="0.2">
      <c r="A745" t="s">
        <v>1940</v>
      </c>
      <c r="B745" t="s">
        <v>1941</v>
      </c>
      <c r="C745" t="s">
        <v>1940</v>
      </c>
      <c r="D745" t="s">
        <v>84</v>
      </c>
      <c r="E745" t="s">
        <v>89</v>
      </c>
      <c r="G745" t="s">
        <v>90</v>
      </c>
      <c r="H745" t="s">
        <v>196</v>
      </c>
      <c r="I745" t="s">
        <v>91</v>
      </c>
      <c r="L745">
        <v>8.2520000000000007</v>
      </c>
      <c r="M745">
        <v>8.8249291880000005</v>
      </c>
      <c r="N745">
        <v>9.5549999999999997</v>
      </c>
      <c r="O745">
        <v>5.2926939370000001</v>
      </c>
      <c r="P745">
        <v>3.0680000000000001</v>
      </c>
      <c r="Q745" s="86">
        <v>45821</v>
      </c>
      <c r="S745">
        <v>0.33</v>
      </c>
      <c r="W745">
        <v>4</v>
      </c>
      <c r="X745" s="86">
        <v>45737</v>
      </c>
      <c r="Y745">
        <v>7</v>
      </c>
      <c r="Z745" s="86">
        <v>45657</v>
      </c>
      <c r="AB745">
        <v>5</v>
      </c>
      <c r="AC745" t="s">
        <v>86</v>
      </c>
    </row>
    <row r="746" spans="1:29" x14ac:dyDescent="0.2">
      <c r="A746" t="s">
        <v>1942</v>
      </c>
      <c r="B746" t="s">
        <v>1943</v>
      </c>
      <c r="C746" t="s">
        <v>1942</v>
      </c>
      <c r="D746" t="s">
        <v>84</v>
      </c>
      <c r="E746" t="s">
        <v>564</v>
      </c>
      <c r="G746" t="s">
        <v>90</v>
      </c>
      <c r="H746" t="s">
        <v>196</v>
      </c>
      <c r="I746" t="s">
        <v>91</v>
      </c>
      <c r="L746">
        <v>18.222000000000001</v>
      </c>
      <c r="M746">
        <v>13.865900509999999</v>
      </c>
      <c r="N746">
        <v>19.600999999999999</v>
      </c>
      <c r="O746">
        <v>10.840937200000001</v>
      </c>
      <c r="P746">
        <v>10.653</v>
      </c>
      <c r="Q746" s="86">
        <v>45821</v>
      </c>
      <c r="S746">
        <v>0.92</v>
      </c>
      <c r="W746">
        <v>5</v>
      </c>
      <c r="X746" s="86">
        <v>45716</v>
      </c>
      <c r="Y746">
        <v>5</v>
      </c>
      <c r="Z746" s="86">
        <v>45777</v>
      </c>
      <c r="AB746">
        <v>3</v>
      </c>
      <c r="AC746" t="s">
        <v>156</v>
      </c>
    </row>
    <row r="747" spans="1:29" x14ac:dyDescent="0.2">
      <c r="A747" t="s">
        <v>16645</v>
      </c>
      <c r="B747" t="s">
        <v>16646</v>
      </c>
      <c r="C747" t="s">
        <v>16645</v>
      </c>
      <c r="D747" t="s">
        <v>84</v>
      </c>
      <c r="E747" t="s">
        <v>116</v>
      </c>
      <c r="G747" t="s">
        <v>90</v>
      </c>
      <c r="L747">
        <v>65.790499999999994</v>
      </c>
      <c r="M747">
        <v>68.438398629999995</v>
      </c>
      <c r="N747">
        <v>60.476199999999999</v>
      </c>
      <c r="O747">
        <v>52.62230186</v>
      </c>
      <c r="P747">
        <v>62.7378</v>
      </c>
      <c r="Q747" s="86">
        <v>45821</v>
      </c>
      <c r="AB747">
        <v>5</v>
      </c>
      <c r="AC747" t="s">
        <v>86</v>
      </c>
    </row>
    <row r="748" spans="1:29" x14ac:dyDescent="0.2">
      <c r="A748" t="s">
        <v>1944</v>
      </c>
      <c r="B748" t="s">
        <v>1945</v>
      </c>
      <c r="C748" t="s">
        <v>1944</v>
      </c>
      <c r="D748" t="s">
        <v>84</v>
      </c>
      <c r="E748" t="s">
        <v>564</v>
      </c>
      <c r="G748" t="s">
        <v>90</v>
      </c>
      <c r="H748" t="s">
        <v>196</v>
      </c>
      <c r="I748" t="s">
        <v>91</v>
      </c>
      <c r="L748">
        <v>8.5030000000000001</v>
      </c>
      <c r="M748">
        <v>3.6029476009999999</v>
      </c>
      <c r="N748">
        <v>7.9530000000000003</v>
      </c>
      <c r="O748">
        <v>3.9533874259999999</v>
      </c>
      <c r="P748">
        <v>7.6779999999999999</v>
      </c>
      <c r="Q748" s="86">
        <v>45821</v>
      </c>
      <c r="S748">
        <v>2.81</v>
      </c>
      <c r="W748">
        <v>6</v>
      </c>
      <c r="X748" s="86">
        <v>44651</v>
      </c>
      <c r="Y748">
        <v>5</v>
      </c>
      <c r="Z748" s="86">
        <v>45565</v>
      </c>
      <c r="AB748">
        <v>3</v>
      </c>
      <c r="AC748" t="s">
        <v>156</v>
      </c>
    </row>
    <row r="749" spans="1:29" x14ac:dyDescent="0.2">
      <c r="A749" t="s">
        <v>1946</v>
      </c>
      <c r="B749" t="s">
        <v>1947</v>
      </c>
      <c r="C749" t="s">
        <v>1946</v>
      </c>
      <c r="D749" t="s">
        <v>84</v>
      </c>
      <c r="E749" t="s">
        <v>89</v>
      </c>
      <c r="F749" t="s">
        <v>642</v>
      </c>
      <c r="G749" t="s">
        <v>90</v>
      </c>
      <c r="I749" t="s">
        <v>91</v>
      </c>
      <c r="J749" t="s">
        <v>323</v>
      </c>
      <c r="K749" t="s">
        <v>1118</v>
      </c>
      <c r="L749">
        <v>14.815</v>
      </c>
      <c r="M749">
        <v>12.37875711</v>
      </c>
      <c r="N749">
        <v>13.343999999999999</v>
      </c>
      <c r="O749">
        <v>9.7341189690000007</v>
      </c>
      <c r="P749">
        <v>9.1199999999999992</v>
      </c>
      <c r="Q749" s="86">
        <v>45821</v>
      </c>
      <c r="S749">
        <v>1.66</v>
      </c>
      <c r="T749">
        <v>1.66</v>
      </c>
      <c r="V749" t="s">
        <v>1948</v>
      </c>
      <c r="W749">
        <v>6</v>
      </c>
      <c r="X749" s="86">
        <v>45777</v>
      </c>
      <c r="Y749">
        <v>4</v>
      </c>
      <c r="Z749" s="86">
        <v>45747</v>
      </c>
      <c r="AA749">
        <v>3</v>
      </c>
      <c r="AB749">
        <v>3</v>
      </c>
      <c r="AC749" t="s">
        <v>156</v>
      </c>
    </row>
    <row r="750" spans="1:29" x14ac:dyDescent="0.2">
      <c r="A750" t="s">
        <v>1949</v>
      </c>
      <c r="B750" t="s">
        <v>1950</v>
      </c>
      <c r="C750" t="s">
        <v>1949</v>
      </c>
      <c r="D750" t="s">
        <v>84</v>
      </c>
      <c r="E750" t="s">
        <v>89</v>
      </c>
      <c r="G750" t="s">
        <v>90</v>
      </c>
      <c r="I750" t="s">
        <v>91</v>
      </c>
      <c r="J750" t="s">
        <v>323</v>
      </c>
      <c r="L750">
        <v>12.166</v>
      </c>
      <c r="M750">
        <v>10.93059324</v>
      </c>
      <c r="N750">
        <v>10.461</v>
      </c>
      <c r="O750">
        <v>9.4945542060000001</v>
      </c>
      <c r="P750">
        <v>8.8239999999999998</v>
      </c>
      <c r="Q750" s="86">
        <v>45821</v>
      </c>
      <c r="S750">
        <v>1.73</v>
      </c>
      <c r="T750">
        <v>1.5</v>
      </c>
      <c r="V750" t="s">
        <v>1951</v>
      </c>
      <c r="W750">
        <v>6</v>
      </c>
      <c r="X750" s="86">
        <v>45747</v>
      </c>
      <c r="Y750">
        <v>4</v>
      </c>
      <c r="Z750" s="86">
        <v>45747</v>
      </c>
      <c r="AA750">
        <v>3</v>
      </c>
      <c r="AB750">
        <v>3</v>
      </c>
      <c r="AC750" t="s">
        <v>156</v>
      </c>
    </row>
    <row r="751" spans="1:29" x14ac:dyDescent="0.2">
      <c r="A751" t="s">
        <v>1952</v>
      </c>
      <c r="B751" t="s">
        <v>1953</v>
      </c>
      <c r="C751" t="s">
        <v>1952</v>
      </c>
      <c r="D751" t="s">
        <v>84</v>
      </c>
      <c r="E751" t="s">
        <v>89</v>
      </c>
      <c r="G751" t="s">
        <v>90</v>
      </c>
      <c r="I751" t="s">
        <v>91</v>
      </c>
      <c r="J751" t="s">
        <v>323</v>
      </c>
      <c r="K751" t="s">
        <v>1954</v>
      </c>
      <c r="L751">
        <v>16.684999999999999</v>
      </c>
      <c r="M751">
        <v>13.4409206</v>
      </c>
      <c r="N751">
        <v>16.742999999999999</v>
      </c>
      <c r="O751">
        <v>11.802480940000001</v>
      </c>
      <c r="P751">
        <v>12.167</v>
      </c>
      <c r="Q751" s="86">
        <v>45821</v>
      </c>
      <c r="S751">
        <v>1.65</v>
      </c>
      <c r="V751" t="s">
        <v>1955</v>
      </c>
      <c r="W751">
        <v>6</v>
      </c>
      <c r="X751" s="86">
        <v>45686</v>
      </c>
      <c r="Y751">
        <v>4</v>
      </c>
      <c r="Z751" s="86">
        <v>44404</v>
      </c>
      <c r="AA751">
        <v>3</v>
      </c>
      <c r="AB751">
        <v>3</v>
      </c>
      <c r="AC751" t="s">
        <v>156</v>
      </c>
    </row>
    <row r="752" spans="1:29" x14ac:dyDescent="0.2">
      <c r="A752" t="s">
        <v>1956</v>
      </c>
      <c r="B752" t="s">
        <v>1957</v>
      </c>
      <c r="C752" t="s">
        <v>1956</v>
      </c>
      <c r="D752" t="s">
        <v>84</v>
      </c>
      <c r="E752" t="s">
        <v>116</v>
      </c>
      <c r="G752" t="s">
        <v>90</v>
      </c>
      <c r="H752" t="s">
        <v>196</v>
      </c>
      <c r="L752">
        <v>39.566200000000002</v>
      </c>
      <c r="M752">
        <v>40.2136487</v>
      </c>
      <c r="N752">
        <v>31.6812</v>
      </c>
      <c r="O752">
        <v>33.320472719999998</v>
      </c>
      <c r="P752">
        <v>36.150399999999998</v>
      </c>
      <c r="Q752" s="86">
        <v>45821</v>
      </c>
      <c r="AB752">
        <v>5</v>
      </c>
      <c r="AC752" t="s">
        <v>86</v>
      </c>
    </row>
    <row r="753" spans="1:29" x14ac:dyDescent="0.2">
      <c r="A753" t="s">
        <v>1958</v>
      </c>
      <c r="B753" t="s">
        <v>1959</v>
      </c>
      <c r="C753" t="s">
        <v>1958</v>
      </c>
      <c r="D753" t="s">
        <v>84</v>
      </c>
      <c r="E753" t="s">
        <v>116</v>
      </c>
      <c r="G753" t="s">
        <v>90</v>
      </c>
      <c r="H753" t="s">
        <v>196</v>
      </c>
      <c r="L753">
        <v>25.5608</v>
      </c>
      <c r="M753">
        <v>25.976738619999999</v>
      </c>
      <c r="N753">
        <v>27.609100000000002</v>
      </c>
      <c r="O753">
        <v>21.438699190000001</v>
      </c>
      <c r="P753">
        <v>22.139099999999999</v>
      </c>
      <c r="Q753" s="86">
        <v>45821</v>
      </c>
      <c r="AB753">
        <v>4</v>
      </c>
      <c r="AC753" t="s">
        <v>127</v>
      </c>
    </row>
    <row r="754" spans="1:29" x14ac:dyDescent="0.2">
      <c r="A754" t="s">
        <v>1960</v>
      </c>
      <c r="B754" t="s">
        <v>1961</v>
      </c>
      <c r="C754" t="s">
        <v>1960</v>
      </c>
      <c r="D754" t="s">
        <v>84</v>
      </c>
      <c r="E754" t="s">
        <v>89</v>
      </c>
      <c r="G754" t="s">
        <v>90</v>
      </c>
      <c r="I754" t="s">
        <v>91</v>
      </c>
      <c r="J754" t="s">
        <v>323</v>
      </c>
      <c r="K754" t="s">
        <v>1962</v>
      </c>
      <c r="L754">
        <v>13.772</v>
      </c>
      <c r="M754">
        <v>11.79264161</v>
      </c>
      <c r="N754">
        <v>12.615</v>
      </c>
      <c r="O754">
        <v>9.1876790960000001</v>
      </c>
      <c r="P754">
        <v>8.8819999999999997</v>
      </c>
      <c r="Q754" s="86">
        <v>45701</v>
      </c>
      <c r="R754">
        <v>5</v>
      </c>
      <c r="S754">
        <v>0.92</v>
      </c>
      <c r="T754">
        <v>0.67</v>
      </c>
      <c r="V754" t="s">
        <v>1963</v>
      </c>
      <c r="W754">
        <v>6</v>
      </c>
      <c r="X754" s="86">
        <v>45504</v>
      </c>
      <c r="Y754">
        <v>4</v>
      </c>
      <c r="Z754" s="86">
        <v>45504</v>
      </c>
      <c r="AA754">
        <v>3</v>
      </c>
      <c r="AB754">
        <v>3</v>
      </c>
      <c r="AC754" t="s">
        <v>156</v>
      </c>
    </row>
    <row r="755" spans="1:29" x14ac:dyDescent="0.2">
      <c r="A755" t="s">
        <v>1964</v>
      </c>
      <c r="B755" t="s">
        <v>1965</v>
      </c>
      <c r="C755" t="s">
        <v>1964</v>
      </c>
      <c r="D755" t="s">
        <v>84</v>
      </c>
      <c r="E755" t="s">
        <v>89</v>
      </c>
      <c r="G755" t="s">
        <v>90</v>
      </c>
      <c r="I755" t="s">
        <v>91</v>
      </c>
      <c r="J755" t="s">
        <v>323</v>
      </c>
      <c r="K755" t="s">
        <v>1400</v>
      </c>
      <c r="L755">
        <v>13.686999999999999</v>
      </c>
      <c r="M755">
        <v>7.700067808</v>
      </c>
      <c r="N755">
        <v>12.93</v>
      </c>
      <c r="O755">
        <v>8.1279351430000002</v>
      </c>
      <c r="P755">
        <v>10.597</v>
      </c>
      <c r="Q755" s="86">
        <v>45821</v>
      </c>
      <c r="S755">
        <v>1.61</v>
      </c>
      <c r="T755">
        <v>1.5</v>
      </c>
      <c r="V755" t="s">
        <v>1966</v>
      </c>
      <c r="W755">
        <v>5</v>
      </c>
      <c r="X755" s="86">
        <v>45698</v>
      </c>
      <c r="Y755">
        <v>4</v>
      </c>
      <c r="Z755" s="86">
        <v>45657</v>
      </c>
      <c r="AA755">
        <v>3</v>
      </c>
      <c r="AB755">
        <v>3</v>
      </c>
      <c r="AC755" t="s">
        <v>156</v>
      </c>
    </row>
    <row r="756" spans="1:29" x14ac:dyDescent="0.2">
      <c r="A756" t="s">
        <v>1967</v>
      </c>
      <c r="B756" t="s">
        <v>1968</v>
      </c>
      <c r="C756" t="s">
        <v>1967</v>
      </c>
      <c r="D756" t="s">
        <v>84</v>
      </c>
      <c r="E756" t="s">
        <v>89</v>
      </c>
      <c r="F756" t="s">
        <v>642</v>
      </c>
      <c r="G756" t="s">
        <v>90</v>
      </c>
      <c r="I756" t="s">
        <v>91</v>
      </c>
      <c r="J756" t="s">
        <v>323</v>
      </c>
      <c r="K756" t="s">
        <v>1572</v>
      </c>
      <c r="L756">
        <v>12.757</v>
      </c>
      <c r="M756">
        <v>13.05770525</v>
      </c>
      <c r="N756">
        <v>13.629</v>
      </c>
      <c r="O756">
        <v>11.407984839999999</v>
      </c>
      <c r="P756">
        <v>10.853999999999999</v>
      </c>
      <c r="Q756" s="86">
        <v>45821</v>
      </c>
      <c r="S756">
        <v>1.8</v>
      </c>
      <c r="T756">
        <v>1.75</v>
      </c>
      <c r="V756" t="s">
        <v>1969</v>
      </c>
      <c r="W756">
        <v>6</v>
      </c>
      <c r="X756" s="86">
        <v>45699</v>
      </c>
      <c r="Y756">
        <v>6</v>
      </c>
      <c r="Z756" s="86">
        <v>45657</v>
      </c>
      <c r="AA756">
        <v>3</v>
      </c>
      <c r="AB756">
        <v>4</v>
      </c>
      <c r="AC756" t="s">
        <v>127</v>
      </c>
    </row>
    <row r="757" spans="1:29" x14ac:dyDescent="0.2">
      <c r="A757" t="s">
        <v>1970</v>
      </c>
      <c r="B757" t="s">
        <v>1971</v>
      </c>
      <c r="C757" t="s">
        <v>1970</v>
      </c>
      <c r="D757" t="s">
        <v>84</v>
      </c>
      <c r="E757" t="s">
        <v>564</v>
      </c>
      <c r="F757" t="s">
        <v>117</v>
      </c>
      <c r="G757" t="s">
        <v>90</v>
      </c>
      <c r="I757" t="s">
        <v>91</v>
      </c>
      <c r="J757" t="s">
        <v>323</v>
      </c>
      <c r="K757" t="s">
        <v>778</v>
      </c>
      <c r="L757">
        <v>22.553000000000001</v>
      </c>
      <c r="M757">
        <v>18.196623339999999</v>
      </c>
      <c r="N757">
        <v>22.074999999999999</v>
      </c>
      <c r="O757">
        <v>15.39637784</v>
      </c>
      <c r="P757">
        <v>13.429</v>
      </c>
      <c r="Q757" s="86">
        <v>45821</v>
      </c>
      <c r="T757">
        <v>0.8</v>
      </c>
      <c r="V757" t="s">
        <v>1972</v>
      </c>
      <c r="W757">
        <v>6</v>
      </c>
      <c r="X757" s="86">
        <v>45747</v>
      </c>
      <c r="Y757">
        <v>6</v>
      </c>
      <c r="Z757" s="86">
        <v>45747</v>
      </c>
      <c r="AA757">
        <v>4</v>
      </c>
      <c r="AB757">
        <v>4</v>
      </c>
      <c r="AC757" t="s">
        <v>127</v>
      </c>
    </row>
    <row r="758" spans="1:29" x14ac:dyDescent="0.2">
      <c r="A758" t="s">
        <v>1973</v>
      </c>
      <c r="B758" t="s">
        <v>1974</v>
      </c>
      <c r="C758" t="s">
        <v>1973</v>
      </c>
      <c r="D758" t="s">
        <v>84</v>
      </c>
      <c r="E758" t="s">
        <v>116</v>
      </c>
      <c r="G758" t="s">
        <v>90</v>
      </c>
      <c r="H758" t="s">
        <v>196</v>
      </c>
      <c r="L758">
        <v>25.042200000000001</v>
      </c>
      <c r="M758">
        <v>21.22896952</v>
      </c>
      <c r="N758">
        <v>22.5305</v>
      </c>
      <c r="O758">
        <v>20.933490290000002</v>
      </c>
      <c r="P758">
        <v>26.2546</v>
      </c>
      <c r="Q758" s="86">
        <v>45664</v>
      </c>
      <c r="AB758">
        <v>4</v>
      </c>
      <c r="AC758" t="s">
        <v>127</v>
      </c>
    </row>
    <row r="759" spans="1:29" x14ac:dyDescent="0.2">
      <c r="A759" t="s">
        <v>1975</v>
      </c>
      <c r="B759" t="s">
        <v>1976</v>
      </c>
      <c r="C759" t="s">
        <v>1975</v>
      </c>
      <c r="D759" t="s">
        <v>84</v>
      </c>
      <c r="E759" t="s">
        <v>564</v>
      </c>
      <c r="F759" t="s">
        <v>117</v>
      </c>
      <c r="G759" t="s">
        <v>90</v>
      </c>
      <c r="I759" t="s">
        <v>91</v>
      </c>
      <c r="J759" t="s">
        <v>1044</v>
      </c>
      <c r="K759" t="s">
        <v>1004</v>
      </c>
      <c r="L759">
        <v>17.373999999999999</v>
      </c>
      <c r="M759">
        <v>13.60538755</v>
      </c>
      <c r="N759">
        <v>19.306999999999999</v>
      </c>
      <c r="O759">
        <v>11.228205020000001</v>
      </c>
      <c r="P759">
        <v>11.222</v>
      </c>
      <c r="Q759" s="86">
        <v>45821</v>
      </c>
      <c r="T759">
        <v>0.8</v>
      </c>
      <c r="V759" t="s">
        <v>1977</v>
      </c>
      <c r="W759">
        <v>4</v>
      </c>
      <c r="X759" s="86">
        <v>44774</v>
      </c>
      <c r="Y759">
        <v>4</v>
      </c>
      <c r="Z759" s="86">
        <v>45729</v>
      </c>
      <c r="AA759">
        <v>3</v>
      </c>
      <c r="AB759">
        <v>3</v>
      </c>
      <c r="AC759" t="s">
        <v>156</v>
      </c>
    </row>
    <row r="760" spans="1:29" x14ac:dyDescent="0.2">
      <c r="A760" t="s">
        <v>1978</v>
      </c>
      <c r="B760" t="s">
        <v>1979</v>
      </c>
      <c r="C760" t="s">
        <v>1978</v>
      </c>
      <c r="D760" t="s">
        <v>84</v>
      </c>
      <c r="E760" t="s">
        <v>116</v>
      </c>
      <c r="F760" t="s">
        <v>117</v>
      </c>
      <c r="G760" t="s">
        <v>90</v>
      </c>
      <c r="I760" t="s">
        <v>91</v>
      </c>
      <c r="J760" t="s">
        <v>323</v>
      </c>
      <c r="L760">
        <v>24.0501</v>
      </c>
      <c r="M760">
        <v>20.60583329</v>
      </c>
      <c r="N760">
        <v>16.359400000000001</v>
      </c>
      <c r="O760">
        <v>13.88492653</v>
      </c>
      <c r="P760">
        <v>13.61</v>
      </c>
      <c r="Q760" s="86">
        <v>45821</v>
      </c>
      <c r="V760" t="s">
        <v>1980</v>
      </c>
      <c r="AB760">
        <v>4</v>
      </c>
      <c r="AC760" t="s">
        <v>127</v>
      </c>
    </row>
    <row r="761" spans="1:29" x14ac:dyDescent="0.2">
      <c r="A761" t="s">
        <v>1981</v>
      </c>
      <c r="B761" t="s">
        <v>1982</v>
      </c>
      <c r="C761" t="s">
        <v>1981</v>
      </c>
      <c r="D761" t="s">
        <v>84</v>
      </c>
      <c r="E761" t="s">
        <v>89</v>
      </c>
      <c r="G761" t="s">
        <v>90</v>
      </c>
      <c r="I761" t="s">
        <v>91</v>
      </c>
      <c r="J761" t="s">
        <v>323</v>
      </c>
      <c r="K761" t="s">
        <v>1149</v>
      </c>
      <c r="M761">
        <v>17.774460210000001</v>
      </c>
      <c r="N761">
        <v>19.484999999999999</v>
      </c>
      <c r="O761">
        <v>20.612674680000001</v>
      </c>
      <c r="P761">
        <v>18.286999999999999</v>
      </c>
      <c r="Q761" s="86">
        <v>45154</v>
      </c>
      <c r="S761">
        <v>0.77</v>
      </c>
      <c r="T761">
        <v>0.75</v>
      </c>
      <c r="V761" t="s">
        <v>1983</v>
      </c>
      <c r="W761">
        <v>6</v>
      </c>
      <c r="X761" s="86">
        <v>45077</v>
      </c>
      <c r="Y761">
        <v>5</v>
      </c>
      <c r="Z761" s="86">
        <v>44957</v>
      </c>
      <c r="AA761">
        <v>3</v>
      </c>
      <c r="AB761">
        <v>3</v>
      </c>
      <c r="AC761" t="s">
        <v>156</v>
      </c>
    </row>
    <row r="762" spans="1:29" x14ac:dyDescent="0.2">
      <c r="A762" t="s">
        <v>1984</v>
      </c>
      <c r="B762" t="s">
        <v>1985</v>
      </c>
      <c r="C762" t="s">
        <v>1984</v>
      </c>
      <c r="D762" t="s">
        <v>84</v>
      </c>
      <c r="F762" t="s">
        <v>642</v>
      </c>
      <c r="G762" t="s">
        <v>90</v>
      </c>
      <c r="K762" t="s">
        <v>1587</v>
      </c>
      <c r="L762">
        <v>13.565</v>
      </c>
      <c r="M762">
        <v>11.65847949</v>
      </c>
      <c r="N762">
        <v>13.335000000000001</v>
      </c>
      <c r="O762">
        <v>10.64045183</v>
      </c>
      <c r="P762">
        <v>12.154</v>
      </c>
      <c r="Q762" s="86">
        <v>45821</v>
      </c>
      <c r="R762">
        <v>4</v>
      </c>
      <c r="S762">
        <v>0.96</v>
      </c>
      <c r="V762" t="s">
        <v>1986</v>
      </c>
      <c r="W762">
        <v>5</v>
      </c>
      <c r="X762" s="86">
        <v>45791</v>
      </c>
      <c r="Y762">
        <v>4</v>
      </c>
      <c r="Z762" s="86">
        <v>45657</v>
      </c>
      <c r="AB762">
        <v>3</v>
      </c>
      <c r="AC762" t="s">
        <v>156</v>
      </c>
    </row>
    <row r="763" spans="1:29" x14ac:dyDescent="0.2">
      <c r="A763" t="s">
        <v>1987</v>
      </c>
      <c r="B763" t="s">
        <v>1988</v>
      </c>
      <c r="C763" t="s">
        <v>1987</v>
      </c>
      <c r="D763" t="s">
        <v>84</v>
      </c>
      <c r="E763" t="s">
        <v>116</v>
      </c>
      <c r="G763" t="s">
        <v>90</v>
      </c>
      <c r="H763" t="s">
        <v>1989</v>
      </c>
      <c r="I763" t="s">
        <v>91</v>
      </c>
      <c r="L763">
        <v>30.9575</v>
      </c>
      <c r="M763">
        <v>30.867153649999999</v>
      </c>
      <c r="N763">
        <v>32.326500000000003</v>
      </c>
      <c r="O763">
        <v>36.240088409999998</v>
      </c>
      <c r="P763">
        <v>34.897199999999998</v>
      </c>
      <c r="Q763" s="86">
        <v>45821</v>
      </c>
      <c r="AB763">
        <v>5</v>
      </c>
      <c r="AC763" t="s">
        <v>86</v>
      </c>
    </row>
    <row r="764" spans="1:29" x14ac:dyDescent="0.2">
      <c r="A764" t="s">
        <v>1990</v>
      </c>
      <c r="B764" t="s">
        <v>1991</v>
      </c>
      <c r="C764" t="s">
        <v>1990</v>
      </c>
      <c r="D764" t="s">
        <v>84</v>
      </c>
      <c r="E764" t="s">
        <v>116</v>
      </c>
      <c r="F764" t="s">
        <v>117</v>
      </c>
      <c r="G764" t="s">
        <v>90</v>
      </c>
      <c r="I764" t="s">
        <v>91</v>
      </c>
      <c r="J764" t="s">
        <v>323</v>
      </c>
      <c r="L764">
        <v>31.131900000000002</v>
      </c>
      <c r="M764">
        <v>26.890393880000001</v>
      </c>
      <c r="N764">
        <v>26.890699999999999</v>
      </c>
      <c r="O764">
        <v>30.612579589999999</v>
      </c>
      <c r="P764">
        <v>27.438700000000001</v>
      </c>
      <c r="Q764" s="86">
        <v>45821</v>
      </c>
      <c r="V764" t="s">
        <v>1992</v>
      </c>
      <c r="AB764">
        <v>5</v>
      </c>
      <c r="AC764" t="s">
        <v>86</v>
      </c>
    </row>
    <row r="765" spans="1:29" x14ac:dyDescent="0.2">
      <c r="A765" t="s">
        <v>1993</v>
      </c>
      <c r="B765" t="s">
        <v>1994</v>
      </c>
      <c r="C765" t="s">
        <v>1993</v>
      </c>
      <c r="D765" t="s">
        <v>84</v>
      </c>
      <c r="E765" t="s">
        <v>89</v>
      </c>
      <c r="G765" t="s">
        <v>90</v>
      </c>
      <c r="I765" t="s">
        <v>91</v>
      </c>
      <c r="J765" t="s">
        <v>323</v>
      </c>
      <c r="K765" t="s">
        <v>1004</v>
      </c>
      <c r="L765">
        <v>14.551</v>
      </c>
      <c r="M765">
        <v>12.57863553</v>
      </c>
      <c r="N765">
        <v>13.234999999999999</v>
      </c>
      <c r="O765">
        <v>13.19217488</v>
      </c>
      <c r="P765">
        <v>12.731</v>
      </c>
      <c r="Q765" s="86">
        <v>45821</v>
      </c>
      <c r="S765">
        <v>1.3</v>
      </c>
      <c r="T765">
        <v>1.2</v>
      </c>
      <c r="V765" t="s">
        <v>1995</v>
      </c>
      <c r="W765">
        <v>6</v>
      </c>
      <c r="X765" s="86">
        <v>45810</v>
      </c>
      <c r="Y765">
        <v>4</v>
      </c>
      <c r="Z765" s="86">
        <v>45692</v>
      </c>
      <c r="AA765">
        <v>3</v>
      </c>
      <c r="AB765">
        <v>3</v>
      </c>
      <c r="AC765" t="s">
        <v>156</v>
      </c>
    </row>
    <row r="766" spans="1:29" x14ac:dyDescent="0.2">
      <c r="A766" t="s">
        <v>1996</v>
      </c>
      <c r="B766" t="s">
        <v>1997</v>
      </c>
      <c r="C766" t="s">
        <v>1996</v>
      </c>
      <c r="D766" t="s">
        <v>84</v>
      </c>
      <c r="E766" t="s">
        <v>89</v>
      </c>
      <c r="G766" t="s">
        <v>90</v>
      </c>
      <c r="I766" t="s">
        <v>91</v>
      </c>
      <c r="J766" t="s">
        <v>323</v>
      </c>
      <c r="K766" t="s">
        <v>1004</v>
      </c>
      <c r="L766">
        <v>19.614000000000001</v>
      </c>
      <c r="M766">
        <v>19.049700099999999</v>
      </c>
      <c r="N766">
        <v>19.832000000000001</v>
      </c>
      <c r="O766">
        <v>14.480513159999999</v>
      </c>
      <c r="P766">
        <v>13.335000000000001</v>
      </c>
      <c r="Q766" s="86">
        <v>45821</v>
      </c>
      <c r="S766">
        <v>0.85</v>
      </c>
      <c r="T766">
        <v>0.75</v>
      </c>
      <c r="V766" t="s">
        <v>1998</v>
      </c>
      <c r="W766">
        <v>6</v>
      </c>
      <c r="X766" s="86">
        <v>45810</v>
      </c>
      <c r="Y766">
        <v>4</v>
      </c>
      <c r="Z766" s="86">
        <v>45692</v>
      </c>
      <c r="AA766">
        <v>4</v>
      </c>
      <c r="AB766">
        <v>3</v>
      </c>
      <c r="AC766" t="s">
        <v>156</v>
      </c>
    </row>
    <row r="767" spans="1:29" x14ac:dyDescent="0.2">
      <c r="A767" t="s">
        <v>1999</v>
      </c>
      <c r="B767" t="s">
        <v>2000</v>
      </c>
      <c r="C767" t="s">
        <v>1999</v>
      </c>
      <c r="D767" t="s">
        <v>84</v>
      </c>
      <c r="E767" t="s">
        <v>89</v>
      </c>
      <c r="G767" t="s">
        <v>90</v>
      </c>
      <c r="I767" t="s">
        <v>91</v>
      </c>
      <c r="J767" t="s">
        <v>323</v>
      </c>
      <c r="K767" t="s">
        <v>1004</v>
      </c>
      <c r="L767">
        <v>11.632999999999999</v>
      </c>
      <c r="M767">
        <v>11.281608050000001</v>
      </c>
      <c r="N767">
        <v>11.579000000000001</v>
      </c>
      <c r="O767">
        <v>9.2712563790000004</v>
      </c>
      <c r="P767">
        <v>8.9469999999999992</v>
      </c>
      <c r="Q767" s="86">
        <v>45821</v>
      </c>
      <c r="S767">
        <v>1.29</v>
      </c>
      <c r="T767">
        <v>1.2</v>
      </c>
      <c r="V767" t="s">
        <v>2001</v>
      </c>
      <c r="W767">
        <v>6</v>
      </c>
      <c r="X767" s="86">
        <v>45729</v>
      </c>
      <c r="Y767">
        <v>4</v>
      </c>
      <c r="Z767" s="86">
        <v>45692</v>
      </c>
      <c r="AA767">
        <v>3</v>
      </c>
      <c r="AB767">
        <v>3</v>
      </c>
      <c r="AC767" t="s">
        <v>156</v>
      </c>
    </row>
    <row r="768" spans="1:29" x14ac:dyDescent="0.2">
      <c r="A768" t="s">
        <v>2002</v>
      </c>
      <c r="B768" t="s">
        <v>2003</v>
      </c>
      <c r="C768" t="s">
        <v>2002</v>
      </c>
      <c r="D768" t="s">
        <v>84</v>
      </c>
      <c r="E768" t="s">
        <v>89</v>
      </c>
      <c r="G768" t="s">
        <v>90</v>
      </c>
      <c r="I768" t="s">
        <v>91</v>
      </c>
      <c r="J768" t="s">
        <v>323</v>
      </c>
      <c r="K768" t="s">
        <v>1004</v>
      </c>
      <c r="L768">
        <v>17.297000000000001</v>
      </c>
      <c r="M768">
        <v>12.66203146</v>
      </c>
      <c r="N768">
        <v>17.472000000000001</v>
      </c>
      <c r="O768">
        <v>9.5010439850000008</v>
      </c>
      <c r="P768">
        <v>12.58</v>
      </c>
      <c r="Q768" s="86">
        <v>45821</v>
      </c>
      <c r="S768">
        <v>1.31</v>
      </c>
      <c r="T768">
        <v>1.2</v>
      </c>
      <c r="V768" t="s">
        <v>2004</v>
      </c>
      <c r="W768">
        <v>5</v>
      </c>
      <c r="X768" s="86">
        <v>45810</v>
      </c>
      <c r="Y768">
        <v>4</v>
      </c>
      <c r="Z768" s="86">
        <v>45692</v>
      </c>
      <c r="AA768">
        <v>3</v>
      </c>
      <c r="AB768">
        <v>3</v>
      </c>
      <c r="AC768" t="s">
        <v>156</v>
      </c>
    </row>
    <row r="769" spans="1:29" x14ac:dyDescent="0.2">
      <c r="A769" t="s">
        <v>2005</v>
      </c>
      <c r="B769" t="s">
        <v>2006</v>
      </c>
      <c r="C769" t="s">
        <v>2005</v>
      </c>
      <c r="D769" t="s">
        <v>84</v>
      </c>
      <c r="E769" t="s">
        <v>89</v>
      </c>
      <c r="G769" t="s">
        <v>90</v>
      </c>
      <c r="H769" t="s">
        <v>2007</v>
      </c>
      <c r="I769" t="s">
        <v>91</v>
      </c>
      <c r="J769" t="s">
        <v>323</v>
      </c>
      <c r="K769" t="s">
        <v>1004</v>
      </c>
      <c r="L769">
        <v>25.096</v>
      </c>
      <c r="M769">
        <v>20.737544310000001</v>
      </c>
      <c r="N769">
        <v>28.297000000000001</v>
      </c>
      <c r="O769">
        <v>17.068381989999999</v>
      </c>
      <c r="P769">
        <v>20.352</v>
      </c>
      <c r="Q769" s="86">
        <v>45821</v>
      </c>
      <c r="S769">
        <v>0.91</v>
      </c>
      <c r="T769">
        <v>0.75</v>
      </c>
      <c r="V769" t="s">
        <v>2008</v>
      </c>
      <c r="W769">
        <v>6</v>
      </c>
      <c r="X769" s="86">
        <v>45810</v>
      </c>
      <c r="Y769">
        <v>4</v>
      </c>
      <c r="Z769" s="86">
        <v>45692</v>
      </c>
      <c r="AA769">
        <v>3</v>
      </c>
      <c r="AB769">
        <v>3</v>
      </c>
      <c r="AC769" t="s">
        <v>156</v>
      </c>
    </row>
    <row r="770" spans="1:29" x14ac:dyDescent="0.2">
      <c r="A770" t="s">
        <v>2009</v>
      </c>
      <c r="B770" t="s">
        <v>2010</v>
      </c>
      <c r="C770" t="s">
        <v>2009</v>
      </c>
      <c r="D770" t="s">
        <v>84</v>
      </c>
      <c r="E770" t="s">
        <v>89</v>
      </c>
      <c r="G770" t="s">
        <v>90</v>
      </c>
      <c r="I770" t="s">
        <v>91</v>
      </c>
      <c r="J770" t="s">
        <v>323</v>
      </c>
      <c r="K770" t="s">
        <v>1004</v>
      </c>
      <c r="L770">
        <v>18.152999999999999</v>
      </c>
      <c r="M770">
        <v>19.168187679999999</v>
      </c>
      <c r="N770">
        <v>18.446000000000002</v>
      </c>
      <c r="O770">
        <v>13.548944970000001</v>
      </c>
      <c r="P770">
        <v>12.41</v>
      </c>
      <c r="Q770" s="86">
        <v>45821</v>
      </c>
      <c r="S770">
        <v>0.84</v>
      </c>
      <c r="T770">
        <v>0.75</v>
      </c>
      <c r="V770" t="s">
        <v>2011</v>
      </c>
      <c r="W770">
        <v>6</v>
      </c>
      <c r="X770" s="86">
        <v>45810</v>
      </c>
      <c r="Y770">
        <v>4</v>
      </c>
      <c r="Z770" s="86">
        <v>45692</v>
      </c>
      <c r="AA770">
        <v>4</v>
      </c>
      <c r="AB770">
        <v>3</v>
      </c>
      <c r="AC770" t="s">
        <v>156</v>
      </c>
    </row>
    <row r="771" spans="1:29" x14ac:dyDescent="0.2">
      <c r="A771" t="s">
        <v>2012</v>
      </c>
      <c r="B771" t="s">
        <v>2013</v>
      </c>
      <c r="C771" t="s">
        <v>2012</v>
      </c>
      <c r="D771" t="s">
        <v>84</v>
      </c>
      <c r="E771" t="s">
        <v>116</v>
      </c>
      <c r="G771" t="s">
        <v>90</v>
      </c>
      <c r="L771">
        <v>290.63279999999997</v>
      </c>
      <c r="M771">
        <v>324.93734999999998</v>
      </c>
      <c r="N771">
        <v>375.20530000000002</v>
      </c>
      <c r="O771">
        <v>459.53080729999999</v>
      </c>
      <c r="P771">
        <v>649.87469999999996</v>
      </c>
      <c r="Q771" s="86">
        <v>45821</v>
      </c>
      <c r="AB771">
        <v>5</v>
      </c>
      <c r="AC771" t="s">
        <v>86</v>
      </c>
    </row>
    <row r="772" spans="1:29" x14ac:dyDescent="0.2">
      <c r="A772" t="s">
        <v>2014</v>
      </c>
      <c r="B772" t="s">
        <v>2015</v>
      </c>
      <c r="C772" t="s">
        <v>2014</v>
      </c>
      <c r="D772" t="s">
        <v>84</v>
      </c>
      <c r="E772" t="s">
        <v>116</v>
      </c>
      <c r="F772" t="s">
        <v>117</v>
      </c>
      <c r="G772" t="s">
        <v>90</v>
      </c>
      <c r="I772" t="s">
        <v>91</v>
      </c>
      <c r="J772" t="s">
        <v>323</v>
      </c>
      <c r="L772">
        <v>21.2819</v>
      </c>
      <c r="M772">
        <v>20.311891370000001</v>
      </c>
      <c r="N772">
        <v>22.0779</v>
      </c>
      <c r="O772">
        <v>23.27687486</v>
      </c>
      <c r="P772">
        <v>16.486999999999998</v>
      </c>
      <c r="Q772" s="86">
        <v>45821</v>
      </c>
      <c r="V772" t="s">
        <v>2016</v>
      </c>
      <c r="AB772">
        <v>4</v>
      </c>
      <c r="AC772" t="s">
        <v>127</v>
      </c>
    </row>
    <row r="773" spans="1:29" x14ac:dyDescent="0.2">
      <c r="A773" t="s">
        <v>2017</v>
      </c>
      <c r="B773" t="s">
        <v>2018</v>
      </c>
      <c r="C773" t="s">
        <v>2017</v>
      </c>
      <c r="D773" t="s">
        <v>84</v>
      </c>
      <c r="E773" t="s">
        <v>116</v>
      </c>
      <c r="F773" t="s">
        <v>117</v>
      </c>
      <c r="G773" t="s">
        <v>90</v>
      </c>
      <c r="I773" t="s">
        <v>91</v>
      </c>
      <c r="J773" t="s">
        <v>323</v>
      </c>
      <c r="L773">
        <v>14.1652</v>
      </c>
      <c r="M773">
        <v>12.381845179999999</v>
      </c>
      <c r="N773">
        <v>11.976100000000001</v>
      </c>
      <c r="O773">
        <v>10.70491108</v>
      </c>
      <c r="P773">
        <v>12.4564</v>
      </c>
      <c r="Q773" s="86">
        <v>45821</v>
      </c>
      <c r="V773" t="s">
        <v>2019</v>
      </c>
      <c r="AA773">
        <v>4</v>
      </c>
      <c r="AB773">
        <v>3</v>
      </c>
      <c r="AC773" t="s">
        <v>156</v>
      </c>
    </row>
    <row r="774" spans="1:29" x14ac:dyDescent="0.2">
      <c r="A774" t="s">
        <v>2020</v>
      </c>
      <c r="B774" t="s">
        <v>2021</v>
      </c>
      <c r="C774" t="s">
        <v>2020</v>
      </c>
      <c r="D774" t="s">
        <v>84</v>
      </c>
      <c r="E774" t="s">
        <v>89</v>
      </c>
      <c r="G774" t="s">
        <v>90</v>
      </c>
      <c r="I774" t="s">
        <v>91</v>
      </c>
      <c r="J774" t="s">
        <v>323</v>
      </c>
      <c r="K774" t="s">
        <v>1055</v>
      </c>
      <c r="L774">
        <v>18.391999999999999</v>
      </c>
      <c r="M774">
        <v>14.110065000000001</v>
      </c>
      <c r="N774">
        <v>16.805</v>
      </c>
      <c r="O774">
        <v>11.05784074</v>
      </c>
      <c r="P774">
        <v>11.619</v>
      </c>
      <c r="Q774" s="86">
        <v>45821</v>
      </c>
      <c r="R774">
        <v>3.75</v>
      </c>
      <c r="S774">
        <v>1.65</v>
      </c>
      <c r="T774">
        <v>1.5</v>
      </c>
      <c r="V774" t="s">
        <v>2022</v>
      </c>
      <c r="W774">
        <v>6</v>
      </c>
      <c r="X774" s="86">
        <v>45777</v>
      </c>
      <c r="Y774">
        <v>4</v>
      </c>
      <c r="Z774" s="86">
        <v>45777</v>
      </c>
      <c r="AA774">
        <v>3</v>
      </c>
      <c r="AB774">
        <v>3</v>
      </c>
      <c r="AC774" t="s">
        <v>156</v>
      </c>
    </row>
    <row r="775" spans="1:29" x14ac:dyDescent="0.2">
      <c r="A775" t="s">
        <v>2023</v>
      </c>
      <c r="B775" t="s">
        <v>2024</v>
      </c>
      <c r="C775" t="s">
        <v>2023</v>
      </c>
      <c r="D775" t="s">
        <v>84</v>
      </c>
      <c r="E775" t="s">
        <v>89</v>
      </c>
      <c r="G775" t="s">
        <v>90</v>
      </c>
      <c r="I775" t="s">
        <v>91</v>
      </c>
      <c r="J775" t="s">
        <v>323</v>
      </c>
      <c r="K775" t="s">
        <v>1118</v>
      </c>
      <c r="L775">
        <v>4.9740000000000002</v>
      </c>
      <c r="M775">
        <v>5.2231169719999997</v>
      </c>
      <c r="N775">
        <v>5.5830000000000002</v>
      </c>
      <c r="O775">
        <v>2.3083511759999999</v>
      </c>
      <c r="P775">
        <v>1.3029999999999999</v>
      </c>
      <c r="Q775" s="86">
        <v>45821</v>
      </c>
      <c r="S775">
        <v>0.67</v>
      </c>
      <c r="T775">
        <v>0.67</v>
      </c>
      <c r="V775" t="s">
        <v>2025</v>
      </c>
      <c r="W775">
        <v>4</v>
      </c>
      <c r="X775" s="86">
        <v>45777</v>
      </c>
      <c r="Y775">
        <v>3</v>
      </c>
      <c r="Z775" s="86">
        <v>45747</v>
      </c>
      <c r="AA775">
        <v>2</v>
      </c>
      <c r="AB775">
        <v>3</v>
      </c>
      <c r="AC775" t="s">
        <v>156</v>
      </c>
    </row>
    <row r="776" spans="1:29" x14ac:dyDescent="0.2">
      <c r="A776" t="s">
        <v>2026</v>
      </c>
      <c r="B776" t="s">
        <v>2027</v>
      </c>
      <c r="C776" t="s">
        <v>2026</v>
      </c>
      <c r="D776" t="s">
        <v>84</v>
      </c>
      <c r="E776" t="s">
        <v>116</v>
      </c>
      <c r="G776" t="s">
        <v>90</v>
      </c>
      <c r="H776" t="s">
        <v>545</v>
      </c>
      <c r="I776" t="s">
        <v>91</v>
      </c>
      <c r="L776">
        <v>62.531700000000001</v>
      </c>
      <c r="M776">
        <v>65.913946179999996</v>
      </c>
      <c r="N776">
        <v>73.578900000000004</v>
      </c>
      <c r="O776">
        <v>86.925689669999997</v>
      </c>
      <c r="P776">
        <v>62.1128</v>
      </c>
      <c r="Q776" s="86">
        <v>45821</v>
      </c>
      <c r="AB776">
        <v>5</v>
      </c>
      <c r="AC776" t="s">
        <v>86</v>
      </c>
    </row>
    <row r="777" spans="1:29" x14ac:dyDescent="0.2">
      <c r="A777" t="s">
        <v>2028</v>
      </c>
      <c r="B777" t="s">
        <v>2029</v>
      </c>
      <c r="C777" t="s">
        <v>2028</v>
      </c>
      <c r="D777" t="s">
        <v>84</v>
      </c>
      <c r="E777" t="s">
        <v>116</v>
      </c>
      <c r="G777" t="s">
        <v>90</v>
      </c>
      <c r="H777" t="s">
        <v>1065</v>
      </c>
      <c r="L777">
        <v>17.190999999999999</v>
      </c>
      <c r="M777">
        <v>12.545837560000001</v>
      </c>
      <c r="N777">
        <v>17.766999999999999</v>
      </c>
      <c r="O777">
        <v>12.22863128</v>
      </c>
      <c r="P777">
        <v>11.978</v>
      </c>
      <c r="Q777" s="86">
        <v>45821</v>
      </c>
      <c r="T777">
        <v>0.06</v>
      </c>
      <c r="W777">
        <v>6</v>
      </c>
      <c r="X777" s="86">
        <v>45657</v>
      </c>
      <c r="Y777">
        <v>4</v>
      </c>
      <c r="Z777" s="86">
        <v>45657</v>
      </c>
      <c r="AB777">
        <v>3</v>
      </c>
      <c r="AC777" t="s">
        <v>156</v>
      </c>
    </row>
    <row r="778" spans="1:29" x14ac:dyDescent="0.2">
      <c r="A778" t="s">
        <v>2030</v>
      </c>
      <c r="B778" t="s">
        <v>2031</v>
      </c>
      <c r="C778" t="s">
        <v>2030</v>
      </c>
      <c r="D778" t="s">
        <v>84</v>
      </c>
      <c r="E778" t="s">
        <v>89</v>
      </c>
      <c r="F778" t="s">
        <v>642</v>
      </c>
      <c r="G778" t="s">
        <v>90</v>
      </c>
      <c r="I778" t="s">
        <v>91</v>
      </c>
      <c r="J778" t="s">
        <v>323</v>
      </c>
      <c r="K778" t="s">
        <v>1251</v>
      </c>
      <c r="L778">
        <v>32.834000000000003</v>
      </c>
      <c r="M778">
        <v>29.4430102</v>
      </c>
      <c r="N778">
        <v>32.860999999999997</v>
      </c>
      <c r="O778">
        <v>28.355505130000001</v>
      </c>
      <c r="P778">
        <v>28.888999999999999</v>
      </c>
      <c r="Q778" s="86">
        <v>45821</v>
      </c>
      <c r="S778">
        <v>1.59</v>
      </c>
      <c r="T778">
        <v>1.5</v>
      </c>
      <c r="V778" t="s">
        <v>2032</v>
      </c>
      <c r="W778">
        <v>7</v>
      </c>
      <c r="X778" s="86">
        <v>45777</v>
      </c>
      <c r="Y778">
        <v>6</v>
      </c>
      <c r="Z778" s="86">
        <v>45777</v>
      </c>
      <c r="AA778">
        <v>4</v>
      </c>
      <c r="AB778">
        <v>4</v>
      </c>
      <c r="AC778" t="s">
        <v>127</v>
      </c>
    </row>
    <row r="779" spans="1:29" x14ac:dyDescent="0.2">
      <c r="A779" t="s">
        <v>2033</v>
      </c>
      <c r="B779" t="s">
        <v>2034</v>
      </c>
      <c r="C779" t="s">
        <v>2033</v>
      </c>
      <c r="D779" t="s">
        <v>84</v>
      </c>
      <c r="E779" t="s">
        <v>89</v>
      </c>
      <c r="G779" t="s">
        <v>90</v>
      </c>
      <c r="I779" t="s">
        <v>91</v>
      </c>
      <c r="J779" t="s">
        <v>323</v>
      </c>
      <c r="K779" t="s">
        <v>1055</v>
      </c>
      <c r="L779">
        <v>12.631</v>
      </c>
      <c r="M779">
        <v>11.66623264</v>
      </c>
      <c r="N779">
        <v>12.897</v>
      </c>
      <c r="O779">
        <v>11.2106929</v>
      </c>
      <c r="P779">
        <v>10.503</v>
      </c>
      <c r="Q779" s="86">
        <v>45821</v>
      </c>
      <c r="R779">
        <v>3.75</v>
      </c>
      <c r="S779">
        <v>1.63</v>
      </c>
      <c r="T779">
        <v>1.5</v>
      </c>
      <c r="V779" t="s">
        <v>2035</v>
      </c>
      <c r="W779">
        <v>6</v>
      </c>
      <c r="X779" s="86">
        <v>45777</v>
      </c>
      <c r="Y779">
        <v>4</v>
      </c>
      <c r="Z779" s="86">
        <v>45777</v>
      </c>
      <c r="AA779">
        <v>3</v>
      </c>
      <c r="AB779">
        <v>3</v>
      </c>
      <c r="AC779" t="s">
        <v>156</v>
      </c>
    </row>
    <row r="780" spans="1:29" x14ac:dyDescent="0.2">
      <c r="A780" t="s">
        <v>2036</v>
      </c>
      <c r="B780" t="s">
        <v>2037</v>
      </c>
      <c r="C780" t="s">
        <v>2036</v>
      </c>
      <c r="D780" t="s">
        <v>84</v>
      </c>
      <c r="E780" t="s">
        <v>89</v>
      </c>
      <c r="G780" t="s">
        <v>90</v>
      </c>
      <c r="I780" t="s">
        <v>91</v>
      </c>
      <c r="J780" t="s">
        <v>323</v>
      </c>
      <c r="K780" t="s">
        <v>1004</v>
      </c>
      <c r="L780">
        <v>14.474</v>
      </c>
      <c r="M780">
        <v>14.44320858</v>
      </c>
      <c r="N780">
        <v>14.444000000000001</v>
      </c>
      <c r="O780">
        <v>11.490358629999999</v>
      </c>
      <c r="P780">
        <v>9.8949999999999996</v>
      </c>
      <c r="Q780" s="86">
        <v>45821</v>
      </c>
      <c r="S780">
        <v>1.29</v>
      </c>
      <c r="T780">
        <v>1.2</v>
      </c>
      <c r="V780" t="s">
        <v>2038</v>
      </c>
      <c r="W780">
        <v>6</v>
      </c>
      <c r="X780" s="86">
        <v>45729</v>
      </c>
      <c r="Y780">
        <v>4</v>
      </c>
      <c r="Z780" s="86">
        <v>45692</v>
      </c>
      <c r="AA780">
        <v>3</v>
      </c>
      <c r="AB780">
        <v>3</v>
      </c>
      <c r="AC780" t="s">
        <v>156</v>
      </c>
    </row>
    <row r="781" spans="1:29" x14ac:dyDescent="0.2">
      <c r="A781" t="s">
        <v>2039</v>
      </c>
      <c r="B781" t="s">
        <v>2040</v>
      </c>
      <c r="C781" t="s">
        <v>2039</v>
      </c>
      <c r="D781" t="s">
        <v>84</v>
      </c>
      <c r="E781" t="s">
        <v>89</v>
      </c>
      <c r="G781" t="s">
        <v>90</v>
      </c>
      <c r="H781" t="s">
        <v>196</v>
      </c>
      <c r="I781" t="s">
        <v>91</v>
      </c>
      <c r="L781">
        <v>14.48</v>
      </c>
      <c r="M781">
        <v>14.44738879</v>
      </c>
      <c r="N781">
        <v>14.449</v>
      </c>
      <c r="O781">
        <v>11.49165694</v>
      </c>
      <c r="P781">
        <v>9.8940000000000001</v>
      </c>
      <c r="Q781" s="86">
        <v>45821</v>
      </c>
      <c r="S781">
        <v>0.84</v>
      </c>
      <c r="W781">
        <v>6</v>
      </c>
      <c r="X781" s="86">
        <v>45729</v>
      </c>
      <c r="Y781">
        <v>4</v>
      </c>
      <c r="Z781" s="86">
        <v>45692</v>
      </c>
      <c r="AB781">
        <v>3</v>
      </c>
      <c r="AC781" t="s">
        <v>156</v>
      </c>
    </row>
    <row r="782" spans="1:29" x14ac:dyDescent="0.2">
      <c r="A782" t="s">
        <v>2041</v>
      </c>
      <c r="B782" t="s">
        <v>2042</v>
      </c>
      <c r="C782" t="s">
        <v>2041</v>
      </c>
      <c r="D782" t="s">
        <v>84</v>
      </c>
      <c r="E782" t="s">
        <v>116</v>
      </c>
      <c r="F782" t="s">
        <v>117</v>
      </c>
      <c r="G782" t="s">
        <v>90</v>
      </c>
      <c r="I782" t="s">
        <v>91</v>
      </c>
      <c r="J782" t="s">
        <v>323</v>
      </c>
      <c r="L782">
        <v>29.095600000000001</v>
      </c>
      <c r="M782">
        <v>28.66075987</v>
      </c>
      <c r="N782">
        <v>30.131</v>
      </c>
      <c r="O782">
        <v>31.594476360000002</v>
      </c>
      <c r="P782">
        <v>30.621500000000001</v>
      </c>
      <c r="Q782" s="86">
        <v>45821</v>
      </c>
      <c r="V782" t="s">
        <v>2043</v>
      </c>
      <c r="AB782">
        <v>4</v>
      </c>
      <c r="AC782" t="s">
        <v>127</v>
      </c>
    </row>
    <row r="783" spans="1:29" x14ac:dyDescent="0.2">
      <c r="A783" t="s">
        <v>17523</v>
      </c>
      <c r="B783" t="s">
        <v>17524</v>
      </c>
      <c r="C783" t="s">
        <v>17523</v>
      </c>
      <c r="D783" t="s">
        <v>84</v>
      </c>
      <c r="E783" t="s">
        <v>89</v>
      </c>
      <c r="G783" t="s">
        <v>90</v>
      </c>
      <c r="H783" t="s">
        <v>225</v>
      </c>
      <c r="I783" t="s">
        <v>91</v>
      </c>
      <c r="L783">
        <v>12.497</v>
      </c>
      <c r="M783">
        <v>10.89449055</v>
      </c>
      <c r="N783">
        <v>12.031000000000001</v>
      </c>
      <c r="O783">
        <v>9.0466363239999996</v>
      </c>
      <c r="P783">
        <v>8.8409999999999993</v>
      </c>
      <c r="Q783" s="86">
        <v>45821</v>
      </c>
      <c r="S783">
        <v>0.2</v>
      </c>
      <c r="W783">
        <v>6</v>
      </c>
      <c r="X783" s="86">
        <v>45706</v>
      </c>
      <c r="Y783">
        <v>4</v>
      </c>
      <c r="Z783" s="86">
        <v>45688</v>
      </c>
      <c r="AB783">
        <v>3</v>
      </c>
      <c r="AC783" t="s">
        <v>156</v>
      </c>
    </row>
    <row r="784" spans="1:29" x14ac:dyDescent="0.2">
      <c r="A784" t="s">
        <v>2044</v>
      </c>
      <c r="B784" t="s">
        <v>2045</v>
      </c>
      <c r="C784" t="s">
        <v>2044</v>
      </c>
      <c r="D784" t="s">
        <v>84</v>
      </c>
      <c r="E784" t="s">
        <v>300</v>
      </c>
      <c r="F784" t="s">
        <v>117</v>
      </c>
      <c r="G784" t="s">
        <v>90</v>
      </c>
      <c r="I784" t="s">
        <v>118</v>
      </c>
      <c r="J784" t="s">
        <v>1044</v>
      </c>
      <c r="L784">
        <v>35.968000000000004</v>
      </c>
      <c r="M784">
        <v>25.90560756</v>
      </c>
      <c r="N784">
        <v>20.277999999999999</v>
      </c>
      <c r="O784">
        <v>19.582502250000001</v>
      </c>
      <c r="P784">
        <v>13.342000000000001</v>
      </c>
      <c r="Q784" s="86">
        <v>45761</v>
      </c>
      <c r="T784">
        <v>0.49</v>
      </c>
      <c r="V784" t="s">
        <v>2046</v>
      </c>
      <c r="Y784">
        <v>6</v>
      </c>
      <c r="Z784" s="86">
        <v>44742</v>
      </c>
      <c r="AA784">
        <v>5</v>
      </c>
      <c r="AB784">
        <v>4</v>
      </c>
      <c r="AC784" t="s">
        <v>127</v>
      </c>
    </row>
    <row r="785" spans="1:29" x14ac:dyDescent="0.2">
      <c r="A785" t="s">
        <v>2047</v>
      </c>
      <c r="B785" t="s">
        <v>2048</v>
      </c>
      <c r="C785" t="s">
        <v>2047</v>
      </c>
      <c r="D785" t="s">
        <v>84</v>
      </c>
      <c r="F785" t="s">
        <v>117</v>
      </c>
      <c r="G785" t="s">
        <v>90</v>
      </c>
      <c r="J785" t="s">
        <v>323</v>
      </c>
      <c r="K785" t="s">
        <v>1811</v>
      </c>
      <c r="L785">
        <v>14.391999999999999</v>
      </c>
      <c r="M785">
        <v>13.82517202</v>
      </c>
      <c r="N785">
        <v>14.023</v>
      </c>
      <c r="O785">
        <v>12.899812000000001</v>
      </c>
      <c r="P785">
        <v>12.298</v>
      </c>
      <c r="Q785" s="86">
        <v>45761</v>
      </c>
      <c r="S785">
        <v>0.49</v>
      </c>
      <c r="V785" t="s">
        <v>2049</v>
      </c>
      <c r="Y785">
        <v>4</v>
      </c>
      <c r="Z785" s="86">
        <v>44742</v>
      </c>
      <c r="AB785">
        <v>3</v>
      </c>
      <c r="AC785" t="s">
        <v>156</v>
      </c>
    </row>
    <row r="786" spans="1:29" x14ac:dyDescent="0.2">
      <c r="A786" t="s">
        <v>17620</v>
      </c>
      <c r="B786" t="s">
        <v>17621</v>
      </c>
      <c r="C786" t="s">
        <v>17620</v>
      </c>
      <c r="D786" t="s">
        <v>84</v>
      </c>
      <c r="E786" t="s">
        <v>116</v>
      </c>
      <c r="G786" t="s">
        <v>90</v>
      </c>
      <c r="H786" t="s">
        <v>16039</v>
      </c>
      <c r="I786" t="s">
        <v>118</v>
      </c>
      <c r="L786">
        <v>31.355</v>
      </c>
      <c r="M786">
        <v>30.790738569999998</v>
      </c>
      <c r="N786">
        <v>27.175999999999998</v>
      </c>
      <c r="O786">
        <v>26.106576390000001</v>
      </c>
      <c r="P786">
        <v>18.117999999999999</v>
      </c>
      <c r="Q786" s="86">
        <v>45821</v>
      </c>
      <c r="S786">
        <v>0.54</v>
      </c>
      <c r="Y786">
        <v>6</v>
      </c>
      <c r="Z786" s="86">
        <v>44742</v>
      </c>
      <c r="AB786">
        <v>4</v>
      </c>
      <c r="AC786" t="s">
        <v>127</v>
      </c>
    </row>
    <row r="787" spans="1:29" x14ac:dyDescent="0.2">
      <c r="A787" t="s">
        <v>2050</v>
      </c>
      <c r="B787" t="s">
        <v>2051</v>
      </c>
      <c r="C787" t="s">
        <v>2050</v>
      </c>
      <c r="D787" t="s">
        <v>84</v>
      </c>
      <c r="E787" t="s">
        <v>116</v>
      </c>
      <c r="G787" t="s">
        <v>90</v>
      </c>
      <c r="H787" t="s">
        <v>2052</v>
      </c>
      <c r="L787">
        <v>31.907</v>
      </c>
      <c r="M787">
        <v>34.261023420000001</v>
      </c>
      <c r="N787">
        <v>36.926000000000002</v>
      </c>
      <c r="O787">
        <v>27.109102440000001</v>
      </c>
      <c r="P787">
        <v>27.382000000000001</v>
      </c>
      <c r="Q787" s="86">
        <v>45701</v>
      </c>
      <c r="S787">
        <v>0.54</v>
      </c>
      <c r="Y787">
        <v>6</v>
      </c>
      <c r="Z787" s="86">
        <v>44742</v>
      </c>
      <c r="AB787">
        <v>4</v>
      </c>
      <c r="AC787" t="s">
        <v>127</v>
      </c>
    </row>
    <row r="788" spans="1:29" x14ac:dyDescent="0.2">
      <c r="A788" t="s">
        <v>2053</v>
      </c>
      <c r="B788" t="s">
        <v>2054</v>
      </c>
      <c r="C788" t="s">
        <v>2053</v>
      </c>
      <c r="D788" t="s">
        <v>84</v>
      </c>
      <c r="E788" t="s">
        <v>300</v>
      </c>
      <c r="F788" t="s">
        <v>117</v>
      </c>
      <c r="G788" t="s">
        <v>90</v>
      </c>
      <c r="I788" t="s">
        <v>118</v>
      </c>
      <c r="J788" t="s">
        <v>1044</v>
      </c>
      <c r="K788" t="s">
        <v>1811</v>
      </c>
      <c r="L788">
        <v>31.456</v>
      </c>
      <c r="M788">
        <v>25.568876060000001</v>
      </c>
      <c r="N788">
        <v>26.831</v>
      </c>
      <c r="O788">
        <v>23.721156489999998</v>
      </c>
      <c r="P788">
        <v>24.748999999999999</v>
      </c>
      <c r="Q788" s="86">
        <v>45761</v>
      </c>
      <c r="T788">
        <v>0.49</v>
      </c>
      <c r="V788" t="s">
        <v>2055</v>
      </c>
      <c r="Y788">
        <v>5</v>
      </c>
      <c r="Z788" s="86">
        <v>44742</v>
      </c>
      <c r="AA788">
        <v>4</v>
      </c>
      <c r="AB788">
        <v>3</v>
      </c>
      <c r="AC788" t="s">
        <v>156</v>
      </c>
    </row>
    <row r="789" spans="1:29" x14ac:dyDescent="0.2">
      <c r="A789" t="s">
        <v>17622</v>
      </c>
      <c r="B789" t="s">
        <v>17623</v>
      </c>
      <c r="C789" t="s">
        <v>17622</v>
      </c>
      <c r="D789" t="s">
        <v>84</v>
      </c>
      <c r="E789" t="s">
        <v>116</v>
      </c>
      <c r="G789" t="s">
        <v>90</v>
      </c>
      <c r="H789" t="s">
        <v>16039</v>
      </c>
      <c r="I789" t="s">
        <v>118</v>
      </c>
      <c r="S789">
        <v>0.54</v>
      </c>
      <c r="Y789">
        <v>5</v>
      </c>
      <c r="Z789" s="86">
        <v>44742</v>
      </c>
      <c r="AB789">
        <v>3</v>
      </c>
      <c r="AC789" t="s">
        <v>156</v>
      </c>
    </row>
    <row r="790" spans="1:29" x14ac:dyDescent="0.2">
      <c r="A790" t="s">
        <v>2056</v>
      </c>
      <c r="B790" t="s">
        <v>2057</v>
      </c>
      <c r="C790" t="s">
        <v>2056</v>
      </c>
      <c r="D790" t="s">
        <v>84</v>
      </c>
      <c r="E790" t="s">
        <v>300</v>
      </c>
      <c r="G790" t="s">
        <v>90</v>
      </c>
      <c r="I790" t="s">
        <v>91</v>
      </c>
      <c r="L790">
        <v>13.955</v>
      </c>
      <c r="M790">
        <v>14.31260002</v>
      </c>
      <c r="N790">
        <v>12.239000000000001</v>
      </c>
      <c r="O790">
        <v>10.71719511</v>
      </c>
      <c r="P790">
        <v>9.8420000000000005</v>
      </c>
      <c r="Q790" s="86">
        <v>45821</v>
      </c>
      <c r="S790">
        <v>0.54</v>
      </c>
      <c r="Y790">
        <v>4</v>
      </c>
      <c r="Z790" s="86">
        <v>44742</v>
      </c>
      <c r="AB790">
        <v>3</v>
      </c>
      <c r="AC790" t="s">
        <v>156</v>
      </c>
    </row>
    <row r="791" spans="1:29" x14ac:dyDescent="0.2">
      <c r="A791" t="s">
        <v>2058</v>
      </c>
      <c r="B791" t="s">
        <v>2059</v>
      </c>
      <c r="C791" t="s">
        <v>2058</v>
      </c>
      <c r="D791" t="s">
        <v>84</v>
      </c>
      <c r="E791" t="s">
        <v>300</v>
      </c>
      <c r="F791" t="s">
        <v>117</v>
      </c>
      <c r="G791" t="s">
        <v>90</v>
      </c>
      <c r="I791" t="s">
        <v>118</v>
      </c>
      <c r="J791" t="s">
        <v>1044</v>
      </c>
      <c r="K791" t="s">
        <v>1811</v>
      </c>
      <c r="L791">
        <v>16.55</v>
      </c>
      <c r="M791">
        <v>11.867293370000001</v>
      </c>
      <c r="N791">
        <v>15.417999999999999</v>
      </c>
      <c r="O791">
        <v>12.51806318</v>
      </c>
      <c r="P791">
        <v>14.259</v>
      </c>
      <c r="Q791" s="86">
        <v>45821</v>
      </c>
      <c r="T791">
        <v>0.49</v>
      </c>
      <c r="V791" t="s">
        <v>2060</v>
      </c>
      <c r="Y791">
        <v>4</v>
      </c>
      <c r="Z791" s="86">
        <v>44742</v>
      </c>
      <c r="AA791">
        <v>3</v>
      </c>
      <c r="AB791">
        <v>3</v>
      </c>
      <c r="AC791" t="s">
        <v>156</v>
      </c>
    </row>
    <row r="792" spans="1:29" x14ac:dyDescent="0.2">
      <c r="A792" t="s">
        <v>2061</v>
      </c>
      <c r="B792" t="s">
        <v>2062</v>
      </c>
      <c r="C792" t="s">
        <v>2061</v>
      </c>
      <c r="D792" t="s">
        <v>84</v>
      </c>
      <c r="E792" t="s">
        <v>564</v>
      </c>
      <c r="G792" t="s">
        <v>90</v>
      </c>
      <c r="H792" t="s">
        <v>1740</v>
      </c>
      <c r="I792" t="s">
        <v>91</v>
      </c>
      <c r="L792">
        <v>21.594999999999999</v>
      </c>
      <c r="M792">
        <v>17.500303469999999</v>
      </c>
      <c r="N792">
        <v>23.071999999999999</v>
      </c>
      <c r="O792">
        <v>13.90580626</v>
      </c>
      <c r="P792">
        <v>17.678999999999998</v>
      </c>
      <c r="Q792" s="86">
        <v>45821</v>
      </c>
      <c r="S792">
        <v>2.69</v>
      </c>
      <c r="W792">
        <v>7</v>
      </c>
      <c r="X792" s="86">
        <v>45603</v>
      </c>
      <c r="Y792">
        <v>6</v>
      </c>
      <c r="Z792" s="86">
        <v>45603</v>
      </c>
      <c r="AB792">
        <v>4</v>
      </c>
      <c r="AC792" t="s">
        <v>127</v>
      </c>
    </row>
    <row r="793" spans="1:29" x14ac:dyDescent="0.2">
      <c r="A793" t="s">
        <v>2063</v>
      </c>
      <c r="B793" t="s">
        <v>2064</v>
      </c>
      <c r="C793" t="s">
        <v>2063</v>
      </c>
      <c r="D793" t="s">
        <v>84</v>
      </c>
      <c r="E793" t="s">
        <v>116</v>
      </c>
      <c r="F793" t="s">
        <v>117</v>
      </c>
      <c r="G793" t="s">
        <v>90</v>
      </c>
      <c r="I793" t="s">
        <v>91</v>
      </c>
      <c r="J793" t="s">
        <v>323</v>
      </c>
      <c r="L793">
        <v>60.461799999999997</v>
      </c>
      <c r="M793">
        <v>57.158251759999999</v>
      </c>
      <c r="N793">
        <v>61.649900000000002</v>
      </c>
      <c r="O793">
        <v>63.235207590000002</v>
      </c>
      <c r="P793">
        <v>54.406599999999997</v>
      </c>
      <c r="Q793" s="86">
        <v>45821</v>
      </c>
      <c r="V793" t="s">
        <v>2065</v>
      </c>
      <c r="AB793">
        <v>5</v>
      </c>
      <c r="AC793" t="s">
        <v>86</v>
      </c>
    </row>
    <row r="794" spans="1:29" x14ac:dyDescent="0.2">
      <c r="A794" t="s">
        <v>2066</v>
      </c>
      <c r="B794" t="s">
        <v>2067</v>
      </c>
      <c r="C794" t="s">
        <v>2066</v>
      </c>
      <c r="D794" t="s">
        <v>84</v>
      </c>
      <c r="E794" t="s">
        <v>116</v>
      </c>
      <c r="G794" t="s">
        <v>90</v>
      </c>
      <c r="H794" t="s">
        <v>196</v>
      </c>
      <c r="AB794">
        <v>2</v>
      </c>
      <c r="AC794" t="s">
        <v>153</v>
      </c>
    </row>
    <row r="795" spans="1:29" x14ac:dyDescent="0.2">
      <c r="A795" t="s">
        <v>2068</v>
      </c>
      <c r="B795" t="s">
        <v>2069</v>
      </c>
      <c r="C795" t="s">
        <v>2068</v>
      </c>
      <c r="D795" t="s">
        <v>84</v>
      </c>
      <c r="E795" t="s">
        <v>116</v>
      </c>
      <c r="G795" t="s">
        <v>90</v>
      </c>
      <c r="H795" t="s">
        <v>196</v>
      </c>
      <c r="L795">
        <v>31.320699999999999</v>
      </c>
      <c r="M795">
        <v>28.282601329999999</v>
      </c>
      <c r="N795">
        <v>28.921500000000002</v>
      </c>
      <c r="O795">
        <v>21.32701419</v>
      </c>
      <c r="P795">
        <v>19.9724</v>
      </c>
      <c r="Q795" s="86">
        <v>45821</v>
      </c>
      <c r="AB795">
        <v>5</v>
      </c>
      <c r="AC795" t="s">
        <v>86</v>
      </c>
    </row>
    <row r="796" spans="1:29" x14ac:dyDescent="0.2">
      <c r="A796" t="s">
        <v>2070</v>
      </c>
      <c r="B796" t="s">
        <v>2071</v>
      </c>
      <c r="C796" t="s">
        <v>2070</v>
      </c>
      <c r="D796" t="s">
        <v>84</v>
      </c>
      <c r="E796" t="s">
        <v>564</v>
      </c>
      <c r="F796" t="s">
        <v>117</v>
      </c>
      <c r="G796" t="s">
        <v>90</v>
      </c>
      <c r="I796" t="s">
        <v>91</v>
      </c>
      <c r="J796" t="s">
        <v>1792</v>
      </c>
      <c r="L796">
        <v>6.5490000000000004</v>
      </c>
      <c r="M796">
        <v>6.8014409540000003</v>
      </c>
      <c r="N796">
        <v>7.4790000000000001</v>
      </c>
      <c r="O796">
        <v>7.6814026740000001</v>
      </c>
      <c r="P796">
        <v>5.98</v>
      </c>
      <c r="Q796" s="86">
        <v>45821</v>
      </c>
      <c r="T796">
        <v>1.2</v>
      </c>
      <c r="V796" t="s">
        <v>2072</v>
      </c>
      <c r="Y796">
        <v>4</v>
      </c>
      <c r="Z796" s="86">
        <v>45473</v>
      </c>
      <c r="AA796">
        <v>3</v>
      </c>
      <c r="AB796">
        <v>3</v>
      </c>
      <c r="AC796" t="s">
        <v>156</v>
      </c>
    </row>
    <row r="797" spans="1:29" x14ac:dyDescent="0.2">
      <c r="A797" t="s">
        <v>2073</v>
      </c>
      <c r="B797" t="s">
        <v>2074</v>
      </c>
      <c r="C797" t="s">
        <v>2073</v>
      </c>
      <c r="D797" t="s">
        <v>84</v>
      </c>
      <c r="E797" t="s">
        <v>89</v>
      </c>
      <c r="G797" t="s">
        <v>90</v>
      </c>
      <c r="I797" t="s">
        <v>91</v>
      </c>
      <c r="J797" t="s">
        <v>323</v>
      </c>
      <c r="K797" t="s">
        <v>2075</v>
      </c>
      <c r="L797">
        <v>11.97</v>
      </c>
      <c r="M797">
        <v>11.24499108</v>
      </c>
      <c r="N797">
        <v>11.654</v>
      </c>
      <c r="O797">
        <v>9.6434164419999995</v>
      </c>
      <c r="P797">
        <v>10.567</v>
      </c>
      <c r="Q797" s="86">
        <v>45821</v>
      </c>
      <c r="S797">
        <v>0.64</v>
      </c>
      <c r="T797">
        <v>0.6</v>
      </c>
      <c r="V797" t="s">
        <v>2076</v>
      </c>
      <c r="W797">
        <v>6</v>
      </c>
      <c r="X797" s="86">
        <v>45706</v>
      </c>
      <c r="Y797">
        <v>4</v>
      </c>
      <c r="Z797" s="86">
        <v>44134</v>
      </c>
      <c r="AA797">
        <v>3</v>
      </c>
      <c r="AB797">
        <v>3</v>
      </c>
      <c r="AC797" t="s">
        <v>156</v>
      </c>
    </row>
    <row r="798" spans="1:29" x14ac:dyDescent="0.2">
      <c r="A798" t="s">
        <v>2077</v>
      </c>
      <c r="B798" t="s">
        <v>2078</v>
      </c>
      <c r="C798" t="s">
        <v>2077</v>
      </c>
      <c r="D798" t="s">
        <v>84</v>
      </c>
      <c r="E798" t="s">
        <v>89</v>
      </c>
      <c r="F798" t="s">
        <v>642</v>
      </c>
      <c r="G798" t="s">
        <v>90</v>
      </c>
      <c r="I798" t="s">
        <v>91</v>
      </c>
      <c r="J798" t="s">
        <v>323</v>
      </c>
      <c r="K798" t="s">
        <v>2079</v>
      </c>
      <c r="L798">
        <v>11.971</v>
      </c>
      <c r="M798">
        <v>11.246070570000001</v>
      </c>
      <c r="N798">
        <v>11.654999999999999</v>
      </c>
      <c r="O798">
        <v>9.6439959260000006</v>
      </c>
      <c r="P798">
        <v>10.567</v>
      </c>
      <c r="Q798" s="86">
        <v>45821</v>
      </c>
      <c r="S798">
        <v>0.64</v>
      </c>
      <c r="T798">
        <v>0.6</v>
      </c>
      <c r="V798" t="s">
        <v>2080</v>
      </c>
      <c r="W798">
        <v>6</v>
      </c>
      <c r="X798" s="86">
        <v>45706</v>
      </c>
      <c r="Y798">
        <v>4</v>
      </c>
      <c r="Z798" s="86">
        <v>44134</v>
      </c>
      <c r="AA798">
        <v>3</v>
      </c>
      <c r="AB798">
        <v>3</v>
      </c>
      <c r="AC798" t="s">
        <v>156</v>
      </c>
    </row>
    <row r="799" spans="1:29" x14ac:dyDescent="0.2">
      <c r="A799" t="s">
        <v>2081</v>
      </c>
      <c r="B799" t="s">
        <v>2082</v>
      </c>
      <c r="C799" t="s">
        <v>2081</v>
      </c>
      <c r="D799" t="s">
        <v>84</v>
      </c>
      <c r="E799" t="s">
        <v>116</v>
      </c>
      <c r="F799" t="s">
        <v>117</v>
      </c>
      <c r="G799" t="s">
        <v>90</v>
      </c>
      <c r="I799" t="s">
        <v>91</v>
      </c>
      <c r="J799" t="s">
        <v>1044</v>
      </c>
      <c r="L799">
        <v>24.9877</v>
      </c>
      <c r="M799">
        <v>25.230833430000001</v>
      </c>
      <c r="N799">
        <v>25.24</v>
      </c>
      <c r="O799">
        <v>25.021913619999999</v>
      </c>
      <c r="P799">
        <v>23.2745</v>
      </c>
      <c r="Q799" s="86">
        <v>45821</v>
      </c>
      <c r="V799" t="s">
        <v>2083</v>
      </c>
      <c r="AB799">
        <v>4</v>
      </c>
      <c r="AC799" t="s">
        <v>127</v>
      </c>
    </row>
    <row r="800" spans="1:29" x14ac:dyDescent="0.2">
      <c r="A800" t="s">
        <v>2084</v>
      </c>
      <c r="B800" t="s">
        <v>2085</v>
      </c>
      <c r="C800" t="s">
        <v>2084</v>
      </c>
      <c r="D800" t="s">
        <v>84</v>
      </c>
      <c r="E800" t="s">
        <v>116</v>
      </c>
      <c r="G800" t="s">
        <v>90</v>
      </c>
      <c r="H800" t="s">
        <v>1065</v>
      </c>
      <c r="L800">
        <v>12.907999999999999</v>
      </c>
      <c r="M800">
        <v>14.2220911</v>
      </c>
      <c r="N800">
        <v>16.259</v>
      </c>
      <c r="O800">
        <v>17.328248769999998</v>
      </c>
      <c r="P800">
        <v>3.4670000000000001</v>
      </c>
      <c r="Q800" s="86">
        <v>45434</v>
      </c>
      <c r="S800">
        <v>1.52</v>
      </c>
      <c r="T800">
        <v>0.53</v>
      </c>
      <c r="W800">
        <v>5</v>
      </c>
      <c r="X800" s="86">
        <v>44125</v>
      </c>
      <c r="Y800">
        <v>5</v>
      </c>
      <c r="Z800" s="86">
        <v>45291</v>
      </c>
      <c r="AB800">
        <v>3</v>
      </c>
      <c r="AC800" t="s">
        <v>156</v>
      </c>
    </row>
    <row r="801" spans="1:29" x14ac:dyDescent="0.2">
      <c r="A801" t="s">
        <v>2086</v>
      </c>
      <c r="B801" t="s">
        <v>2087</v>
      </c>
      <c r="C801" t="s">
        <v>2086</v>
      </c>
      <c r="D801" t="s">
        <v>84</v>
      </c>
      <c r="E801" t="s">
        <v>89</v>
      </c>
      <c r="G801" t="s">
        <v>90</v>
      </c>
      <c r="H801" t="s">
        <v>196</v>
      </c>
      <c r="I801" t="s">
        <v>91</v>
      </c>
      <c r="L801">
        <v>6.431</v>
      </c>
      <c r="M801">
        <v>6.6573608520000001</v>
      </c>
      <c r="N801">
        <v>7.2350000000000003</v>
      </c>
      <c r="O801">
        <v>5.7505488119999999</v>
      </c>
      <c r="P801">
        <v>4.5110000000000001</v>
      </c>
      <c r="Q801" s="86">
        <v>45821</v>
      </c>
      <c r="S801">
        <v>1.1100000000000001</v>
      </c>
      <c r="W801">
        <v>4</v>
      </c>
      <c r="X801" s="86">
        <v>45729</v>
      </c>
      <c r="Y801">
        <v>3</v>
      </c>
      <c r="Z801" s="86">
        <v>45692</v>
      </c>
      <c r="AB801">
        <v>3</v>
      </c>
      <c r="AC801" t="s">
        <v>156</v>
      </c>
    </row>
    <row r="802" spans="1:29" x14ac:dyDescent="0.2">
      <c r="A802" t="s">
        <v>2088</v>
      </c>
      <c r="B802" t="s">
        <v>2089</v>
      </c>
      <c r="C802" t="s">
        <v>2088</v>
      </c>
      <c r="D802" t="s">
        <v>84</v>
      </c>
      <c r="E802" t="s">
        <v>89</v>
      </c>
      <c r="F802" t="s">
        <v>642</v>
      </c>
      <c r="G802" t="s">
        <v>90</v>
      </c>
      <c r="I802" t="s">
        <v>91</v>
      </c>
      <c r="J802" t="s">
        <v>323</v>
      </c>
      <c r="K802" t="s">
        <v>1160</v>
      </c>
      <c r="L802">
        <v>17.806999999999999</v>
      </c>
      <c r="M802">
        <v>13.29604187</v>
      </c>
      <c r="N802">
        <v>18.427</v>
      </c>
      <c r="O802">
        <v>15.282891429999999</v>
      </c>
      <c r="P802">
        <v>18.861999999999998</v>
      </c>
      <c r="Q802" s="86">
        <v>45434</v>
      </c>
      <c r="S802">
        <v>1.67</v>
      </c>
      <c r="T802">
        <v>1.5</v>
      </c>
      <c r="V802" t="s">
        <v>2090</v>
      </c>
      <c r="W802">
        <v>6</v>
      </c>
      <c r="X802" s="86">
        <v>45380</v>
      </c>
      <c r="Y802">
        <v>4</v>
      </c>
      <c r="Z802" s="86">
        <v>45380</v>
      </c>
      <c r="AA802">
        <v>3</v>
      </c>
      <c r="AB802">
        <v>3</v>
      </c>
      <c r="AC802" t="s">
        <v>156</v>
      </c>
    </row>
    <row r="803" spans="1:29" x14ac:dyDescent="0.2">
      <c r="A803" t="s">
        <v>2091</v>
      </c>
      <c r="B803" t="s">
        <v>2092</v>
      </c>
      <c r="C803" t="s">
        <v>2091</v>
      </c>
      <c r="D803" t="s">
        <v>84</v>
      </c>
      <c r="E803" t="s">
        <v>982</v>
      </c>
      <c r="G803" t="s">
        <v>90</v>
      </c>
      <c r="I803" t="s">
        <v>91</v>
      </c>
      <c r="J803" t="s">
        <v>323</v>
      </c>
      <c r="K803" t="s">
        <v>1004</v>
      </c>
      <c r="L803">
        <v>0.65500000000000003</v>
      </c>
      <c r="M803">
        <v>0.61055747100000002</v>
      </c>
      <c r="N803">
        <v>0.36899999999999999</v>
      </c>
      <c r="O803">
        <v>0.11527525199999999</v>
      </c>
      <c r="P803">
        <v>0.112</v>
      </c>
      <c r="Q803" s="86">
        <v>45821</v>
      </c>
      <c r="S803">
        <v>0.15</v>
      </c>
      <c r="T803">
        <v>0.1</v>
      </c>
      <c r="V803" t="s">
        <v>2093</v>
      </c>
      <c r="W803">
        <v>1</v>
      </c>
      <c r="X803" s="86">
        <v>45729</v>
      </c>
      <c r="Y803">
        <v>1</v>
      </c>
      <c r="Z803" s="86">
        <v>45692</v>
      </c>
      <c r="AA803">
        <v>1</v>
      </c>
      <c r="AB803">
        <v>1</v>
      </c>
      <c r="AC803" t="s">
        <v>124</v>
      </c>
    </row>
    <row r="804" spans="1:29" x14ac:dyDescent="0.2">
      <c r="A804" t="s">
        <v>2094</v>
      </c>
      <c r="B804" t="s">
        <v>2095</v>
      </c>
      <c r="C804" t="s">
        <v>2094</v>
      </c>
      <c r="D804" t="s">
        <v>84</v>
      </c>
      <c r="E804" t="s">
        <v>982</v>
      </c>
      <c r="G804" t="s">
        <v>90</v>
      </c>
      <c r="I804" t="s">
        <v>91</v>
      </c>
      <c r="J804" t="s">
        <v>323</v>
      </c>
      <c r="K804" t="s">
        <v>1004</v>
      </c>
      <c r="L804">
        <v>0.65100000000000002</v>
      </c>
      <c r="M804">
        <v>0.59753510300000001</v>
      </c>
      <c r="N804">
        <v>0.371</v>
      </c>
      <c r="O804">
        <v>0.119393887</v>
      </c>
      <c r="P804">
        <v>0.11700000000000001</v>
      </c>
      <c r="Q804" s="86">
        <v>45821</v>
      </c>
      <c r="S804">
        <v>0.15</v>
      </c>
      <c r="T804">
        <v>0.1</v>
      </c>
      <c r="W804">
        <v>1</v>
      </c>
      <c r="X804" s="86">
        <v>45729</v>
      </c>
      <c r="Y804">
        <v>1</v>
      </c>
      <c r="Z804" s="86">
        <v>45692</v>
      </c>
      <c r="AA804">
        <v>1</v>
      </c>
      <c r="AB804">
        <v>1</v>
      </c>
      <c r="AC804" t="s">
        <v>124</v>
      </c>
    </row>
    <row r="805" spans="1:29" x14ac:dyDescent="0.2">
      <c r="A805" t="s">
        <v>2096</v>
      </c>
      <c r="B805" t="s">
        <v>2097</v>
      </c>
      <c r="C805" t="s">
        <v>2096</v>
      </c>
      <c r="D805" t="s">
        <v>84</v>
      </c>
      <c r="E805" t="s">
        <v>89</v>
      </c>
      <c r="F805" t="s">
        <v>642</v>
      </c>
      <c r="G805" t="s">
        <v>90</v>
      </c>
      <c r="I805" t="s">
        <v>91</v>
      </c>
      <c r="J805" t="s">
        <v>323</v>
      </c>
      <c r="L805">
        <v>17.233000000000001</v>
      </c>
      <c r="M805">
        <v>14.216618759999999</v>
      </c>
      <c r="N805">
        <v>18.645</v>
      </c>
      <c r="O805">
        <v>12.4377247</v>
      </c>
      <c r="P805">
        <v>14.185</v>
      </c>
      <c r="Q805" s="86">
        <v>45821</v>
      </c>
      <c r="S805">
        <v>1.66</v>
      </c>
      <c r="T805">
        <v>1.5</v>
      </c>
      <c r="V805" t="s">
        <v>2098</v>
      </c>
      <c r="W805">
        <v>6</v>
      </c>
      <c r="X805" s="86">
        <v>45791</v>
      </c>
      <c r="Y805">
        <v>4</v>
      </c>
      <c r="Z805" s="86">
        <v>45657</v>
      </c>
      <c r="AA805">
        <v>3</v>
      </c>
      <c r="AB805">
        <v>3</v>
      </c>
      <c r="AC805" t="s">
        <v>156</v>
      </c>
    </row>
    <row r="806" spans="1:29" x14ac:dyDescent="0.2">
      <c r="A806" t="s">
        <v>2099</v>
      </c>
      <c r="B806" t="s">
        <v>2100</v>
      </c>
      <c r="C806" t="s">
        <v>2099</v>
      </c>
      <c r="D806" t="s">
        <v>84</v>
      </c>
      <c r="E806" t="s">
        <v>89</v>
      </c>
      <c r="F806" t="s">
        <v>642</v>
      </c>
      <c r="G806" t="s">
        <v>90</v>
      </c>
      <c r="I806" t="s">
        <v>91</v>
      </c>
      <c r="J806" t="s">
        <v>323</v>
      </c>
      <c r="K806" t="s">
        <v>1785</v>
      </c>
      <c r="L806">
        <v>17.251000000000001</v>
      </c>
      <c r="M806">
        <v>14.22542735</v>
      </c>
      <c r="N806">
        <v>18.66</v>
      </c>
      <c r="O806">
        <v>12.428209689999999</v>
      </c>
      <c r="P806">
        <v>14.191000000000001</v>
      </c>
      <c r="Q806" s="86">
        <v>45821</v>
      </c>
      <c r="S806">
        <v>0.84</v>
      </c>
      <c r="T806">
        <v>0.75</v>
      </c>
      <c r="V806" t="s">
        <v>2101</v>
      </c>
      <c r="W806">
        <v>6</v>
      </c>
      <c r="X806" s="86">
        <v>45791</v>
      </c>
      <c r="Y806">
        <v>4</v>
      </c>
      <c r="Z806" s="86">
        <v>45657</v>
      </c>
      <c r="AA806">
        <v>3</v>
      </c>
      <c r="AB806">
        <v>3</v>
      </c>
      <c r="AC806" t="s">
        <v>156</v>
      </c>
    </row>
    <row r="807" spans="1:29" x14ac:dyDescent="0.2">
      <c r="A807" t="s">
        <v>2102</v>
      </c>
      <c r="B807" t="s">
        <v>2103</v>
      </c>
      <c r="C807" t="s">
        <v>2102</v>
      </c>
      <c r="D807" t="s">
        <v>84</v>
      </c>
      <c r="E807" t="s">
        <v>89</v>
      </c>
      <c r="G807" t="s">
        <v>90</v>
      </c>
      <c r="H807" t="s">
        <v>163</v>
      </c>
      <c r="I807" t="s">
        <v>91</v>
      </c>
      <c r="L807">
        <v>17.254999999999999</v>
      </c>
      <c r="M807">
        <v>14.22610684</v>
      </c>
      <c r="N807">
        <v>18.66</v>
      </c>
      <c r="O807">
        <v>12.43298798</v>
      </c>
      <c r="P807">
        <v>14.196999999999999</v>
      </c>
      <c r="Q807" s="86">
        <v>45821</v>
      </c>
      <c r="S807">
        <v>0.9</v>
      </c>
      <c r="W807">
        <v>6</v>
      </c>
      <c r="X807" s="86">
        <v>45791</v>
      </c>
      <c r="Y807">
        <v>4</v>
      </c>
      <c r="Z807" s="86">
        <v>45657</v>
      </c>
      <c r="AB807">
        <v>3</v>
      </c>
      <c r="AC807" t="s">
        <v>156</v>
      </c>
    </row>
    <row r="808" spans="1:29" x14ac:dyDescent="0.2">
      <c r="A808" t="s">
        <v>2104</v>
      </c>
      <c r="B808" t="s">
        <v>2105</v>
      </c>
      <c r="C808" t="s">
        <v>2104</v>
      </c>
      <c r="D808" t="s">
        <v>84</v>
      </c>
      <c r="E808" t="s">
        <v>89</v>
      </c>
      <c r="G808" t="s">
        <v>90</v>
      </c>
      <c r="I808" t="s">
        <v>91</v>
      </c>
      <c r="J808" t="s">
        <v>323</v>
      </c>
      <c r="L808">
        <v>15.353999999999999</v>
      </c>
      <c r="M808">
        <v>14.160732680000001</v>
      </c>
      <c r="N808">
        <v>15.048999999999999</v>
      </c>
      <c r="O808">
        <v>12.684681700000001</v>
      </c>
      <c r="P808">
        <v>11.25</v>
      </c>
      <c r="Q808" s="86">
        <v>45821</v>
      </c>
      <c r="R808">
        <v>5</v>
      </c>
      <c r="S808">
        <v>0.9</v>
      </c>
      <c r="T808">
        <v>0.75</v>
      </c>
      <c r="V808" t="s">
        <v>2106</v>
      </c>
      <c r="W808">
        <v>6</v>
      </c>
      <c r="X808" s="86">
        <v>45782</v>
      </c>
      <c r="Y808">
        <v>3</v>
      </c>
      <c r="Z808" s="86">
        <v>43220</v>
      </c>
      <c r="AA808">
        <v>4</v>
      </c>
      <c r="AB808">
        <v>3</v>
      </c>
      <c r="AC808" t="s">
        <v>156</v>
      </c>
    </row>
    <row r="809" spans="1:29" x14ac:dyDescent="0.2">
      <c r="A809" t="s">
        <v>2107</v>
      </c>
      <c r="B809" t="s">
        <v>2108</v>
      </c>
      <c r="C809" t="s">
        <v>2107</v>
      </c>
      <c r="D809" t="s">
        <v>84</v>
      </c>
      <c r="E809" t="s">
        <v>116</v>
      </c>
      <c r="F809" t="s">
        <v>117</v>
      </c>
      <c r="G809" t="s">
        <v>90</v>
      </c>
      <c r="I809" t="s">
        <v>91</v>
      </c>
      <c r="J809" t="s">
        <v>323</v>
      </c>
      <c r="L809">
        <v>18.101099999999999</v>
      </c>
      <c r="M809">
        <v>19.11601662</v>
      </c>
      <c r="N809">
        <v>19.297000000000001</v>
      </c>
      <c r="O809">
        <v>16.359416190000001</v>
      </c>
      <c r="P809">
        <v>16.734100000000002</v>
      </c>
      <c r="Q809" s="86">
        <v>45821</v>
      </c>
      <c r="V809" t="s">
        <v>2109</v>
      </c>
      <c r="AB809">
        <v>4</v>
      </c>
      <c r="AC809" t="s">
        <v>127</v>
      </c>
    </row>
    <row r="810" spans="1:29" x14ac:dyDescent="0.2">
      <c r="A810" t="s">
        <v>2110</v>
      </c>
      <c r="B810" t="s">
        <v>2111</v>
      </c>
      <c r="C810" t="s">
        <v>2110</v>
      </c>
      <c r="D810" t="s">
        <v>84</v>
      </c>
      <c r="E810" t="s">
        <v>564</v>
      </c>
      <c r="G810" t="s">
        <v>90</v>
      </c>
      <c r="I810" t="s">
        <v>91</v>
      </c>
      <c r="L810">
        <v>17.928000000000001</v>
      </c>
      <c r="M810">
        <v>17.646302380000002</v>
      </c>
      <c r="N810">
        <v>19.207000000000001</v>
      </c>
      <c r="O810">
        <v>17.570787859999999</v>
      </c>
      <c r="P810">
        <v>15.737</v>
      </c>
      <c r="Q810" s="86">
        <v>45821</v>
      </c>
      <c r="Y810">
        <v>5</v>
      </c>
      <c r="Z810" s="86">
        <v>45473</v>
      </c>
      <c r="AB810">
        <v>3</v>
      </c>
      <c r="AC810" t="s">
        <v>156</v>
      </c>
    </row>
    <row r="811" spans="1:29" x14ac:dyDescent="0.2">
      <c r="A811" t="s">
        <v>2112</v>
      </c>
      <c r="B811" t="s">
        <v>2113</v>
      </c>
      <c r="C811" t="s">
        <v>2112</v>
      </c>
      <c r="D811" t="s">
        <v>84</v>
      </c>
      <c r="E811" t="s">
        <v>89</v>
      </c>
      <c r="G811" t="s">
        <v>90</v>
      </c>
      <c r="I811" t="s">
        <v>91</v>
      </c>
      <c r="J811" t="s">
        <v>323</v>
      </c>
      <c r="K811" t="s">
        <v>1670</v>
      </c>
      <c r="L811">
        <v>19.725999999999999</v>
      </c>
      <c r="M811">
        <v>14.665871109999999</v>
      </c>
      <c r="N811">
        <v>19.143000000000001</v>
      </c>
      <c r="O811">
        <v>10.378340850000001</v>
      </c>
      <c r="P811">
        <v>12.25</v>
      </c>
      <c r="Q811" s="86">
        <v>45821</v>
      </c>
      <c r="S811">
        <v>0.87</v>
      </c>
      <c r="T811">
        <v>0.75</v>
      </c>
      <c r="V811" t="s">
        <v>2114</v>
      </c>
      <c r="W811">
        <v>6</v>
      </c>
      <c r="X811" s="86">
        <v>45803</v>
      </c>
      <c r="Y811">
        <v>4</v>
      </c>
      <c r="Z811" s="86">
        <v>45803</v>
      </c>
      <c r="AA811">
        <v>3</v>
      </c>
      <c r="AB811">
        <v>3</v>
      </c>
      <c r="AC811" t="s">
        <v>156</v>
      </c>
    </row>
    <row r="812" spans="1:29" x14ac:dyDescent="0.2">
      <c r="A812" t="s">
        <v>2115</v>
      </c>
      <c r="B812" t="s">
        <v>2116</v>
      </c>
      <c r="C812" t="s">
        <v>2115</v>
      </c>
      <c r="D812" t="s">
        <v>84</v>
      </c>
      <c r="E812" t="s">
        <v>89</v>
      </c>
      <c r="G812" t="s">
        <v>90</v>
      </c>
      <c r="I812" t="s">
        <v>91</v>
      </c>
      <c r="J812" t="s">
        <v>323</v>
      </c>
      <c r="K812" t="s">
        <v>1587</v>
      </c>
      <c r="L812">
        <v>15.994999999999999</v>
      </c>
      <c r="M812">
        <v>15.48292781</v>
      </c>
      <c r="N812">
        <v>15.459</v>
      </c>
      <c r="O812">
        <v>15.61151329</v>
      </c>
      <c r="P812">
        <v>22.170999999999999</v>
      </c>
      <c r="Q812" s="86">
        <v>45821</v>
      </c>
      <c r="R812">
        <v>4</v>
      </c>
      <c r="S812">
        <v>1.79</v>
      </c>
      <c r="T812">
        <v>1.6</v>
      </c>
      <c r="W812">
        <v>6</v>
      </c>
      <c r="X812" s="86">
        <v>45791</v>
      </c>
      <c r="Y812">
        <v>4</v>
      </c>
      <c r="Z812" s="86">
        <v>45657</v>
      </c>
      <c r="AA812">
        <v>3</v>
      </c>
      <c r="AB812">
        <v>3</v>
      </c>
      <c r="AC812" t="s">
        <v>156</v>
      </c>
    </row>
    <row r="813" spans="1:29" x14ac:dyDescent="0.2">
      <c r="A813" t="s">
        <v>2117</v>
      </c>
      <c r="B813" t="s">
        <v>2118</v>
      </c>
      <c r="C813" t="s">
        <v>2117</v>
      </c>
      <c r="D813" t="s">
        <v>84</v>
      </c>
      <c r="E813" t="s">
        <v>89</v>
      </c>
      <c r="G813" t="s">
        <v>90</v>
      </c>
      <c r="I813" t="s">
        <v>91</v>
      </c>
      <c r="J813" t="s">
        <v>323</v>
      </c>
      <c r="K813" t="s">
        <v>1785</v>
      </c>
      <c r="L813">
        <v>16.001000000000001</v>
      </c>
      <c r="M813">
        <v>15.48760122</v>
      </c>
      <c r="N813">
        <v>15.462</v>
      </c>
      <c r="O813">
        <v>15.61283315</v>
      </c>
      <c r="P813">
        <v>22.184000000000001</v>
      </c>
      <c r="Q813" s="86">
        <v>45821</v>
      </c>
      <c r="S813">
        <v>0.99</v>
      </c>
      <c r="T813">
        <v>0.85</v>
      </c>
      <c r="V813" t="s">
        <v>2119</v>
      </c>
      <c r="W813">
        <v>6</v>
      </c>
      <c r="X813" s="86">
        <v>45791</v>
      </c>
      <c r="Y813">
        <v>4</v>
      </c>
      <c r="Z813" s="86">
        <v>45657</v>
      </c>
      <c r="AA813">
        <v>3</v>
      </c>
      <c r="AB813">
        <v>3</v>
      </c>
      <c r="AC813" t="s">
        <v>156</v>
      </c>
    </row>
    <row r="814" spans="1:29" x14ac:dyDescent="0.2">
      <c r="A814" t="s">
        <v>2120</v>
      </c>
      <c r="B814" t="s">
        <v>2121</v>
      </c>
      <c r="C814" t="s">
        <v>2120</v>
      </c>
      <c r="D814" t="s">
        <v>84</v>
      </c>
      <c r="E814" t="s">
        <v>89</v>
      </c>
      <c r="F814" t="s">
        <v>117</v>
      </c>
      <c r="G814" t="s">
        <v>90</v>
      </c>
      <c r="I814" t="s">
        <v>91</v>
      </c>
      <c r="J814" t="s">
        <v>323</v>
      </c>
      <c r="K814" t="s">
        <v>1187</v>
      </c>
      <c r="L814">
        <v>32.1492</v>
      </c>
      <c r="M814">
        <v>30.470701420000001</v>
      </c>
      <c r="N814">
        <v>29.9436</v>
      </c>
      <c r="O814">
        <v>28.80481795</v>
      </c>
      <c r="P814">
        <v>30.6203</v>
      </c>
      <c r="Q814" s="86">
        <v>45821</v>
      </c>
      <c r="V814" t="s">
        <v>2122</v>
      </c>
      <c r="AB814">
        <v>5</v>
      </c>
      <c r="AC814" t="s">
        <v>86</v>
      </c>
    </row>
    <row r="815" spans="1:29" x14ac:dyDescent="0.2">
      <c r="A815" t="s">
        <v>2123</v>
      </c>
      <c r="B815" t="s">
        <v>2124</v>
      </c>
      <c r="C815" t="s">
        <v>2123</v>
      </c>
      <c r="D815" t="s">
        <v>84</v>
      </c>
      <c r="E815" t="s">
        <v>89</v>
      </c>
      <c r="F815" t="s">
        <v>642</v>
      </c>
      <c r="G815" t="s">
        <v>90</v>
      </c>
      <c r="I815" t="s">
        <v>91</v>
      </c>
      <c r="J815" t="s">
        <v>323</v>
      </c>
      <c r="K815" t="s">
        <v>512</v>
      </c>
      <c r="L815">
        <v>7.2140000000000004</v>
      </c>
      <c r="M815">
        <v>7.8292845770000001</v>
      </c>
      <c r="N815">
        <v>8.5120000000000005</v>
      </c>
      <c r="O815">
        <v>6.1612934829999997</v>
      </c>
      <c r="P815">
        <v>4.5890000000000004</v>
      </c>
      <c r="Q815" s="86">
        <v>45821</v>
      </c>
      <c r="S815">
        <v>1.03</v>
      </c>
      <c r="T815">
        <v>1.01</v>
      </c>
      <c r="V815" t="s">
        <v>2125</v>
      </c>
      <c r="W815">
        <v>4</v>
      </c>
      <c r="X815" s="86">
        <v>45747</v>
      </c>
      <c r="Y815">
        <v>3</v>
      </c>
      <c r="Z815" s="86">
        <v>45747</v>
      </c>
      <c r="AA815">
        <v>2</v>
      </c>
      <c r="AB815">
        <v>3</v>
      </c>
      <c r="AC815" t="s">
        <v>156</v>
      </c>
    </row>
    <row r="816" spans="1:29" x14ac:dyDescent="0.2">
      <c r="A816" t="s">
        <v>2126</v>
      </c>
      <c r="B816" t="s">
        <v>2127</v>
      </c>
      <c r="C816" t="s">
        <v>2126</v>
      </c>
      <c r="D816" t="s">
        <v>84</v>
      </c>
      <c r="E816" t="s">
        <v>89</v>
      </c>
      <c r="G816" t="s">
        <v>90</v>
      </c>
      <c r="H816" t="s">
        <v>196</v>
      </c>
      <c r="I816" t="s">
        <v>91</v>
      </c>
      <c r="L816">
        <v>7.22</v>
      </c>
      <c r="M816">
        <v>7.8339721090000003</v>
      </c>
      <c r="N816">
        <v>8.516</v>
      </c>
      <c r="O816">
        <v>6.1595173340000002</v>
      </c>
      <c r="P816">
        <v>4.5880000000000001</v>
      </c>
      <c r="Q816" s="86">
        <v>45821</v>
      </c>
      <c r="S816">
        <v>0.63</v>
      </c>
      <c r="W816">
        <v>4</v>
      </c>
      <c r="X816" s="86">
        <v>45747</v>
      </c>
      <c r="Y816">
        <v>3</v>
      </c>
      <c r="Z816" s="86">
        <v>45747</v>
      </c>
      <c r="AB816">
        <v>3</v>
      </c>
      <c r="AC816" t="s">
        <v>156</v>
      </c>
    </row>
    <row r="817" spans="1:29" x14ac:dyDescent="0.2">
      <c r="A817" t="s">
        <v>2128</v>
      </c>
      <c r="B817" t="s">
        <v>2129</v>
      </c>
      <c r="C817" t="s">
        <v>2128</v>
      </c>
      <c r="D817" t="s">
        <v>84</v>
      </c>
      <c r="E817" t="s">
        <v>89</v>
      </c>
      <c r="G817" t="s">
        <v>90</v>
      </c>
      <c r="I817" t="s">
        <v>91</v>
      </c>
      <c r="J817" t="s">
        <v>323</v>
      </c>
      <c r="K817" t="s">
        <v>512</v>
      </c>
      <c r="L817">
        <v>7.218</v>
      </c>
      <c r="M817">
        <v>7.8322256289999999</v>
      </c>
      <c r="N817">
        <v>8.5139999999999993</v>
      </c>
      <c r="O817">
        <v>6.161281045</v>
      </c>
      <c r="P817">
        <v>4.5880000000000001</v>
      </c>
      <c r="Q817" s="86">
        <v>45821</v>
      </c>
      <c r="S817">
        <v>0.62</v>
      </c>
      <c r="T817">
        <v>0.61</v>
      </c>
      <c r="W817">
        <v>4</v>
      </c>
      <c r="X817" s="86">
        <v>45747</v>
      </c>
      <c r="Y817">
        <v>3</v>
      </c>
      <c r="Z817" s="86">
        <v>45747</v>
      </c>
      <c r="AA817">
        <v>2</v>
      </c>
      <c r="AB817">
        <v>3</v>
      </c>
      <c r="AC817" t="s">
        <v>156</v>
      </c>
    </row>
    <row r="818" spans="1:29" x14ac:dyDescent="0.2">
      <c r="A818" t="s">
        <v>2130</v>
      </c>
      <c r="B818" t="s">
        <v>2131</v>
      </c>
      <c r="C818" t="s">
        <v>2130</v>
      </c>
      <c r="D818" t="s">
        <v>84</v>
      </c>
      <c r="E818" t="s">
        <v>116</v>
      </c>
      <c r="G818" t="s">
        <v>90</v>
      </c>
      <c r="H818" t="s">
        <v>196</v>
      </c>
      <c r="L818">
        <v>45.318600000000004</v>
      </c>
      <c r="M818">
        <v>39.817688920000002</v>
      </c>
      <c r="N818">
        <v>39.901499999999999</v>
      </c>
      <c r="O818">
        <v>42.385860970000003</v>
      </c>
      <c r="P818">
        <v>49.269399999999997</v>
      </c>
      <c r="Q818" s="86">
        <v>45821</v>
      </c>
      <c r="AB818">
        <v>5</v>
      </c>
      <c r="AC818" t="s">
        <v>86</v>
      </c>
    </row>
    <row r="819" spans="1:29" x14ac:dyDescent="0.2">
      <c r="A819" t="s">
        <v>2132</v>
      </c>
      <c r="B819" t="s">
        <v>2133</v>
      </c>
      <c r="C819" t="s">
        <v>2132</v>
      </c>
      <c r="D819" t="s">
        <v>84</v>
      </c>
      <c r="E819" t="s">
        <v>116</v>
      </c>
      <c r="F819" t="s">
        <v>117</v>
      </c>
      <c r="G819" t="s">
        <v>90</v>
      </c>
      <c r="I819" t="s">
        <v>91</v>
      </c>
      <c r="J819" t="s">
        <v>323</v>
      </c>
      <c r="L819">
        <v>31.928999999999998</v>
      </c>
      <c r="M819">
        <v>23.003708459999999</v>
      </c>
      <c r="N819">
        <v>24.389600000000002</v>
      </c>
      <c r="O819">
        <v>22.785285519999999</v>
      </c>
      <c r="P819">
        <v>22.692900000000002</v>
      </c>
      <c r="Q819" s="86">
        <v>45821</v>
      </c>
      <c r="V819" t="s">
        <v>2134</v>
      </c>
      <c r="AB819">
        <v>5</v>
      </c>
      <c r="AC819" t="s">
        <v>86</v>
      </c>
    </row>
    <row r="820" spans="1:29" x14ac:dyDescent="0.2">
      <c r="A820" t="s">
        <v>2135</v>
      </c>
      <c r="B820" t="s">
        <v>2136</v>
      </c>
      <c r="C820" t="s">
        <v>2135</v>
      </c>
      <c r="D820" t="s">
        <v>84</v>
      </c>
      <c r="E820" t="s">
        <v>89</v>
      </c>
      <c r="G820" t="s">
        <v>90</v>
      </c>
      <c r="I820" t="s">
        <v>91</v>
      </c>
      <c r="J820" t="s">
        <v>323</v>
      </c>
      <c r="K820" t="s">
        <v>1703</v>
      </c>
      <c r="L820">
        <v>16.547999999999998</v>
      </c>
      <c r="M820">
        <v>13.902491599999999</v>
      </c>
      <c r="N820">
        <v>14.452999999999999</v>
      </c>
      <c r="O820">
        <v>13.94320834</v>
      </c>
      <c r="P820">
        <v>17.832999999999998</v>
      </c>
      <c r="Q820" s="86">
        <v>45821</v>
      </c>
      <c r="S820">
        <v>0.89</v>
      </c>
      <c r="T820">
        <v>0.75</v>
      </c>
      <c r="V820" t="s">
        <v>2137</v>
      </c>
      <c r="W820">
        <v>6</v>
      </c>
      <c r="X820" s="86">
        <v>45699</v>
      </c>
      <c r="Y820">
        <v>6</v>
      </c>
      <c r="Z820" s="86">
        <v>45657</v>
      </c>
      <c r="AA820">
        <v>4</v>
      </c>
      <c r="AB820">
        <v>4</v>
      </c>
      <c r="AC820" t="s">
        <v>127</v>
      </c>
    </row>
    <row r="821" spans="1:29" x14ac:dyDescent="0.2">
      <c r="A821" t="s">
        <v>2138</v>
      </c>
      <c r="B821" t="s">
        <v>2139</v>
      </c>
      <c r="C821" t="s">
        <v>2138</v>
      </c>
      <c r="D821" t="s">
        <v>84</v>
      </c>
      <c r="E821" t="s">
        <v>89</v>
      </c>
      <c r="G821" t="s">
        <v>90</v>
      </c>
      <c r="I821" t="s">
        <v>91</v>
      </c>
      <c r="K821" t="s">
        <v>1604</v>
      </c>
      <c r="L821">
        <v>19.594000000000001</v>
      </c>
      <c r="M821">
        <v>20.77081184</v>
      </c>
      <c r="N821">
        <v>14.66</v>
      </c>
      <c r="O821">
        <v>15.733396389999999</v>
      </c>
      <c r="P821">
        <v>17.584</v>
      </c>
      <c r="Q821" s="86">
        <v>45434</v>
      </c>
      <c r="V821" t="s">
        <v>2140</v>
      </c>
      <c r="W821">
        <v>3</v>
      </c>
      <c r="X821" s="86">
        <v>44926</v>
      </c>
      <c r="Y821">
        <v>4</v>
      </c>
      <c r="Z821" s="86">
        <v>45107</v>
      </c>
      <c r="AA821">
        <v>3</v>
      </c>
      <c r="AB821">
        <v>3</v>
      </c>
      <c r="AC821" t="s">
        <v>156</v>
      </c>
    </row>
    <row r="822" spans="1:29" x14ac:dyDescent="0.2">
      <c r="A822" t="s">
        <v>2141</v>
      </c>
      <c r="B822" t="s">
        <v>2142</v>
      </c>
      <c r="C822" t="s">
        <v>2141</v>
      </c>
      <c r="D822" t="s">
        <v>84</v>
      </c>
      <c r="E822" t="s">
        <v>521</v>
      </c>
      <c r="G822" t="s">
        <v>90</v>
      </c>
      <c r="H822" t="s">
        <v>1989</v>
      </c>
      <c r="I822" t="s">
        <v>91</v>
      </c>
      <c r="L822">
        <v>28.665400000000002</v>
      </c>
      <c r="M822">
        <v>30.82443395</v>
      </c>
      <c r="N822">
        <v>30.623100000000001</v>
      </c>
      <c r="O822">
        <v>31.162544619999998</v>
      </c>
      <c r="P822">
        <v>27.2256</v>
      </c>
      <c r="Q822" s="86">
        <v>45821</v>
      </c>
      <c r="AB822">
        <v>4</v>
      </c>
      <c r="AC822" t="s">
        <v>127</v>
      </c>
    </row>
    <row r="823" spans="1:29" x14ac:dyDescent="0.2">
      <c r="A823" t="s">
        <v>2143</v>
      </c>
      <c r="B823" t="s">
        <v>2144</v>
      </c>
      <c r="C823" t="s">
        <v>2143</v>
      </c>
      <c r="D823" t="s">
        <v>84</v>
      </c>
      <c r="E823" t="s">
        <v>89</v>
      </c>
      <c r="G823" t="s">
        <v>90</v>
      </c>
      <c r="I823" t="s">
        <v>91</v>
      </c>
      <c r="L823">
        <v>6.68</v>
      </c>
      <c r="M823">
        <v>6.5986041990000004</v>
      </c>
      <c r="N823">
        <v>7.0140000000000002</v>
      </c>
      <c r="O823">
        <v>3.7828464319999999</v>
      </c>
      <c r="P823">
        <v>2.661</v>
      </c>
      <c r="Q823" s="86">
        <v>45821</v>
      </c>
      <c r="S823">
        <v>0.59</v>
      </c>
      <c r="W823">
        <v>4</v>
      </c>
      <c r="X823" s="86">
        <v>45702</v>
      </c>
      <c r="Y823">
        <v>3</v>
      </c>
      <c r="Z823" s="86">
        <v>45657</v>
      </c>
      <c r="AB823">
        <v>3</v>
      </c>
      <c r="AC823" t="s">
        <v>156</v>
      </c>
    </row>
    <row r="824" spans="1:29" x14ac:dyDescent="0.2">
      <c r="A824" t="s">
        <v>2145</v>
      </c>
      <c r="B824" t="s">
        <v>2146</v>
      </c>
      <c r="C824" t="s">
        <v>2145</v>
      </c>
      <c r="D824" t="s">
        <v>84</v>
      </c>
      <c r="E824" t="s">
        <v>116</v>
      </c>
      <c r="G824" t="s">
        <v>90</v>
      </c>
      <c r="H824" t="s">
        <v>196</v>
      </c>
      <c r="L824">
        <v>78.662099999999995</v>
      </c>
      <c r="M824">
        <v>54.944304870000003</v>
      </c>
      <c r="N824">
        <v>60.182699999999997</v>
      </c>
      <c r="O824">
        <v>58.996890530000002</v>
      </c>
      <c r="P824">
        <v>70.823800000000006</v>
      </c>
      <c r="Q824" s="86">
        <v>45701</v>
      </c>
      <c r="AB824">
        <v>5</v>
      </c>
      <c r="AC824" t="s">
        <v>86</v>
      </c>
    </row>
    <row r="825" spans="1:29" x14ac:dyDescent="0.2">
      <c r="A825" t="s">
        <v>2147</v>
      </c>
      <c r="B825" t="s">
        <v>2148</v>
      </c>
      <c r="C825" t="s">
        <v>2147</v>
      </c>
      <c r="D825" t="s">
        <v>84</v>
      </c>
      <c r="E825" t="s">
        <v>89</v>
      </c>
      <c r="F825" t="s">
        <v>642</v>
      </c>
      <c r="G825" t="s">
        <v>90</v>
      </c>
      <c r="I825" t="s">
        <v>91</v>
      </c>
      <c r="J825" t="s">
        <v>1250</v>
      </c>
      <c r="K825" t="s">
        <v>1118</v>
      </c>
      <c r="L825">
        <v>17.800999999999998</v>
      </c>
      <c r="M825">
        <v>15.144481860000001</v>
      </c>
      <c r="N825">
        <v>19.256</v>
      </c>
      <c r="O825">
        <v>13.68018286</v>
      </c>
      <c r="P825">
        <v>14.266</v>
      </c>
      <c r="Q825" s="86">
        <v>45821</v>
      </c>
      <c r="T825">
        <v>1.2</v>
      </c>
      <c r="V825" t="s">
        <v>2149</v>
      </c>
      <c r="AB825">
        <v>4</v>
      </c>
      <c r="AC825" t="s">
        <v>127</v>
      </c>
    </row>
    <row r="826" spans="1:29" x14ac:dyDescent="0.2">
      <c r="A826" t="s">
        <v>2150</v>
      </c>
      <c r="B826" t="s">
        <v>2151</v>
      </c>
      <c r="C826" t="s">
        <v>2150</v>
      </c>
      <c r="D826" t="s">
        <v>84</v>
      </c>
      <c r="E826" t="s">
        <v>89</v>
      </c>
      <c r="G826" t="s">
        <v>90</v>
      </c>
      <c r="I826" t="s">
        <v>91</v>
      </c>
      <c r="J826" t="s">
        <v>323</v>
      </c>
      <c r="K826" t="s">
        <v>1915</v>
      </c>
      <c r="L826">
        <v>5.63</v>
      </c>
      <c r="M826">
        <v>5.792417521</v>
      </c>
      <c r="N826">
        <v>5.758</v>
      </c>
      <c r="O826">
        <v>3.8235593840000002</v>
      </c>
      <c r="P826">
        <v>3.169</v>
      </c>
      <c r="Q826" s="86">
        <v>45821</v>
      </c>
      <c r="S826">
        <v>0.63</v>
      </c>
      <c r="T826">
        <v>0.63</v>
      </c>
      <c r="V826" t="s">
        <v>2152</v>
      </c>
      <c r="W826">
        <v>4</v>
      </c>
      <c r="X826" s="86">
        <v>45737</v>
      </c>
      <c r="Y826">
        <v>2</v>
      </c>
      <c r="Z826" s="86">
        <v>45657</v>
      </c>
      <c r="AA826">
        <v>2</v>
      </c>
      <c r="AB826">
        <v>2</v>
      </c>
      <c r="AC826" t="s">
        <v>153</v>
      </c>
    </row>
    <row r="827" spans="1:29" x14ac:dyDescent="0.2">
      <c r="A827" t="s">
        <v>17680</v>
      </c>
      <c r="B827" t="s">
        <v>17681</v>
      </c>
      <c r="C827" t="s">
        <v>17680</v>
      </c>
      <c r="D827" t="s">
        <v>84</v>
      </c>
      <c r="E827" t="s">
        <v>89</v>
      </c>
      <c r="G827" t="s">
        <v>90</v>
      </c>
      <c r="H827" t="s">
        <v>17679</v>
      </c>
      <c r="I827" t="s">
        <v>91</v>
      </c>
      <c r="L827">
        <v>17.751000000000001</v>
      </c>
      <c r="M827">
        <v>15.094351809999999</v>
      </c>
      <c r="N827">
        <v>19.225000000000001</v>
      </c>
      <c r="O827">
        <v>13.643568800000001</v>
      </c>
      <c r="P827">
        <v>14.22</v>
      </c>
      <c r="Q827" s="86">
        <v>45821</v>
      </c>
      <c r="S827">
        <v>0.9</v>
      </c>
      <c r="W827">
        <v>6</v>
      </c>
      <c r="X827" s="86">
        <v>45777</v>
      </c>
      <c r="Y827">
        <v>4</v>
      </c>
      <c r="Z827" s="86">
        <v>45747</v>
      </c>
      <c r="AB827">
        <v>3</v>
      </c>
      <c r="AC827" t="s">
        <v>156</v>
      </c>
    </row>
    <row r="828" spans="1:29" x14ac:dyDescent="0.2">
      <c r="A828" t="s">
        <v>2153</v>
      </c>
      <c r="B828" t="s">
        <v>2154</v>
      </c>
      <c r="C828" t="s">
        <v>2153</v>
      </c>
      <c r="D828" t="s">
        <v>84</v>
      </c>
      <c r="E828" t="s">
        <v>89</v>
      </c>
      <c r="G828" t="s">
        <v>90</v>
      </c>
      <c r="H828" t="s">
        <v>196</v>
      </c>
      <c r="I828" t="s">
        <v>91</v>
      </c>
      <c r="L828">
        <v>17.812999999999999</v>
      </c>
      <c r="M828">
        <v>15.15337218</v>
      </c>
      <c r="N828">
        <v>19.25</v>
      </c>
      <c r="O828">
        <v>13.684766979999999</v>
      </c>
      <c r="P828">
        <v>14.227</v>
      </c>
      <c r="Q828" s="86">
        <v>45821</v>
      </c>
      <c r="S828">
        <v>0.9</v>
      </c>
      <c r="W828">
        <v>6</v>
      </c>
      <c r="X828" s="86">
        <v>45777</v>
      </c>
      <c r="Y828">
        <v>4</v>
      </c>
      <c r="Z828" s="86">
        <v>45747</v>
      </c>
      <c r="AB828">
        <v>3</v>
      </c>
      <c r="AC828" t="s">
        <v>156</v>
      </c>
    </row>
    <row r="829" spans="1:29" x14ac:dyDescent="0.2">
      <c r="A829" t="s">
        <v>2155</v>
      </c>
      <c r="B829" t="s">
        <v>2156</v>
      </c>
      <c r="C829" t="s">
        <v>2155</v>
      </c>
      <c r="D829" t="s">
        <v>84</v>
      </c>
      <c r="E829" t="s">
        <v>434</v>
      </c>
      <c r="F829" t="s">
        <v>117</v>
      </c>
      <c r="G829" t="s">
        <v>90</v>
      </c>
      <c r="I829" t="s">
        <v>91</v>
      </c>
      <c r="J829" t="s">
        <v>323</v>
      </c>
      <c r="Q829" s="86">
        <v>45154</v>
      </c>
      <c r="AA829">
        <v>1</v>
      </c>
      <c r="AB829">
        <v>2</v>
      </c>
      <c r="AC829" t="s">
        <v>153</v>
      </c>
    </row>
    <row r="830" spans="1:29" x14ac:dyDescent="0.2">
      <c r="A830" t="s">
        <v>2157</v>
      </c>
      <c r="B830" t="s">
        <v>2158</v>
      </c>
      <c r="C830" t="s">
        <v>2157</v>
      </c>
      <c r="D830" t="s">
        <v>84</v>
      </c>
      <c r="E830" t="s">
        <v>89</v>
      </c>
      <c r="G830" t="s">
        <v>90</v>
      </c>
      <c r="H830" t="s">
        <v>196</v>
      </c>
      <c r="I830" t="s">
        <v>91</v>
      </c>
      <c r="L830">
        <v>6.9770000000000003</v>
      </c>
      <c r="M830">
        <v>7.5218875609999998</v>
      </c>
      <c r="N830">
        <v>7.9320000000000004</v>
      </c>
      <c r="O830">
        <v>4.0321067660000001</v>
      </c>
      <c r="P830">
        <v>2.5129999999999999</v>
      </c>
      <c r="Q830" s="86">
        <v>45821</v>
      </c>
      <c r="S830">
        <v>0.39</v>
      </c>
      <c r="W830">
        <v>4</v>
      </c>
      <c r="X830" s="86">
        <v>45694</v>
      </c>
      <c r="Y830">
        <v>3</v>
      </c>
      <c r="Z830" s="86">
        <v>45582</v>
      </c>
      <c r="AB830">
        <v>3</v>
      </c>
      <c r="AC830" t="s">
        <v>156</v>
      </c>
    </row>
    <row r="831" spans="1:29" x14ac:dyDescent="0.2">
      <c r="A831" t="s">
        <v>2159</v>
      </c>
      <c r="B831" t="s">
        <v>2160</v>
      </c>
      <c r="C831" t="s">
        <v>2159</v>
      </c>
      <c r="D831" t="s">
        <v>84</v>
      </c>
      <c r="E831" t="s">
        <v>89</v>
      </c>
      <c r="G831" t="s">
        <v>90</v>
      </c>
      <c r="I831" t="s">
        <v>91</v>
      </c>
      <c r="J831" t="s">
        <v>323</v>
      </c>
      <c r="K831" t="s">
        <v>1716</v>
      </c>
      <c r="L831">
        <v>7.7030000000000003</v>
      </c>
      <c r="M831">
        <v>8.4565639749999999</v>
      </c>
      <c r="N831">
        <v>9.4909999999999997</v>
      </c>
      <c r="O831">
        <v>5.6966292330000003</v>
      </c>
      <c r="P831">
        <v>3.351</v>
      </c>
      <c r="Q831" s="86">
        <v>45821</v>
      </c>
      <c r="S831">
        <v>0.8</v>
      </c>
      <c r="T831">
        <v>0.8</v>
      </c>
      <c r="V831" t="s">
        <v>2161</v>
      </c>
      <c r="W831">
        <v>4</v>
      </c>
      <c r="X831" s="86">
        <v>45702</v>
      </c>
      <c r="Y831">
        <v>3</v>
      </c>
      <c r="Z831" s="86">
        <v>45657</v>
      </c>
      <c r="AA831">
        <v>2</v>
      </c>
      <c r="AB831">
        <v>3</v>
      </c>
      <c r="AC831" t="s">
        <v>156</v>
      </c>
    </row>
    <row r="832" spans="1:29" x14ac:dyDescent="0.2">
      <c r="A832" t="s">
        <v>2162</v>
      </c>
      <c r="B832" t="s">
        <v>2163</v>
      </c>
      <c r="C832" t="s">
        <v>2162</v>
      </c>
      <c r="D832" t="s">
        <v>84</v>
      </c>
      <c r="E832" t="s">
        <v>89</v>
      </c>
      <c r="F832" t="s">
        <v>642</v>
      </c>
      <c r="G832" t="s">
        <v>90</v>
      </c>
      <c r="I832" t="s">
        <v>91</v>
      </c>
      <c r="J832" t="s">
        <v>323</v>
      </c>
      <c r="K832" t="s">
        <v>1716</v>
      </c>
      <c r="L832">
        <v>6.359</v>
      </c>
      <c r="M832">
        <v>6.6014737659999998</v>
      </c>
      <c r="N832">
        <v>7.31</v>
      </c>
      <c r="O832">
        <v>4.9203743219999998</v>
      </c>
      <c r="P832">
        <v>3.0219999999999998</v>
      </c>
      <c r="Q832" s="86">
        <v>45821</v>
      </c>
      <c r="R832">
        <v>5</v>
      </c>
      <c r="S832">
        <v>0.92</v>
      </c>
      <c r="T832">
        <v>0.92</v>
      </c>
      <c r="V832" t="s">
        <v>2164</v>
      </c>
      <c r="W832">
        <v>4</v>
      </c>
      <c r="X832" s="86">
        <v>45702</v>
      </c>
      <c r="Y832">
        <v>3</v>
      </c>
      <c r="Z832" s="86">
        <v>45657</v>
      </c>
      <c r="AA832">
        <v>2</v>
      </c>
      <c r="AB832">
        <v>3</v>
      </c>
      <c r="AC832" t="s">
        <v>156</v>
      </c>
    </row>
    <row r="833" spans="1:29" x14ac:dyDescent="0.2">
      <c r="A833" t="s">
        <v>2165</v>
      </c>
      <c r="B833" t="s">
        <v>2166</v>
      </c>
      <c r="C833" t="s">
        <v>2165</v>
      </c>
      <c r="D833" t="s">
        <v>84</v>
      </c>
      <c r="E833" t="s">
        <v>116</v>
      </c>
      <c r="G833" t="s">
        <v>90</v>
      </c>
      <c r="H833" t="s">
        <v>196</v>
      </c>
      <c r="L833">
        <v>20.788499999999999</v>
      </c>
      <c r="M833">
        <v>21.588008389999999</v>
      </c>
      <c r="N833">
        <v>22.987300000000001</v>
      </c>
      <c r="O833">
        <v>24.933075909999999</v>
      </c>
      <c r="P833">
        <v>32.804200000000002</v>
      </c>
      <c r="Q833" s="86">
        <v>45821</v>
      </c>
      <c r="AB833">
        <v>4</v>
      </c>
      <c r="AC833" t="s">
        <v>127</v>
      </c>
    </row>
    <row r="834" spans="1:29" x14ac:dyDescent="0.2">
      <c r="A834" t="s">
        <v>2167</v>
      </c>
      <c r="B834" t="s">
        <v>2168</v>
      </c>
      <c r="C834" t="s">
        <v>2167</v>
      </c>
      <c r="D834" t="s">
        <v>84</v>
      </c>
      <c r="E834" t="s">
        <v>89</v>
      </c>
      <c r="F834" t="s">
        <v>642</v>
      </c>
      <c r="G834" t="s">
        <v>90</v>
      </c>
      <c r="I834" t="s">
        <v>91</v>
      </c>
      <c r="J834" t="s">
        <v>323</v>
      </c>
      <c r="K834" t="s">
        <v>1251</v>
      </c>
      <c r="L834">
        <v>32.853999999999999</v>
      </c>
      <c r="M834">
        <v>29.46123296</v>
      </c>
      <c r="N834">
        <v>32.883000000000003</v>
      </c>
      <c r="O834">
        <v>28.374051810000001</v>
      </c>
      <c r="P834">
        <v>28.911000000000001</v>
      </c>
      <c r="Q834" s="86">
        <v>45821</v>
      </c>
      <c r="S834">
        <v>0.84</v>
      </c>
      <c r="T834">
        <v>0.75</v>
      </c>
      <c r="V834" t="s">
        <v>2169</v>
      </c>
      <c r="W834">
        <v>7</v>
      </c>
      <c r="X834" s="86">
        <v>45777</v>
      </c>
      <c r="Y834">
        <v>6</v>
      </c>
      <c r="Z834" s="86">
        <v>45777</v>
      </c>
      <c r="AA834">
        <v>4</v>
      </c>
      <c r="AB834">
        <v>4</v>
      </c>
      <c r="AC834" t="s">
        <v>127</v>
      </c>
    </row>
    <row r="835" spans="1:29" x14ac:dyDescent="0.2">
      <c r="A835" t="s">
        <v>2170</v>
      </c>
      <c r="B835" t="s">
        <v>2171</v>
      </c>
      <c r="C835" t="s">
        <v>2170</v>
      </c>
      <c r="D835" t="s">
        <v>84</v>
      </c>
      <c r="E835" t="s">
        <v>89</v>
      </c>
      <c r="G835" t="s">
        <v>90</v>
      </c>
      <c r="H835" t="s">
        <v>196</v>
      </c>
      <c r="I835" t="s">
        <v>91</v>
      </c>
      <c r="L835">
        <v>16.52</v>
      </c>
      <c r="M835">
        <v>14.090727830000001</v>
      </c>
      <c r="N835">
        <v>16.023</v>
      </c>
      <c r="O835">
        <v>12.753435250000001</v>
      </c>
      <c r="P835">
        <v>12.398</v>
      </c>
      <c r="Q835" s="86">
        <v>45821</v>
      </c>
      <c r="S835">
        <v>0.85</v>
      </c>
      <c r="W835">
        <v>6</v>
      </c>
      <c r="X835" s="86">
        <v>45777</v>
      </c>
      <c r="Y835">
        <v>4</v>
      </c>
      <c r="Z835" s="86">
        <v>45777</v>
      </c>
      <c r="AB835">
        <v>3</v>
      </c>
      <c r="AC835" t="s">
        <v>156</v>
      </c>
    </row>
    <row r="836" spans="1:29" x14ac:dyDescent="0.2">
      <c r="A836" t="s">
        <v>2172</v>
      </c>
      <c r="B836" t="s">
        <v>2173</v>
      </c>
      <c r="C836" t="s">
        <v>2172</v>
      </c>
      <c r="D836" t="s">
        <v>84</v>
      </c>
      <c r="E836" t="s">
        <v>89</v>
      </c>
      <c r="G836" t="s">
        <v>90</v>
      </c>
      <c r="I836" t="s">
        <v>91</v>
      </c>
      <c r="J836" t="s">
        <v>323</v>
      </c>
      <c r="L836">
        <v>15.589</v>
      </c>
      <c r="M836">
        <v>11.3973329</v>
      </c>
      <c r="N836">
        <v>15.512</v>
      </c>
      <c r="O836">
        <v>8.9248821869999997</v>
      </c>
      <c r="P836">
        <v>11.032</v>
      </c>
      <c r="Q836" s="86">
        <v>45821</v>
      </c>
      <c r="S836">
        <v>0.86</v>
      </c>
      <c r="T836">
        <v>0.75</v>
      </c>
      <c r="V836" t="s">
        <v>2174</v>
      </c>
      <c r="W836">
        <v>6</v>
      </c>
      <c r="X836" s="86">
        <v>45777</v>
      </c>
      <c r="Y836">
        <v>4</v>
      </c>
      <c r="Z836" s="86">
        <v>45777</v>
      </c>
      <c r="AA836">
        <v>3</v>
      </c>
      <c r="AB836">
        <v>3</v>
      </c>
      <c r="AC836" t="s">
        <v>156</v>
      </c>
    </row>
    <row r="837" spans="1:29" x14ac:dyDescent="0.2">
      <c r="A837" t="s">
        <v>17501</v>
      </c>
      <c r="B837" t="s">
        <v>17502</v>
      </c>
      <c r="C837" t="s">
        <v>17501</v>
      </c>
      <c r="D837" t="s">
        <v>84</v>
      </c>
      <c r="E837" t="s">
        <v>89</v>
      </c>
      <c r="G837" t="s">
        <v>90</v>
      </c>
      <c r="H837" t="s">
        <v>225</v>
      </c>
      <c r="I837" t="s">
        <v>91</v>
      </c>
      <c r="L837">
        <v>20.417999999999999</v>
      </c>
      <c r="M837">
        <v>15.542150579999999</v>
      </c>
      <c r="N837">
        <v>15.957000000000001</v>
      </c>
      <c r="O837">
        <v>11.971120640000001</v>
      </c>
      <c r="P837">
        <v>11.25</v>
      </c>
      <c r="Q837" s="86">
        <v>45821</v>
      </c>
      <c r="S837">
        <v>0.85</v>
      </c>
      <c r="W837">
        <v>7</v>
      </c>
      <c r="X837" s="86">
        <v>45777</v>
      </c>
      <c r="Y837">
        <v>5</v>
      </c>
      <c r="Z837" s="86">
        <v>45777</v>
      </c>
      <c r="AB837">
        <v>3</v>
      </c>
      <c r="AC837" t="s">
        <v>156</v>
      </c>
    </row>
    <row r="838" spans="1:29" x14ac:dyDescent="0.2">
      <c r="A838" t="s">
        <v>2175</v>
      </c>
      <c r="B838" t="s">
        <v>2176</v>
      </c>
      <c r="C838" t="s">
        <v>2175</v>
      </c>
      <c r="D838" t="s">
        <v>84</v>
      </c>
      <c r="E838" t="s">
        <v>89</v>
      </c>
      <c r="G838" t="s">
        <v>90</v>
      </c>
      <c r="H838" t="s">
        <v>2177</v>
      </c>
      <c r="I838" t="s">
        <v>91</v>
      </c>
      <c r="L838">
        <v>19.164000000000001</v>
      </c>
      <c r="M838">
        <v>18.522286730000001</v>
      </c>
      <c r="N838">
        <v>18.841999999999999</v>
      </c>
      <c r="O838">
        <v>13.268609659999999</v>
      </c>
      <c r="P838">
        <v>13.045999999999999</v>
      </c>
      <c r="Q838" s="86">
        <v>45821</v>
      </c>
      <c r="S838">
        <v>1.66</v>
      </c>
      <c r="W838">
        <v>7</v>
      </c>
      <c r="X838" s="86">
        <v>45790</v>
      </c>
      <c r="Y838">
        <v>4</v>
      </c>
      <c r="Z838" s="86">
        <v>45747</v>
      </c>
      <c r="AB838">
        <v>3</v>
      </c>
      <c r="AC838" t="s">
        <v>156</v>
      </c>
    </row>
    <row r="839" spans="1:29" x14ac:dyDescent="0.2">
      <c r="A839" t="s">
        <v>2178</v>
      </c>
      <c r="B839" t="s">
        <v>2179</v>
      </c>
      <c r="C839" t="s">
        <v>2178</v>
      </c>
      <c r="D839" t="s">
        <v>84</v>
      </c>
      <c r="E839" t="s">
        <v>89</v>
      </c>
      <c r="G839" t="s">
        <v>90</v>
      </c>
      <c r="L839">
        <v>15.102</v>
      </c>
      <c r="M839">
        <v>11.75308897</v>
      </c>
      <c r="N839">
        <v>15.164</v>
      </c>
      <c r="O839">
        <v>11.79536308</v>
      </c>
      <c r="P839">
        <v>11.364000000000001</v>
      </c>
      <c r="Q839" s="86">
        <v>45821</v>
      </c>
      <c r="W839">
        <v>5</v>
      </c>
      <c r="X839" s="86">
        <v>45790</v>
      </c>
      <c r="Y839">
        <v>4</v>
      </c>
      <c r="Z839" s="86">
        <v>45747</v>
      </c>
      <c r="AB839">
        <v>3</v>
      </c>
      <c r="AC839" t="s">
        <v>156</v>
      </c>
    </row>
    <row r="840" spans="1:29" x14ac:dyDescent="0.2">
      <c r="A840" t="s">
        <v>2180</v>
      </c>
      <c r="B840" t="s">
        <v>2181</v>
      </c>
      <c r="C840" t="s">
        <v>2180</v>
      </c>
      <c r="D840" t="s">
        <v>84</v>
      </c>
      <c r="E840" t="s">
        <v>89</v>
      </c>
      <c r="G840" t="s">
        <v>90</v>
      </c>
      <c r="I840" t="s">
        <v>91</v>
      </c>
      <c r="J840" t="s">
        <v>323</v>
      </c>
      <c r="K840" t="s">
        <v>1954</v>
      </c>
      <c r="L840">
        <v>15.285</v>
      </c>
      <c r="M840">
        <v>13.27602517</v>
      </c>
      <c r="N840">
        <v>15.484999999999999</v>
      </c>
      <c r="O840">
        <v>14.07378083</v>
      </c>
      <c r="P840">
        <v>13.903</v>
      </c>
      <c r="Q840" s="86">
        <v>45821</v>
      </c>
      <c r="R840">
        <v>4</v>
      </c>
      <c r="S840">
        <v>1.7</v>
      </c>
      <c r="V840" t="s">
        <v>2182</v>
      </c>
      <c r="W840">
        <v>6</v>
      </c>
      <c r="X840" s="86">
        <v>45790</v>
      </c>
      <c r="Y840">
        <v>4</v>
      </c>
      <c r="Z840" s="86">
        <v>45747</v>
      </c>
      <c r="AA840">
        <v>3</v>
      </c>
      <c r="AB840">
        <v>3</v>
      </c>
      <c r="AC840" t="s">
        <v>156</v>
      </c>
    </row>
    <row r="841" spans="1:29" x14ac:dyDescent="0.2">
      <c r="A841" t="s">
        <v>2183</v>
      </c>
      <c r="B841" t="s">
        <v>2184</v>
      </c>
      <c r="C841" t="s">
        <v>2183</v>
      </c>
      <c r="D841" t="s">
        <v>84</v>
      </c>
      <c r="E841" t="s">
        <v>89</v>
      </c>
      <c r="G841" t="s">
        <v>90</v>
      </c>
      <c r="H841" t="s">
        <v>196</v>
      </c>
      <c r="I841" t="s">
        <v>91</v>
      </c>
      <c r="L841">
        <v>17.231999999999999</v>
      </c>
      <c r="M841">
        <v>13.542318979999999</v>
      </c>
      <c r="N841">
        <v>18.254000000000001</v>
      </c>
      <c r="O841">
        <v>10.969571419999999</v>
      </c>
      <c r="P841">
        <v>11.994999999999999</v>
      </c>
      <c r="Q841" s="86">
        <v>45821</v>
      </c>
      <c r="S841">
        <v>1.25</v>
      </c>
      <c r="W841">
        <v>5</v>
      </c>
      <c r="X841" s="86">
        <v>45790</v>
      </c>
      <c r="Y841">
        <v>4</v>
      </c>
      <c r="Z841" s="86">
        <v>45747</v>
      </c>
      <c r="AB841">
        <v>3</v>
      </c>
      <c r="AC841" t="s">
        <v>156</v>
      </c>
    </row>
    <row r="842" spans="1:29" x14ac:dyDescent="0.2">
      <c r="A842" t="s">
        <v>2185</v>
      </c>
      <c r="B842" t="s">
        <v>2186</v>
      </c>
      <c r="C842" t="s">
        <v>2185</v>
      </c>
      <c r="D842" t="s">
        <v>84</v>
      </c>
      <c r="E842" t="s">
        <v>89</v>
      </c>
      <c r="G842" t="s">
        <v>90</v>
      </c>
      <c r="I842" t="s">
        <v>91</v>
      </c>
      <c r="J842" t="s">
        <v>323</v>
      </c>
      <c r="K842" t="s">
        <v>2187</v>
      </c>
      <c r="L842">
        <v>3.2069999999999999</v>
      </c>
      <c r="M842">
        <v>3.3418797530000002</v>
      </c>
      <c r="N842">
        <v>3.613</v>
      </c>
      <c r="O842">
        <v>3.9112898820000002</v>
      </c>
      <c r="P842">
        <v>3.6779999999999999</v>
      </c>
      <c r="Q842" s="86">
        <v>45821</v>
      </c>
      <c r="S842">
        <v>0.67</v>
      </c>
      <c r="W842">
        <v>3</v>
      </c>
      <c r="X842" s="86">
        <v>45790</v>
      </c>
      <c r="Y842">
        <v>2</v>
      </c>
      <c r="Z842" s="86">
        <v>45747</v>
      </c>
      <c r="AA842">
        <v>1</v>
      </c>
      <c r="AB842">
        <v>2</v>
      </c>
      <c r="AC842" t="s">
        <v>153</v>
      </c>
    </row>
    <row r="843" spans="1:29" x14ac:dyDescent="0.2">
      <c r="A843" t="s">
        <v>2188</v>
      </c>
      <c r="B843" t="s">
        <v>2189</v>
      </c>
      <c r="C843" t="s">
        <v>2188</v>
      </c>
      <c r="D843" t="s">
        <v>84</v>
      </c>
      <c r="E843" t="s">
        <v>1465</v>
      </c>
      <c r="G843" t="s">
        <v>90</v>
      </c>
      <c r="H843" t="s">
        <v>225</v>
      </c>
      <c r="I843" t="s">
        <v>91</v>
      </c>
      <c r="L843">
        <v>3.1320000000000001</v>
      </c>
      <c r="M843">
        <v>3.2559006579999998</v>
      </c>
      <c r="N843">
        <v>3.516</v>
      </c>
      <c r="O843">
        <v>3.7662932979999999</v>
      </c>
      <c r="P843">
        <v>3.68</v>
      </c>
      <c r="Q843" s="86">
        <v>45821</v>
      </c>
      <c r="S843">
        <v>0.65</v>
      </c>
      <c r="W843">
        <v>3</v>
      </c>
      <c r="X843" s="86">
        <v>45790</v>
      </c>
      <c r="Y843">
        <v>2</v>
      </c>
      <c r="Z843" s="86">
        <v>45747</v>
      </c>
      <c r="AB843">
        <v>2</v>
      </c>
      <c r="AC843" t="s">
        <v>153</v>
      </c>
    </row>
    <row r="844" spans="1:29" x14ac:dyDescent="0.2">
      <c r="A844" t="s">
        <v>2190</v>
      </c>
      <c r="B844" t="s">
        <v>2191</v>
      </c>
      <c r="C844" t="s">
        <v>2190</v>
      </c>
      <c r="D844" t="s">
        <v>84</v>
      </c>
      <c r="E844" t="s">
        <v>89</v>
      </c>
      <c r="G844" t="s">
        <v>90</v>
      </c>
      <c r="I844" t="s">
        <v>91</v>
      </c>
      <c r="K844" t="s">
        <v>1010</v>
      </c>
      <c r="Q844" s="86">
        <v>45154</v>
      </c>
      <c r="V844" t="s">
        <v>2192</v>
      </c>
      <c r="AA844">
        <v>3</v>
      </c>
      <c r="AB844">
        <v>5</v>
      </c>
      <c r="AC844" t="s">
        <v>86</v>
      </c>
    </row>
    <row r="845" spans="1:29" x14ac:dyDescent="0.2">
      <c r="A845" t="s">
        <v>2193</v>
      </c>
      <c r="B845" t="s">
        <v>2194</v>
      </c>
      <c r="C845" t="s">
        <v>2193</v>
      </c>
      <c r="D845" t="s">
        <v>84</v>
      </c>
      <c r="E845" t="s">
        <v>89</v>
      </c>
      <c r="G845" t="s">
        <v>90</v>
      </c>
      <c r="I845" t="s">
        <v>91</v>
      </c>
      <c r="J845" t="s">
        <v>323</v>
      </c>
      <c r="K845" t="s">
        <v>2187</v>
      </c>
      <c r="M845">
        <v>20.542491210000001</v>
      </c>
      <c r="N845">
        <v>16.834</v>
      </c>
      <c r="O845">
        <v>13.903186549999999</v>
      </c>
      <c r="P845">
        <v>15.324</v>
      </c>
      <c r="Q845" s="86">
        <v>45154</v>
      </c>
      <c r="S845">
        <v>0.9</v>
      </c>
      <c r="V845" t="s">
        <v>2195</v>
      </c>
      <c r="W845">
        <v>6</v>
      </c>
      <c r="X845" s="86">
        <v>44974</v>
      </c>
      <c r="Y845">
        <v>4</v>
      </c>
      <c r="Z845" s="86">
        <v>44925</v>
      </c>
      <c r="AA845">
        <v>3</v>
      </c>
      <c r="AB845">
        <v>3</v>
      </c>
      <c r="AC845" t="s">
        <v>156</v>
      </c>
    </row>
    <row r="846" spans="1:29" x14ac:dyDescent="0.2">
      <c r="A846" t="s">
        <v>2196</v>
      </c>
      <c r="B846" t="s">
        <v>2197</v>
      </c>
      <c r="C846" t="s">
        <v>2196</v>
      </c>
      <c r="D846" t="s">
        <v>84</v>
      </c>
      <c r="E846" t="s">
        <v>89</v>
      </c>
      <c r="G846" t="s">
        <v>90</v>
      </c>
      <c r="I846" t="s">
        <v>91</v>
      </c>
      <c r="L846">
        <v>15.11</v>
      </c>
      <c r="M846">
        <v>11.758149120000001</v>
      </c>
      <c r="N846">
        <v>15.17</v>
      </c>
      <c r="O846">
        <v>11.79755291</v>
      </c>
      <c r="P846">
        <v>11.367000000000001</v>
      </c>
      <c r="Q846" s="86">
        <v>45821</v>
      </c>
      <c r="S846">
        <v>1</v>
      </c>
      <c r="W846">
        <v>5</v>
      </c>
      <c r="X846" s="86">
        <v>45790</v>
      </c>
      <c r="Y846">
        <v>4</v>
      </c>
      <c r="Z846" s="86">
        <v>45747</v>
      </c>
      <c r="AB846">
        <v>3</v>
      </c>
      <c r="AC846" t="s">
        <v>156</v>
      </c>
    </row>
    <row r="847" spans="1:29" x14ac:dyDescent="0.2">
      <c r="A847" t="s">
        <v>2198</v>
      </c>
      <c r="B847" t="s">
        <v>2199</v>
      </c>
      <c r="C847" t="s">
        <v>2198</v>
      </c>
      <c r="D847" t="s">
        <v>84</v>
      </c>
      <c r="E847" t="s">
        <v>89</v>
      </c>
      <c r="G847" t="s">
        <v>90</v>
      </c>
      <c r="H847" t="s">
        <v>196</v>
      </c>
      <c r="I847" t="s">
        <v>91</v>
      </c>
      <c r="L847">
        <v>15.297000000000001</v>
      </c>
      <c r="M847">
        <v>13.282041850000001</v>
      </c>
      <c r="N847">
        <v>15.492000000000001</v>
      </c>
      <c r="O847">
        <v>14.07955726</v>
      </c>
      <c r="P847">
        <v>13.909000000000001</v>
      </c>
      <c r="Q847" s="86">
        <v>45821</v>
      </c>
      <c r="S847">
        <v>0.95</v>
      </c>
      <c r="W847">
        <v>6</v>
      </c>
      <c r="X847" s="86">
        <v>45790</v>
      </c>
      <c r="Y847">
        <v>4</v>
      </c>
      <c r="Z847" s="86">
        <v>45747</v>
      </c>
      <c r="AB847">
        <v>3</v>
      </c>
      <c r="AC847" t="s">
        <v>156</v>
      </c>
    </row>
    <row r="848" spans="1:29" x14ac:dyDescent="0.2">
      <c r="A848" t="s">
        <v>2200</v>
      </c>
      <c r="B848" t="s">
        <v>2201</v>
      </c>
      <c r="C848" t="s">
        <v>2200</v>
      </c>
      <c r="D848" t="s">
        <v>84</v>
      </c>
      <c r="E848" t="s">
        <v>116</v>
      </c>
      <c r="F848" t="s">
        <v>117</v>
      </c>
      <c r="G848" t="s">
        <v>90</v>
      </c>
      <c r="I848" t="s">
        <v>91</v>
      </c>
      <c r="J848" t="s">
        <v>323</v>
      </c>
      <c r="L848">
        <v>37.063400000000001</v>
      </c>
      <c r="M848">
        <v>37.542915610000001</v>
      </c>
      <c r="N848">
        <v>39.364699999999999</v>
      </c>
      <c r="O848">
        <v>35.587179509999999</v>
      </c>
      <c r="P848">
        <v>40.419699999999999</v>
      </c>
      <c r="Q848" s="86">
        <v>45761</v>
      </c>
      <c r="V848" t="s">
        <v>2202</v>
      </c>
      <c r="AB848">
        <v>5</v>
      </c>
      <c r="AC848" t="s">
        <v>86</v>
      </c>
    </row>
    <row r="849" spans="1:29" x14ac:dyDescent="0.2">
      <c r="A849" t="s">
        <v>2203</v>
      </c>
      <c r="B849" t="s">
        <v>2204</v>
      </c>
      <c r="C849" t="s">
        <v>2203</v>
      </c>
      <c r="D849" t="s">
        <v>84</v>
      </c>
      <c r="E849" t="s">
        <v>89</v>
      </c>
      <c r="F849" t="s">
        <v>642</v>
      </c>
      <c r="G849" t="s">
        <v>90</v>
      </c>
      <c r="I849" t="s">
        <v>91</v>
      </c>
      <c r="J849" t="s">
        <v>323</v>
      </c>
      <c r="K849" t="s">
        <v>512</v>
      </c>
      <c r="L849">
        <v>7.6269999999999998</v>
      </c>
      <c r="M849">
        <v>8.2347399560000003</v>
      </c>
      <c r="N849">
        <v>9.07</v>
      </c>
      <c r="O849">
        <v>5.5754918069999997</v>
      </c>
      <c r="P849">
        <v>3.706</v>
      </c>
      <c r="Q849" s="86">
        <v>45821</v>
      </c>
      <c r="S849">
        <v>0.42</v>
      </c>
      <c r="T849">
        <v>0.39</v>
      </c>
      <c r="V849" t="s">
        <v>2205</v>
      </c>
      <c r="W849">
        <v>4</v>
      </c>
      <c r="X849" s="86">
        <v>45747</v>
      </c>
      <c r="Y849">
        <v>3</v>
      </c>
      <c r="Z849" s="86">
        <v>45747</v>
      </c>
      <c r="AA849">
        <v>2</v>
      </c>
      <c r="AB849">
        <v>3</v>
      </c>
      <c r="AC849" t="s">
        <v>156</v>
      </c>
    </row>
    <row r="850" spans="1:29" x14ac:dyDescent="0.2">
      <c r="A850" t="s">
        <v>2206</v>
      </c>
      <c r="B850" t="s">
        <v>2207</v>
      </c>
      <c r="C850" t="s">
        <v>2206</v>
      </c>
      <c r="D850" t="s">
        <v>84</v>
      </c>
      <c r="E850" t="s">
        <v>116</v>
      </c>
      <c r="G850" t="s">
        <v>90</v>
      </c>
      <c r="H850" t="s">
        <v>196</v>
      </c>
      <c r="L850">
        <v>30.940300000000001</v>
      </c>
      <c r="M850">
        <v>29.002724870000002</v>
      </c>
      <c r="N850">
        <v>30.7193</v>
      </c>
      <c r="O850">
        <v>27.138566520000001</v>
      </c>
      <c r="P850">
        <v>22.348700000000001</v>
      </c>
      <c r="Q850" s="86">
        <v>45821</v>
      </c>
      <c r="AB850">
        <v>5</v>
      </c>
      <c r="AC850" t="s">
        <v>86</v>
      </c>
    </row>
    <row r="851" spans="1:29" x14ac:dyDescent="0.2">
      <c r="A851" t="s">
        <v>2208</v>
      </c>
      <c r="B851" t="s">
        <v>2209</v>
      </c>
      <c r="C851" t="s">
        <v>2208</v>
      </c>
      <c r="D851" t="s">
        <v>84</v>
      </c>
      <c r="E851" t="s">
        <v>564</v>
      </c>
      <c r="F851" t="s">
        <v>117</v>
      </c>
      <c r="G851" t="s">
        <v>90</v>
      </c>
      <c r="I851" t="s">
        <v>91</v>
      </c>
      <c r="J851" t="s">
        <v>323</v>
      </c>
      <c r="L851">
        <v>14.693</v>
      </c>
      <c r="M851">
        <v>13.428672150000001</v>
      </c>
      <c r="N851">
        <v>13.49</v>
      </c>
      <c r="O851">
        <v>9.2412223450000006</v>
      </c>
      <c r="P851">
        <v>11.41</v>
      </c>
      <c r="Q851" s="86">
        <v>45821</v>
      </c>
      <c r="T851">
        <v>1.4</v>
      </c>
      <c r="V851" t="s">
        <v>2210</v>
      </c>
      <c r="Y851">
        <v>6</v>
      </c>
      <c r="Z851" s="86">
        <v>45382</v>
      </c>
      <c r="AA851">
        <v>4</v>
      </c>
      <c r="AB851">
        <v>4</v>
      </c>
      <c r="AC851" t="s">
        <v>127</v>
      </c>
    </row>
    <row r="852" spans="1:29" x14ac:dyDescent="0.2">
      <c r="A852" t="s">
        <v>2211</v>
      </c>
      <c r="B852" t="s">
        <v>2212</v>
      </c>
      <c r="C852" t="s">
        <v>2211</v>
      </c>
      <c r="D852" t="s">
        <v>84</v>
      </c>
      <c r="E852" t="s">
        <v>89</v>
      </c>
      <c r="F852" t="s">
        <v>642</v>
      </c>
      <c r="G852" t="s">
        <v>90</v>
      </c>
      <c r="I852" t="s">
        <v>91</v>
      </c>
      <c r="J852" t="s">
        <v>323</v>
      </c>
      <c r="K852" t="s">
        <v>1048</v>
      </c>
      <c r="L852">
        <v>19.3</v>
      </c>
      <c r="M852">
        <v>15.89491817</v>
      </c>
      <c r="N852">
        <v>20.11</v>
      </c>
      <c r="O852">
        <v>12.640402310000001</v>
      </c>
      <c r="P852">
        <v>14.904</v>
      </c>
      <c r="Q852" s="86">
        <v>45821</v>
      </c>
      <c r="S852">
        <v>1.1499999999999999</v>
      </c>
      <c r="T852">
        <v>1</v>
      </c>
      <c r="V852" t="s">
        <v>2213</v>
      </c>
      <c r="W852">
        <v>6</v>
      </c>
      <c r="X852" s="86">
        <v>45808</v>
      </c>
      <c r="Y852">
        <v>4</v>
      </c>
      <c r="Z852" s="86">
        <v>45808</v>
      </c>
      <c r="AA852">
        <v>3</v>
      </c>
      <c r="AB852">
        <v>3</v>
      </c>
      <c r="AC852" t="s">
        <v>156</v>
      </c>
    </row>
    <row r="853" spans="1:29" x14ac:dyDescent="0.2">
      <c r="A853" t="s">
        <v>2214</v>
      </c>
      <c r="B853" t="s">
        <v>2215</v>
      </c>
      <c r="C853" t="s">
        <v>2214</v>
      </c>
      <c r="D853" t="s">
        <v>84</v>
      </c>
      <c r="E853" t="s">
        <v>89</v>
      </c>
      <c r="F853" t="s">
        <v>642</v>
      </c>
      <c r="G853" t="s">
        <v>90</v>
      </c>
      <c r="I853" t="s">
        <v>91</v>
      </c>
      <c r="J853" t="s">
        <v>323</v>
      </c>
      <c r="K853" t="s">
        <v>1048</v>
      </c>
      <c r="L853">
        <v>17.895</v>
      </c>
      <c r="M853">
        <v>13.362351909999999</v>
      </c>
      <c r="N853">
        <v>16.614999999999998</v>
      </c>
      <c r="O853">
        <v>10.074150149999999</v>
      </c>
      <c r="P853">
        <v>11.587999999999999</v>
      </c>
      <c r="Q853" s="86">
        <v>45821</v>
      </c>
      <c r="S853">
        <v>1.08</v>
      </c>
      <c r="T853">
        <v>1</v>
      </c>
      <c r="V853" t="s">
        <v>2216</v>
      </c>
      <c r="W853">
        <v>6</v>
      </c>
      <c r="X853" s="86">
        <v>45808</v>
      </c>
      <c r="Y853">
        <v>4</v>
      </c>
      <c r="Z853" s="86">
        <v>45808</v>
      </c>
      <c r="AA853">
        <v>3</v>
      </c>
      <c r="AB853">
        <v>3</v>
      </c>
      <c r="AC853" t="s">
        <v>156</v>
      </c>
    </row>
    <row r="854" spans="1:29" x14ac:dyDescent="0.2">
      <c r="A854" t="s">
        <v>2217</v>
      </c>
      <c r="B854" t="s">
        <v>2218</v>
      </c>
      <c r="C854" t="s">
        <v>2217</v>
      </c>
      <c r="D854" t="s">
        <v>84</v>
      </c>
      <c r="E854" t="s">
        <v>89</v>
      </c>
      <c r="G854" t="s">
        <v>90</v>
      </c>
      <c r="I854" t="s">
        <v>91</v>
      </c>
      <c r="J854" t="s">
        <v>323</v>
      </c>
      <c r="L854">
        <v>21.12</v>
      </c>
      <c r="M854">
        <v>17.505160320000002</v>
      </c>
      <c r="N854">
        <v>19.651</v>
      </c>
      <c r="O854">
        <v>14.80982799</v>
      </c>
      <c r="P854">
        <v>14.951000000000001</v>
      </c>
      <c r="Q854" s="86">
        <v>45821</v>
      </c>
      <c r="S854">
        <v>1.1499999999999999</v>
      </c>
      <c r="T854">
        <v>1</v>
      </c>
      <c r="V854" t="s">
        <v>2219</v>
      </c>
      <c r="W854">
        <v>6</v>
      </c>
      <c r="X854" s="86">
        <v>45808</v>
      </c>
      <c r="Y854">
        <v>5</v>
      </c>
      <c r="Z854" s="86">
        <v>45808</v>
      </c>
      <c r="AA854">
        <v>4</v>
      </c>
      <c r="AB854">
        <v>3</v>
      </c>
      <c r="AC854" t="s">
        <v>156</v>
      </c>
    </row>
    <row r="855" spans="1:29" x14ac:dyDescent="0.2">
      <c r="A855" t="s">
        <v>2220</v>
      </c>
      <c r="B855" t="s">
        <v>2221</v>
      </c>
      <c r="C855" t="s">
        <v>2220</v>
      </c>
      <c r="D855" t="s">
        <v>84</v>
      </c>
      <c r="E855" t="s">
        <v>89</v>
      </c>
      <c r="G855" t="s">
        <v>90</v>
      </c>
      <c r="H855" t="s">
        <v>196</v>
      </c>
      <c r="I855" t="s">
        <v>91</v>
      </c>
      <c r="L855">
        <v>9.8369999999999997</v>
      </c>
      <c r="M855">
        <v>6.7528800760000003</v>
      </c>
      <c r="N855">
        <v>9.2080000000000002</v>
      </c>
      <c r="O855">
        <v>6.2295796489999997</v>
      </c>
      <c r="P855">
        <v>6.9249999999999998</v>
      </c>
      <c r="Q855" s="86">
        <v>45821</v>
      </c>
      <c r="S855">
        <v>0.85</v>
      </c>
      <c r="W855">
        <v>4</v>
      </c>
      <c r="X855" s="86">
        <v>45785</v>
      </c>
      <c r="Y855">
        <v>3</v>
      </c>
      <c r="Z855" s="86">
        <v>45747</v>
      </c>
      <c r="AB855">
        <v>3</v>
      </c>
      <c r="AC855" t="s">
        <v>156</v>
      </c>
    </row>
    <row r="856" spans="1:29" x14ac:dyDescent="0.2">
      <c r="A856" t="s">
        <v>2222</v>
      </c>
      <c r="B856" t="s">
        <v>2223</v>
      </c>
      <c r="C856" t="s">
        <v>2222</v>
      </c>
      <c r="D856" t="s">
        <v>84</v>
      </c>
      <c r="E856" t="s">
        <v>89</v>
      </c>
      <c r="G856" t="s">
        <v>90</v>
      </c>
      <c r="I856" t="s">
        <v>91</v>
      </c>
      <c r="J856" t="s">
        <v>323</v>
      </c>
      <c r="K856" t="s">
        <v>1048</v>
      </c>
      <c r="L856">
        <v>19.303999999999998</v>
      </c>
      <c r="M856">
        <v>15.89372504</v>
      </c>
      <c r="N856">
        <v>20.108000000000001</v>
      </c>
      <c r="O856">
        <v>12.641086980000001</v>
      </c>
      <c r="P856">
        <v>14.911</v>
      </c>
      <c r="Q856" s="86">
        <v>45821</v>
      </c>
      <c r="S856">
        <v>0.82</v>
      </c>
      <c r="T856">
        <v>0.75</v>
      </c>
      <c r="V856" t="s">
        <v>2224</v>
      </c>
      <c r="W856">
        <v>6</v>
      </c>
      <c r="X856" s="86">
        <v>45808</v>
      </c>
      <c r="Y856">
        <v>4</v>
      </c>
      <c r="Z856" s="86">
        <v>45808</v>
      </c>
      <c r="AA856">
        <v>3</v>
      </c>
      <c r="AB856">
        <v>3</v>
      </c>
      <c r="AC856" t="s">
        <v>156</v>
      </c>
    </row>
    <row r="857" spans="1:29" x14ac:dyDescent="0.2">
      <c r="A857" t="s">
        <v>2225</v>
      </c>
      <c r="B857" t="s">
        <v>2226</v>
      </c>
      <c r="C857" t="s">
        <v>2225</v>
      </c>
      <c r="D857" t="s">
        <v>84</v>
      </c>
      <c r="E857" t="s">
        <v>89</v>
      </c>
      <c r="G857" t="s">
        <v>90</v>
      </c>
      <c r="I857" t="s">
        <v>91</v>
      </c>
      <c r="L857">
        <v>19.305</v>
      </c>
      <c r="M857">
        <v>15.898905920000001</v>
      </c>
      <c r="N857">
        <v>20.111000000000001</v>
      </c>
      <c r="O857">
        <v>12.65065426</v>
      </c>
      <c r="P857">
        <v>14.909000000000001</v>
      </c>
      <c r="Q857" s="86">
        <v>45821</v>
      </c>
      <c r="S857">
        <v>0.9</v>
      </c>
      <c r="W857">
        <v>6</v>
      </c>
      <c r="X857" s="86">
        <v>45808</v>
      </c>
      <c r="Y857">
        <v>4</v>
      </c>
      <c r="Z857" s="86">
        <v>45808</v>
      </c>
      <c r="AB857">
        <v>3</v>
      </c>
      <c r="AC857" t="s">
        <v>156</v>
      </c>
    </row>
    <row r="858" spans="1:29" x14ac:dyDescent="0.2">
      <c r="A858" t="s">
        <v>2227</v>
      </c>
      <c r="B858" t="s">
        <v>2228</v>
      </c>
      <c r="C858" t="s">
        <v>2227</v>
      </c>
      <c r="D858" t="s">
        <v>84</v>
      </c>
      <c r="E858" t="s">
        <v>89</v>
      </c>
      <c r="G858" t="s">
        <v>90</v>
      </c>
      <c r="I858" t="s">
        <v>91</v>
      </c>
      <c r="J858" t="s">
        <v>323</v>
      </c>
      <c r="K858" t="s">
        <v>1048</v>
      </c>
      <c r="L858">
        <v>14.099</v>
      </c>
      <c r="M858">
        <v>8.8641018959999993</v>
      </c>
      <c r="N858">
        <v>12.996</v>
      </c>
      <c r="O858">
        <v>9.3012010679999992</v>
      </c>
      <c r="P858">
        <v>10.188000000000001</v>
      </c>
      <c r="Q858" s="86">
        <v>45821</v>
      </c>
      <c r="S858">
        <v>0.9</v>
      </c>
      <c r="T858">
        <v>0.75</v>
      </c>
      <c r="V858" t="s">
        <v>2229</v>
      </c>
      <c r="W858">
        <v>5</v>
      </c>
      <c r="X858" s="86">
        <v>45808</v>
      </c>
      <c r="Y858">
        <v>4</v>
      </c>
      <c r="Z858" s="86">
        <v>45808</v>
      </c>
      <c r="AA858">
        <v>3</v>
      </c>
      <c r="AB858">
        <v>3</v>
      </c>
      <c r="AC858" t="s">
        <v>156</v>
      </c>
    </row>
    <row r="859" spans="1:29" x14ac:dyDescent="0.2">
      <c r="A859" t="s">
        <v>2230</v>
      </c>
      <c r="B859" t="s">
        <v>2231</v>
      </c>
      <c r="C859" t="s">
        <v>2230</v>
      </c>
      <c r="D859" t="s">
        <v>84</v>
      </c>
      <c r="E859" t="s">
        <v>89</v>
      </c>
      <c r="G859" t="s">
        <v>90</v>
      </c>
      <c r="H859" t="s">
        <v>196</v>
      </c>
      <c r="I859" t="s">
        <v>91</v>
      </c>
      <c r="L859">
        <v>13.657999999999999</v>
      </c>
      <c r="M859">
        <v>7.0664824160000004</v>
      </c>
      <c r="N859">
        <v>14.191000000000001</v>
      </c>
      <c r="O859">
        <v>4.62575176</v>
      </c>
      <c r="P859">
        <v>9.06</v>
      </c>
      <c r="Q859" s="86">
        <v>45821</v>
      </c>
      <c r="S859">
        <v>0.6</v>
      </c>
      <c r="W859">
        <v>5</v>
      </c>
      <c r="X859" s="86">
        <v>45808</v>
      </c>
      <c r="Y859">
        <v>3</v>
      </c>
      <c r="Z859" s="86">
        <v>45808</v>
      </c>
      <c r="AB859">
        <v>3</v>
      </c>
      <c r="AC859" t="s">
        <v>156</v>
      </c>
    </row>
    <row r="860" spans="1:29" x14ac:dyDescent="0.2">
      <c r="A860" t="s">
        <v>2232</v>
      </c>
      <c r="B860" t="s">
        <v>2233</v>
      </c>
      <c r="C860" t="s">
        <v>2232</v>
      </c>
      <c r="D860" t="s">
        <v>84</v>
      </c>
      <c r="E860" t="s">
        <v>89</v>
      </c>
      <c r="G860" t="s">
        <v>90</v>
      </c>
      <c r="I860" t="s">
        <v>91</v>
      </c>
      <c r="J860" t="s">
        <v>323</v>
      </c>
      <c r="K860" t="s">
        <v>1048</v>
      </c>
      <c r="L860">
        <v>16.327999999999999</v>
      </c>
      <c r="M860">
        <v>16.396617630000001</v>
      </c>
      <c r="N860">
        <v>14.372</v>
      </c>
      <c r="O860">
        <v>10.81285241</v>
      </c>
      <c r="P860">
        <v>11.436999999999999</v>
      </c>
      <c r="Q860" s="86">
        <v>45821</v>
      </c>
      <c r="S860">
        <v>0.81</v>
      </c>
      <c r="T860">
        <v>0.75</v>
      </c>
      <c r="V860" t="s">
        <v>2234</v>
      </c>
      <c r="W860">
        <v>6</v>
      </c>
      <c r="X860" s="86">
        <v>45808</v>
      </c>
      <c r="Y860">
        <v>5</v>
      </c>
      <c r="Z860" s="86">
        <v>45808</v>
      </c>
      <c r="AA860">
        <v>4</v>
      </c>
      <c r="AB860">
        <v>3</v>
      </c>
      <c r="AC860" t="s">
        <v>156</v>
      </c>
    </row>
    <row r="861" spans="1:29" x14ac:dyDescent="0.2">
      <c r="A861" t="s">
        <v>2235</v>
      </c>
      <c r="B861" t="s">
        <v>2236</v>
      </c>
      <c r="C861" t="s">
        <v>2235</v>
      </c>
      <c r="D861" t="s">
        <v>84</v>
      </c>
      <c r="E861" t="s">
        <v>89</v>
      </c>
      <c r="G861" t="s">
        <v>90</v>
      </c>
      <c r="I861" t="s">
        <v>91</v>
      </c>
      <c r="J861" t="s">
        <v>323</v>
      </c>
      <c r="K861" t="s">
        <v>1604</v>
      </c>
      <c r="M861">
        <v>15.56979497</v>
      </c>
      <c r="N861">
        <v>16.664999999999999</v>
      </c>
      <c r="O861">
        <v>14.265805970000001</v>
      </c>
      <c r="P861">
        <v>22.713999999999999</v>
      </c>
      <c r="Q861" s="86">
        <v>45154</v>
      </c>
      <c r="S861">
        <v>0.93</v>
      </c>
      <c r="T861">
        <v>0.75</v>
      </c>
      <c r="V861" t="s">
        <v>2237</v>
      </c>
      <c r="W861">
        <v>5</v>
      </c>
      <c r="X861" s="86">
        <v>45108</v>
      </c>
      <c r="Y861">
        <v>4</v>
      </c>
      <c r="Z861" s="86">
        <v>45016</v>
      </c>
      <c r="AA861">
        <v>3</v>
      </c>
      <c r="AB861">
        <v>3</v>
      </c>
      <c r="AC861" t="s">
        <v>156</v>
      </c>
    </row>
    <row r="862" spans="1:29" x14ac:dyDescent="0.2">
      <c r="A862" t="s">
        <v>16495</v>
      </c>
      <c r="B862" t="s">
        <v>16496</v>
      </c>
      <c r="C862" t="s">
        <v>16495</v>
      </c>
      <c r="D862" t="s">
        <v>84</v>
      </c>
      <c r="E862" t="s">
        <v>89</v>
      </c>
      <c r="G862" t="s">
        <v>90</v>
      </c>
      <c r="I862" t="s">
        <v>91</v>
      </c>
      <c r="L862">
        <v>15.273</v>
      </c>
      <c r="M862">
        <v>11.715416429999999</v>
      </c>
      <c r="N862">
        <v>15.284000000000001</v>
      </c>
      <c r="O862">
        <v>11.95828588</v>
      </c>
      <c r="P862">
        <v>12.054</v>
      </c>
      <c r="Q862" s="86">
        <v>45821</v>
      </c>
      <c r="S862">
        <v>0.3</v>
      </c>
      <c r="W862">
        <v>6</v>
      </c>
      <c r="X862" s="86">
        <v>45688</v>
      </c>
      <c r="Y862">
        <v>4</v>
      </c>
      <c r="Z862" s="86">
        <v>45688</v>
      </c>
      <c r="AB862">
        <v>3</v>
      </c>
      <c r="AC862" t="s">
        <v>156</v>
      </c>
    </row>
    <row r="863" spans="1:29" x14ac:dyDescent="0.2">
      <c r="A863" t="s">
        <v>2238</v>
      </c>
      <c r="B863" t="s">
        <v>2239</v>
      </c>
      <c r="C863" t="s">
        <v>2238</v>
      </c>
      <c r="D863" t="s">
        <v>84</v>
      </c>
      <c r="E863" t="s">
        <v>116</v>
      </c>
      <c r="G863" t="s">
        <v>90</v>
      </c>
      <c r="H863" t="s">
        <v>196</v>
      </c>
      <c r="L863">
        <v>51.582500000000003</v>
      </c>
      <c r="M863">
        <v>41.91378898</v>
      </c>
      <c r="N863">
        <v>47.830599999999997</v>
      </c>
      <c r="O863">
        <v>31.65923922</v>
      </c>
      <c r="P863">
        <v>33.610500000000002</v>
      </c>
      <c r="Q863" s="86">
        <v>45821</v>
      </c>
      <c r="AB863">
        <v>5</v>
      </c>
      <c r="AC863" t="s">
        <v>86</v>
      </c>
    </row>
    <row r="864" spans="1:29" x14ac:dyDescent="0.2">
      <c r="A864" t="s">
        <v>2240</v>
      </c>
      <c r="B864" t="s">
        <v>2241</v>
      </c>
      <c r="C864" t="s">
        <v>2240</v>
      </c>
      <c r="D864" t="s">
        <v>84</v>
      </c>
      <c r="E864" t="s">
        <v>116</v>
      </c>
      <c r="F864" t="s">
        <v>117</v>
      </c>
      <c r="G864" t="s">
        <v>90</v>
      </c>
      <c r="I864" t="s">
        <v>91</v>
      </c>
      <c r="J864" t="s">
        <v>323</v>
      </c>
      <c r="L864">
        <v>17.84</v>
      </c>
      <c r="M864">
        <v>18.379809080000001</v>
      </c>
      <c r="N864">
        <v>17.430599999999998</v>
      </c>
      <c r="O864">
        <v>17.620379750000001</v>
      </c>
      <c r="P864">
        <v>15.8414</v>
      </c>
      <c r="Q864" s="86">
        <v>45821</v>
      </c>
      <c r="V864" t="s">
        <v>2242</v>
      </c>
      <c r="AB864">
        <v>4</v>
      </c>
      <c r="AC864" t="s">
        <v>127</v>
      </c>
    </row>
    <row r="865" spans="1:29" x14ac:dyDescent="0.2">
      <c r="A865" t="s">
        <v>2243</v>
      </c>
      <c r="B865" t="s">
        <v>2244</v>
      </c>
      <c r="C865" t="s">
        <v>2243</v>
      </c>
      <c r="D865" t="s">
        <v>84</v>
      </c>
      <c r="E865" t="s">
        <v>89</v>
      </c>
      <c r="G865" t="s">
        <v>90</v>
      </c>
      <c r="H865" t="s">
        <v>2245</v>
      </c>
      <c r="I865" t="s">
        <v>91</v>
      </c>
      <c r="L865">
        <v>16.018000000000001</v>
      </c>
      <c r="M865">
        <v>10.97932138</v>
      </c>
      <c r="N865">
        <v>16.076000000000001</v>
      </c>
      <c r="O865">
        <v>8.8580878970000008</v>
      </c>
      <c r="P865">
        <v>12.24</v>
      </c>
      <c r="Q865" s="86">
        <v>45821</v>
      </c>
      <c r="S865">
        <v>1.02</v>
      </c>
      <c r="W865">
        <v>5</v>
      </c>
      <c r="X865" s="86">
        <v>45736</v>
      </c>
      <c r="Y865">
        <v>4</v>
      </c>
      <c r="Z865" s="86">
        <v>45736</v>
      </c>
      <c r="AB865">
        <v>3</v>
      </c>
      <c r="AC865" t="s">
        <v>156</v>
      </c>
    </row>
    <row r="866" spans="1:29" x14ac:dyDescent="0.2">
      <c r="A866" t="s">
        <v>2246</v>
      </c>
      <c r="B866" t="s">
        <v>2247</v>
      </c>
      <c r="C866" t="s">
        <v>2246</v>
      </c>
      <c r="D866" t="s">
        <v>84</v>
      </c>
      <c r="E866" t="s">
        <v>434</v>
      </c>
      <c r="F866" t="s">
        <v>117</v>
      </c>
      <c r="G866" t="s">
        <v>90</v>
      </c>
      <c r="I866" t="s">
        <v>91</v>
      </c>
      <c r="J866" t="s">
        <v>323</v>
      </c>
      <c r="Q866" s="86">
        <v>45154</v>
      </c>
      <c r="V866" t="s">
        <v>2248</v>
      </c>
      <c r="AA866">
        <v>1</v>
      </c>
      <c r="AB866">
        <v>2</v>
      </c>
      <c r="AC866" t="s">
        <v>153</v>
      </c>
    </row>
    <row r="867" spans="1:29" x14ac:dyDescent="0.2">
      <c r="A867" t="s">
        <v>2249</v>
      </c>
      <c r="B867" t="s">
        <v>2250</v>
      </c>
      <c r="C867" t="s">
        <v>2249</v>
      </c>
      <c r="D867" t="s">
        <v>84</v>
      </c>
      <c r="E867" t="s">
        <v>89</v>
      </c>
      <c r="G867" t="s">
        <v>90</v>
      </c>
      <c r="I867" t="s">
        <v>91</v>
      </c>
      <c r="L867">
        <v>13.984</v>
      </c>
      <c r="M867">
        <v>10.83768358</v>
      </c>
      <c r="N867">
        <v>14.917999999999999</v>
      </c>
      <c r="O867">
        <v>9.6317656770000006</v>
      </c>
      <c r="P867">
        <v>13.13</v>
      </c>
      <c r="Q867" s="86">
        <v>45821</v>
      </c>
      <c r="S867">
        <v>0.8</v>
      </c>
      <c r="W867">
        <v>6</v>
      </c>
      <c r="X867" s="86">
        <v>45791</v>
      </c>
      <c r="Y867">
        <v>4</v>
      </c>
      <c r="Z867" s="86">
        <v>45657</v>
      </c>
      <c r="AB867">
        <v>3</v>
      </c>
      <c r="AC867" t="s">
        <v>156</v>
      </c>
    </row>
    <row r="868" spans="1:29" x14ac:dyDescent="0.2">
      <c r="A868" t="s">
        <v>2251</v>
      </c>
      <c r="B868" t="s">
        <v>2252</v>
      </c>
      <c r="C868" t="s">
        <v>2251</v>
      </c>
      <c r="D868" t="s">
        <v>84</v>
      </c>
      <c r="E868" t="s">
        <v>89</v>
      </c>
      <c r="F868" t="s">
        <v>642</v>
      </c>
      <c r="G868" t="s">
        <v>90</v>
      </c>
      <c r="I868" t="s">
        <v>91</v>
      </c>
      <c r="J868" t="s">
        <v>323</v>
      </c>
      <c r="K868" t="s">
        <v>1118</v>
      </c>
      <c r="L868">
        <v>17.283000000000001</v>
      </c>
      <c r="M868">
        <v>12.908582320000001</v>
      </c>
      <c r="N868">
        <v>17.867999999999999</v>
      </c>
      <c r="O868">
        <v>10.33941675</v>
      </c>
      <c r="P868">
        <v>11.872</v>
      </c>
      <c r="Q868" s="86">
        <v>45821</v>
      </c>
      <c r="S868">
        <v>1.71</v>
      </c>
      <c r="T868">
        <v>1.69</v>
      </c>
      <c r="V868" t="s">
        <v>2253</v>
      </c>
      <c r="W868">
        <v>6</v>
      </c>
      <c r="X868" s="86">
        <v>45777</v>
      </c>
      <c r="Y868">
        <v>4</v>
      </c>
      <c r="Z868" s="86">
        <v>45747</v>
      </c>
      <c r="AA868">
        <v>3</v>
      </c>
      <c r="AB868">
        <v>3</v>
      </c>
      <c r="AC868" t="s">
        <v>156</v>
      </c>
    </row>
    <row r="869" spans="1:29" x14ac:dyDescent="0.2">
      <c r="A869" t="s">
        <v>2254</v>
      </c>
      <c r="B869" t="s">
        <v>2255</v>
      </c>
      <c r="C869" t="s">
        <v>2254</v>
      </c>
      <c r="D869" t="s">
        <v>84</v>
      </c>
      <c r="E869" t="s">
        <v>116</v>
      </c>
      <c r="G869" t="s">
        <v>90</v>
      </c>
      <c r="L869">
        <v>33.095399999999998</v>
      </c>
      <c r="M869">
        <v>37.329692739999999</v>
      </c>
      <c r="N869">
        <v>35.120800000000003</v>
      </c>
      <c r="O869">
        <v>46.738035259999997</v>
      </c>
      <c r="P869">
        <v>51.174399999999999</v>
      </c>
      <c r="Q869" s="86">
        <v>45821</v>
      </c>
      <c r="AB869">
        <v>5</v>
      </c>
      <c r="AC869" t="s">
        <v>86</v>
      </c>
    </row>
    <row r="870" spans="1:29" x14ac:dyDescent="0.2">
      <c r="A870" t="s">
        <v>2256</v>
      </c>
      <c r="B870" t="s">
        <v>2257</v>
      </c>
      <c r="C870" t="s">
        <v>2256</v>
      </c>
      <c r="D870" t="s">
        <v>84</v>
      </c>
      <c r="E870" t="s">
        <v>89</v>
      </c>
      <c r="F870" t="s">
        <v>642</v>
      </c>
      <c r="G870" t="s">
        <v>90</v>
      </c>
      <c r="I870" t="s">
        <v>91</v>
      </c>
      <c r="J870" t="s">
        <v>323</v>
      </c>
      <c r="K870" t="s">
        <v>1793</v>
      </c>
      <c r="M870">
        <v>4.9462707579999998</v>
      </c>
      <c r="N870">
        <v>4.66</v>
      </c>
      <c r="O870">
        <v>4.7885372789999998</v>
      </c>
      <c r="P870">
        <v>4.9960000000000004</v>
      </c>
      <c r="Q870" s="86">
        <v>45154</v>
      </c>
      <c r="R870">
        <v>4</v>
      </c>
      <c r="S870">
        <v>1.32</v>
      </c>
      <c r="T870">
        <v>1.3</v>
      </c>
      <c r="V870" t="s">
        <v>2258</v>
      </c>
      <c r="W870">
        <v>3</v>
      </c>
      <c r="X870" s="86">
        <v>45142</v>
      </c>
      <c r="Y870">
        <v>2</v>
      </c>
      <c r="Z870" s="86">
        <v>44926</v>
      </c>
      <c r="AA870">
        <v>2</v>
      </c>
      <c r="AB870">
        <v>2</v>
      </c>
      <c r="AC870" t="s">
        <v>153</v>
      </c>
    </row>
    <row r="871" spans="1:29" x14ac:dyDescent="0.2">
      <c r="A871" t="s">
        <v>2259</v>
      </c>
      <c r="B871" t="s">
        <v>2260</v>
      </c>
      <c r="C871" t="s">
        <v>2259</v>
      </c>
      <c r="D871" t="s">
        <v>84</v>
      </c>
      <c r="G871" t="s">
        <v>90</v>
      </c>
      <c r="J871" t="s">
        <v>643</v>
      </c>
      <c r="L871">
        <v>39.994799999999998</v>
      </c>
      <c r="M871">
        <v>39.231725089999998</v>
      </c>
      <c r="N871">
        <v>36.249000000000002</v>
      </c>
      <c r="O871">
        <v>41.435907950000001</v>
      </c>
      <c r="P871">
        <v>38.048400000000001</v>
      </c>
      <c r="Q871" s="86">
        <v>45434</v>
      </c>
      <c r="V871" t="s">
        <v>2261</v>
      </c>
      <c r="AB871">
        <v>5</v>
      </c>
      <c r="AC871" t="s">
        <v>86</v>
      </c>
    </row>
    <row r="872" spans="1:29" x14ac:dyDescent="0.2">
      <c r="A872" t="s">
        <v>2262</v>
      </c>
      <c r="B872" t="s">
        <v>2263</v>
      </c>
      <c r="C872" t="s">
        <v>2262</v>
      </c>
      <c r="D872" t="s">
        <v>84</v>
      </c>
      <c r="E872" t="s">
        <v>89</v>
      </c>
      <c r="G872" t="s">
        <v>90</v>
      </c>
      <c r="H872" t="s">
        <v>1196</v>
      </c>
      <c r="I872" t="s">
        <v>91</v>
      </c>
      <c r="L872">
        <v>21.417999999999999</v>
      </c>
      <c r="M872">
        <v>19.214241850000001</v>
      </c>
      <c r="N872">
        <v>18.539000000000001</v>
      </c>
      <c r="O872">
        <v>16.63354893</v>
      </c>
      <c r="P872">
        <v>15.557</v>
      </c>
      <c r="Q872" s="86">
        <v>45821</v>
      </c>
      <c r="S872">
        <v>0.87</v>
      </c>
      <c r="W872">
        <v>6</v>
      </c>
      <c r="X872" s="86">
        <v>45699</v>
      </c>
      <c r="Y872">
        <v>6</v>
      </c>
      <c r="Z872" s="86">
        <v>45657</v>
      </c>
      <c r="AB872">
        <v>4</v>
      </c>
      <c r="AC872" t="s">
        <v>127</v>
      </c>
    </row>
    <row r="873" spans="1:29" x14ac:dyDescent="0.2">
      <c r="A873" t="s">
        <v>2264</v>
      </c>
      <c r="B873" t="s">
        <v>2265</v>
      </c>
      <c r="C873" t="s">
        <v>2264</v>
      </c>
      <c r="D873" t="s">
        <v>84</v>
      </c>
      <c r="E873" t="s">
        <v>116</v>
      </c>
      <c r="F873" t="s">
        <v>117</v>
      </c>
      <c r="G873" t="s">
        <v>90</v>
      </c>
      <c r="I873" t="s">
        <v>91</v>
      </c>
      <c r="J873" t="s">
        <v>323</v>
      </c>
      <c r="L873">
        <v>17.703499999999998</v>
      </c>
      <c r="M873">
        <v>14.67347373</v>
      </c>
      <c r="N873">
        <v>14.674200000000001</v>
      </c>
      <c r="O873">
        <v>13.79046686</v>
      </c>
      <c r="P873">
        <v>15.555899999999999</v>
      </c>
      <c r="Q873" s="86">
        <v>45821</v>
      </c>
      <c r="V873" t="s">
        <v>2266</v>
      </c>
      <c r="AA873">
        <v>4</v>
      </c>
      <c r="AB873">
        <v>4</v>
      </c>
      <c r="AC873" t="s">
        <v>127</v>
      </c>
    </row>
    <row r="874" spans="1:29" x14ac:dyDescent="0.2">
      <c r="A874" t="s">
        <v>2267</v>
      </c>
      <c r="B874" t="s">
        <v>2268</v>
      </c>
      <c r="C874" t="s">
        <v>2267</v>
      </c>
      <c r="D874" t="s">
        <v>84</v>
      </c>
      <c r="E874" t="s">
        <v>982</v>
      </c>
      <c r="G874" t="s">
        <v>90</v>
      </c>
      <c r="I874" t="s">
        <v>91</v>
      </c>
      <c r="J874" t="s">
        <v>323</v>
      </c>
      <c r="L874">
        <v>0.66700000000000004</v>
      </c>
      <c r="M874">
        <v>0.620132405</v>
      </c>
      <c r="N874">
        <v>0.40899999999999997</v>
      </c>
      <c r="O874">
        <v>0.23097284800000001</v>
      </c>
      <c r="P874">
        <v>0.21299999999999999</v>
      </c>
      <c r="Q874" s="86">
        <v>45821</v>
      </c>
      <c r="S874">
        <v>0.23</v>
      </c>
      <c r="T874">
        <v>0.5</v>
      </c>
      <c r="W874">
        <v>1</v>
      </c>
      <c r="X874" s="86">
        <v>45777</v>
      </c>
      <c r="Y874">
        <v>1</v>
      </c>
      <c r="Z874" s="86">
        <v>45777</v>
      </c>
      <c r="AA874">
        <v>1</v>
      </c>
      <c r="AB874">
        <v>1</v>
      </c>
      <c r="AC874" t="s">
        <v>124</v>
      </c>
    </row>
    <row r="875" spans="1:29" x14ac:dyDescent="0.2">
      <c r="A875" t="s">
        <v>2269</v>
      </c>
      <c r="B875" t="s">
        <v>2270</v>
      </c>
      <c r="C875" t="s">
        <v>2269</v>
      </c>
      <c r="D875" t="s">
        <v>84</v>
      </c>
      <c r="E875" t="s">
        <v>116</v>
      </c>
      <c r="G875" t="s">
        <v>90</v>
      </c>
      <c r="L875">
        <v>32.864199999999997</v>
      </c>
      <c r="M875">
        <v>27.567321750000001</v>
      </c>
      <c r="N875">
        <v>29.0243</v>
      </c>
      <c r="O875">
        <v>26.305111010000001</v>
      </c>
      <c r="P875">
        <v>30.141300000000001</v>
      </c>
      <c r="Q875" s="86">
        <v>45821</v>
      </c>
      <c r="AB875">
        <v>5</v>
      </c>
      <c r="AC875" t="s">
        <v>86</v>
      </c>
    </row>
    <row r="876" spans="1:29" x14ac:dyDescent="0.2">
      <c r="A876" t="s">
        <v>2271</v>
      </c>
      <c r="B876" t="s">
        <v>2272</v>
      </c>
      <c r="C876" t="s">
        <v>2271</v>
      </c>
      <c r="D876" t="s">
        <v>84</v>
      </c>
      <c r="E876" t="s">
        <v>89</v>
      </c>
      <c r="G876" t="s">
        <v>90</v>
      </c>
      <c r="I876" t="s">
        <v>91</v>
      </c>
      <c r="J876" t="s">
        <v>323</v>
      </c>
      <c r="L876">
        <v>15.513999999999999</v>
      </c>
      <c r="M876">
        <v>14.767966039999999</v>
      </c>
      <c r="N876">
        <v>15.569000000000001</v>
      </c>
      <c r="O876">
        <v>14.93058991</v>
      </c>
      <c r="P876">
        <v>11.904</v>
      </c>
      <c r="Q876" s="86">
        <v>45821</v>
      </c>
      <c r="S876">
        <v>0.84</v>
      </c>
      <c r="T876">
        <v>0.75</v>
      </c>
      <c r="V876" t="s">
        <v>2273</v>
      </c>
      <c r="W876">
        <v>6</v>
      </c>
      <c r="X876" s="86">
        <v>45707</v>
      </c>
      <c r="AA876">
        <v>4</v>
      </c>
      <c r="AB876">
        <v>4</v>
      </c>
      <c r="AC876" t="s">
        <v>127</v>
      </c>
    </row>
    <row r="877" spans="1:29" x14ac:dyDescent="0.2">
      <c r="A877" t="s">
        <v>2274</v>
      </c>
      <c r="B877" t="s">
        <v>2275</v>
      </c>
      <c r="C877" t="s">
        <v>2274</v>
      </c>
      <c r="D877" t="s">
        <v>84</v>
      </c>
      <c r="E877" t="s">
        <v>89</v>
      </c>
      <c r="G877" t="s">
        <v>90</v>
      </c>
      <c r="L877">
        <v>18.100999999999999</v>
      </c>
      <c r="M877">
        <v>15.220607709999999</v>
      </c>
      <c r="N877">
        <v>17.129000000000001</v>
      </c>
      <c r="O877">
        <v>14.706411859999999</v>
      </c>
      <c r="P877">
        <v>20.718</v>
      </c>
      <c r="Q877" s="86">
        <v>45821</v>
      </c>
      <c r="W877">
        <v>6</v>
      </c>
      <c r="X877" s="86">
        <v>45747</v>
      </c>
      <c r="Y877">
        <v>4</v>
      </c>
      <c r="Z877" s="86">
        <v>45747</v>
      </c>
      <c r="AB877">
        <v>3</v>
      </c>
      <c r="AC877" t="s">
        <v>156</v>
      </c>
    </row>
    <row r="878" spans="1:29" x14ac:dyDescent="0.2">
      <c r="A878" t="s">
        <v>2276</v>
      </c>
      <c r="B878" t="s">
        <v>2277</v>
      </c>
      <c r="C878" t="s">
        <v>2276</v>
      </c>
      <c r="D878" t="s">
        <v>84</v>
      </c>
      <c r="E878" t="s">
        <v>89</v>
      </c>
      <c r="G878" t="s">
        <v>90</v>
      </c>
      <c r="I878" t="s">
        <v>91</v>
      </c>
      <c r="J878" t="s">
        <v>323</v>
      </c>
      <c r="K878" t="s">
        <v>1549</v>
      </c>
      <c r="L878">
        <v>6.38</v>
      </c>
      <c r="M878">
        <v>6.9307211930000001</v>
      </c>
      <c r="N878">
        <v>7.6580000000000004</v>
      </c>
      <c r="O878">
        <v>5.1378268629999999</v>
      </c>
      <c r="P878">
        <v>3.2959999999999998</v>
      </c>
      <c r="Q878" s="86">
        <v>45821</v>
      </c>
      <c r="R878">
        <v>2</v>
      </c>
      <c r="S878">
        <v>0.59</v>
      </c>
      <c r="T878">
        <v>0.55000000000000004</v>
      </c>
      <c r="V878" t="s">
        <v>2278</v>
      </c>
      <c r="W878">
        <v>4</v>
      </c>
      <c r="X878" s="86">
        <v>45747</v>
      </c>
      <c r="Y878">
        <v>3</v>
      </c>
      <c r="Z878" s="86">
        <v>45747</v>
      </c>
      <c r="AA878">
        <v>2</v>
      </c>
      <c r="AB878">
        <v>3</v>
      </c>
      <c r="AC878" t="s">
        <v>156</v>
      </c>
    </row>
    <row r="879" spans="1:29" x14ac:dyDescent="0.2">
      <c r="A879" t="s">
        <v>2279</v>
      </c>
      <c r="B879" t="s">
        <v>2280</v>
      </c>
      <c r="C879" t="s">
        <v>2279</v>
      </c>
      <c r="D879" t="s">
        <v>84</v>
      </c>
      <c r="E879" t="s">
        <v>89</v>
      </c>
      <c r="G879" t="s">
        <v>90</v>
      </c>
      <c r="I879" t="s">
        <v>91</v>
      </c>
      <c r="L879">
        <v>17.027999999999999</v>
      </c>
      <c r="M879">
        <v>13.90315541</v>
      </c>
      <c r="N879">
        <v>15.218</v>
      </c>
      <c r="O879">
        <v>10.15696295</v>
      </c>
      <c r="P879">
        <v>10.634</v>
      </c>
      <c r="Q879" s="86">
        <v>45821</v>
      </c>
      <c r="S879">
        <v>0.87</v>
      </c>
      <c r="W879">
        <v>6</v>
      </c>
      <c r="X879" s="86">
        <v>45695</v>
      </c>
      <c r="Y879">
        <v>5</v>
      </c>
      <c r="Z879" s="86">
        <v>45382</v>
      </c>
      <c r="AB879">
        <v>3</v>
      </c>
      <c r="AC879" t="s">
        <v>156</v>
      </c>
    </row>
    <row r="880" spans="1:29" x14ac:dyDescent="0.2">
      <c r="A880" t="s">
        <v>2281</v>
      </c>
      <c r="B880" t="s">
        <v>2282</v>
      </c>
      <c r="C880" t="s">
        <v>2281</v>
      </c>
      <c r="D880" t="s">
        <v>84</v>
      </c>
      <c r="E880" t="s">
        <v>89</v>
      </c>
      <c r="F880" t="s">
        <v>642</v>
      </c>
      <c r="G880" t="s">
        <v>90</v>
      </c>
      <c r="I880" t="s">
        <v>91</v>
      </c>
      <c r="J880" t="s">
        <v>323</v>
      </c>
      <c r="K880" t="s">
        <v>1105</v>
      </c>
      <c r="L880">
        <v>19.035</v>
      </c>
      <c r="M880">
        <v>16.883497070000001</v>
      </c>
      <c r="N880">
        <v>18.076000000000001</v>
      </c>
      <c r="O880">
        <v>14.35641223</v>
      </c>
      <c r="P880">
        <v>14.497</v>
      </c>
      <c r="Q880" s="86">
        <v>45821</v>
      </c>
      <c r="S880">
        <v>0.84</v>
      </c>
      <c r="T880">
        <v>0.75</v>
      </c>
      <c r="V880" t="s">
        <v>2283</v>
      </c>
      <c r="W880">
        <v>6</v>
      </c>
      <c r="X880" s="86">
        <v>45695</v>
      </c>
      <c r="Y880">
        <v>5</v>
      </c>
      <c r="Z880" s="86">
        <v>45382</v>
      </c>
      <c r="AA880">
        <v>4</v>
      </c>
      <c r="AB880">
        <v>3</v>
      </c>
      <c r="AC880" t="s">
        <v>156</v>
      </c>
    </row>
    <row r="881" spans="1:29" x14ac:dyDescent="0.2">
      <c r="A881" t="s">
        <v>2284</v>
      </c>
      <c r="B881" t="s">
        <v>2285</v>
      </c>
      <c r="C881" t="s">
        <v>2284</v>
      </c>
      <c r="D881" t="s">
        <v>84</v>
      </c>
      <c r="E881" t="s">
        <v>89</v>
      </c>
      <c r="F881" t="s">
        <v>642</v>
      </c>
      <c r="G881" t="s">
        <v>90</v>
      </c>
      <c r="I881" t="s">
        <v>91</v>
      </c>
      <c r="J881" t="s">
        <v>323</v>
      </c>
      <c r="K881" t="s">
        <v>1105</v>
      </c>
      <c r="L881">
        <v>13.061999999999999</v>
      </c>
      <c r="M881">
        <v>11.88668653</v>
      </c>
      <c r="N881">
        <v>13.102</v>
      </c>
      <c r="O881">
        <v>10.16093468</v>
      </c>
      <c r="P881">
        <v>11.031000000000001</v>
      </c>
      <c r="Q881" s="86">
        <v>45821</v>
      </c>
      <c r="S881">
        <v>0.8</v>
      </c>
      <c r="T881">
        <v>0.75</v>
      </c>
      <c r="V881" t="s">
        <v>2286</v>
      </c>
      <c r="W881">
        <v>6</v>
      </c>
      <c r="X881" s="86">
        <v>45695</v>
      </c>
      <c r="Y881">
        <v>4</v>
      </c>
      <c r="Z881" s="86">
        <v>45382</v>
      </c>
      <c r="AA881">
        <v>3</v>
      </c>
      <c r="AB881">
        <v>3</v>
      </c>
      <c r="AC881" t="s">
        <v>156</v>
      </c>
    </row>
    <row r="882" spans="1:29" x14ac:dyDescent="0.2">
      <c r="A882" t="s">
        <v>2287</v>
      </c>
      <c r="B882" t="s">
        <v>2288</v>
      </c>
      <c r="C882" t="s">
        <v>2287</v>
      </c>
      <c r="D882" t="s">
        <v>84</v>
      </c>
      <c r="E882" t="s">
        <v>89</v>
      </c>
      <c r="G882" t="s">
        <v>90</v>
      </c>
      <c r="L882">
        <v>13.061999999999999</v>
      </c>
      <c r="M882">
        <v>11.88566215</v>
      </c>
      <c r="N882">
        <v>13.101000000000001</v>
      </c>
      <c r="O882">
        <v>10.15961139</v>
      </c>
      <c r="P882">
        <v>11.022</v>
      </c>
      <c r="Q882" s="86">
        <v>45821</v>
      </c>
      <c r="W882">
        <v>6</v>
      </c>
      <c r="X882" s="86">
        <v>45695</v>
      </c>
      <c r="Y882">
        <v>4</v>
      </c>
      <c r="Z882" s="86">
        <v>45382</v>
      </c>
      <c r="AB882">
        <v>3</v>
      </c>
      <c r="AC882" t="s">
        <v>156</v>
      </c>
    </row>
    <row r="883" spans="1:29" x14ac:dyDescent="0.2">
      <c r="A883" t="s">
        <v>2289</v>
      </c>
      <c r="B883" t="s">
        <v>2290</v>
      </c>
      <c r="C883" t="s">
        <v>2289</v>
      </c>
      <c r="D883" t="s">
        <v>84</v>
      </c>
      <c r="E883" t="s">
        <v>89</v>
      </c>
      <c r="G883" t="s">
        <v>90</v>
      </c>
      <c r="H883" t="s">
        <v>2291</v>
      </c>
      <c r="L883">
        <v>15.752000000000001</v>
      </c>
      <c r="M883">
        <v>13.362812720000001</v>
      </c>
      <c r="N883">
        <v>14.029</v>
      </c>
      <c r="O883">
        <v>11.89463117</v>
      </c>
      <c r="P883">
        <v>12.544</v>
      </c>
      <c r="Q883" s="86">
        <v>45821</v>
      </c>
      <c r="S883">
        <v>0.86</v>
      </c>
      <c r="W883">
        <v>6</v>
      </c>
      <c r="X883" s="86">
        <v>45695</v>
      </c>
      <c r="Y883">
        <v>4</v>
      </c>
      <c r="Z883" s="86">
        <v>45382</v>
      </c>
      <c r="AB883">
        <v>3</v>
      </c>
      <c r="AC883" t="s">
        <v>156</v>
      </c>
    </row>
    <row r="884" spans="1:29" x14ac:dyDescent="0.2">
      <c r="A884" t="s">
        <v>2292</v>
      </c>
      <c r="B884" t="s">
        <v>2293</v>
      </c>
      <c r="C884" t="s">
        <v>2292</v>
      </c>
      <c r="D884" t="s">
        <v>84</v>
      </c>
      <c r="E884" t="s">
        <v>89</v>
      </c>
      <c r="G884" t="s">
        <v>90</v>
      </c>
      <c r="H884" t="s">
        <v>1196</v>
      </c>
      <c r="I884" t="s">
        <v>91</v>
      </c>
      <c r="L884">
        <v>13.914999999999999</v>
      </c>
      <c r="M884">
        <v>11.69109005</v>
      </c>
      <c r="N884">
        <v>11.930999999999999</v>
      </c>
      <c r="O884">
        <v>9.5853227230000009</v>
      </c>
      <c r="P884">
        <v>10.098000000000001</v>
      </c>
      <c r="Q884" s="86">
        <v>45821</v>
      </c>
      <c r="S884">
        <v>0.86</v>
      </c>
      <c r="W884">
        <v>6</v>
      </c>
      <c r="X884" s="86">
        <v>45695</v>
      </c>
      <c r="Y884">
        <v>5</v>
      </c>
      <c r="Z884" s="86">
        <v>45382</v>
      </c>
      <c r="AB884">
        <v>3</v>
      </c>
      <c r="AC884" t="s">
        <v>156</v>
      </c>
    </row>
    <row r="885" spans="1:29" x14ac:dyDescent="0.2">
      <c r="A885" t="s">
        <v>2294</v>
      </c>
      <c r="B885" t="s">
        <v>2295</v>
      </c>
      <c r="C885" t="s">
        <v>2294</v>
      </c>
      <c r="D885" t="s">
        <v>84</v>
      </c>
      <c r="E885" t="s">
        <v>89</v>
      </c>
      <c r="F885" t="s">
        <v>642</v>
      </c>
      <c r="G885" t="s">
        <v>90</v>
      </c>
      <c r="I885" t="s">
        <v>91</v>
      </c>
      <c r="J885" t="s">
        <v>323</v>
      </c>
      <c r="K885" t="s">
        <v>1105</v>
      </c>
      <c r="L885">
        <v>7.24</v>
      </c>
      <c r="M885">
        <v>7.5906841700000003</v>
      </c>
      <c r="N885">
        <v>8.3000000000000007</v>
      </c>
      <c r="O885">
        <v>5.3593954439999996</v>
      </c>
      <c r="P885">
        <v>3.7290000000000001</v>
      </c>
      <c r="Q885" s="86">
        <v>45821</v>
      </c>
      <c r="S885">
        <v>0.74</v>
      </c>
      <c r="T885">
        <v>0.63</v>
      </c>
      <c r="V885" t="s">
        <v>2296</v>
      </c>
      <c r="W885">
        <v>4</v>
      </c>
      <c r="X885" s="86">
        <v>45695</v>
      </c>
      <c r="Y885">
        <v>3</v>
      </c>
      <c r="Z885" s="86">
        <v>45382</v>
      </c>
      <c r="AA885">
        <v>2</v>
      </c>
      <c r="AB885">
        <v>3</v>
      </c>
      <c r="AC885" t="s">
        <v>156</v>
      </c>
    </row>
    <row r="886" spans="1:29" x14ac:dyDescent="0.2">
      <c r="A886" t="s">
        <v>2297</v>
      </c>
      <c r="B886" t="s">
        <v>2298</v>
      </c>
      <c r="C886" t="s">
        <v>2297</v>
      </c>
      <c r="D886" t="s">
        <v>84</v>
      </c>
      <c r="E886" t="s">
        <v>89</v>
      </c>
      <c r="G886" t="s">
        <v>90</v>
      </c>
      <c r="I886" t="s">
        <v>91</v>
      </c>
      <c r="J886" t="s">
        <v>323</v>
      </c>
      <c r="K886" t="s">
        <v>1105</v>
      </c>
      <c r="L886">
        <v>17.204000000000001</v>
      </c>
      <c r="M886">
        <v>14.792909890000001</v>
      </c>
      <c r="N886">
        <v>15.829000000000001</v>
      </c>
      <c r="O886">
        <v>11.92379775</v>
      </c>
      <c r="P886">
        <v>12.516</v>
      </c>
      <c r="Q886" s="86">
        <v>45821</v>
      </c>
      <c r="S886">
        <v>0.86</v>
      </c>
      <c r="T886">
        <v>0.75</v>
      </c>
      <c r="V886" t="s">
        <v>2299</v>
      </c>
      <c r="W886">
        <v>6</v>
      </c>
      <c r="X886" s="86">
        <v>45695</v>
      </c>
      <c r="Y886">
        <v>5</v>
      </c>
      <c r="Z886" s="86">
        <v>45382</v>
      </c>
      <c r="AA886">
        <v>4</v>
      </c>
      <c r="AB886">
        <v>3</v>
      </c>
      <c r="AC886" t="s">
        <v>156</v>
      </c>
    </row>
    <row r="887" spans="1:29" x14ac:dyDescent="0.2">
      <c r="A887" t="s">
        <v>2300</v>
      </c>
      <c r="B887" t="s">
        <v>2301</v>
      </c>
      <c r="C887" t="s">
        <v>2300</v>
      </c>
      <c r="D887" t="s">
        <v>84</v>
      </c>
      <c r="E887" t="s">
        <v>89</v>
      </c>
      <c r="F887" t="s">
        <v>642</v>
      </c>
      <c r="G887" t="s">
        <v>90</v>
      </c>
      <c r="I887" t="s">
        <v>91</v>
      </c>
      <c r="J887" t="s">
        <v>323</v>
      </c>
      <c r="K887" t="s">
        <v>1105</v>
      </c>
      <c r="L887">
        <v>6.3159999999999998</v>
      </c>
      <c r="M887">
        <v>6.9548860509999999</v>
      </c>
      <c r="N887">
        <v>7.694</v>
      </c>
      <c r="O887">
        <v>5.3775184830000002</v>
      </c>
      <c r="P887">
        <v>3.8210000000000002</v>
      </c>
      <c r="Q887" s="86">
        <v>45821</v>
      </c>
      <c r="S887">
        <v>0.59</v>
      </c>
      <c r="T887">
        <v>0.5</v>
      </c>
      <c r="V887" t="s">
        <v>2302</v>
      </c>
      <c r="W887">
        <v>4</v>
      </c>
      <c r="X887" s="86">
        <v>45695</v>
      </c>
      <c r="Y887">
        <v>2</v>
      </c>
      <c r="Z887" s="86">
        <v>45382</v>
      </c>
      <c r="AA887">
        <v>2</v>
      </c>
      <c r="AB887">
        <v>2</v>
      </c>
      <c r="AC887" t="s">
        <v>153</v>
      </c>
    </row>
    <row r="888" spans="1:29" x14ac:dyDescent="0.2">
      <c r="A888" t="s">
        <v>2303</v>
      </c>
      <c r="B888" t="s">
        <v>2304</v>
      </c>
      <c r="C888" t="s">
        <v>2303</v>
      </c>
      <c r="D888" t="s">
        <v>84</v>
      </c>
      <c r="E888" t="s">
        <v>89</v>
      </c>
      <c r="F888" t="s">
        <v>642</v>
      </c>
      <c r="G888" t="s">
        <v>90</v>
      </c>
      <c r="I888" t="s">
        <v>91</v>
      </c>
      <c r="J888" t="s">
        <v>323</v>
      </c>
      <c r="K888" t="s">
        <v>1105</v>
      </c>
      <c r="L888">
        <v>6.31</v>
      </c>
      <c r="M888">
        <v>6.948725359</v>
      </c>
      <c r="N888">
        <v>7.6859999999999999</v>
      </c>
      <c r="O888">
        <v>5.3619467509999996</v>
      </c>
      <c r="P888">
        <v>3.8239999999999998</v>
      </c>
      <c r="Q888" s="86">
        <v>45821</v>
      </c>
      <c r="S888">
        <v>0.59</v>
      </c>
      <c r="T888">
        <v>0.5</v>
      </c>
      <c r="V888" t="s">
        <v>2305</v>
      </c>
      <c r="W888">
        <v>4</v>
      </c>
      <c r="X888" s="86">
        <v>45695</v>
      </c>
      <c r="Y888">
        <v>2</v>
      </c>
      <c r="Z888" s="86">
        <v>45382</v>
      </c>
      <c r="AA888">
        <v>2</v>
      </c>
      <c r="AB888">
        <v>2</v>
      </c>
      <c r="AC888" t="s">
        <v>153</v>
      </c>
    </row>
    <row r="889" spans="1:29" x14ac:dyDescent="0.2">
      <c r="A889" t="s">
        <v>2306</v>
      </c>
      <c r="B889" t="s">
        <v>2307</v>
      </c>
      <c r="C889" t="s">
        <v>2306</v>
      </c>
      <c r="D889" t="s">
        <v>84</v>
      </c>
      <c r="E889" t="s">
        <v>89</v>
      </c>
      <c r="F889" t="s">
        <v>642</v>
      </c>
      <c r="G889" t="s">
        <v>90</v>
      </c>
      <c r="I889" t="s">
        <v>91</v>
      </c>
      <c r="J889" t="s">
        <v>323</v>
      </c>
      <c r="K889" t="s">
        <v>1048</v>
      </c>
      <c r="L889">
        <v>15.191000000000001</v>
      </c>
      <c r="M889">
        <v>12.925410149999999</v>
      </c>
      <c r="N889">
        <v>14.21</v>
      </c>
      <c r="O889">
        <v>13.2624414</v>
      </c>
      <c r="P889">
        <v>13.147</v>
      </c>
      <c r="Q889" s="86">
        <v>45821</v>
      </c>
      <c r="S889">
        <v>0.55000000000000004</v>
      </c>
      <c r="T889">
        <v>0.5</v>
      </c>
      <c r="V889" t="s">
        <v>2308</v>
      </c>
      <c r="W889">
        <v>5</v>
      </c>
      <c r="X889" s="86">
        <v>45808</v>
      </c>
      <c r="Y889">
        <v>4</v>
      </c>
      <c r="Z889" s="86">
        <v>45808</v>
      </c>
      <c r="AA889">
        <v>3</v>
      </c>
      <c r="AB889">
        <v>3</v>
      </c>
      <c r="AC889" t="s">
        <v>156</v>
      </c>
    </row>
    <row r="890" spans="1:29" x14ac:dyDescent="0.2">
      <c r="A890" t="s">
        <v>2309</v>
      </c>
      <c r="B890" t="s">
        <v>2310</v>
      </c>
      <c r="C890" t="s">
        <v>2309</v>
      </c>
      <c r="D890" t="s">
        <v>84</v>
      </c>
      <c r="E890" t="s">
        <v>89</v>
      </c>
      <c r="F890" t="s">
        <v>642</v>
      </c>
      <c r="G890" t="s">
        <v>90</v>
      </c>
      <c r="I890" t="s">
        <v>91</v>
      </c>
      <c r="J890" t="s">
        <v>323</v>
      </c>
      <c r="K890" t="s">
        <v>1915</v>
      </c>
      <c r="L890">
        <v>15.776999999999999</v>
      </c>
      <c r="M890">
        <v>12.152262329999999</v>
      </c>
      <c r="N890">
        <v>15.616</v>
      </c>
      <c r="O890">
        <v>11.89411136</v>
      </c>
      <c r="P890">
        <v>12.183999999999999</v>
      </c>
      <c r="Q890" s="86">
        <v>45821</v>
      </c>
      <c r="S890">
        <v>0.51</v>
      </c>
      <c r="V890" t="s">
        <v>2311</v>
      </c>
      <c r="W890">
        <v>5</v>
      </c>
      <c r="X890" s="86">
        <v>45737</v>
      </c>
      <c r="Y890">
        <v>4</v>
      </c>
      <c r="Z890" s="86">
        <v>45657</v>
      </c>
      <c r="AA890">
        <v>3</v>
      </c>
      <c r="AB890">
        <v>3</v>
      </c>
      <c r="AC890" t="s">
        <v>156</v>
      </c>
    </row>
    <row r="891" spans="1:29" x14ac:dyDescent="0.2">
      <c r="A891" t="s">
        <v>2312</v>
      </c>
      <c r="B891" t="s">
        <v>2313</v>
      </c>
      <c r="C891" t="s">
        <v>2312</v>
      </c>
      <c r="D891" t="s">
        <v>84</v>
      </c>
      <c r="E891" t="s">
        <v>89</v>
      </c>
      <c r="G891" t="s">
        <v>90</v>
      </c>
      <c r="I891" t="s">
        <v>91</v>
      </c>
      <c r="J891" t="s">
        <v>323</v>
      </c>
      <c r="L891">
        <v>15.81</v>
      </c>
      <c r="M891">
        <v>12.162056959999999</v>
      </c>
      <c r="N891">
        <v>15.624000000000001</v>
      </c>
      <c r="O891">
        <v>11.906587930000001</v>
      </c>
      <c r="P891">
        <v>12.191000000000001</v>
      </c>
      <c r="Q891" s="86">
        <v>45821</v>
      </c>
      <c r="S891">
        <v>0.13</v>
      </c>
      <c r="V891" t="s">
        <v>2314</v>
      </c>
      <c r="W891">
        <v>5</v>
      </c>
      <c r="X891" s="86">
        <v>45737</v>
      </c>
      <c r="Y891">
        <v>4</v>
      </c>
      <c r="Z891" s="86">
        <v>45657</v>
      </c>
      <c r="AA891">
        <v>3</v>
      </c>
      <c r="AB891">
        <v>3</v>
      </c>
      <c r="AC891" t="s">
        <v>156</v>
      </c>
    </row>
    <row r="892" spans="1:29" x14ac:dyDescent="0.2">
      <c r="A892" t="s">
        <v>2315</v>
      </c>
      <c r="B892" t="s">
        <v>2316</v>
      </c>
      <c r="C892" t="s">
        <v>2315</v>
      </c>
      <c r="D892" t="s">
        <v>84</v>
      </c>
      <c r="E892" t="s">
        <v>89</v>
      </c>
      <c r="G892" t="s">
        <v>90</v>
      </c>
      <c r="L892">
        <v>15.82</v>
      </c>
      <c r="M892">
        <v>12.16336506</v>
      </c>
      <c r="N892">
        <v>15.647</v>
      </c>
      <c r="O892">
        <v>11.90932853</v>
      </c>
      <c r="P892">
        <v>12.186999999999999</v>
      </c>
      <c r="Q892" s="86">
        <v>45821</v>
      </c>
      <c r="W892">
        <v>5</v>
      </c>
      <c r="X892" s="86">
        <v>45737</v>
      </c>
      <c r="Y892">
        <v>7</v>
      </c>
      <c r="Z892" s="86">
        <v>45657</v>
      </c>
      <c r="AB892">
        <v>5</v>
      </c>
      <c r="AC892" t="s">
        <v>86</v>
      </c>
    </row>
    <row r="893" spans="1:29" x14ac:dyDescent="0.2">
      <c r="A893" t="s">
        <v>2317</v>
      </c>
      <c r="B893" t="s">
        <v>2318</v>
      </c>
      <c r="C893" t="s">
        <v>2317</v>
      </c>
      <c r="D893" t="s">
        <v>84</v>
      </c>
      <c r="E893" t="s">
        <v>982</v>
      </c>
      <c r="G893" t="s">
        <v>90</v>
      </c>
      <c r="L893">
        <v>0.65800000000000003</v>
      </c>
      <c r="M893">
        <v>0.60889704899999997</v>
      </c>
      <c r="N893">
        <v>0.372</v>
      </c>
      <c r="O893">
        <v>0.104794098</v>
      </c>
      <c r="P893">
        <v>9.7000000000000003E-2</v>
      </c>
      <c r="Q893" s="86">
        <v>45821</v>
      </c>
      <c r="S893">
        <v>0.1</v>
      </c>
      <c r="W893">
        <v>2</v>
      </c>
      <c r="X893" s="86">
        <v>45698</v>
      </c>
      <c r="Y893">
        <v>1</v>
      </c>
      <c r="Z893" s="86">
        <v>45593</v>
      </c>
      <c r="AB893">
        <v>1</v>
      </c>
      <c r="AC893" t="s">
        <v>124</v>
      </c>
    </row>
    <row r="894" spans="1:29" x14ac:dyDescent="0.2">
      <c r="A894" t="s">
        <v>2319</v>
      </c>
      <c r="B894" t="s">
        <v>2320</v>
      </c>
      <c r="C894" t="s">
        <v>2319</v>
      </c>
      <c r="D894" t="s">
        <v>84</v>
      </c>
      <c r="E894" t="s">
        <v>89</v>
      </c>
      <c r="G894" t="s">
        <v>90</v>
      </c>
      <c r="I894" t="s">
        <v>91</v>
      </c>
      <c r="J894" t="s">
        <v>323</v>
      </c>
      <c r="K894" t="s">
        <v>1010</v>
      </c>
      <c r="L894">
        <v>7.7169999999999996</v>
      </c>
      <c r="M894">
        <v>8.4634739870000004</v>
      </c>
      <c r="N894">
        <v>9.3360000000000003</v>
      </c>
      <c r="O894">
        <v>7.9668993979999998</v>
      </c>
      <c r="P894">
        <v>6.2080000000000002</v>
      </c>
      <c r="Q894" s="86">
        <v>45821</v>
      </c>
      <c r="S894">
        <v>1.48</v>
      </c>
      <c r="T894">
        <v>1.25</v>
      </c>
      <c r="V894" t="s">
        <v>2321</v>
      </c>
      <c r="W894">
        <v>4</v>
      </c>
      <c r="X894" s="86">
        <v>45747</v>
      </c>
      <c r="Y894">
        <v>3</v>
      </c>
      <c r="Z894" s="86">
        <v>45747</v>
      </c>
      <c r="AA894">
        <v>2</v>
      </c>
      <c r="AB894">
        <v>3</v>
      </c>
      <c r="AC894" t="s">
        <v>156</v>
      </c>
    </row>
    <row r="895" spans="1:29" x14ac:dyDescent="0.2">
      <c r="A895" t="s">
        <v>2322</v>
      </c>
      <c r="B895" t="s">
        <v>2323</v>
      </c>
      <c r="C895" t="s">
        <v>2322</v>
      </c>
      <c r="D895" t="s">
        <v>84</v>
      </c>
      <c r="E895" t="s">
        <v>116</v>
      </c>
      <c r="F895" t="s">
        <v>117</v>
      </c>
      <c r="G895" t="s">
        <v>90</v>
      </c>
      <c r="I895" t="s">
        <v>91</v>
      </c>
      <c r="J895" t="s">
        <v>323</v>
      </c>
      <c r="L895">
        <v>18.5731</v>
      </c>
      <c r="M895">
        <v>19.413091380000001</v>
      </c>
      <c r="N895">
        <v>19.758700000000001</v>
      </c>
      <c r="O895">
        <v>17.474947920000002</v>
      </c>
      <c r="P895">
        <v>19.5975</v>
      </c>
      <c r="Q895" s="86">
        <v>45821</v>
      </c>
      <c r="V895" t="s">
        <v>2324</v>
      </c>
      <c r="AB895">
        <v>4</v>
      </c>
      <c r="AC895" t="s">
        <v>127</v>
      </c>
    </row>
    <row r="896" spans="1:29" x14ac:dyDescent="0.2">
      <c r="A896" t="s">
        <v>2325</v>
      </c>
      <c r="B896" t="s">
        <v>2326</v>
      </c>
      <c r="C896" t="s">
        <v>2325</v>
      </c>
      <c r="D896" t="s">
        <v>84</v>
      </c>
      <c r="E896" t="s">
        <v>89</v>
      </c>
      <c r="G896" t="s">
        <v>90</v>
      </c>
      <c r="I896" t="s">
        <v>91</v>
      </c>
      <c r="J896" t="s">
        <v>323</v>
      </c>
      <c r="K896" t="s">
        <v>512</v>
      </c>
      <c r="L896">
        <v>15.792999999999999</v>
      </c>
      <c r="M896">
        <v>10.774609659999999</v>
      </c>
      <c r="N896">
        <v>16.052</v>
      </c>
      <c r="O896">
        <v>10.33374527</v>
      </c>
      <c r="P896">
        <v>10.178000000000001</v>
      </c>
      <c r="Q896" s="86">
        <v>45821</v>
      </c>
      <c r="S896">
        <v>1.06</v>
      </c>
      <c r="T896">
        <v>1.06</v>
      </c>
      <c r="W896">
        <v>6</v>
      </c>
      <c r="X896" s="86">
        <v>45747</v>
      </c>
      <c r="Y896">
        <v>4</v>
      </c>
      <c r="Z896" s="86">
        <v>45747</v>
      </c>
      <c r="AA896">
        <v>3</v>
      </c>
      <c r="AB896">
        <v>3</v>
      </c>
      <c r="AC896" t="s">
        <v>156</v>
      </c>
    </row>
    <row r="897" spans="1:29" x14ac:dyDescent="0.2">
      <c r="A897" t="s">
        <v>2327</v>
      </c>
      <c r="B897" t="s">
        <v>2328</v>
      </c>
      <c r="C897" t="s">
        <v>2327</v>
      </c>
      <c r="D897" t="s">
        <v>84</v>
      </c>
      <c r="E897" t="s">
        <v>89</v>
      </c>
      <c r="G897" t="s">
        <v>90</v>
      </c>
      <c r="H897" t="s">
        <v>1196</v>
      </c>
      <c r="I897" t="s">
        <v>91</v>
      </c>
      <c r="L897">
        <v>15.801</v>
      </c>
      <c r="M897">
        <v>10.77886999</v>
      </c>
      <c r="N897">
        <v>16.059000000000001</v>
      </c>
      <c r="O897">
        <v>10.335935109999999</v>
      </c>
      <c r="P897">
        <v>10.18</v>
      </c>
      <c r="Q897" s="86">
        <v>45821</v>
      </c>
      <c r="S897">
        <v>0.66</v>
      </c>
      <c r="W897">
        <v>6</v>
      </c>
      <c r="X897" s="86">
        <v>45747</v>
      </c>
      <c r="Y897">
        <v>4</v>
      </c>
      <c r="Z897" s="86">
        <v>45747</v>
      </c>
      <c r="AB897">
        <v>3</v>
      </c>
      <c r="AC897" t="s">
        <v>156</v>
      </c>
    </row>
    <row r="898" spans="1:29" x14ac:dyDescent="0.2">
      <c r="A898" t="s">
        <v>17310</v>
      </c>
      <c r="B898" t="s">
        <v>17311</v>
      </c>
      <c r="C898" t="s">
        <v>17310</v>
      </c>
      <c r="D898" t="s">
        <v>84</v>
      </c>
      <c r="E898" t="s">
        <v>434</v>
      </c>
      <c r="G898" t="s">
        <v>90</v>
      </c>
      <c r="H898" t="s">
        <v>225</v>
      </c>
      <c r="I898" t="s">
        <v>91</v>
      </c>
      <c r="AB898">
        <v>2</v>
      </c>
      <c r="AC898" t="s">
        <v>153</v>
      </c>
    </row>
    <row r="899" spans="1:29" x14ac:dyDescent="0.2">
      <c r="A899" t="s">
        <v>2329</v>
      </c>
      <c r="B899" t="s">
        <v>2330</v>
      </c>
      <c r="C899" t="s">
        <v>2329</v>
      </c>
      <c r="D899" t="s">
        <v>84</v>
      </c>
      <c r="E899" t="s">
        <v>89</v>
      </c>
      <c r="F899" t="s">
        <v>642</v>
      </c>
      <c r="G899" t="s">
        <v>90</v>
      </c>
      <c r="I899" t="s">
        <v>91</v>
      </c>
      <c r="J899" t="s">
        <v>323</v>
      </c>
      <c r="K899" t="s">
        <v>1022</v>
      </c>
      <c r="L899">
        <v>28.652999999999999</v>
      </c>
      <c r="M899">
        <v>27.076245409999999</v>
      </c>
      <c r="N899">
        <v>31.326000000000001</v>
      </c>
      <c r="O899">
        <v>24.114925679999999</v>
      </c>
      <c r="P899">
        <v>28.178000000000001</v>
      </c>
      <c r="Q899" s="86">
        <v>45821</v>
      </c>
      <c r="S899">
        <v>0.78</v>
      </c>
      <c r="T899">
        <v>0.72</v>
      </c>
      <c r="V899" t="s">
        <v>2331</v>
      </c>
      <c r="W899">
        <v>7</v>
      </c>
      <c r="X899" s="86">
        <v>45694</v>
      </c>
      <c r="Y899">
        <v>5</v>
      </c>
      <c r="Z899" s="86">
        <v>45495</v>
      </c>
      <c r="AA899">
        <v>4</v>
      </c>
      <c r="AB899">
        <v>3</v>
      </c>
      <c r="AC899" t="s">
        <v>156</v>
      </c>
    </row>
    <row r="900" spans="1:29" x14ac:dyDescent="0.2">
      <c r="A900" t="s">
        <v>2332</v>
      </c>
      <c r="B900" t="s">
        <v>2333</v>
      </c>
      <c r="C900" t="s">
        <v>2332</v>
      </c>
      <c r="D900" t="s">
        <v>84</v>
      </c>
      <c r="E900" t="s">
        <v>89</v>
      </c>
      <c r="G900" t="s">
        <v>90</v>
      </c>
      <c r="I900" t="s">
        <v>91</v>
      </c>
      <c r="J900" t="s">
        <v>323</v>
      </c>
      <c r="K900" t="s">
        <v>1022</v>
      </c>
      <c r="L900">
        <v>13.417999999999999</v>
      </c>
      <c r="M900">
        <v>10.55578987</v>
      </c>
      <c r="N900">
        <v>11.569000000000001</v>
      </c>
      <c r="O900">
        <v>7.1026247529999997</v>
      </c>
      <c r="P900">
        <v>12.423999999999999</v>
      </c>
      <c r="Q900" s="86">
        <v>45434</v>
      </c>
      <c r="S900">
        <v>0.49</v>
      </c>
      <c r="T900">
        <v>0.4</v>
      </c>
      <c r="V900" t="s">
        <v>2334</v>
      </c>
      <c r="W900">
        <v>4</v>
      </c>
      <c r="X900" s="86">
        <v>45334</v>
      </c>
      <c r="Y900">
        <v>4</v>
      </c>
      <c r="Z900" s="86">
        <v>45230</v>
      </c>
      <c r="AA900">
        <v>3</v>
      </c>
      <c r="AB900">
        <v>3</v>
      </c>
      <c r="AC900" t="s">
        <v>156</v>
      </c>
    </row>
    <row r="901" spans="1:29" x14ac:dyDescent="0.2">
      <c r="A901" t="s">
        <v>2335</v>
      </c>
      <c r="B901" t="s">
        <v>2336</v>
      </c>
      <c r="C901" t="s">
        <v>2335</v>
      </c>
      <c r="D901" t="s">
        <v>84</v>
      </c>
      <c r="E901" t="s">
        <v>89</v>
      </c>
      <c r="G901" t="s">
        <v>90</v>
      </c>
      <c r="H901" t="s">
        <v>1196</v>
      </c>
      <c r="I901" t="s">
        <v>91</v>
      </c>
      <c r="L901">
        <v>17.341000000000001</v>
      </c>
      <c r="M901">
        <v>15.79936378</v>
      </c>
      <c r="N901">
        <v>16.533000000000001</v>
      </c>
      <c r="O901">
        <v>15.012338290000001</v>
      </c>
      <c r="P901">
        <v>14.933</v>
      </c>
      <c r="Q901" s="86">
        <v>45821</v>
      </c>
      <c r="S901">
        <v>0.85</v>
      </c>
      <c r="W901">
        <v>6</v>
      </c>
      <c r="X901" s="86">
        <v>45699</v>
      </c>
      <c r="Y901">
        <v>5</v>
      </c>
      <c r="Z901" s="86">
        <v>45626</v>
      </c>
      <c r="AB901">
        <v>3</v>
      </c>
      <c r="AC901" t="s">
        <v>156</v>
      </c>
    </row>
    <row r="902" spans="1:29" x14ac:dyDescent="0.2">
      <c r="A902" t="s">
        <v>2337</v>
      </c>
      <c r="B902" t="s">
        <v>2338</v>
      </c>
      <c r="C902" t="s">
        <v>2337</v>
      </c>
      <c r="D902" t="s">
        <v>84</v>
      </c>
      <c r="E902" t="s">
        <v>89</v>
      </c>
      <c r="G902" t="s">
        <v>90</v>
      </c>
      <c r="I902" t="s">
        <v>91</v>
      </c>
      <c r="J902" t="s">
        <v>323</v>
      </c>
      <c r="K902" t="s">
        <v>2339</v>
      </c>
      <c r="L902">
        <v>18.613</v>
      </c>
      <c r="M902">
        <v>16.243008979999999</v>
      </c>
      <c r="N902">
        <v>18.556999999999999</v>
      </c>
      <c r="O902">
        <v>13.42461016</v>
      </c>
      <c r="P902">
        <v>15.760999999999999</v>
      </c>
      <c r="Q902" s="86">
        <v>45821</v>
      </c>
      <c r="S902">
        <v>1</v>
      </c>
      <c r="T902">
        <v>0.75</v>
      </c>
      <c r="V902" t="s">
        <v>2340</v>
      </c>
      <c r="W902">
        <v>6</v>
      </c>
      <c r="X902" s="86">
        <v>45658</v>
      </c>
      <c r="Y902">
        <v>4</v>
      </c>
      <c r="Z902" s="86">
        <v>45658</v>
      </c>
      <c r="AA902">
        <v>3</v>
      </c>
      <c r="AB902">
        <v>3</v>
      </c>
      <c r="AC902" t="s">
        <v>156</v>
      </c>
    </row>
    <row r="903" spans="1:29" x14ac:dyDescent="0.2">
      <c r="A903" t="s">
        <v>2341</v>
      </c>
      <c r="B903" t="s">
        <v>2342</v>
      </c>
      <c r="C903" t="s">
        <v>2341</v>
      </c>
      <c r="D903" t="s">
        <v>84</v>
      </c>
      <c r="E903" t="s">
        <v>89</v>
      </c>
      <c r="G903" t="s">
        <v>90</v>
      </c>
      <c r="L903">
        <v>16.158000000000001</v>
      </c>
      <c r="M903">
        <v>11.85140036</v>
      </c>
      <c r="N903">
        <v>12.656000000000001</v>
      </c>
      <c r="O903">
        <v>11.30220667</v>
      </c>
      <c r="P903">
        <v>10.462999999999999</v>
      </c>
      <c r="Q903" s="86">
        <v>45821</v>
      </c>
      <c r="W903">
        <v>6</v>
      </c>
      <c r="X903" s="86">
        <v>45790</v>
      </c>
      <c r="Y903">
        <v>5</v>
      </c>
      <c r="Z903" s="86">
        <v>45657</v>
      </c>
      <c r="AB903">
        <v>3</v>
      </c>
      <c r="AC903" t="s">
        <v>156</v>
      </c>
    </row>
    <row r="904" spans="1:29" x14ac:dyDescent="0.2">
      <c r="A904" t="s">
        <v>2343</v>
      </c>
      <c r="B904" t="s">
        <v>2344</v>
      </c>
      <c r="C904" t="s">
        <v>2343</v>
      </c>
      <c r="D904" t="s">
        <v>84</v>
      </c>
      <c r="E904" t="s">
        <v>89</v>
      </c>
      <c r="G904" t="s">
        <v>90</v>
      </c>
      <c r="L904">
        <v>17.891999999999999</v>
      </c>
      <c r="M904">
        <v>12.94915825</v>
      </c>
      <c r="N904">
        <v>17.763000000000002</v>
      </c>
      <c r="O904">
        <v>11.29408924</v>
      </c>
      <c r="P904">
        <v>14.031000000000001</v>
      </c>
      <c r="Q904" s="86">
        <v>45821</v>
      </c>
      <c r="W904">
        <v>6</v>
      </c>
      <c r="X904" s="86">
        <v>45747</v>
      </c>
      <c r="Y904">
        <v>4</v>
      </c>
      <c r="Z904" s="86">
        <v>45747</v>
      </c>
      <c r="AB904">
        <v>3</v>
      </c>
      <c r="AC904" t="s">
        <v>156</v>
      </c>
    </row>
    <row r="905" spans="1:29" x14ac:dyDescent="0.2">
      <c r="A905" t="s">
        <v>2345</v>
      </c>
      <c r="B905" t="s">
        <v>2346</v>
      </c>
      <c r="C905" t="s">
        <v>2345</v>
      </c>
      <c r="D905" t="s">
        <v>84</v>
      </c>
      <c r="E905" t="s">
        <v>89</v>
      </c>
      <c r="G905" t="s">
        <v>90</v>
      </c>
      <c r="I905" t="s">
        <v>91</v>
      </c>
      <c r="J905" t="s">
        <v>323</v>
      </c>
      <c r="L905">
        <v>13.981</v>
      </c>
      <c r="M905">
        <v>11.104152559999999</v>
      </c>
      <c r="N905">
        <v>14.12</v>
      </c>
      <c r="O905">
        <v>13.22843726</v>
      </c>
      <c r="P905">
        <v>14.776999999999999</v>
      </c>
      <c r="Q905" s="86">
        <v>45821</v>
      </c>
      <c r="S905">
        <v>0.79</v>
      </c>
      <c r="T905">
        <v>0.75</v>
      </c>
      <c r="V905" t="s">
        <v>2347</v>
      </c>
      <c r="W905">
        <v>5</v>
      </c>
      <c r="X905" s="86">
        <v>45808</v>
      </c>
      <c r="Y905">
        <v>4</v>
      </c>
      <c r="Z905" s="86">
        <v>45808</v>
      </c>
      <c r="AA905">
        <v>3</v>
      </c>
      <c r="AB905">
        <v>3</v>
      </c>
      <c r="AC905" t="s">
        <v>156</v>
      </c>
    </row>
    <row r="906" spans="1:29" x14ac:dyDescent="0.2">
      <c r="A906" t="s">
        <v>2348</v>
      </c>
      <c r="B906" t="s">
        <v>2349</v>
      </c>
      <c r="C906" t="s">
        <v>2348</v>
      </c>
      <c r="D906" t="s">
        <v>84</v>
      </c>
      <c r="E906" t="s">
        <v>89</v>
      </c>
      <c r="G906" t="s">
        <v>90</v>
      </c>
      <c r="I906" t="s">
        <v>91</v>
      </c>
      <c r="J906" t="s">
        <v>323</v>
      </c>
      <c r="L906">
        <v>13.984999999999999</v>
      </c>
      <c r="M906">
        <v>11.116211760000001</v>
      </c>
      <c r="N906">
        <v>14.135</v>
      </c>
      <c r="O906">
        <v>13.23758398</v>
      </c>
      <c r="P906">
        <v>14.795999999999999</v>
      </c>
      <c r="Q906" s="86">
        <v>45821</v>
      </c>
      <c r="S906">
        <v>0.77</v>
      </c>
      <c r="T906">
        <v>0.75</v>
      </c>
      <c r="V906" t="s">
        <v>2350</v>
      </c>
      <c r="W906">
        <v>5</v>
      </c>
      <c r="X906" s="86">
        <v>45808</v>
      </c>
      <c r="Y906">
        <v>4</v>
      </c>
      <c r="Z906" s="86">
        <v>45808</v>
      </c>
      <c r="AA906">
        <v>3</v>
      </c>
      <c r="AB906">
        <v>3</v>
      </c>
      <c r="AC906" t="s">
        <v>156</v>
      </c>
    </row>
    <row r="907" spans="1:29" x14ac:dyDescent="0.2">
      <c r="A907" t="s">
        <v>2351</v>
      </c>
      <c r="B907" t="s">
        <v>2352</v>
      </c>
      <c r="C907" t="s">
        <v>2351</v>
      </c>
      <c r="D907" t="s">
        <v>84</v>
      </c>
      <c r="E907" t="s">
        <v>89</v>
      </c>
      <c r="G907" t="s">
        <v>90</v>
      </c>
      <c r="H907" t="s">
        <v>1196</v>
      </c>
      <c r="I907" t="s">
        <v>91</v>
      </c>
      <c r="L907">
        <v>12.843</v>
      </c>
      <c r="M907">
        <v>13.117209969999999</v>
      </c>
      <c r="N907">
        <v>13.257</v>
      </c>
      <c r="O907">
        <v>9.9917132249999998</v>
      </c>
      <c r="P907">
        <v>10.422000000000001</v>
      </c>
      <c r="Q907" s="86">
        <v>45821</v>
      </c>
      <c r="S907">
        <v>0.85</v>
      </c>
      <c r="W907">
        <v>6</v>
      </c>
      <c r="X907" s="86">
        <v>45808</v>
      </c>
      <c r="Y907">
        <v>4</v>
      </c>
      <c r="Z907" s="86">
        <v>45808</v>
      </c>
      <c r="AB907">
        <v>3</v>
      </c>
      <c r="AC907" t="s">
        <v>156</v>
      </c>
    </row>
    <row r="908" spans="1:29" x14ac:dyDescent="0.2">
      <c r="A908" t="s">
        <v>2353</v>
      </c>
      <c r="B908" t="s">
        <v>2354</v>
      </c>
      <c r="C908" t="s">
        <v>2353</v>
      </c>
      <c r="D908" t="s">
        <v>84</v>
      </c>
      <c r="E908" t="s">
        <v>89</v>
      </c>
      <c r="G908" t="s">
        <v>90</v>
      </c>
      <c r="I908" t="s">
        <v>91</v>
      </c>
      <c r="J908" t="s">
        <v>323</v>
      </c>
      <c r="K908" t="s">
        <v>1022</v>
      </c>
      <c r="L908">
        <v>28.654</v>
      </c>
      <c r="M908">
        <v>27.079080879999999</v>
      </c>
      <c r="N908">
        <v>31.329000000000001</v>
      </c>
      <c r="O908">
        <v>24.11458288</v>
      </c>
      <c r="P908">
        <v>28.181000000000001</v>
      </c>
      <c r="Q908" s="86">
        <v>45821</v>
      </c>
      <c r="S908">
        <v>0.78</v>
      </c>
      <c r="T908">
        <v>0.72</v>
      </c>
      <c r="V908" t="s">
        <v>2355</v>
      </c>
      <c r="W908">
        <v>7</v>
      </c>
      <c r="X908" s="86">
        <v>45694</v>
      </c>
      <c r="Y908">
        <v>5</v>
      </c>
      <c r="Z908" s="86">
        <v>45495</v>
      </c>
      <c r="AA908">
        <v>4</v>
      </c>
      <c r="AB908">
        <v>3</v>
      </c>
      <c r="AC908" t="s">
        <v>156</v>
      </c>
    </row>
    <row r="909" spans="1:29" x14ac:dyDescent="0.2">
      <c r="A909" t="s">
        <v>2356</v>
      </c>
      <c r="B909" t="s">
        <v>2357</v>
      </c>
      <c r="C909" t="s">
        <v>2356</v>
      </c>
      <c r="D909" t="s">
        <v>84</v>
      </c>
      <c r="E909" t="s">
        <v>434</v>
      </c>
      <c r="G909" t="s">
        <v>90</v>
      </c>
      <c r="Y909">
        <v>2</v>
      </c>
      <c r="Z909" s="86">
        <v>45334</v>
      </c>
      <c r="AB909">
        <v>2</v>
      </c>
      <c r="AC909" t="s">
        <v>153</v>
      </c>
    </row>
    <row r="910" spans="1:29" x14ac:dyDescent="0.2">
      <c r="A910" t="s">
        <v>2358</v>
      </c>
      <c r="B910" t="s">
        <v>2359</v>
      </c>
      <c r="C910" t="s">
        <v>2358</v>
      </c>
      <c r="D910" t="s">
        <v>84</v>
      </c>
      <c r="E910" t="s">
        <v>434</v>
      </c>
      <c r="F910" t="s">
        <v>117</v>
      </c>
      <c r="G910" t="s">
        <v>90</v>
      </c>
      <c r="I910" t="s">
        <v>91</v>
      </c>
      <c r="J910" t="s">
        <v>323</v>
      </c>
      <c r="L910">
        <v>9.7440999999999995</v>
      </c>
      <c r="M910">
        <v>10.214887940000001</v>
      </c>
      <c r="N910">
        <v>9.5742999999999991</v>
      </c>
      <c r="O910">
        <v>5.9679569490000004</v>
      </c>
      <c r="P910">
        <v>6.4162999999999997</v>
      </c>
      <c r="Q910" s="86">
        <v>45821</v>
      </c>
      <c r="V910" t="s">
        <v>2360</v>
      </c>
      <c r="AB910">
        <v>2</v>
      </c>
      <c r="AC910" t="s">
        <v>153</v>
      </c>
    </row>
    <row r="911" spans="1:29" x14ac:dyDescent="0.2">
      <c r="A911" t="s">
        <v>2361</v>
      </c>
      <c r="B911" t="s">
        <v>2362</v>
      </c>
      <c r="C911" t="s">
        <v>2361</v>
      </c>
      <c r="D911" t="s">
        <v>84</v>
      </c>
      <c r="E911" t="s">
        <v>89</v>
      </c>
      <c r="G911" t="s">
        <v>90</v>
      </c>
      <c r="I911" t="s">
        <v>91</v>
      </c>
      <c r="J911" t="s">
        <v>323</v>
      </c>
      <c r="K911" t="s">
        <v>2363</v>
      </c>
      <c r="L911">
        <v>12.731999999999999</v>
      </c>
      <c r="M911">
        <v>12.11522469</v>
      </c>
      <c r="N911">
        <v>13.336</v>
      </c>
      <c r="O911">
        <v>10.8588828</v>
      </c>
      <c r="P911">
        <v>11.291</v>
      </c>
      <c r="Q911" s="86">
        <v>45821</v>
      </c>
      <c r="S911">
        <v>0.72</v>
      </c>
      <c r="T911">
        <v>0.72</v>
      </c>
      <c r="V911" t="s">
        <v>2364</v>
      </c>
      <c r="W911">
        <v>6</v>
      </c>
      <c r="X911" s="86">
        <v>45705</v>
      </c>
      <c r="Y911">
        <v>4</v>
      </c>
      <c r="Z911" s="86">
        <v>45657</v>
      </c>
      <c r="AA911">
        <v>3</v>
      </c>
      <c r="AB911">
        <v>3</v>
      </c>
      <c r="AC911" t="s">
        <v>156</v>
      </c>
    </row>
    <row r="912" spans="1:29" x14ac:dyDescent="0.2">
      <c r="A912" t="s">
        <v>2365</v>
      </c>
      <c r="B912" t="s">
        <v>2366</v>
      </c>
      <c r="C912" t="s">
        <v>2365</v>
      </c>
      <c r="D912" t="s">
        <v>84</v>
      </c>
      <c r="E912" t="s">
        <v>116</v>
      </c>
      <c r="F912" t="s">
        <v>117</v>
      </c>
      <c r="G912" t="s">
        <v>90</v>
      </c>
      <c r="I912" t="s">
        <v>91</v>
      </c>
      <c r="J912" t="s">
        <v>323</v>
      </c>
      <c r="L912">
        <v>67.204999999999998</v>
      </c>
      <c r="M912">
        <v>70.926299200000003</v>
      </c>
      <c r="N912">
        <v>74.617099999999994</v>
      </c>
      <c r="O912">
        <v>87.631801449999998</v>
      </c>
      <c r="P912">
        <v>57.4313</v>
      </c>
      <c r="Q912" s="86">
        <v>45821</v>
      </c>
      <c r="V912" t="s">
        <v>2367</v>
      </c>
      <c r="AB912">
        <v>5</v>
      </c>
      <c r="AC912" t="s">
        <v>86</v>
      </c>
    </row>
    <row r="913" spans="1:29" x14ac:dyDescent="0.2">
      <c r="A913" t="s">
        <v>2368</v>
      </c>
      <c r="B913" t="s">
        <v>2369</v>
      </c>
      <c r="C913" t="s">
        <v>2368</v>
      </c>
      <c r="D913" t="s">
        <v>84</v>
      </c>
      <c r="E913" t="s">
        <v>982</v>
      </c>
      <c r="G913" t="s">
        <v>90</v>
      </c>
      <c r="I913" t="s">
        <v>91</v>
      </c>
      <c r="J913" t="s">
        <v>323</v>
      </c>
      <c r="K913" t="s">
        <v>2363</v>
      </c>
      <c r="L913">
        <v>0.67200000000000004</v>
      </c>
      <c r="M913">
        <v>0.62012272899999998</v>
      </c>
      <c r="N913">
        <v>0.38400000000000001</v>
      </c>
      <c r="O913">
        <v>0.14366105600000001</v>
      </c>
      <c r="P913">
        <v>0.13</v>
      </c>
      <c r="Q913" s="86">
        <v>45821</v>
      </c>
      <c r="S913">
        <v>0.1</v>
      </c>
      <c r="T913">
        <v>0.1</v>
      </c>
      <c r="V913" t="s">
        <v>2370</v>
      </c>
      <c r="W913">
        <v>2</v>
      </c>
      <c r="X913" s="86">
        <v>45705</v>
      </c>
      <c r="Y913">
        <v>2</v>
      </c>
      <c r="Z913" s="86">
        <v>45657</v>
      </c>
      <c r="AA913">
        <v>1</v>
      </c>
      <c r="AB913">
        <v>2</v>
      </c>
      <c r="AC913" t="s">
        <v>153</v>
      </c>
    </row>
    <row r="914" spans="1:29" x14ac:dyDescent="0.2">
      <c r="A914" t="s">
        <v>2371</v>
      </c>
      <c r="B914" t="s">
        <v>2372</v>
      </c>
      <c r="C914" t="s">
        <v>2371</v>
      </c>
      <c r="D914" t="s">
        <v>84</v>
      </c>
      <c r="E914" t="s">
        <v>564</v>
      </c>
      <c r="G914" t="s">
        <v>90</v>
      </c>
      <c r="I914" t="s">
        <v>91</v>
      </c>
      <c r="L914">
        <v>15.718999999999999</v>
      </c>
      <c r="M914">
        <v>9.5794373079999993</v>
      </c>
      <c r="N914">
        <v>15.837999999999999</v>
      </c>
      <c r="O914">
        <v>8.6390764660000006</v>
      </c>
      <c r="P914">
        <v>11.215</v>
      </c>
      <c r="Q914" s="86">
        <v>45761</v>
      </c>
      <c r="S914">
        <v>0.95</v>
      </c>
      <c r="Y914">
        <v>5</v>
      </c>
      <c r="Z914" s="86">
        <v>45626</v>
      </c>
      <c r="AB914">
        <v>5</v>
      </c>
      <c r="AC914" t="s">
        <v>86</v>
      </c>
    </row>
    <row r="915" spans="1:29" x14ac:dyDescent="0.2">
      <c r="A915" t="s">
        <v>16776</v>
      </c>
      <c r="B915" t="s">
        <v>16777</v>
      </c>
      <c r="C915" t="s">
        <v>16776</v>
      </c>
      <c r="D915" t="s">
        <v>84</v>
      </c>
      <c r="E915" t="s">
        <v>89</v>
      </c>
      <c r="G915" t="s">
        <v>90</v>
      </c>
      <c r="H915" t="s">
        <v>225</v>
      </c>
      <c r="I915" t="s">
        <v>91</v>
      </c>
      <c r="L915">
        <v>12.141999999999999</v>
      </c>
      <c r="M915">
        <v>12.959729530000001</v>
      </c>
      <c r="N915">
        <v>11.83</v>
      </c>
      <c r="O915">
        <v>10.504368019999999</v>
      </c>
      <c r="P915">
        <v>11.657999999999999</v>
      </c>
      <c r="Q915" s="86">
        <v>45821</v>
      </c>
      <c r="S915">
        <v>1.02</v>
      </c>
      <c r="W915">
        <v>5</v>
      </c>
      <c r="X915" s="86">
        <v>45705</v>
      </c>
      <c r="Y915">
        <v>4</v>
      </c>
      <c r="Z915" s="86">
        <v>45657</v>
      </c>
      <c r="AB915">
        <v>3</v>
      </c>
      <c r="AC915" t="s">
        <v>156</v>
      </c>
    </row>
    <row r="916" spans="1:29" x14ac:dyDescent="0.2">
      <c r="A916" t="s">
        <v>16885</v>
      </c>
      <c r="B916" t="s">
        <v>16886</v>
      </c>
      <c r="C916" t="s">
        <v>16885</v>
      </c>
      <c r="D916" t="s">
        <v>84</v>
      </c>
      <c r="E916" t="s">
        <v>89</v>
      </c>
      <c r="G916" t="s">
        <v>90</v>
      </c>
      <c r="H916" t="s">
        <v>225</v>
      </c>
      <c r="I916" t="s">
        <v>91</v>
      </c>
      <c r="L916">
        <v>20.372</v>
      </c>
      <c r="M916">
        <v>14.746040170000001</v>
      </c>
      <c r="N916">
        <v>15.63</v>
      </c>
      <c r="O916">
        <v>10.973644439999999</v>
      </c>
      <c r="P916">
        <v>12.157999999999999</v>
      </c>
      <c r="Q916" s="86">
        <v>45821</v>
      </c>
      <c r="S916">
        <v>1.1399999999999999</v>
      </c>
      <c r="W916">
        <v>6</v>
      </c>
      <c r="X916" s="86">
        <v>45813</v>
      </c>
      <c r="Y916">
        <v>4</v>
      </c>
      <c r="Z916" s="86">
        <v>44144</v>
      </c>
      <c r="AB916">
        <v>3</v>
      </c>
      <c r="AC916" t="s">
        <v>156</v>
      </c>
    </row>
    <row r="917" spans="1:29" x14ac:dyDescent="0.2">
      <c r="A917" t="s">
        <v>2373</v>
      </c>
      <c r="B917" t="s">
        <v>2374</v>
      </c>
      <c r="C917" t="s">
        <v>2373</v>
      </c>
      <c r="D917" t="s">
        <v>84</v>
      </c>
      <c r="E917" t="s">
        <v>89</v>
      </c>
      <c r="G917" t="s">
        <v>90</v>
      </c>
      <c r="I917" t="s">
        <v>91</v>
      </c>
      <c r="J917" t="s">
        <v>323</v>
      </c>
      <c r="K917" t="s">
        <v>1247</v>
      </c>
      <c r="L917">
        <v>15.831</v>
      </c>
      <c r="M917">
        <v>12.341870549999999</v>
      </c>
      <c r="N917">
        <v>16.425000000000001</v>
      </c>
      <c r="O917">
        <v>10.696744989999999</v>
      </c>
      <c r="P917">
        <v>10.750999999999999</v>
      </c>
      <c r="Q917" s="86">
        <v>45821</v>
      </c>
      <c r="S917">
        <v>0.97</v>
      </c>
      <c r="T917">
        <v>0.75</v>
      </c>
      <c r="V917" t="s">
        <v>2375</v>
      </c>
      <c r="W917">
        <v>5</v>
      </c>
      <c r="X917" s="86">
        <v>45808</v>
      </c>
      <c r="AA917">
        <v>3</v>
      </c>
      <c r="AB917">
        <v>3</v>
      </c>
      <c r="AC917" t="s">
        <v>156</v>
      </c>
    </row>
    <row r="918" spans="1:29" x14ac:dyDescent="0.2">
      <c r="A918" t="s">
        <v>2376</v>
      </c>
      <c r="B918" t="s">
        <v>2377</v>
      </c>
      <c r="C918" t="s">
        <v>2376</v>
      </c>
      <c r="D918" t="s">
        <v>84</v>
      </c>
      <c r="E918" t="s">
        <v>89</v>
      </c>
      <c r="G918" t="s">
        <v>90</v>
      </c>
      <c r="H918" t="s">
        <v>1196</v>
      </c>
      <c r="I918" t="s">
        <v>91</v>
      </c>
      <c r="L918">
        <v>12.177</v>
      </c>
      <c r="M918">
        <v>10.5151957</v>
      </c>
      <c r="N918">
        <v>11.471</v>
      </c>
      <c r="O918">
        <v>8.9346756710000008</v>
      </c>
      <c r="P918">
        <v>9.1929999999999996</v>
      </c>
      <c r="Q918" s="86">
        <v>45821</v>
      </c>
      <c r="S918">
        <v>0.78</v>
      </c>
      <c r="W918">
        <v>6</v>
      </c>
      <c r="X918" s="86">
        <v>45473</v>
      </c>
      <c r="Y918">
        <v>4</v>
      </c>
      <c r="Z918" s="86">
        <v>45382</v>
      </c>
      <c r="AB918">
        <v>3</v>
      </c>
      <c r="AC918" t="s">
        <v>156</v>
      </c>
    </row>
    <row r="919" spans="1:29" x14ac:dyDescent="0.2">
      <c r="A919" t="s">
        <v>2378</v>
      </c>
      <c r="B919" t="s">
        <v>2379</v>
      </c>
      <c r="C919" t="s">
        <v>2378</v>
      </c>
      <c r="D919" t="s">
        <v>84</v>
      </c>
      <c r="E919" t="s">
        <v>89</v>
      </c>
      <c r="G919" t="s">
        <v>90</v>
      </c>
      <c r="I919" t="s">
        <v>91</v>
      </c>
      <c r="L919">
        <v>19.265000000000001</v>
      </c>
      <c r="M919">
        <v>16.973867720000001</v>
      </c>
      <c r="N919">
        <v>20.558</v>
      </c>
      <c r="O919">
        <v>19.49394977</v>
      </c>
      <c r="P919">
        <v>20.637</v>
      </c>
      <c r="Q919" s="86">
        <v>45821</v>
      </c>
      <c r="S919">
        <v>1.05</v>
      </c>
      <c r="W919">
        <v>6</v>
      </c>
      <c r="X919" s="86">
        <v>45777</v>
      </c>
      <c r="Y919">
        <v>5</v>
      </c>
      <c r="Z919" s="86">
        <v>45777</v>
      </c>
      <c r="AB919">
        <v>3</v>
      </c>
      <c r="AC919" t="s">
        <v>156</v>
      </c>
    </row>
    <row r="920" spans="1:29" x14ac:dyDescent="0.2">
      <c r="A920" t="s">
        <v>2380</v>
      </c>
      <c r="B920" t="s">
        <v>2381</v>
      </c>
      <c r="C920" t="s">
        <v>2380</v>
      </c>
      <c r="D920" t="s">
        <v>84</v>
      </c>
      <c r="E920" t="s">
        <v>89</v>
      </c>
      <c r="F920" t="s">
        <v>117</v>
      </c>
      <c r="G920" t="s">
        <v>90</v>
      </c>
      <c r="I920" t="s">
        <v>91</v>
      </c>
      <c r="J920" t="s">
        <v>323</v>
      </c>
      <c r="K920" t="s">
        <v>1160</v>
      </c>
      <c r="L920">
        <v>17.039000000000001</v>
      </c>
      <c r="M920">
        <v>13.91680257</v>
      </c>
      <c r="N920">
        <v>16.655000000000001</v>
      </c>
      <c r="O920">
        <v>11.82342399</v>
      </c>
      <c r="P920">
        <v>12.595000000000001</v>
      </c>
      <c r="Q920" s="86">
        <v>45821</v>
      </c>
      <c r="S920">
        <v>0.85</v>
      </c>
      <c r="T920">
        <v>0.75</v>
      </c>
      <c r="V920" t="s">
        <v>2382</v>
      </c>
      <c r="W920">
        <v>6</v>
      </c>
      <c r="X920" s="86">
        <v>45772</v>
      </c>
      <c r="Y920">
        <v>4</v>
      </c>
      <c r="Z920" s="86">
        <v>45772</v>
      </c>
      <c r="AA920">
        <v>3</v>
      </c>
      <c r="AB920">
        <v>3</v>
      </c>
      <c r="AC920" t="s">
        <v>156</v>
      </c>
    </row>
    <row r="921" spans="1:29" x14ac:dyDescent="0.2">
      <c r="A921" t="s">
        <v>2383</v>
      </c>
      <c r="B921" t="s">
        <v>2384</v>
      </c>
      <c r="C921" t="s">
        <v>2383</v>
      </c>
      <c r="D921" t="s">
        <v>84</v>
      </c>
      <c r="E921" t="s">
        <v>89</v>
      </c>
      <c r="G921" t="s">
        <v>90</v>
      </c>
      <c r="I921" t="s">
        <v>91</v>
      </c>
      <c r="L921">
        <v>3.5950000000000002</v>
      </c>
      <c r="M921">
        <v>3.7583746740000001</v>
      </c>
      <c r="N921">
        <v>3.9540000000000002</v>
      </c>
      <c r="O921">
        <v>3.217974721</v>
      </c>
      <c r="P921">
        <v>2.2109999999999999</v>
      </c>
      <c r="Q921" s="86">
        <v>45821</v>
      </c>
      <c r="S921">
        <v>0.62</v>
      </c>
      <c r="W921">
        <v>3</v>
      </c>
      <c r="X921" s="86">
        <v>45808</v>
      </c>
      <c r="Y921">
        <v>2</v>
      </c>
      <c r="Z921" s="86">
        <v>45808</v>
      </c>
      <c r="AB921">
        <v>2</v>
      </c>
      <c r="AC921" t="s">
        <v>153</v>
      </c>
    </row>
    <row r="922" spans="1:29" x14ac:dyDescent="0.2">
      <c r="A922" t="s">
        <v>17206</v>
      </c>
      <c r="B922" t="s">
        <v>17207</v>
      </c>
      <c r="C922" t="s">
        <v>17206</v>
      </c>
      <c r="D922" t="s">
        <v>84</v>
      </c>
      <c r="E922" t="s">
        <v>89</v>
      </c>
      <c r="G922" t="s">
        <v>90</v>
      </c>
      <c r="I922" t="s">
        <v>91</v>
      </c>
      <c r="L922">
        <v>3.59</v>
      </c>
      <c r="M922">
        <v>3.7583497960000001</v>
      </c>
      <c r="N922">
        <v>3.9609999999999999</v>
      </c>
      <c r="O922">
        <v>3.2168679830000002</v>
      </c>
      <c r="P922">
        <v>2.2050000000000001</v>
      </c>
      <c r="Q922" s="86">
        <v>45821</v>
      </c>
      <c r="S922">
        <v>0.65</v>
      </c>
      <c r="W922">
        <v>3</v>
      </c>
      <c r="X922" s="86">
        <v>45808</v>
      </c>
      <c r="Y922">
        <v>2</v>
      </c>
      <c r="Z922" s="86">
        <v>45808</v>
      </c>
      <c r="AB922">
        <v>2</v>
      </c>
      <c r="AC922" t="s">
        <v>153</v>
      </c>
    </row>
    <row r="923" spans="1:29" x14ac:dyDescent="0.2">
      <c r="A923" t="s">
        <v>2385</v>
      </c>
      <c r="B923" t="s">
        <v>2386</v>
      </c>
      <c r="C923" t="s">
        <v>2385</v>
      </c>
      <c r="D923" t="s">
        <v>84</v>
      </c>
      <c r="E923" t="s">
        <v>89</v>
      </c>
      <c r="G923" t="s">
        <v>90</v>
      </c>
      <c r="H923" t="s">
        <v>2245</v>
      </c>
      <c r="I923" t="s">
        <v>91</v>
      </c>
      <c r="L923">
        <v>3.6040000000000001</v>
      </c>
      <c r="M923">
        <v>3.7639194869999999</v>
      </c>
      <c r="N923">
        <v>3.9529999999999998</v>
      </c>
      <c r="O923">
        <v>3.2046005289999999</v>
      </c>
      <c r="P923">
        <v>2.25</v>
      </c>
      <c r="Q923" s="86">
        <v>45821</v>
      </c>
      <c r="S923">
        <v>0.4</v>
      </c>
      <c r="W923">
        <v>3</v>
      </c>
      <c r="X923" s="86">
        <v>45808</v>
      </c>
      <c r="Y923">
        <v>2</v>
      </c>
      <c r="Z923" s="86">
        <v>45808</v>
      </c>
      <c r="AB923">
        <v>2</v>
      </c>
      <c r="AC923" t="s">
        <v>153</v>
      </c>
    </row>
    <row r="924" spans="1:29" x14ac:dyDescent="0.2">
      <c r="A924" t="s">
        <v>2387</v>
      </c>
      <c r="B924" t="s">
        <v>2388</v>
      </c>
      <c r="C924" t="s">
        <v>2387</v>
      </c>
      <c r="D924" t="s">
        <v>84</v>
      </c>
      <c r="L924">
        <v>9.4309999999999992</v>
      </c>
      <c r="M924">
        <v>10.39482072</v>
      </c>
      <c r="N924">
        <v>11.775</v>
      </c>
      <c r="O924">
        <v>7.4582516070000002</v>
      </c>
      <c r="P924">
        <v>4.4950000000000001</v>
      </c>
      <c r="Q924" s="86">
        <v>45821</v>
      </c>
      <c r="W924">
        <v>5</v>
      </c>
      <c r="X924" s="86">
        <v>45748</v>
      </c>
      <c r="Y924">
        <v>5</v>
      </c>
      <c r="Z924" s="86">
        <v>45657</v>
      </c>
      <c r="AB924">
        <v>3</v>
      </c>
      <c r="AC924" t="s">
        <v>156</v>
      </c>
    </row>
    <row r="925" spans="1:29" x14ac:dyDescent="0.2">
      <c r="A925" t="s">
        <v>2389</v>
      </c>
      <c r="B925" t="s">
        <v>2390</v>
      </c>
      <c r="C925" t="s">
        <v>2389</v>
      </c>
      <c r="D925" t="s">
        <v>84</v>
      </c>
      <c r="E925" t="s">
        <v>89</v>
      </c>
      <c r="G925" t="s">
        <v>90</v>
      </c>
      <c r="I925" t="s">
        <v>91</v>
      </c>
      <c r="J925" t="s">
        <v>323</v>
      </c>
      <c r="K925" t="s">
        <v>1716</v>
      </c>
      <c r="L925">
        <v>18.231000000000002</v>
      </c>
      <c r="M925">
        <v>13.766045829999999</v>
      </c>
      <c r="N925">
        <v>18.146000000000001</v>
      </c>
      <c r="O925">
        <v>14.65182431</v>
      </c>
      <c r="P925">
        <v>16.428999999999998</v>
      </c>
      <c r="Q925" s="86">
        <v>45821</v>
      </c>
      <c r="R925">
        <v>5</v>
      </c>
      <c r="S925">
        <v>1.2</v>
      </c>
      <c r="T925">
        <v>1.2</v>
      </c>
      <c r="V925" t="s">
        <v>2391</v>
      </c>
      <c r="W925">
        <v>6</v>
      </c>
      <c r="X925" s="86">
        <v>45702</v>
      </c>
      <c r="Y925">
        <v>4</v>
      </c>
      <c r="Z925" s="86">
        <v>45657</v>
      </c>
      <c r="AA925">
        <v>3</v>
      </c>
      <c r="AB925">
        <v>3</v>
      </c>
      <c r="AC925" t="s">
        <v>156</v>
      </c>
    </row>
    <row r="926" spans="1:29" x14ac:dyDescent="0.2">
      <c r="A926" t="s">
        <v>2392</v>
      </c>
      <c r="B926" t="s">
        <v>2393</v>
      </c>
      <c r="C926" t="s">
        <v>2392</v>
      </c>
      <c r="D926" t="s">
        <v>84</v>
      </c>
      <c r="E926" t="s">
        <v>89</v>
      </c>
      <c r="G926" t="s">
        <v>90</v>
      </c>
      <c r="I926" t="s">
        <v>91</v>
      </c>
      <c r="J926" t="s">
        <v>323</v>
      </c>
      <c r="K926" t="s">
        <v>1716</v>
      </c>
      <c r="L926">
        <v>16.713999999999999</v>
      </c>
      <c r="M926">
        <v>16.20129781</v>
      </c>
      <c r="N926">
        <v>17.385000000000002</v>
      </c>
      <c r="O926">
        <v>15.25826316</v>
      </c>
      <c r="P926">
        <v>13.348000000000001</v>
      </c>
      <c r="Q926" s="86">
        <v>45821</v>
      </c>
      <c r="R926">
        <v>5</v>
      </c>
      <c r="S926">
        <v>1.17</v>
      </c>
      <c r="T926">
        <v>1.17</v>
      </c>
      <c r="V926" t="s">
        <v>2394</v>
      </c>
      <c r="W926">
        <v>6</v>
      </c>
      <c r="X926" s="86">
        <v>45702</v>
      </c>
      <c r="Y926">
        <v>4</v>
      </c>
      <c r="Z926" s="86">
        <v>45657</v>
      </c>
      <c r="AA926">
        <v>4</v>
      </c>
      <c r="AB926">
        <v>3</v>
      </c>
      <c r="AC926" t="s">
        <v>156</v>
      </c>
    </row>
    <row r="927" spans="1:29" x14ac:dyDescent="0.2">
      <c r="A927" t="s">
        <v>2395</v>
      </c>
      <c r="B927" t="s">
        <v>2396</v>
      </c>
      <c r="C927" t="s">
        <v>2395</v>
      </c>
      <c r="D927" t="s">
        <v>84</v>
      </c>
      <c r="E927" t="s">
        <v>89</v>
      </c>
      <c r="F927" t="s">
        <v>642</v>
      </c>
      <c r="G927" t="s">
        <v>90</v>
      </c>
      <c r="I927" t="s">
        <v>91</v>
      </c>
      <c r="J927" t="s">
        <v>323</v>
      </c>
      <c r="K927" t="s">
        <v>1716</v>
      </c>
      <c r="L927">
        <v>6.5839999999999996</v>
      </c>
      <c r="M927">
        <v>6.7107934230000001</v>
      </c>
      <c r="N927">
        <v>7.2450000000000001</v>
      </c>
      <c r="O927">
        <v>3.4604489969999999</v>
      </c>
      <c r="P927">
        <v>2.222</v>
      </c>
      <c r="Q927" s="86">
        <v>45821</v>
      </c>
      <c r="R927">
        <v>5</v>
      </c>
      <c r="S927">
        <v>0.79</v>
      </c>
      <c r="T927">
        <v>0.79</v>
      </c>
      <c r="V927" t="s">
        <v>2397</v>
      </c>
      <c r="W927">
        <v>4</v>
      </c>
      <c r="X927" s="86">
        <v>45702</v>
      </c>
      <c r="Y927">
        <v>3</v>
      </c>
      <c r="Z927" s="86">
        <v>45657</v>
      </c>
      <c r="AA927">
        <v>2</v>
      </c>
      <c r="AB927">
        <v>3</v>
      </c>
      <c r="AC927" t="s">
        <v>156</v>
      </c>
    </row>
    <row r="928" spans="1:29" x14ac:dyDescent="0.2">
      <c r="A928" t="s">
        <v>2398</v>
      </c>
      <c r="B928" t="s">
        <v>2399</v>
      </c>
      <c r="C928" t="s">
        <v>2398</v>
      </c>
      <c r="D928" t="s">
        <v>84</v>
      </c>
      <c r="E928" t="s">
        <v>89</v>
      </c>
      <c r="G928" t="s">
        <v>90</v>
      </c>
      <c r="L928">
        <v>16.448</v>
      </c>
      <c r="M928">
        <v>14.601212820000001</v>
      </c>
      <c r="N928">
        <v>15.88</v>
      </c>
      <c r="O928">
        <v>13.340436739999999</v>
      </c>
      <c r="P928">
        <v>13.118</v>
      </c>
      <c r="Q928" s="86">
        <v>45821</v>
      </c>
      <c r="W928">
        <v>6</v>
      </c>
      <c r="X928" s="86">
        <v>45772</v>
      </c>
      <c r="Y928">
        <v>4</v>
      </c>
      <c r="Z928" s="86">
        <v>45772</v>
      </c>
      <c r="AB928">
        <v>3</v>
      </c>
      <c r="AC928" t="s">
        <v>156</v>
      </c>
    </row>
    <row r="929" spans="1:29" x14ac:dyDescent="0.2">
      <c r="A929" t="s">
        <v>2400</v>
      </c>
      <c r="B929" t="s">
        <v>2401</v>
      </c>
      <c r="C929" t="s">
        <v>2400</v>
      </c>
      <c r="D929" t="s">
        <v>84</v>
      </c>
      <c r="E929" t="s">
        <v>564</v>
      </c>
      <c r="G929" t="s">
        <v>90</v>
      </c>
      <c r="I929" t="s">
        <v>91</v>
      </c>
      <c r="J929" t="s">
        <v>323</v>
      </c>
      <c r="K929" t="s">
        <v>778</v>
      </c>
      <c r="L929">
        <v>15.836</v>
      </c>
      <c r="M929">
        <v>12.161216120000001</v>
      </c>
      <c r="N929">
        <v>14.207000000000001</v>
      </c>
      <c r="O929">
        <v>10.732656029999999</v>
      </c>
      <c r="P929">
        <v>7.4569999999999999</v>
      </c>
      <c r="Q929" s="86">
        <v>45821</v>
      </c>
      <c r="T929">
        <v>1.1000000000000001</v>
      </c>
      <c r="W929">
        <v>5</v>
      </c>
      <c r="X929" s="86">
        <v>45747</v>
      </c>
      <c r="Y929">
        <v>5</v>
      </c>
      <c r="Z929" s="86">
        <v>45747</v>
      </c>
      <c r="AA929">
        <v>4</v>
      </c>
      <c r="AB929">
        <v>3</v>
      </c>
      <c r="AC929" t="s">
        <v>156</v>
      </c>
    </row>
    <row r="930" spans="1:29" x14ac:dyDescent="0.2">
      <c r="A930" t="s">
        <v>2402</v>
      </c>
      <c r="B930" t="s">
        <v>2403</v>
      </c>
      <c r="C930" t="s">
        <v>2402</v>
      </c>
      <c r="D930" t="s">
        <v>84</v>
      </c>
      <c r="E930" t="s">
        <v>89</v>
      </c>
      <c r="G930" t="s">
        <v>90</v>
      </c>
      <c r="I930" t="s">
        <v>91</v>
      </c>
      <c r="J930" t="s">
        <v>323</v>
      </c>
      <c r="K930" t="s">
        <v>1149</v>
      </c>
      <c r="L930">
        <v>16.523</v>
      </c>
      <c r="M930">
        <v>17.064332230000002</v>
      </c>
      <c r="N930">
        <v>18.082999999999998</v>
      </c>
      <c r="O930">
        <v>14.307221869999999</v>
      </c>
      <c r="P930">
        <v>12.678000000000001</v>
      </c>
      <c r="Q930" s="86">
        <v>45821</v>
      </c>
      <c r="S930">
        <v>0.82</v>
      </c>
      <c r="T930">
        <v>0.75</v>
      </c>
      <c r="V930" t="s">
        <v>2404</v>
      </c>
      <c r="W930">
        <v>6</v>
      </c>
      <c r="X930" s="86">
        <v>45716</v>
      </c>
      <c r="Y930">
        <v>5</v>
      </c>
      <c r="Z930" s="86">
        <v>45443</v>
      </c>
      <c r="AA930">
        <v>3</v>
      </c>
      <c r="AB930">
        <v>3</v>
      </c>
      <c r="AC930" t="s">
        <v>156</v>
      </c>
    </row>
    <row r="931" spans="1:29" x14ac:dyDescent="0.2">
      <c r="A931" t="s">
        <v>2405</v>
      </c>
      <c r="B931" t="s">
        <v>2406</v>
      </c>
      <c r="C931" t="s">
        <v>2405</v>
      </c>
      <c r="D931" t="s">
        <v>84</v>
      </c>
      <c r="E931" t="s">
        <v>89</v>
      </c>
      <c r="F931" t="s">
        <v>642</v>
      </c>
      <c r="G931" t="s">
        <v>90</v>
      </c>
      <c r="I931" t="s">
        <v>91</v>
      </c>
      <c r="J931" t="s">
        <v>323</v>
      </c>
      <c r="K931" t="s">
        <v>199</v>
      </c>
      <c r="L931">
        <v>8.0749999999999993</v>
      </c>
      <c r="M931">
        <v>8.2539796689999996</v>
      </c>
      <c r="N931">
        <v>8.7729999999999997</v>
      </c>
      <c r="O931">
        <v>6.8921856300000002</v>
      </c>
      <c r="P931">
        <v>6.6689999999999996</v>
      </c>
      <c r="Q931" s="86">
        <v>45821</v>
      </c>
      <c r="S931">
        <v>0.22</v>
      </c>
      <c r="T931">
        <v>0.22</v>
      </c>
      <c r="V931" t="s">
        <v>2407</v>
      </c>
      <c r="W931">
        <v>4</v>
      </c>
      <c r="X931" s="86">
        <v>45698</v>
      </c>
      <c r="Y931">
        <v>3</v>
      </c>
      <c r="Z931" s="86">
        <v>45688</v>
      </c>
      <c r="AA931">
        <v>2</v>
      </c>
      <c r="AB931">
        <v>3</v>
      </c>
      <c r="AC931" t="s">
        <v>156</v>
      </c>
    </row>
    <row r="932" spans="1:29" x14ac:dyDescent="0.2">
      <c r="A932" t="s">
        <v>2408</v>
      </c>
      <c r="B932" t="s">
        <v>2409</v>
      </c>
      <c r="C932" t="s">
        <v>2408</v>
      </c>
      <c r="D932" t="s">
        <v>84</v>
      </c>
      <c r="E932" t="s">
        <v>89</v>
      </c>
      <c r="F932" t="s">
        <v>642</v>
      </c>
      <c r="G932" t="s">
        <v>90</v>
      </c>
      <c r="I932" t="s">
        <v>91</v>
      </c>
      <c r="J932" t="s">
        <v>323</v>
      </c>
      <c r="K932" t="s">
        <v>778</v>
      </c>
      <c r="L932">
        <v>14.182</v>
      </c>
      <c r="M932">
        <v>13.476042400000001</v>
      </c>
      <c r="N932">
        <v>13.712999999999999</v>
      </c>
      <c r="O932">
        <v>9.9173249999999999</v>
      </c>
      <c r="P932">
        <v>9.9179999999999993</v>
      </c>
      <c r="Q932" s="86">
        <v>45821</v>
      </c>
      <c r="S932">
        <v>0.91</v>
      </c>
      <c r="T932">
        <v>0.75</v>
      </c>
      <c r="V932" t="s">
        <v>2410</v>
      </c>
      <c r="W932">
        <v>6</v>
      </c>
      <c r="X932" s="86">
        <v>45747</v>
      </c>
      <c r="Y932">
        <v>4</v>
      </c>
      <c r="Z932" s="86">
        <v>45747</v>
      </c>
      <c r="AA932">
        <v>4</v>
      </c>
      <c r="AB932">
        <v>3</v>
      </c>
      <c r="AC932" t="s">
        <v>156</v>
      </c>
    </row>
    <row r="933" spans="1:29" x14ac:dyDescent="0.2">
      <c r="A933" t="s">
        <v>2411</v>
      </c>
      <c r="B933" t="s">
        <v>2412</v>
      </c>
      <c r="C933" t="s">
        <v>2411</v>
      </c>
      <c r="D933" t="s">
        <v>84</v>
      </c>
      <c r="E933" t="s">
        <v>89</v>
      </c>
      <c r="G933" t="s">
        <v>90</v>
      </c>
      <c r="L933">
        <v>9.01</v>
      </c>
      <c r="M933">
        <v>2.4405293270000001</v>
      </c>
      <c r="N933">
        <v>9.0210000000000008</v>
      </c>
      <c r="O933">
        <v>1.0205017329999999</v>
      </c>
      <c r="P933">
        <v>7.1710000000000003</v>
      </c>
      <c r="Q933" s="86">
        <v>45821</v>
      </c>
      <c r="S933">
        <v>0.63</v>
      </c>
      <c r="W933">
        <v>3</v>
      </c>
      <c r="X933" s="86">
        <v>45778</v>
      </c>
      <c r="Y933">
        <v>2</v>
      </c>
      <c r="Z933" s="86">
        <v>43220</v>
      </c>
      <c r="AB933">
        <v>2</v>
      </c>
      <c r="AC933" t="s">
        <v>153</v>
      </c>
    </row>
    <row r="934" spans="1:29" x14ac:dyDescent="0.2">
      <c r="A934" t="s">
        <v>2413</v>
      </c>
      <c r="B934" t="s">
        <v>2414</v>
      </c>
      <c r="C934" t="s">
        <v>2413</v>
      </c>
      <c r="D934" t="s">
        <v>84</v>
      </c>
      <c r="E934" t="s">
        <v>89</v>
      </c>
      <c r="G934" t="s">
        <v>90</v>
      </c>
      <c r="L934">
        <v>11.161</v>
      </c>
      <c r="M934">
        <v>7.9726613759999996</v>
      </c>
      <c r="N934">
        <v>6.1909999999999998</v>
      </c>
      <c r="O934">
        <v>4.4551692809999999</v>
      </c>
      <c r="P934">
        <v>5.8079999999999998</v>
      </c>
      <c r="Q934" s="86">
        <v>45821</v>
      </c>
      <c r="W934">
        <v>5</v>
      </c>
      <c r="X934" s="86">
        <v>45807</v>
      </c>
      <c r="Y934">
        <v>5</v>
      </c>
      <c r="Z934" s="86">
        <v>45382</v>
      </c>
      <c r="AB934">
        <v>3</v>
      </c>
      <c r="AC934" t="s">
        <v>156</v>
      </c>
    </row>
    <row r="935" spans="1:29" x14ac:dyDescent="0.2">
      <c r="A935" t="s">
        <v>2415</v>
      </c>
      <c r="B935" t="s">
        <v>2416</v>
      </c>
      <c r="C935" t="s">
        <v>2415</v>
      </c>
      <c r="D935" t="s">
        <v>84</v>
      </c>
      <c r="E935" t="s">
        <v>89</v>
      </c>
      <c r="F935" t="s">
        <v>642</v>
      </c>
      <c r="G935" t="s">
        <v>90</v>
      </c>
      <c r="I935" t="s">
        <v>91</v>
      </c>
      <c r="J935" t="s">
        <v>323</v>
      </c>
      <c r="K935" t="s">
        <v>1118</v>
      </c>
      <c r="L935">
        <v>18.158000000000001</v>
      </c>
      <c r="M935">
        <v>14.849269189999999</v>
      </c>
      <c r="N935">
        <v>16.242999999999999</v>
      </c>
      <c r="O935">
        <v>13.33361846</v>
      </c>
      <c r="P935">
        <v>11.996</v>
      </c>
      <c r="Q935" s="86">
        <v>45821</v>
      </c>
      <c r="S935">
        <v>0.89</v>
      </c>
      <c r="T935">
        <v>0.91</v>
      </c>
      <c r="V935" t="s">
        <v>2417</v>
      </c>
      <c r="W935">
        <v>6</v>
      </c>
      <c r="X935" s="86">
        <v>45777</v>
      </c>
      <c r="Y935">
        <v>5</v>
      </c>
      <c r="Z935" s="86">
        <v>45747</v>
      </c>
      <c r="AA935">
        <v>4</v>
      </c>
      <c r="AB935">
        <v>3</v>
      </c>
      <c r="AC935" t="s">
        <v>156</v>
      </c>
    </row>
    <row r="936" spans="1:29" x14ac:dyDescent="0.2">
      <c r="A936" t="s">
        <v>2418</v>
      </c>
      <c r="B936" t="s">
        <v>2419</v>
      </c>
      <c r="C936" t="s">
        <v>2418</v>
      </c>
      <c r="D936" t="s">
        <v>84</v>
      </c>
      <c r="E936" t="s">
        <v>89</v>
      </c>
      <c r="G936" t="s">
        <v>90</v>
      </c>
      <c r="H936" t="s">
        <v>1196</v>
      </c>
      <c r="I936" t="s">
        <v>91</v>
      </c>
      <c r="L936">
        <v>9.4819999999999993</v>
      </c>
      <c r="M936">
        <v>10.45416509</v>
      </c>
      <c r="N936">
        <v>11.849</v>
      </c>
      <c r="O936">
        <v>7.5279599299999997</v>
      </c>
      <c r="P936">
        <v>4.516</v>
      </c>
      <c r="Q936" s="86">
        <v>45821</v>
      </c>
      <c r="S936">
        <v>0.26</v>
      </c>
      <c r="W936">
        <v>5</v>
      </c>
      <c r="X936" s="86">
        <v>45748</v>
      </c>
      <c r="Y936">
        <v>5</v>
      </c>
      <c r="Z936" s="86">
        <v>45657</v>
      </c>
      <c r="AB936">
        <v>3</v>
      </c>
      <c r="AC936" t="s">
        <v>156</v>
      </c>
    </row>
    <row r="937" spans="1:29" x14ac:dyDescent="0.2">
      <c r="A937" t="s">
        <v>2420</v>
      </c>
      <c r="B937" t="s">
        <v>2421</v>
      </c>
      <c r="C937" t="s">
        <v>2420</v>
      </c>
      <c r="D937" t="s">
        <v>84</v>
      </c>
      <c r="E937" t="s">
        <v>89</v>
      </c>
      <c r="F937" t="s">
        <v>642</v>
      </c>
      <c r="G937" t="s">
        <v>90</v>
      </c>
      <c r="I937" t="s">
        <v>91</v>
      </c>
      <c r="J937" t="s">
        <v>323</v>
      </c>
      <c r="K937" t="s">
        <v>199</v>
      </c>
      <c r="L937">
        <v>11.114000000000001</v>
      </c>
      <c r="M937">
        <v>9.9928323450000001</v>
      </c>
      <c r="N937">
        <v>11.161</v>
      </c>
      <c r="O937">
        <v>8.4587279599999992</v>
      </c>
      <c r="P937">
        <v>8.5060000000000002</v>
      </c>
      <c r="Q937" s="86">
        <v>45821</v>
      </c>
      <c r="S937">
        <v>0.06</v>
      </c>
      <c r="T937">
        <v>0.06</v>
      </c>
      <c r="V937" t="s">
        <v>2422</v>
      </c>
      <c r="W937">
        <v>6</v>
      </c>
      <c r="X937" s="86">
        <v>45698</v>
      </c>
      <c r="Y937">
        <v>4</v>
      </c>
      <c r="Z937" s="86">
        <v>45688</v>
      </c>
      <c r="AA937">
        <v>3</v>
      </c>
      <c r="AB937">
        <v>3</v>
      </c>
      <c r="AC937" t="s">
        <v>156</v>
      </c>
    </row>
    <row r="938" spans="1:29" x14ac:dyDescent="0.2">
      <c r="A938" t="s">
        <v>2423</v>
      </c>
      <c r="B938" t="s">
        <v>2424</v>
      </c>
      <c r="C938" t="s">
        <v>2423</v>
      </c>
      <c r="D938" t="s">
        <v>84</v>
      </c>
      <c r="E938" t="s">
        <v>89</v>
      </c>
      <c r="G938" t="s">
        <v>90</v>
      </c>
      <c r="I938" t="s">
        <v>91</v>
      </c>
      <c r="J938" t="s">
        <v>323</v>
      </c>
      <c r="K938" t="s">
        <v>2425</v>
      </c>
      <c r="L938">
        <v>18.367999999999999</v>
      </c>
      <c r="M938">
        <v>11.190608900000001</v>
      </c>
      <c r="N938">
        <v>16.984999999999999</v>
      </c>
      <c r="O938">
        <v>10.73463293</v>
      </c>
      <c r="P938">
        <v>12.111000000000001</v>
      </c>
      <c r="Q938" s="86">
        <v>45761</v>
      </c>
      <c r="S938">
        <v>1.01</v>
      </c>
      <c r="T938">
        <v>0.75</v>
      </c>
      <c r="V938" t="s">
        <v>2426</v>
      </c>
      <c r="W938">
        <v>6</v>
      </c>
      <c r="X938" s="86">
        <v>45707</v>
      </c>
      <c r="AA938">
        <v>3</v>
      </c>
      <c r="AB938">
        <v>4</v>
      </c>
      <c r="AC938" t="s">
        <v>127</v>
      </c>
    </row>
    <row r="939" spans="1:29" x14ac:dyDescent="0.2">
      <c r="A939" t="s">
        <v>17315</v>
      </c>
      <c r="B939" t="s">
        <v>17316</v>
      </c>
      <c r="C939" t="s">
        <v>17315</v>
      </c>
      <c r="D939" t="s">
        <v>84</v>
      </c>
      <c r="E939" t="s">
        <v>434</v>
      </c>
      <c r="G939" t="s">
        <v>90</v>
      </c>
      <c r="H939" t="s">
        <v>16039</v>
      </c>
      <c r="I939" t="s">
        <v>91</v>
      </c>
      <c r="AB939">
        <v>2</v>
      </c>
      <c r="AC939" t="s">
        <v>153</v>
      </c>
    </row>
    <row r="940" spans="1:29" x14ac:dyDescent="0.2">
      <c r="A940" t="s">
        <v>2427</v>
      </c>
      <c r="B940" t="s">
        <v>2428</v>
      </c>
      <c r="C940" t="s">
        <v>2427</v>
      </c>
      <c r="D940" t="s">
        <v>84</v>
      </c>
      <c r="E940" t="s">
        <v>89</v>
      </c>
      <c r="F940" t="s">
        <v>642</v>
      </c>
      <c r="G940" t="s">
        <v>90</v>
      </c>
      <c r="I940" t="s">
        <v>91</v>
      </c>
      <c r="J940" t="s">
        <v>323</v>
      </c>
      <c r="K940" t="s">
        <v>778</v>
      </c>
      <c r="L940">
        <v>13.515000000000001</v>
      </c>
      <c r="M940">
        <v>11.58083678</v>
      </c>
      <c r="N940">
        <v>12.91</v>
      </c>
      <c r="O940">
        <v>9.6103823829999993</v>
      </c>
      <c r="P940">
        <v>10.14</v>
      </c>
      <c r="Q940" s="86">
        <v>45821</v>
      </c>
      <c r="S940">
        <v>0.92</v>
      </c>
      <c r="T940">
        <v>0.75</v>
      </c>
      <c r="V940" t="s">
        <v>2429</v>
      </c>
      <c r="W940">
        <v>6</v>
      </c>
      <c r="X940" s="86">
        <v>45747</v>
      </c>
      <c r="Y940">
        <v>4</v>
      </c>
      <c r="Z940" s="86">
        <v>45747</v>
      </c>
      <c r="AA940">
        <v>3</v>
      </c>
      <c r="AB940">
        <v>3</v>
      </c>
      <c r="AC940" t="s">
        <v>156</v>
      </c>
    </row>
    <row r="941" spans="1:29" x14ac:dyDescent="0.2">
      <c r="A941" t="s">
        <v>2430</v>
      </c>
      <c r="B941" t="s">
        <v>2431</v>
      </c>
      <c r="C941" t="s">
        <v>2430</v>
      </c>
      <c r="D941" t="s">
        <v>84</v>
      </c>
      <c r="E941" t="s">
        <v>89</v>
      </c>
      <c r="G941" t="s">
        <v>90</v>
      </c>
      <c r="H941" t="s">
        <v>2432</v>
      </c>
      <c r="I941" t="s">
        <v>91</v>
      </c>
      <c r="L941">
        <v>13.679</v>
      </c>
      <c r="M941">
        <v>9.2604616059999998</v>
      </c>
      <c r="N941">
        <v>13.798999999999999</v>
      </c>
      <c r="O941">
        <v>8.0767058509999998</v>
      </c>
      <c r="P941">
        <v>11.641999999999999</v>
      </c>
      <c r="Q941" s="86">
        <v>45821</v>
      </c>
      <c r="S941">
        <v>1.22</v>
      </c>
      <c r="W941">
        <v>5</v>
      </c>
      <c r="X941" s="86">
        <v>45694</v>
      </c>
      <c r="AB941">
        <v>3</v>
      </c>
      <c r="AC941" t="s">
        <v>156</v>
      </c>
    </row>
    <row r="942" spans="1:29" x14ac:dyDescent="0.2">
      <c r="A942" t="s">
        <v>2433</v>
      </c>
      <c r="B942" t="s">
        <v>2434</v>
      </c>
      <c r="C942" t="s">
        <v>2433</v>
      </c>
      <c r="D942" t="s">
        <v>84</v>
      </c>
      <c r="E942" t="s">
        <v>89</v>
      </c>
      <c r="G942" t="s">
        <v>90</v>
      </c>
      <c r="I942" t="s">
        <v>91</v>
      </c>
      <c r="J942" t="s">
        <v>323</v>
      </c>
      <c r="K942" t="s">
        <v>1160</v>
      </c>
      <c r="L942">
        <v>7.57</v>
      </c>
      <c r="M942">
        <v>8.1192859039999998</v>
      </c>
      <c r="N942">
        <v>8.7729999999999997</v>
      </c>
      <c r="O942">
        <v>4.8296880829999997</v>
      </c>
      <c r="P942">
        <v>3.0939999999999999</v>
      </c>
      <c r="Q942" s="86">
        <v>45821</v>
      </c>
      <c r="S942">
        <v>0.56000000000000005</v>
      </c>
      <c r="T942">
        <v>0.4</v>
      </c>
      <c r="V942" t="s">
        <v>2435</v>
      </c>
      <c r="W942">
        <v>4</v>
      </c>
      <c r="X942" s="86">
        <v>45772</v>
      </c>
      <c r="Y942">
        <v>3</v>
      </c>
      <c r="Z942" s="86">
        <v>45772</v>
      </c>
      <c r="AA942">
        <v>2</v>
      </c>
      <c r="AB942">
        <v>3</v>
      </c>
      <c r="AC942" t="s">
        <v>156</v>
      </c>
    </row>
    <row r="943" spans="1:29" x14ac:dyDescent="0.2">
      <c r="A943" t="s">
        <v>2436</v>
      </c>
      <c r="B943" t="s">
        <v>2437</v>
      </c>
      <c r="C943" t="s">
        <v>2436</v>
      </c>
      <c r="D943" t="s">
        <v>84</v>
      </c>
      <c r="E943" t="s">
        <v>89</v>
      </c>
      <c r="F943" t="s">
        <v>642</v>
      </c>
      <c r="G943" t="s">
        <v>90</v>
      </c>
      <c r="I943" t="s">
        <v>91</v>
      </c>
      <c r="J943" t="s">
        <v>323</v>
      </c>
      <c r="K943" t="s">
        <v>199</v>
      </c>
      <c r="L943">
        <v>7.1289999999999996</v>
      </c>
      <c r="M943">
        <v>7.5198199150000002</v>
      </c>
      <c r="N943">
        <v>7.9710000000000001</v>
      </c>
      <c r="O943">
        <v>5.9913944050000003</v>
      </c>
      <c r="P943">
        <v>5.2409999999999997</v>
      </c>
      <c r="Q943" s="86">
        <v>45821</v>
      </c>
      <c r="S943">
        <v>0.22</v>
      </c>
      <c r="T943">
        <v>0.22</v>
      </c>
      <c r="V943" t="s">
        <v>2438</v>
      </c>
      <c r="W943">
        <v>4</v>
      </c>
      <c r="X943" s="86">
        <v>45698</v>
      </c>
      <c r="Y943">
        <v>3</v>
      </c>
      <c r="Z943" s="86">
        <v>45688</v>
      </c>
      <c r="AA943">
        <v>2</v>
      </c>
      <c r="AB943">
        <v>3</v>
      </c>
      <c r="AC943" t="s">
        <v>156</v>
      </c>
    </row>
    <row r="944" spans="1:29" x14ac:dyDescent="0.2">
      <c r="A944" t="s">
        <v>2439</v>
      </c>
      <c r="B944" t="s">
        <v>2440</v>
      </c>
      <c r="C944" t="s">
        <v>2439</v>
      </c>
      <c r="D944" t="s">
        <v>84</v>
      </c>
      <c r="E944" t="s">
        <v>89</v>
      </c>
      <c r="G944" t="s">
        <v>90</v>
      </c>
      <c r="L944">
        <v>21.213000000000001</v>
      </c>
      <c r="M944">
        <v>16.999761450000001</v>
      </c>
      <c r="N944">
        <v>18.855</v>
      </c>
      <c r="O944">
        <v>13.758292620000001</v>
      </c>
      <c r="P944">
        <v>12.401</v>
      </c>
      <c r="Q944" s="86">
        <v>45821</v>
      </c>
      <c r="S944">
        <v>1.58</v>
      </c>
      <c r="W944">
        <v>6</v>
      </c>
      <c r="X944" s="86">
        <v>45747</v>
      </c>
      <c r="Y944">
        <v>5</v>
      </c>
      <c r="Z944" s="86">
        <v>45747</v>
      </c>
      <c r="AB944">
        <v>3</v>
      </c>
      <c r="AC944" t="s">
        <v>156</v>
      </c>
    </row>
    <row r="945" spans="1:29" x14ac:dyDescent="0.2">
      <c r="A945" t="s">
        <v>2441</v>
      </c>
      <c r="B945" t="s">
        <v>2442</v>
      </c>
      <c r="C945" t="s">
        <v>2441</v>
      </c>
      <c r="D945" t="s">
        <v>84</v>
      </c>
      <c r="E945" t="s">
        <v>89</v>
      </c>
      <c r="F945" t="s">
        <v>642</v>
      </c>
      <c r="G945" t="s">
        <v>90</v>
      </c>
      <c r="I945" t="s">
        <v>91</v>
      </c>
      <c r="J945" t="s">
        <v>323</v>
      </c>
      <c r="K945" t="s">
        <v>2443</v>
      </c>
      <c r="L945">
        <v>9.0129999999999999</v>
      </c>
      <c r="M945">
        <v>9.6653042229999997</v>
      </c>
      <c r="N945">
        <v>10.826000000000001</v>
      </c>
      <c r="O945">
        <v>7.7792902809999998</v>
      </c>
      <c r="P945">
        <v>4.6970000000000001</v>
      </c>
      <c r="Q945" s="86">
        <v>45821</v>
      </c>
      <c r="S945">
        <v>0.57999999999999996</v>
      </c>
      <c r="T945">
        <v>0.55000000000000004</v>
      </c>
      <c r="V945" t="s">
        <v>2444</v>
      </c>
      <c r="W945">
        <v>4</v>
      </c>
      <c r="X945" s="86">
        <v>45702</v>
      </c>
      <c r="Y945">
        <v>3</v>
      </c>
      <c r="Z945" s="86">
        <v>45657</v>
      </c>
      <c r="AA945">
        <v>3</v>
      </c>
      <c r="AB945">
        <v>3</v>
      </c>
      <c r="AC945" t="s">
        <v>156</v>
      </c>
    </row>
    <row r="946" spans="1:29" x14ac:dyDescent="0.2">
      <c r="A946" t="s">
        <v>17123</v>
      </c>
      <c r="B946" t="s">
        <v>17124</v>
      </c>
      <c r="C946" t="s">
        <v>17123</v>
      </c>
      <c r="D946" t="s">
        <v>84</v>
      </c>
      <c r="E946" t="s">
        <v>89</v>
      </c>
      <c r="G946" t="s">
        <v>90</v>
      </c>
      <c r="I946" t="s">
        <v>91</v>
      </c>
      <c r="L946">
        <v>17.402999999999999</v>
      </c>
      <c r="M946">
        <v>15.06991788</v>
      </c>
      <c r="N946">
        <v>17.690000000000001</v>
      </c>
      <c r="O946">
        <v>15.503498370000001</v>
      </c>
      <c r="P946">
        <v>14.711</v>
      </c>
      <c r="Q946" s="86">
        <v>45821</v>
      </c>
      <c r="S946">
        <v>0.69</v>
      </c>
      <c r="W946">
        <v>6</v>
      </c>
      <c r="X946" s="86">
        <v>45722</v>
      </c>
      <c r="AB946">
        <v>4</v>
      </c>
      <c r="AC946" t="s">
        <v>127</v>
      </c>
    </row>
    <row r="947" spans="1:29" x14ac:dyDescent="0.2">
      <c r="A947" t="s">
        <v>2445</v>
      </c>
      <c r="B947" t="s">
        <v>2446</v>
      </c>
      <c r="C947" t="s">
        <v>2445</v>
      </c>
      <c r="D947" t="s">
        <v>84</v>
      </c>
      <c r="E947" t="s">
        <v>89</v>
      </c>
      <c r="G947" t="s">
        <v>90</v>
      </c>
      <c r="I947" t="s">
        <v>91</v>
      </c>
      <c r="L947">
        <v>11.483000000000001</v>
      </c>
      <c r="M947">
        <v>10.13659142</v>
      </c>
      <c r="N947">
        <v>10.677</v>
      </c>
      <c r="O947">
        <v>9.2762983170000002</v>
      </c>
      <c r="P947">
        <v>9.5609999999999999</v>
      </c>
      <c r="Q947" s="86">
        <v>45821</v>
      </c>
      <c r="S947">
        <v>0.86</v>
      </c>
      <c r="W947">
        <v>6</v>
      </c>
      <c r="X947" s="86">
        <v>45756</v>
      </c>
      <c r="Y947">
        <v>4</v>
      </c>
      <c r="Z947" s="86">
        <v>45747</v>
      </c>
      <c r="AB947">
        <v>3</v>
      </c>
      <c r="AC947" t="s">
        <v>156</v>
      </c>
    </row>
    <row r="948" spans="1:29" x14ac:dyDescent="0.2">
      <c r="A948" t="s">
        <v>2447</v>
      </c>
      <c r="B948" t="s">
        <v>2448</v>
      </c>
      <c r="C948" t="s">
        <v>2447</v>
      </c>
      <c r="D948" t="s">
        <v>84</v>
      </c>
      <c r="E948" t="s">
        <v>89</v>
      </c>
      <c r="G948" t="s">
        <v>90</v>
      </c>
      <c r="H948" t="s">
        <v>2245</v>
      </c>
      <c r="I948" t="s">
        <v>91</v>
      </c>
      <c r="L948">
        <v>11.285</v>
      </c>
      <c r="M948">
        <v>10.87158867</v>
      </c>
      <c r="N948">
        <v>11.706</v>
      </c>
      <c r="O948">
        <v>8.9037881310000007</v>
      </c>
      <c r="P948">
        <v>8.7929999999999993</v>
      </c>
      <c r="Q948" s="86">
        <v>45821</v>
      </c>
      <c r="S948">
        <v>0.91</v>
      </c>
      <c r="W948">
        <v>6</v>
      </c>
      <c r="X948" s="86">
        <v>45747</v>
      </c>
      <c r="Y948">
        <v>4</v>
      </c>
      <c r="Z948" s="86">
        <v>45747</v>
      </c>
      <c r="AB948">
        <v>3</v>
      </c>
      <c r="AC948" t="s">
        <v>156</v>
      </c>
    </row>
    <row r="949" spans="1:29" x14ac:dyDescent="0.2">
      <c r="A949" t="s">
        <v>2449</v>
      </c>
      <c r="B949" t="s">
        <v>2450</v>
      </c>
      <c r="C949" t="s">
        <v>2449</v>
      </c>
      <c r="D949" t="s">
        <v>84</v>
      </c>
      <c r="E949" t="s">
        <v>89</v>
      </c>
      <c r="G949" t="s">
        <v>90</v>
      </c>
      <c r="I949" t="s">
        <v>91</v>
      </c>
      <c r="J949" t="s">
        <v>323</v>
      </c>
      <c r="K949" t="s">
        <v>199</v>
      </c>
      <c r="L949">
        <v>7.1289999999999996</v>
      </c>
      <c r="M949">
        <v>7.5198392260000002</v>
      </c>
      <c r="N949">
        <v>7.9710000000000001</v>
      </c>
      <c r="O949">
        <v>5.991689321</v>
      </c>
      <c r="P949">
        <v>5.242</v>
      </c>
      <c r="Q949" s="86">
        <v>45821</v>
      </c>
      <c r="S949">
        <v>0.22</v>
      </c>
      <c r="T949">
        <v>0.22</v>
      </c>
      <c r="V949" t="s">
        <v>2451</v>
      </c>
      <c r="W949">
        <v>4</v>
      </c>
      <c r="X949" s="86">
        <v>45698</v>
      </c>
      <c r="Y949">
        <v>3</v>
      </c>
      <c r="Z949" s="86">
        <v>45688</v>
      </c>
      <c r="AA949">
        <v>2</v>
      </c>
      <c r="AB949">
        <v>3</v>
      </c>
      <c r="AC949" t="s">
        <v>156</v>
      </c>
    </row>
    <row r="950" spans="1:29" x14ac:dyDescent="0.2">
      <c r="A950" t="s">
        <v>2452</v>
      </c>
      <c r="B950" t="s">
        <v>2453</v>
      </c>
      <c r="C950" t="s">
        <v>2452</v>
      </c>
      <c r="D950" t="s">
        <v>84</v>
      </c>
      <c r="E950" t="s">
        <v>89</v>
      </c>
      <c r="F950" t="s">
        <v>642</v>
      </c>
      <c r="G950" t="s">
        <v>90</v>
      </c>
      <c r="I950" t="s">
        <v>91</v>
      </c>
      <c r="J950" t="s">
        <v>323</v>
      </c>
      <c r="K950" t="s">
        <v>2075</v>
      </c>
      <c r="L950">
        <v>11.782</v>
      </c>
      <c r="M950">
        <v>10.94497883</v>
      </c>
      <c r="N950">
        <v>11.836</v>
      </c>
      <c r="O950">
        <v>10.32152559</v>
      </c>
      <c r="P950">
        <v>10.523999999999999</v>
      </c>
      <c r="Q950" s="86">
        <v>45821</v>
      </c>
      <c r="R950">
        <v>5</v>
      </c>
      <c r="S950">
        <v>0.81</v>
      </c>
      <c r="T950">
        <v>0.75</v>
      </c>
      <c r="V950" t="s">
        <v>2454</v>
      </c>
      <c r="W950">
        <v>5</v>
      </c>
      <c r="X950" s="86">
        <v>45733</v>
      </c>
      <c r="Y950">
        <v>3</v>
      </c>
      <c r="Z950" s="86">
        <v>44169</v>
      </c>
      <c r="AA950">
        <v>3</v>
      </c>
      <c r="AB950">
        <v>3</v>
      </c>
      <c r="AC950" t="s">
        <v>156</v>
      </c>
    </row>
    <row r="951" spans="1:29" x14ac:dyDescent="0.2">
      <c r="A951" t="s">
        <v>2455</v>
      </c>
      <c r="B951" t="s">
        <v>2456</v>
      </c>
      <c r="C951" t="s">
        <v>2455</v>
      </c>
      <c r="D951" t="s">
        <v>84</v>
      </c>
      <c r="E951" t="s">
        <v>89</v>
      </c>
      <c r="F951" t="s">
        <v>642</v>
      </c>
      <c r="G951" t="s">
        <v>90</v>
      </c>
      <c r="I951" t="s">
        <v>91</v>
      </c>
      <c r="J951" t="s">
        <v>323</v>
      </c>
      <c r="K951" t="s">
        <v>199</v>
      </c>
      <c r="L951">
        <v>15.265000000000001</v>
      </c>
      <c r="M951">
        <v>10.329801379999999</v>
      </c>
      <c r="N951">
        <v>15.516999999999999</v>
      </c>
      <c r="O951">
        <v>9.3345570850000001</v>
      </c>
      <c r="P951">
        <v>9.5050000000000008</v>
      </c>
      <c r="Q951" s="86">
        <v>45821</v>
      </c>
      <c r="S951">
        <v>0.22</v>
      </c>
      <c r="T951">
        <v>0.22</v>
      </c>
      <c r="V951" t="s">
        <v>2457</v>
      </c>
      <c r="W951">
        <v>5</v>
      </c>
      <c r="X951" s="86">
        <v>45698</v>
      </c>
      <c r="Y951">
        <v>4</v>
      </c>
      <c r="Z951" s="86">
        <v>45688</v>
      </c>
      <c r="AA951">
        <v>3</v>
      </c>
      <c r="AB951">
        <v>3</v>
      </c>
      <c r="AC951" t="s">
        <v>156</v>
      </c>
    </row>
    <row r="952" spans="1:29" x14ac:dyDescent="0.2">
      <c r="A952" t="s">
        <v>2458</v>
      </c>
      <c r="B952" t="s">
        <v>2459</v>
      </c>
      <c r="C952" t="s">
        <v>2458</v>
      </c>
      <c r="D952" t="s">
        <v>84</v>
      </c>
      <c r="E952" t="s">
        <v>89</v>
      </c>
      <c r="F952" t="s">
        <v>642</v>
      </c>
      <c r="G952" t="s">
        <v>90</v>
      </c>
      <c r="I952" t="s">
        <v>91</v>
      </c>
      <c r="J952" t="s">
        <v>323</v>
      </c>
      <c r="K952" t="s">
        <v>2460</v>
      </c>
      <c r="L952">
        <v>15.571999999999999</v>
      </c>
      <c r="M952">
        <v>12.64380519</v>
      </c>
      <c r="N952">
        <v>15.265000000000001</v>
      </c>
      <c r="O952">
        <v>11.773320289999999</v>
      </c>
      <c r="P952">
        <v>13.901999999999999</v>
      </c>
      <c r="Q952" s="86">
        <v>45821</v>
      </c>
      <c r="S952">
        <v>0.94</v>
      </c>
      <c r="T952">
        <v>0.94</v>
      </c>
      <c r="V952" t="s">
        <v>2461</v>
      </c>
      <c r="W952">
        <v>5</v>
      </c>
      <c r="X952" s="86">
        <v>45747</v>
      </c>
      <c r="AA952">
        <v>3</v>
      </c>
      <c r="AB952">
        <v>3</v>
      </c>
      <c r="AC952" t="s">
        <v>156</v>
      </c>
    </row>
    <row r="953" spans="1:29" x14ac:dyDescent="0.2">
      <c r="A953" t="s">
        <v>2462</v>
      </c>
      <c r="B953" t="s">
        <v>2463</v>
      </c>
      <c r="C953" t="s">
        <v>2462</v>
      </c>
      <c r="D953" t="s">
        <v>84</v>
      </c>
      <c r="E953" t="s">
        <v>89</v>
      </c>
      <c r="G953" t="s">
        <v>90</v>
      </c>
      <c r="I953" t="s">
        <v>91</v>
      </c>
      <c r="J953" t="s">
        <v>323</v>
      </c>
      <c r="K953" t="s">
        <v>1010</v>
      </c>
      <c r="L953">
        <v>8.0180000000000007</v>
      </c>
      <c r="M953">
        <v>8.0655390899999997</v>
      </c>
      <c r="N953">
        <v>8.6029999999999998</v>
      </c>
      <c r="O953">
        <v>7.3551638510000004</v>
      </c>
      <c r="P953">
        <v>8.4139999999999997</v>
      </c>
      <c r="Q953" s="86">
        <v>45821</v>
      </c>
      <c r="S953">
        <v>1.44</v>
      </c>
      <c r="T953">
        <v>0.75</v>
      </c>
      <c r="V953" t="s">
        <v>2464</v>
      </c>
      <c r="W953">
        <v>5</v>
      </c>
      <c r="X953" s="86">
        <v>45747</v>
      </c>
      <c r="Y953">
        <v>3</v>
      </c>
      <c r="Z953" s="86">
        <v>45747</v>
      </c>
      <c r="AA953">
        <v>2</v>
      </c>
      <c r="AB953">
        <v>3</v>
      </c>
      <c r="AC953" t="s">
        <v>156</v>
      </c>
    </row>
    <row r="954" spans="1:29" x14ac:dyDescent="0.2">
      <c r="A954" t="s">
        <v>2465</v>
      </c>
      <c r="B954" t="s">
        <v>2466</v>
      </c>
      <c r="C954" t="s">
        <v>2465</v>
      </c>
      <c r="D954" t="s">
        <v>84</v>
      </c>
      <c r="E954" t="s">
        <v>89</v>
      </c>
      <c r="G954" t="s">
        <v>90</v>
      </c>
      <c r="I954" t="s">
        <v>91</v>
      </c>
      <c r="J954" t="s">
        <v>323</v>
      </c>
      <c r="K954" t="s">
        <v>1048</v>
      </c>
      <c r="L954">
        <v>7.1470000000000002</v>
      </c>
      <c r="M954">
        <v>7.5456020959999996</v>
      </c>
      <c r="N954">
        <v>7.8049999999999997</v>
      </c>
      <c r="O954">
        <v>8.0080300060000003</v>
      </c>
      <c r="P954">
        <v>5.359</v>
      </c>
      <c r="Q954" s="86">
        <v>45821</v>
      </c>
      <c r="S954">
        <v>0.66</v>
      </c>
      <c r="T954">
        <v>0.6</v>
      </c>
      <c r="V954" t="s">
        <v>2467</v>
      </c>
      <c r="W954">
        <v>5</v>
      </c>
      <c r="X954" s="86">
        <v>45808</v>
      </c>
      <c r="Y954">
        <v>3</v>
      </c>
      <c r="Z954" s="86">
        <v>45808</v>
      </c>
      <c r="AA954">
        <v>2</v>
      </c>
      <c r="AB954">
        <v>3</v>
      </c>
      <c r="AC954" t="s">
        <v>156</v>
      </c>
    </row>
    <row r="955" spans="1:29" x14ac:dyDescent="0.2">
      <c r="A955" t="s">
        <v>2468</v>
      </c>
      <c r="B955" t="s">
        <v>2469</v>
      </c>
      <c r="C955" t="s">
        <v>2468</v>
      </c>
      <c r="D955" t="s">
        <v>84</v>
      </c>
      <c r="E955" t="s">
        <v>89</v>
      </c>
      <c r="G955" t="s">
        <v>90</v>
      </c>
      <c r="I955" t="s">
        <v>91</v>
      </c>
      <c r="L955">
        <v>15.542999999999999</v>
      </c>
      <c r="M955">
        <v>16.397012060000002</v>
      </c>
      <c r="N955">
        <v>16.532</v>
      </c>
      <c r="O955">
        <v>12.51193252</v>
      </c>
      <c r="P955">
        <v>9.5670000000000002</v>
      </c>
      <c r="Q955" s="86">
        <v>45821</v>
      </c>
      <c r="S955">
        <v>0.12</v>
      </c>
      <c r="W955">
        <v>6</v>
      </c>
      <c r="X955" s="86">
        <v>45698</v>
      </c>
      <c r="Y955">
        <v>4</v>
      </c>
      <c r="Z955" s="86">
        <v>45688</v>
      </c>
      <c r="AB955">
        <v>3</v>
      </c>
      <c r="AC955" t="s">
        <v>156</v>
      </c>
    </row>
    <row r="956" spans="1:29" x14ac:dyDescent="0.2">
      <c r="A956" t="s">
        <v>2470</v>
      </c>
      <c r="B956" t="s">
        <v>2471</v>
      </c>
      <c r="C956" t="s">
        <v>2470</v>
      </c>
      <c r="D956" t="s">
        <v>84</v>
      </c>
      <c r="E956" t="s">
        <v>89</v>
      </c>
      <c r="G956" t="s">
        <v>90</v>
      </c>
      <c r="I956" t="s">
        <v>91</v>
      </c>
      <c r="J956" t="s">
        <v>323</v>
      </c>
      <c r="K956" t="s">
        <v>512</v>
      </c>
      <c r="L956">
        <v>3.5049999999999999</v>
      </c>
      <c r="M956">
        <v>3.8667575709999999</v>
      </c>
      <c r="N956">
        <v>4.3920000000000003</v>
      </c>
      <c r="O956">
        <v>2.5343436050000001</v>
      </c>
      <c r="P956">
        <v>1.6459999999999999</v>
      </c>
      <c r="Q956" s="86">
        <v>45821</v>
      </c>
      <c r="S956">
        <v>0.43</v>
      </c>
      <c r="T956">
        <v>0.45</v>
      </c>
      <c r="V956" t="s">
        <v>2472</v>
      </c>
      <c r="W956">
        <v>3</v>
      </c>
      <c r="X956" s="86">
        <v>45747</v>
      </c>
      <c r="Y956">
        <v>2</v>
      </c>
      <c r="Z956" s="86">
        <v>45747</v>
      </c>
      <c r="AA956">
        <v>1</v>
      </c>
      <c r="AB956">
        <v>2</v>
      </c>
      <c r="AC956" t="s">
        <v>153</v>
      </c>
    </row>
    <row r="957" spans="1:29" x14ac:dyDescent="0.2">
      <c r="A957" t="s">
        <v>2473</v>
      </c>
      <c r="B957" t="s">
        <v>2474</v>
      </c>
      <c r="C957" t="s">
        <v>2473</v>
      </c>
      <c r="D957" t="s">
        <v>84</v>
      </c>
      <c r="E957" t="s">
        <v>116</v>
      </c>
      <c r="G957" t="s">
        <v>90</v>
      </c>
      <c r="H957" t="s">
        <v>163</v>
      </c>
      <c r="I957" t="s">
        <v>91</v>
      </c>
      <c r="O957">
        <v>127.4504534</v>
      </c>
      <c r="P957">
        <v>81.594800000000006</v>
      </c>
      <c r="Q957" s="86">
        <v>45503</v>
      </c>
      <c r="AB957">
        <v>5</v>
      </c>
      <c r="AC957" t="s">
        <v>86</v>
      </c>
    </row>
    <row r="958" spans="1:29" x14ac:dyDescent="0.2">
      <c r="A958" t="s">
        <v>2475</v>
      </c>
      <c r="B958" t="s">
        <v>2476</v>
      </c>
      <c r="C958" t="s">
        <v>2475</v>
      </c>
      <c r="D958" t="s">
        <v>84</v>
      </c>
      <c r="E958" t="s">
        <v>116</v>
      </c>
      <c r="G958" t="s">
        <v>90</v>
      </c>
      <c r="H958" t="s">
        <v>1989</v>
      </c>
      <c r="I958" t="s">
        <v>91</v>
      </c>
      <c r="L958">
        <v>26.853999999999999</v>
      </c>
      <c r="M958">
        <v>26.977835049999999</v>
      </c>
      <c r="N958">
        <v>27.099399999999999</v>
      </c>
      <c r="O958">
        <v>26.662214330000001</v>
      </c>
      <c r="P958">
        <v>33.511699999999998</v>
      </c>
      <c r="Q958" s="86">
        <v>45821</v>
      </c>
      <c r="AB958">
        <v>4</v>
      </c>
      <c r="AC958" t="s">
        <v>127</v>
      </c>
    </row>
    <row r="959" spans="1:29" x14ac:dyDescent="0.2">
      <c r="A959" t="s">
        <v>2477</v>
      </c>
      <c r="B959" t="s">
        <v>2478</v>
      </c>
      <c r="C959" t="s">
        <v>2477</v>
      </c>
      <c r="D959" t="s">
        <v>84</v>
      </c>
      <c r="E959" t="s">
        <v>89</v>
      </c>
      <c r="G959" t="s">
        <v>90</v>
      </c>
      <c r="H959" t="s">
        <v>2245</v>
      </c>
      <c r="I959" t="s">
        <v>91</v>
      </c>
      <c r="L959">
        <v>13.721</v>
      </c>
      <c r="M959">
        <v>10.23858495</v>
      </c>
      <c r="N959">
        <v>14.010999999999999</v>
      </c>
      <c r="O959">
        <v>10.16628468</v>
      </c>
      <c r="P959">
        <v>10.680999999999999</v>
      </c>
      <c r="Q959" s="86">
        <v>45821</v>
      </c>
      <c r="S959">
        <v>0.9</v>
      </c>
      <c r="W959">
        <v>5</v>
      </c>
      <c r="X959" s="86">
        <v>45705</v>
      </c>
      <c r="Y959">
        <v>4</v>
      </c>
      <c r="Z959" s="86">
        <v>45658</v>
      </c>
      <c r="AB959">
        <v>3</v>
      </c>
      <c r="AC959" t="s">
        <v>156</v>
      </c>
    </row>
    <row r="960" spans="1:29" x14ac:dyDescent="0.2">
      <c r="A960" t="s">
        <v>2479</v>
      </c>
      <c r="B960" t="s">
        <v>2480</v>
      </c>
      <c r="C960" t="s">
        <v>2479</v>
      </c>
      <c r="D960" t="s">
        <v>84</v>
      </c>
      <c r="E960" t="s">
        <v>89</v>
      </c>
      <c r="F960" t="s">
        <v>642</v>
      </c>
      <c r="G960" t="s">
        <v>90</v>
      </c>
      <c r="I960" t="s">
        <v>91</v>
      </c>
      <c r="J960" t="s">
        <v>323</v>
      </c>
      <c r="K960" t="s">
        <v>199</v>
      </c>
      <c r="L960">
        <v>12.996</v>
      </c>
      <c r="M960">
        <v>13.89133112</v>
      </c>
      <c r="N960">
        <v>13.071</v>
      </c>
      <c r="O960">
        <v>9.5012700080000005</v>
      </c>
      <c r="P960">
        <v>6.0220000000000002</v>
      </c>
      <c r="Q960" s="86">
        <v>45821</v>
      </c>
      <c r="S960">
        <v>0.12</v>
      </c>
      <c r="T960">
        <v>0.12</v>
      </c>
      <c r="V960" t="s">
        <v>2481</v>
      </c>
      <c r="W960">
        <v>6</v>
      </c>
      <c r="X960" s="86">
        <v>45698</v>
      </c>
      <c r="Y960">
        <v>5</v>
      </c>
      <c r="Z960" s="86">
        <v>45688</v>
      </c>
      <c r="AA960">
        <v>3</v>
      </c>
      <c r="AB960">
        <v>3</v>
      </c>
      <c r="AC960" t="s">
        <v>156</v>
      </c>
    </row>
    <row r="961" spans="1:29" x14ac:dyDescent="0.2">
      <c r="A961" t="s">
        <v>2482</v>
      </c>
      <c r="B961" t="s">
        <v>2483</v>
      </c>
      <c r="C961" t="s">
        <v>2482</v>
      </c>
      <c r="D961" t="s">
        <v>84</v>
      </c>
      <c r="E961" t="s">
        <v>89</v>
      </c>
      <c r="G961" t="s">
        <v>90</v>
      </c>
      <c r="I961" t="s">
        <v>91</v>
      </c>
      <c r="J961" t="s">
        <v>323</v>
      </c>
      <c r="K961" t="s">
        <v>199</v>
      </c>
      <c r="L961">
        <v>6.5949999999999998</v>
      </c>
      <c r="M961">
        <v>7.1138782730000001</v>
      </c>
      <c r="N961">
        <v>7.4729999999999999</v>
      </c>
      <c r="O961">
        <v>5.4719349780000002</v>
      </c>
      <c r="P961">
        <v>4.1909999999999998</v>
      </c>
      <c r="Q961" s="86">
        <v>45821</v>
      </c>
      <c r="S961">
        <v>0.22</v>
      </c>
      <c r="T961">
        <v>0.22</v>
      </c>
      <c r="V961" t="s">
        <v>2484</v>
      </c>
      <c r="W961">
        <v>4</v>
      </c>
      <c r="X961" s="86">
        <v>45698</v>
      </c>
      <c r="Y961">
        <v>3</v>
      </c>
      <c r="Z961" s="86">
        <v>45688</v>
      </c>
      <c r="AA961">
        <v>2</v>
      </c>
      <c r="AB961">
        <v>3</v>
      </c>
      <c r="AC961" t="s">
        <v>156</v>
      </c>
    </row>
    <row r="962" spans="1:29" x14ac:dyDescent="0.2">
      <c r="A962" t="s">
        <v>2485</v>
      </c>
      <c r="B962" t="s">
        <v>2486</v>
      </c>
      <c r="C962" t="s">
        <v>2485</v>
      </c>
      <c r="D962" t="s">
        <v>84</v>
      </c>
      <c r="E962" t="s">
        <v>89</v>
      </c>
      <c r="G962" t="s">
        <v>90</v>
      </c>
      <c r="I962" t="s">
        <v>91</v>
      </c>
      <c r="L962">
        <v>6.8360000000000003</v>
      </c>
      <c r="M962">
        <v>7.398822751</v>
      </c>
      <c r="N962">
        <v>7.9370000000000003</v>
      </c>
      <c r="O962">
        <v>5.4761860430000002</v>
      </c>
      <c r="P962">
        <v>3.8690000000000002</v>
      </c>
      <c r="Q962" s="86">
        <v>45821</v>
      </c>
      <c r="S962">
        <v>0.61</v>
      </c>
      <c r="W962">
        <v>4</v>
      </c>
      <c r="X962" s="86">
        <v>45772</v>
      </c>
      <c r="Y962">
        <v>3</v>
      </c>
      <c r="Z962" s="86">
        <v>45772</v>
      </c>
      <c r="AB962">
        <v>3</v>
      </c>
      <c r="AC962" t="s">
        <v>156</v>
      </c>
    </row>
    <row r="963" spans="1:29" x14ac:dyDescent="0.2">
      <c r="A963" t="s">
        <v>2487</v>
      </c>
      <c r="B963" t="s">
        <v>2488</v>
      </c>
      <c r="C963" t="s">
        <v>2487</v>
      </c>
      <c r="D963" t="s">
        <v>84</v>
      </c>
      <c r="E963" t="s">
        <v>89</v>
      </c>
      <c r="G963" t="s">
        <v>90</v>
      </c>
      <c r="I963" t="s">
        <v>91</v>
      </c>
      <c r="J963" t="s">
        <v>323</v>
      </c>
      <c r="K963" t="s">
        <v>1160</v>
      </c>
      <c r="L963">
        <v>6.8170000000000002</v>
      </c>
      <c r="M963">
        <v>7.2987071480000001</v>
      </c>
      <c r="N963">
        <v>7.9320000000000004</v>
      </c>
      <c r="O963">
        <v>3.6921856590000002</v>
      </c>
      <c r="P963">
        <v>1.9</v>
      </c>
      <c r="Q963" s="86">
        <v>45821</v>
      </c>
      <c r="S963">
        <v>0.6</v>
      </c>
      <c r="T963">
        <v>0.6</v>
      </c>
      <c r="V963" t="s">
        <v>2489</v>
      </c>
      <c r="W963">
        <v>4</v>
      </c>
      <c r="X963" s="86">
        <v>45772</v>
      </c>
      <c r="Y963">
        <v>3</v>
      </c>
      <c r="Z963" s="86">
        <v>45772</v>
      </c>
      <c r="AA963">
        <v>2</v>
      </c>
      <c r="AB963">
        <v>3</v>
      </c>
      <c r="AC963" t="s">
        <v>156</v>
      </c>
    </row>
    <row r="964" spans="1:29" x14ac:dyDescent="0.2">
      <c r="A964" t="s">
        <v>2490</v>
      </c>
      <c r="B964" t="s">
        <v>2491</v>
      </c>
      <c r="C964" t="s">
        <v>2490</v>
      </c>
      <c r="D964" t="s">
        <v>84</v>
      </c>
      <c r="E964" t="s">
        <v>89</v>
      </c>
      <c r="G964" t="s">
        <v>90</v>
      </c>
      <c r="I964" t="s">
        <v>91</v>
      </c>
      <c r="J964" t="s">
        <v>323</v>
      </c>
      <c r="K964" t="s">
        <v>2363</v>
      </c>
      <c r="L964">
        <v>2.089</v>
      </c>
      <c r="M964">
        <v>2.1605053879999998</v>
      </c>
      <c r="N964">
        <v>2.1709999999999998</v>
      </c>
      <c r="O964">
        <v>1.405323519</v>
      </c>
      <c r="P964">
        <v>1.119</v>
      </c>
      <c r="Q964" s="86">
        <v>45821</v>
      </c>
      <c r="S964">
        <v>0.43</v>
      </c>
      <c r="T964">
        <v>0.43</v>
      </c>
      <c r="V964" t="s">
        <v>2492</v>
      </c>
      <c r="W964">
        <v>3</v>
      </c>
      <c r="X964" s="86">
        <v>45705</v>
      </c>
      <c r="Y964">
        <v>2</v>
      </c>
      <c r="Z964" s="86">
        <v>45657</v>
      </c>
      <c r="AA964">
        <v>2</v>
      </c>
      <c r="AB964">
        <v>2</v>
      </c>
      <c r="AC964" t="s">
        <v>153</v>
      </c>
    </row>
    <row r="965" spans="1:29" x14ac:dyDescent="0.2">
      <c r="A965" t="s">
        <v>2493</v>
      </c>
      <c r="B965" t="s">
        <v>2494</v>
      </c>
      <c r="C965" t="s">
        <v>2493</v>
      </c>
      <c r="D965" t="s">
        <v>84</v>
      </c>
      <c r="E965" t="s">
        <v>89</v>
      </c>
      <c r="G965" t="s">
        <v>90</v>
      </c>
      <c r="I965" t="s">
        <v>91</v>
      </c>
      <c r="J965" t="s">
        <v>323</v>
      </c>
      <c r="L965">
        <v>15.34</v>
      </c>
      <c r="M965">
        <v>11.95877709</v>
      </c>
      <c r="N965">
        <v>16.024000000000001</v>
      </c>
      <c r="O965">
        <v>9.7178048140000008</v>
      </c>
      <c r="P965">
        <v>12.305999999999999</v>
      </c>
      <c r="Q965" s="86">
        <v>45821</v>
      </c>
      <c r="S965">
        <v>0.25</v>
      </c>
      <c r="V965" t="s">
        <v>2495</v>
      </c>
      <c r="W965">
        <v>5</v>
      </c>
      <c r="X965" s="86">
        <v>45737</v>
      </c>
      <c r="Y965">
        <v>4</v>
      </c>
      <c r="Z965" s="86">
        <v>45657</v>
      </c>
      <c r="AA965">
        <v>3</v>
      </c>
      <c r="AB965">
        <v>3</v>
      </c>
      <c r="AC965" t="s">
        <v>156</v>
      </c>
    </row>
    <row r="966" spans="1:29" x14ac:dyDescent="0.2">
      <c r="A966" t="s">
        <v>2496</v>
      </c>
      <c r="B966" t="s">
        <v>2497</v>
      </c>
      <c r="C966" t="s">
        <v>2496</v>
      </c>
      <c r="D966" t="s">
        <v>84</v>
      </c>
      <c r="E966" t="s">
        <v>89</v>
      </c>
      <c r="G966" t="s">
        <v>90</v>
      </c>
      <c r="I966" t="s">
        <v>91</v>
      </c>
      <c r="J966" t="s">
        <v>323</v>
      </c>
      <c r="K966" t="s">
        <v>1793</v>
      </c>
      <c r="L966">
        <v>20.446999999999999</v>
      </c>
      <c r="M966">
        <v>18.198309399999999</v>
      </c>
      <c r="N966">
        <v>19.751999999999999</v>
      </c>
      <c r="O966">
        <v>14.958340659999999</v>
      </c>
      <c r="P966">
        <v>15.492000000000001</v>
      </c>
      <c r="Q966" s="86">
        <v>45821</v>
      </c>
      <c r="R966">
        <v>4</v>
      </c>
      <c r="S966">
        <v>1.46</v>
      </c>
      <c r="T966">
        <v>1.45</v>
      </c>
      <c r="V966" t="s">
        <v>2498</v>
      </c>
      <c r="W966">
        <v>6</v>
      </c>
      <c r="X966" s="86">
        <v>45810</v>
      </c>
      <c r="Y966">
        <v>4</v>
      </c>
      <c r="Z966" s="86">
        <v>45692</v>
      </c>
      <c r="AA966">
        <v>3</v>
      </c>
      <c r="AB966">
        <v>3</v>
      </c>
      <c r="AC966" t="s">
        <v>156</v>
      </c>
    </row>
    <row r="967" spans="1:29" x14ac:dyDescent="0.2">
      <c r="A967" t="s">
        <v>2499</v>
      </c>
      <c r="B967" t="s">
        <v>2500</v>
      </c>
      <c r="C967" t="s">
        <v>2499</v>
      </c>
      <c r="D967" t="s">
        <v>84</v>
      </c>
      <c r="E967" t="s">
        <v>89</v>
      </c>
      <c r="G967" t="s">
        <v>90</v>
      </c>
      <c r="I967" t="s">
        <v>91</v>
      </c>
      <c r="J967" t="s">
        <v>323</v>
      </c>
      <c r="K967" t="s">
        <v>1010</v>
      </c>
      <c r="L967">
        <v>14.696999999999999</v>
      </c>
      <c r="M967">
        <v>11.97139267</v>
      </c>
      <c r="N967">
        <v>12.976000000000001</v>
      </c>
      <c r="O967">
        <v>10.83586727</v>
      </c>
      <c r="P967">
        <v>11.645</v>
      </c>
      <c r="Q967" s="86">
        <v>45821</v>
      </c>
      <c r="S967">
        <v>0.76</v>
      </c>
      <c r="T967">
        <v>0.75</v>
      </c>
      <c r="V967" t="s">
        <v>2501</v>
      </c>
      <c r="W967">
        <v>6</v>
      </c>
      <c r="X967" s="86">
        <v>45747</v>
      </c>
      <c r="Y967">
        <v>4</v>
      </c>
      <c r="Z967" s="86">
        <v>45747</v>
      </c>
      <c r="AA967">
        <v>3</v>
      </c>
      <c r="AB967">
        <v>3</v>
      </c>
      <c r="AC967" t="s">
        <v>156</v>
      </c>
    </row>
    <row r="968" spans="1:29" x14ac:dyDescent="0.2">
      <c r="A968" t="s">
        <v>2502</v>
      </c>
      <c r="B968" t="s">
        <v>2503</v>
      </c>
      <c r="C968" t="s">
        <v>2502</v>
      </c>
      <c r="D968" t="s">
        <v>84</v>
      </c>
      <c r="G968" t="s">
        <v>90</v>
      </c>
      <c r="K968" t="s">
        <v>1010</v>
      </c>
      <c r="L968">
        <v>18.5</v>
      </c>
      <c r="M968">
        <v>14.89316017</v>
      </c>
      <c r="N968">
        <v>18.747</v>
      </c>
      <c r="O968">
        <v>14.11924718</v>
      </c>
      <c r="P968">
        <v>14.957000000000001</v>
      </c>
      <c r="Q968" s="86">
        <v>45821</v>
      </c>
      <c r="S968">
        <v>0.8</v>
      </c>
      <c r="V968" t="s">
        <v>2504</v>
      </c>
      <c r="W968">
        <v>6</v>
      </c>
      <c r="X968" s="86">
        <v>45798</v>
      </c>
      <c r="Y968">
        <v>4</v>
      </c>
      <c r="Z968" s="86">
        <v>45747</v>
      </c>
      <c r="AB968">
        <v>3</v>
      </c>
      <c r="AC968" t="s">
        <v>156</v>
      </c>
    </row>
    <row r="969" spans="1:29" x14ac:dyDescent="0.2">
      <c r="A969" t="s">
        <v>2505</v>
      </c>
      <c r="B969" t="s">
        <v>2506</v>
      </c>
      <c r="C969" t="s">
        <v>2505</v>
      </c>
      <c r="D969" t="s">
        <v>84</v>
      </c>
      <c r="E969" t="s">
        <v>89</v>
      </c>
      <c r="F969" t="s">
        <v>642</v>
      </c>
      <c r="G969" t="s">
        <v>90</v>
      </c>
      <c r="I969" t="s">
        <v>91</v>
      </c>
      <c r="J969" t="s">
        <v>323</v>
      </c>
      <c r="K969" t="s">
        <v>199</v>
      </c>
      <c r="L969">
        <v>9.282</v>
      </c>
      <c r="M969">
        <v>9.2038950289999999</v>
      </c>
      <c r="N969">
        <v>9.7650000000000006</v>
      </c>
      <c r="O969">
        <v>8.0279744470000001</v>
      </c>
      <c r="P969">
        <v>8.3390000000000004</v>
      </c>
      <c r="Q969" s="86">
        <v>45821</v>
      </c>
      <c r="S969">
        <v>0.22</v>
      </c>
      <c r="T969">
        <v>0.22</v>
      </c>
      <c r="V969" t="s">
        <v>2507</v>
      </c>
      <c r="W969">
        <v>5</v>
      </c>
      <c r="X969" s="86">
        <v>45698</v>
      </c>
      <c r="Y969">
        <v>4</v>
      </c>
      <c r="Z969" s="86">
        <v>45688</v>
      </c>
      <c r="AA969">
        <v>3</v>
      </c>
      <c r="AB969">
        <v>3</v>
      </c>
      <c r="AC969" t="s">
        <v>156</v>
      </c>
    </row>
    <row r="970" spans="1:29" x14ac:dyDescent="0.2">
      <c r="A970" t="s">
        <v>2508</v>
      </c>
      <c r="B970" t="s">
        <v>2509</v>
      </c>
      <c r="C970" t="s">
        <v>2508</v>
      </c>
      <c r="D970" t="s">
        <v>84</v>
      </c>
      <c r="E970" t="s">
        <v>89</v>
      </c>
      <c r="F970" t="s">
        <v>642</v>
      </c>
      <c r="G970" t="s">
        <v>90</v>
      </c>
      <c r="I970" t="s">
        <v>91</v>
      </c>
      <c r="J970" t="s">
        <v>323</v>
      </c>
      <c r="K970" t="s">
        <v>2460</v>
      </c>
      <c r="L970">
        <v>15.566000000000001</v>
      </c>
      <c r="M970">
        <v>12.63932005</v>
      </c>
      <c r="N970">
        <v>15.26</v>
      </c>
      <c r="O970">
        <v>11.770799139999999</v>
      </c>
      <c r="P970">
        <v>13.898999999999999</v>
      </c>
      <c r="Q970" s="86">
        <v>45821</v>
      </c>
      <c r="S970">
        <v>1.54</v>
      </c>
      <c r="T970">
        <v>1.5</v>
      </c>
      <c r="V970" t="s">
        <v>2510</v>
      </c>
      <c r="W970">
        <v>5</v>
      </c>
      <c r="X970" s="86">
        <v>45747</v>
      </c>
      <c r="AA970">
        <v>3</v>
      </c>
      <c r="AB970">
        <v>3</v>
      </c>
      <c r="AC970" t="s">
        <v>156</v>
      </c>
    </row>
    <row r="971" spans="1:29" x14ac:dyDescent="0.2">
      <c r="A971" t="s">
        <v>2511</v>
      </c>
      <c r="B971" t="s">
        <v>2512</v>
      </c>
      <c r="C971" t="s">
        <v>2511</v>
      </c>
      <c r="D971" t="s">
        <v>84</v>
      </c>
      <c r="E971" t="s">
        <v>89</v>
      </c>
      <c r="F971" t="s">
        <v>642</v>
      </c>
      <c r="G971" t="s">
        <v>90</v>
      </c>
      <c r="I971" t="s">
        <v>91</v>
      </c>
      <c r="J971" t="s">
        <v>323</v>
      </c>
      <c r="L971">
        <v>6.9480000000000004</v>
      </c>
      <c r="M971">
        <v>7.4035770860000003</v>
      </c>
      <c r="N971">
        <v>7.9240000000000004</v>
      </c>
      <c r="O971">
        <v>4.5216809170000003</v>
      </c>
      <c r="P971">
        <v>2.91</v>
      </c>
      <c r="Q971" s="86">
        <v>45821</v>
      </c>
      <c r="S971">
        <v>0.14000000000000001</v>
      </c>
      <c r="V971" t="s">
        <v>2513</v>
      </c>
      <c r="W971">
        <v>4</v>
      </c>
      <c r="X971" s="86">
        <v>45737</v>
      </c>
      <c r="Y971">
        <v>3</v>
      </c>
      <c r="Z971" s="86">
        <v>45657</v>
      </c>
      <c r="AA971">
        <v>2</v>
      </c>
      <c r="AB971">
        <v>3</v>
      </c>
      <c r="AC971" t="s">
        <v>156</v>
      </c>
    </row>
    <row r="972" spans="1:29" x14ac:dyDescent="0.2">
      <c r="A972" t="s">
        <v>2514</v>
      </c>
      <c r="B972" t="s">
        <v>2515</v>
      </c>
      <c r="C972" t="s">
        <v>2514</v>
      </c>
      <c r="D972" t="s">
        <v>84</v>
      </c>
      <c r="E972" t="s">
        <v>89</v>
      </c>
      <c r="G972" t="s">
        <v>90</v>
      </c>
      <c r="I972" t="s">
        <v>91</v>
      </c>
      <c r="L972">
        <v>11.786</v>
      </c>
      <c r="M972">
        <v>10.952074169999999</v>
      </c>
      <c r="N972">
        <v>11.837</v>
      </c>
      <c r="O972">
        <v>10.30639478</v>
      </c>
      <c r="P972">
        <v>10.522</v>
      </c>
      <c r="Q972" s="86">
        <v>45821</v>
      </c>
      <c r="S972">
        <v>0.87</v>
      </c>
      <c r="W972">
        <v>5</v>
      </c>
      <c r="X972" s="86">
        <v>45733</v>
      </c>
      <c r="Y972">
        <v>3</v>
      </c>
      <c r="Z972" s="86">
        <v>44169</v>
      </c>
      <c r="AB972">
        <v>3</v>
      </c>
      <c r="AC972" t="s">
        <v>156</v>
      </c>
    </row>
    <row r="973" spans="1:29" x14ac:dyDescent="0.2">
      <c r="A973" t="s">
        <v>17353</v>
      </c>
      <c r="B973" t="s">
        <v>17354</v>
      </c>
      <c r="C973" t="s">
        <v>17353</v>
      </c>
      <c r="D973" t="s">
        <v>84</v>
      </c>
      <c r="E973" t="s">
        <v>89</v>
      </c>
      <c r="G973" t="s">
        <v>90</v>
      </c>
      <c r="I973" t="s">
        <v>91</v>
      </c>
      <c r="L973">
        <v>15.303000000000001</v>
      </c>
      <c r="M973">
        <v>11.729436509999999</v>
      </c>
      <c r="N973">
        <v>15.744999999999999</v>
      </c>
      <c r="O973">
        <v>9.0844395109999994</v>
      </c>
      <c r="P973">
        <v>11.198</v>
      </c>
      <c r="Q973" s="86">
        <v>45821</v>
      </c>
      <c r="S973">
        <v>0.27</v>
      </c>
      <c r="W973">
        <v>5</v>
      </c>
      <c r="X973" s="86">
        <v>45747</v>
      </c>
      <c r="Y973">
        <v>4</v>
      </c>
      <c r="Z973" s="86">
        <v>45747</v>
      </c>
      <c r="AB973">
        <v>3</v>
      </c>
      <c r="AC973" t="s">
        <v>156</v>
      </c>
    </row>
    <row r="974" spans="1:29" x14ac:dyDescent="0.2">
      <c r="A974" t="s">
        <v>2516</v>
      </c>
      <c r="B974" t="s">
        <v>2517</v>
      </c>
      <c r="C974" t="s">
        <v>2516</v>
      </c>
      <c r="D974" t="s">
        <v>84</v>
      </c>
      <c r="E974" t="s">
        <v>89</v>
      </c>
      <c r="G974" t="s">
        <v>90</v>
      </c>
      <c r="L974">
        <v>15.542</v>
      </c>
      <c r="M974">
        <v>16.39684656</v>
      </c>
      <c r="N974">
        <v>16.530999999999999</v>
      </c>
      <c r="O974">
        <v>12.511148009999999</v>
      </c>
      <c r="P974">
        <v>9.5649999999999995</v>
      </c>
      <c r="Q974" s="86">
        <v>45821</v>
      </c>
      <c r="W974">
        <v>6</v>
      </c>
      <c r="X974" s="86">
        <v>45698</v>
      </c>
      <c r="Y974">
        <v>4</v>
      </c>
      <c r="Z974" s="86">
        <v>45688</v>
      </c>
      <c r="AB974">
        <v>3</v>
      </c>
      <c r="AC974" t="s">
        <v>156</v>
      </c>
    </row>
    <row r="975" spans="1:29" x14ac:dyDescent="0.2">
      <c r="A975" t="s">
        <v>2518</v>
      </c>
      <c r="B975" t="s">
        <v>2519</v>
      </c>
      <c r="C975" t="s">
        <v>2518</v>
      </c>
      <c r="D975" t="s">
        <v>84</v>
      </c>
      <c r="E975" t="s">
        <v>89</v>
      </c>
      <c r="F975" t="s">
        <v>642</v>
      </c>
      <c r="G975" t="s">
        <v>90</v>
      </c>
      <c r="I975" t="s">
        <v>91</v>
      </c>
      <c r="J975" t="s">
        <v>323</v>
      </c>
      <c r="K975" t="s">
        <v>2460</v>
      </c>
      <c r="L975">
        <v>15.557</v>
      </c>
      <c r="M975">
        <v>12.62343212</v>
      </c>
      <c r="N975">
        <v>15.241</v>
      </c>
      <c r="O975">
        <v>11.7303161</v>
      </c>
      <c r="P975">
        <v>13.823</v>
      </c>
      <c r="Q975" s="86">
        <v>45821</v>
      </c>
      <c r="S975">
        <v>1.04</v>
      </c>
      <c r="T975">
        <v>1</v>
      </c>
      <c r="V975" t="s">
        <v>2520</v>
      </c>
      <c r="W975">
        <v>5</v>
      </c>
      <c r="X975" s="86">
        <v>45747</v>
      </c>
      <c r="AA975">
        <v>3</v>
      </c>
      <c r="AB975">
        <v>3</v>
      </c>
      <c r="AC975" t="s">
        <v>156</v>
      </c>
    </row>
    <row r="976" spans="1:29" x14ac:dyDescent="0.2">
      <c r="A976" t="s">
        <v>2521</v>
      </c>
      <c r="B976" t="s">
        <v>2522</v>
      </c>
      <c r="C976" t="s">
        <v>2521</v>
      </c>
      <c r="D976" t="s">
        <v>84</v>
      </c>
      <c r="E976" t="s">
        <v>89</v>
      </c>
      <c r="G976" t="s">
        <v>90</v>
      </c>
      <c r="I976" t="s">
        <v>91</v>
      </c>
      <c r="J976" t="s">
        <v>323</v>
      </c>
      <c r="K976" t="s">
        <v>512</v>
      </c>
      <c r="L976">
        <v>7.9029999999999996</v>
      </c>
      <c r="M976">
        <v>8.5966849849999996</v>
      </c>
      <c r="N976">
        <v>9.5679999999999996</v>
      </c>
      <c r="O976">
        <v>6.2004187320000002</v>
      </c>
      <c r="P976">
        <v>4.3689999999999998</v>
      </c>
      <c r="Q976" s="86">
        <v>45821</v>
      </c>
      <c r="S976">
        <v>0.68</v>
      </c>
      <c r="T976">
        <v>0.66</v>
      </c>
      <c r="V976" t="s">
        <v>2523</v>
      </c>
      <c r="W976">
        <v>4</v>
      </c>
      <c r="X976" s="86">
        <v>45747</v>
      </c>
      <c r="Y976">
        <v>3</v>
      </c>
      <c r="Z976" s="86">
        <v>45747</v>
      </c>
      <c r="AA976">
        <v>2</v>
      </c>
      <c r="AB976">
        <v>3</v>
      </c>
      <c r="AC976" t="s">
        <v>156</v>
      </c>
    </row>
    <row r="977" spans="1:29" x14ac:dyDescent="0.2">
      <c r="A977" t="s">
        <v>2524</v>
      </c>
      <c r="B977" t="s">
        <v>2525</v>
      </c>
      <c r="C977" t="s">
        <v>2524</v>
      </c>
      <c r="D977" t="s">
        <v>84</v>
      </c>
      <c r="E977" t="s">
        <v>89</v>
      </c>
      <c r="F977" t="s">
        <v>642</v>
      </c>
      <c r="G977" t="s">
        <v>90</v>
      </c>
      <c r="I977" t="s">
        <v>91</v>
      </c>
      <c r="J977" t="s">
        <v>323</v>
      </c>
      <c r="K977" t="s">
        <v>2460</v>
      </c>
      <c r="L977">
        <v>15.55</v>
      </c>
      <c r="M977">
        <v>12.612727</v>
      </c>
      <c r="N977">
        <v>15.228999999999999</v>
      </c>
      <c r="O977">
        <v>11.70647166</v>
      </c>
      <c r="P977">
        <v>13.778</v>
      </c>
      <c r="Q977" s="86">
        <v>45821</v>
      </c>
      <c r="S977">
        <v>0.94</v>
      </c>
      <c r="T977">
        <v>0.9</v>
      </c>
      <c r="V977" t="s">
        <v>2526</v>
      </c>
      <c r="W977">
        <v>5</v>
      </c>
      <c r="X977" s="86">
        <v>45747</v>
      </c>
      <c r="AA977">
        <v>3</v>
      </c>
      <c r="AB977">
        <v>3</v>
      </c>
      <c r="AC977" t="s">
        <v>156</v>
      </c>
    </row>
    <row r="978" spans="1:29" x14ac:dyDescent="0.2">
      <c r="A978" t="s">
        <v>2527</v>
      </c>
      <c r="B978" t="s">
        <v>2528</v>
      </c>
      <c r="C978" t="s">
        <v>2527</v>
      </c>
      <c r="D978" t="s">
        <v>84</v>
      </c>
      <c r="E978" t="s">
        <v>89</v>
      </c>
      <c r="F978" t="s">
        <v>642</v>
      </c>
      <c r="G978" t="s">
        <v>90</v>
      </c>
      <c r="I978" t="s">
        <v>91</v>
      </c>
      <c r="J978" t="s">
        <v>323</v>
      </c>
      <c r="K978" t="s">
        <v>1048</v>
      </c>
      <c r="L978">
        <v>7.9180000000000001</v>
      </c>
      <c r="M978">
        <v>7.8946018929999999</v>
      </c>
      <c r="N978">
        <v>8.6449999999999996</v>
      </c>
      <c r="O978">
        <v>6.7340172860000003</v>
      </c>
      <c r="P978">
        <v>5.2039999999999997</v>
      </c>
      <c r="Q978" s="86">
        <v>45821</v>
      </c>
      <c r="S978">
        <v>0.74</v>
      </c>
      <c r="T978">
        <v>0.65</v>
      </c>
      <c r="V978" t="s">
        <v>2529</v>
      </c>
      <c r="W978">
        <v>4</v>
      </c>
      <c r="X978" s="86">
        <v>45808</v>
      </c>
      <c r="Y978">
        <v>3</v>
      </c>
      <c r="Z978" s="86">
        <v>45808</v>
      </c>
      <c r="AA978">
        <v>3</v>
      </c>
      <c r="AB978">
        <v>3</v>
      </c>
      <c r="AC978" t="s">
        <v>156</v>
      </c>
    </row>
    <row r="979" spans="1:29" x14ac:dyDescent="0.2">
      <c r="A979" t="s">
        <v>2530</v>
      </c>
      <c r="B979" t="s">
        <v>2531</v>
      </c>
      <c r="C979" t="s">
        <v>2530</v>
      </c>
      <c r="D979" t="s">
        <v>84</v>
      </c>
      <c r="E979" t="s">
        <v>89</v>
      </c>
      <c r="G979" t="s">
        <v>90</v>
      </c>
      <c r="I979" t="s">
        <v>91</v>
      </c>
      <c r="J979" t="s">
        <v>323</v>
      </c>
      <c r="K979" t="s">
        <v>1010</v>
      </c>
      <c r="L979">
        <v>6.61</v>
      </c>
      <c r="M979">
        <v>6.7534793290000001</v>
      </c>
      <c r="N979">
        <v>7.1740000000000004</v>
      </c>
      <c r="O979">
        <v>5.6418656130000002</v>
      </c>
      <c r="P979">
        <v>5.4420000000000002</v>
      </c>
      <c r="Q979" s="86">
        <v>45821</v>
      </c>
      <c r="S979">
        <v>1.34</v>
      </c>
      <c r="T979">
        <v>0.75</v>
      </c>
      <c r="W979">
        <v>4</v>
      </c>
      <c r="X979" s="86">
        <v>45747</v>
      </c>
      <c r="Y979">
        <v>3</v>
      </c>
      <c r="Z979" s="86">
        <v>45747</v>
      </c>
      <c r="AA979">
        <v>2</v>
      </c>
      <c r="AB979">
        <v>3</v>
      </c>
      <c r="AC979" t="s">
        <v>156</v>
      </c>
    </row>
    <row r="980" spans="1:29" x14ac:dyDescent="0.2">
      <c r="A980" t="s">
        <v>2532</v>
      </c>
      <c r="B980" t="s">
        <v>2533</v>
      </c>
      <c r="C980" t="s">
        <v>2532</v>
      </c>
      <c r="D980" t="s">
        <v>84</v>
      </c>
      <c r="E980" t="s">
        <v>89</v>
      </c>
      <c r="G980" t="s">
        <v>90</v>
      </c>
      <c r="H980" t="s">
        <v>2245</v>
      </c>
      <c r="I980" t="s">
        <v>91</v>
      </c>
      <c r="L980">
        <v>16.103000000000002</v>
      </c>
      <c r="M980">
        <v>15.33065961</v>
      </c>
      <c r="N980">
        <v>16.826000000000001</v>
      </c>
      <c r="O980">
        <v>12.50104874</v>
      </c>
      <c r="P980">
        <v>13.898</v>
      </c>
      <c r="Q980" s="86">
        <v>45821</v>
      </c>
      <c r="S980">
        <v>0.99</v>
      </c>
      <c r="W980">
        <v>6</v>
      </c>
      <c r="X980" s="86">
        <v>45747</v>
      </c>
      <c r="Y980">
        <v>4</v>
      </c>
      <c r="Z980" s="86">
        <v>45747</v>
      </c>
      <c r="AB980">
        <v>3</v>
      </c>
      <c r="AC980" t="s">
        <v>156</v>
      </c>
    </row>
    <row r="981" spans="1:29" x14ac:dyDescent="0.2">
      <c r="A981" t="s">
        <v>2534</v>
      </c>
      <c r="B981" t="s">
        <v>2535</v>
      </c>
      <c r="C981" t="s">
        <v>2534</v>
      </c>
      <c r="D981" t="s">
        <v>84</v>
      </c>
      <c r="E981" t="s">
        <v>89</v>
      </c>
      <c r="F981" t="s">
        <v>642</v>
      </c>
      <c r="G981" t="s">
        <v>90</v>
      </c>
      <c r="I981" t="s">
        <v>91</v>
      </c>
      <c r="J981" t="s">
        <v>323</v>
      </c>
      <c r="K981" t="s">
        <v>199</v>
      </c>
      <c r="L981">
        <v>6.5940000000000003</v>
      </c>
      <c r="M981">
        <v>7.1136324599999998</v>
      </c>
      <c r="N981">
        <v>7.4729999999999999</v>
      </c>
      <c r="O981">
        <v>5.4719371089999997</v>
      </c>
      <c r="P981">
        <v>4.1909999999999998</v>
      </c>
      <c r="Q981" s="86">
        <v>45821</v>
      </c>
      <c r="S981">
        <v>0.22</v>
      </c>
      <c r="T981">
        <v>0.22</v>
      </c>
      <c r="V981" t="s">
        <v>2536</v>
      </c>
      <c r="W981">
        <v>4</v>
      </c>
      <c r="X981" s="86">
        <v>45698</v>
      </c>
      <c r="Y981">
        <v>3</v>
      </c>
      <c r="Z981" s="86">
        <v>45688</v>
      </c>
      <c r="AA981">
        <v>2</v>
      </c>
      <c r="AB981">
        <v>3</v>
      </c>
      <c r="AC981" t="s">
        <v>156</v>
      </c>
    </row>
    <row r="982" spans="1:29" x14ac:dyDescent="0.2">
      <c r="A982" t="s">
        <v>2537</v>
      </c>
      <c r="B982" t="s">
        <v>2538</v>
      </c>
      <c r="C982" t="s">
        <v>2537</v>
      </c>
      <c r="D982" t="s">
        <v>84</v>
      </c>
      <c r="E982" t="s">
        <v>89</v>
      </c>
      <c r="F982" t="s">
        <v>642</v>
      </c>
      <c r="G982" t="s">
        <v>90</v>
      </c>
      <c r="I982" t="s">
        <v>91</v>
      </c>
      <c r="J982" t="s">
        <v>323</v>
      </c>
      <c r="K982" t="s">
        <v>199</v>
      </c>
      <c r="L982">
        <v>9.282</v>
      </c>
      <c r="M982">
        <v>9.2039468200000005</v>
      </c>
      <c r="N982">
        <v>9.7650000000000006</v>
      </c>
      <c r="O982">
        <v>8.0280408560000005</v>
      </c>
      <c r="P982">
        <v>8.3390000000000004</v>
      </c>
      <c r="Q982" s="86">
        <v>45821</v>
      </c>
      <c r="S982">
        <v>0.22</v>
      </c>
      <c r="T982">
        <v>0.22</v>
      </c>
      <c r="V982" t="s">
        <v>2539</v>
      </c>
      <c r="W982">
        <v>5</v>
      </c>
      <c r="X982" s="86">
        <v>45698</v>
      </c>
      <c r="Y982">
        <v>4</v>
      </c>
      <c r="Z982" s="86">
        <v>45688</v>
      </c>
      <c r="AA982">
        <v>3</v>
      </c>
      <c r="AB982">
        <v>3</v>
      </c>
      <c r="AC982" t="s">
        <v>156</v>
      </c>
    </row>
    <row r="983" spans="1:29" x14ac:dyDescent="0.2">
      <c r="A983" t="s">
        <v>2540</v>
      </c>
      <c r="B983" t="s">
        <v>2541</v>
      </c>
      <c r="C983" t="s">
        <v>2540</v>
      </c>
      <c r="D983" t="s">
        <v>84</v>
      </c>
      <c r="E983" t="s">
        <v>89</v>
      </c>
      <c r="G983" t="s">
        <v>90</v>
      </c>
      <c r="L983">
        <v>10.837999999999999</v>
      </c>
      <c r="M983">
        <v>10.42895854</v>
      </c>
      <c r="N983">
        <v>10.287000000000001</v>
      </c>
      <c r="O983">
        <v>9.6260380510000001</v>
      </c>
      <c r="P983">
        <v>11.010999999999999</v>
      </c>
      <c r="Q983" s="86">
        <v>45821</v>
      </c>
      <c r="S983">
        <v>0.62</v>
      </c>
      <c r="T983">
        <v>0.62</v>
      </c>
      <c r="W983">
        <v>6</v>
      </c>
      <c r="X983" s="86">
        <v>45747</v>
      </c>
      <c r="Y983">
        <v>4</v>
      </c>
      <c r="Z983" s="86">
        <v>45747</v>
      </c>
      <c r="AB983">
        <v>3</v>
      </c>
      <c r="AC983" t="s">
        <v>156</v>
      </c>
    </row>
    <row r="984" spans="1:29" x14ac:dyDescent="0.2">
      <c r="A984" t="s">
        <v>2542</v>
      </c>
      <c r="B984" t="s">
        <v>2543</v>
      </c>
      <c r="C984" t="s">
        <v>2542</v>
      </c>
      <c r="D984" t="s">
        <v>84</v>
      </c>
      <c r="E984" t="s">
        <v>89</v>
      </c>
      <c r="F984" t="s">
        <v>642</v>
      </c>
      <c r="G984" t="s">
        <v>90</v>
      </c>
      <c r="I984" t="s">
        <v>91</v>
      </c>
      <c r="J984" t="s">
        <v>323</v>
      </c>
      <c r="K984" t="s">
        <v>2460</v>
      </c>
      <c r="L984">
        <v>15.571</v>
      </c>
      <c r="M984">
        <v>12.64305512</v>
      </c>
      <c r="N984">
        <v>15.265000000000001</v>
      </c>
      <c r="O984">
        <v>11.77305861</v>
      </c>
      <c r="P984">
        <v>13.901999999999999</v>
      </c>
      <c r="Q984" s="86">
        <v>45821</v>
      </c>
      <c r="S984">
        <v>1.04</v>
      </c>
      <c r="T984">
        <v>1</v>
      </c>
      <c r="V984" t="s">
        <v>2544</v>
      </c>
      <c r="W984">
        <v>5</v>
      </c>
      <c r="X984" s="86">
        <v>45747</v>
      </c>
      <c r="AA984">
        <v>3</v>
      </c>
      <c r="AB984">
        <v>3</v>
      </c>
      <c r="AC984" t="s">
        <v>156</v>
      </c>
    </row>
    <row r="985" spans="1:29" x14ac:dyDescent="0.2">
      <c r="A985" t="s">
        <v>2545</v>
      </c>
      <c r="B985" t="s">
        <v>2546</v>
      </c>
      <c r="C985" t="s">
        <v>2545</v>
      </c>
      <c r="D985" t="s">
        <v>84</v>
      </c>
      <c r="E985" t="s">
        <v>89</v>
      </c>
      <c r="G985" t="s">
        <v>90</v>
      </c>
      <c r="I985" t="s">
        <v>91</v>
      </c>
      <c r="J985" t="s">
        <v>323</v>
      </c>
      <c r="K985" t="s">
        <v>2460</v>
      </c>
      <c r="L985">
        <v>15.566000000000001</v>
      </c>
      <c r="M985">
        <v>12.639709290000001</v>
      </c>
      <c r="N985">
        <v>15.26</v>
      </c>
      <c r="O985">
        <v>11.771062840000001</v>
      </c>
      <c r="P985">
        <v>13.9</v>
      </c>
      <c r="Q985" s="86">
        <v>45821</v>
      </c>
      <c r="S985">
        <v>1.54</v>
      </c>
      <c r="T985">
        <v>1.5</v>
      </c>
      <c r="V985" t="s">
        <v>2547</v>
      </c>
      <c r="W985">
        <v>5</v>
      </c>
      <c r="X985" s="86">
        <v>45747</v>
      </c>
      <c r="AA985">
        <v>3</v>
      </c>
      <c r="AB985">
        <v>3</v>
      </c>
      <c r="AC985" t="s">
        <v>156</v>
      </c>
    </row>
    <row r="986" spans="1:29" x14ac:dyDescent="0.2">
      <c r="A986" t="s">
        <v>2548</v>
      </c>
      <c r="B986" t="s">
        <v>2549</v>
      </c>
      <c r="C986" t="s">
        <v>2548</v>
      </c>
      <c r="D986" t="s">
        <v>84</v>
      </c>
      <c r="E986" t="s">
        <v>89</v>
      </c>
      <c r="F986" t="s">
        <v>642</v>
      </c>
      <c r="G986" t="s">
        <v>90</v>
      </c>
      <c r="I986" t="s">
        <v>91</v>
      </c>
      <c r="J986" t="s">
        <v>323</v>
      </c>
      <c r="K986" t="s">
        <v>778</v>
      </c>
      <c r="L986">
        <v>9.2539999999999996</v>
      </c>
      <c r="M986">
        <v>10.174242509999999</v>
      </c>
      <c r="N986">
        <v>11.398999999999999</v>
      </c>
      <c r="O986">
        <v>6.6203399220000003</v>
      </c>
      <c r="P986">
        <v>4.6059999999999999</v>
      </c>
      <c r="Q986" s="86">
        <v>45821</v>
      </c>
      <c r="S986">
        <v>0.56000000000000005</v>
      </c>
      <c r="T986">
        <v>0.5</v>
      </c>
      <c r="V986" t="s">
        <v>2550</v>
      </c>
      <c r="W986">
        <v>4</v>
      </c>
      <c r="X986" s="86">
        <v>45747</v>
      </c>
      <c r="Y986">
        <v>2</v>
      </c>
      <c r="Z986" s="86">
        <v>45747</v>
      </c>
      <c r="AA986">
        <v>3</v>
      </c>
      <c r="AB986">
        <v>2</v>
      </c>
      <c r="AC986" t="s">
        <v>153</v>
      </c>
    </row>
    <row r="987" spans="1:29" x14ac:dyDescent="0.2">
      <c r="A987" t="s">
        <v>2551</v>
      </c>
      <c r="B987" t="s">
        <v>2552</v>
      </c>
      <c r="C987" t="s">
        <v>2551</v>
      </c>
      <c r="D987" t="s">
        <v>84</v>
      </c>
      <c r="E987" t="s">
        <v>89</v>
      </c>
      <c r="G987" t="s">
        <v>90</v>
      </c>
      <c r="I987" t="s">
        <v>91</v>
      </c>
      <c r="J987" t="s">
        <v>323</v>
      </c>
      <c r="K987" t="s">
        <v>512</v>
      </c>
      <c r="L987">
        <v>7.9969999999999999</v>
      </c>
      <c r="M987">
        <v>7.5549455109999997</v>
      </c>
      <c r="N987">
        <v>7.88</v>
      </c>
      <c r="O987">
        <v>6.4016198319999997</v>
      </c>
      <c r="P987">
        <v>5.5119999999999996</v>
      </c>
      <c r="Q987" s="86">
        <v>45821</v>
      </c>
      <c r="S987">
        <v>0.68</v>
      </c>
      <c r="T987">
        <v>0.65</v>
      </c>
      <c r="V987" t="s">
        <v>2553</v>
      </c>
      <c r="W987">
        <v>5</v>
      </c>
      <c r="X987" s="86">
        <v>45747</v>
      </c>
      <c r="Y987">
        <v>3</v>
      </c>
      <c r="Z987" s="86">
        <v>45747</v>
      </c>
      <c r="AA987">
        <v>3</v>
      </c>
      <c r="AB987">
        <v>3</v>
      </c>
      <c r="AC987" t="s">
        <v>156</v>
      </c>
    </row>
    <row r="988" spans="1:29" x14ac:dyDescent="0.2">
      <c r="A988" t="s">
        <v>17198</v>
      </c>
      <c r="B988" t="s">
        <v>17199</v>
      </c>
      <c r="C988" t="s">
        <v>17198</v>
      </c>
      <c r="D988" t="s">
        <v>84</v>
      </c>
      <c r="E988" t="s">
        <v>89</v>
      </c>
      <c r="G988" t="s">
        <v>90</v>
      </c>
      <c r="I988" t="s">
        <v>91</v>
      </c>
      <c r="L988">
        <v>19.010999999999999</v>
      </c>
      <c r="M988">
        <v>14.307473509999999</v>
      </c>
      <c r="N988">
        <v>18.353999999999999</v>
      </c>
      <c r="O988">
        <v>13.36137523</v>
      </c>
      <c r="P988">
        <v>14.010999999999999</v>
      </c>
      <c r="Q988" s="86">
        <v>45821</v>
      </c>
      <c r="S988">
        <v>1.48</v>
      </c>
      <c r="W988">
        <v>6</v>
      </c>
      <c r="X988" s="86">
        <v>45778</v>
      </c>
      <c r="Y988">
        <v>3</v>
      </c>
      <c r="Z988" s="86">
        <v>43220</v>
      </c>
      <c r="AB988">
        <v>3</v>
      </c>
      <c r="AC988" t="s">
        <v>156</v>
      </c>
    </row>
    <row r="989" spans="1:29" x14ac:dyDescent="0.2">
      <c r="A989" t="s">
        <v>2554</v>
      </c>
      <c r="B989" t="s">
        <v>2555</v>
      </c>
      <c r="C989" t="s">
        <v>2554</v>
      </c>
      <c r="D989" t="s">
        <v>84</v>
      </c>
      <c r="E989" t="s">
        <v>89</v>
      </c>
      <c r="G989" t="s">
        <v>90</v>
      </c>
      <c r="I989" t="s">
        <v>91</v>
      </c>
      <c r="L989">
        <v>15.333</v>
      </c>
      <c r="M989">
        <v>11.951630379999999</v>
      </c>
      <c r="N989">
        <v>16.013000000000002</v>
      </c>
      <c r="O989">
        <v>9.7114587409999995</v>
      </c>
      <c r="P989">
        <v>12.285</v>
      </c>
      <c r="Q989" s="86">
        <v>45821</v>
      </c>
      <c r="S989">
        <v>0.25</v>
      </c>
      <c r="W989">
        <v>5</v>
      </c>
      <c r="X989" s="86">
        <v>45737</v>
      </c>
      <c r="Y989">
        <v>7</v>
      </c>
      <c r="Z989" s="86">
        <v>45657</v>
      </c>
      <c r="AB989">
        <v>5</v>
      </c>
      <c r="AC989" t="s">
        <v>86</v>
      </c>
    </row>
    <row r="990" spans="1:29" x14ac:dyDescent="0.2">
      <c r="A990" t="s">
        <v>2556</v>
      </c>
      <c r="B990" t="s">
        <v>2557</v>
      </c>
      <c r="C990" t="s">
        <v>2556</v>
      </c>
      <c r="D990" t="s">
        <v>84</v>
      </c>
      <c r="E990" t="s">
        <v>89</v>
      </c>
      <c r="F990" t="s">
        <v>642</v>
      </c>
      <c r="G990" t="s">
        <v>90</v>
      </c>
      <c r="I990" t="s">
        <v>91</v>
      </c>
      <c r="J990" t="s">
        <v>323</v>
      </c>
      <c r="K990" t="s">
        <v>199</v>
      </c>
      <c r="L990">
        <v>8.0749999999999993</v>
      </c>
      <c r="M990">
        <v>8.2541020520000004</v>
      </c>
      <c r="N990">
        <v>8.7739999999999991</v>
      </c>
      <c r="O990">
        <v>6.8922992140000003</v>
      </c>
      <c r="P990">
        <v>6.6689999999999996</v>
      </c>
      <c r="Q990" s="86">
        <v>45821</v>
      </c>
      <c r="S990">
        <v>0.22</v>
      </c>
      <c r="T990">
        <v>0.22</v>
      </c>
      <c r="V990" t="s">
        <v>2558</v>
      </c>
      <c r="W990">
        <v>4</v>
      </c>
      <c r="X990" s="86">
        <v>45698</v>
      </c>
      <c r="Y990">
        <v>3</v>
      </c>
      <c r="Z990" s="86">
        <v>45688</v>
      </c>
      <c r="AA990">
        <v>2</v>
      </c>
      <c r="AB990">
        <v>3</v>
      </c>
      <c r="AC990" t="s">
        <v>156</v>
      </c>
    </row>
    <row r="991" spans="1:29" x14ac:dyDescent="0.2">
      <c r="A991" t="s">
        <v>2559</v>
      </c>
      <c r="B991" t="s">
        <v>2560</v>
      </c>
      <c r="C991" t="s">
        <v>2559</v>
      </c>
      <c r="D991" t="s">
        <v>84</v>
      </c>
      <c r="E991" t="s">
        <v>89</v>
      </c>
      <c r="G991" t="s">
        <v>90</v>
      </c>
      <c r="H991" t="s">
        <v>2245</v>
      </c>
      <c r="I991" t="s">
        <v>91</v>
      </c>
      <c r="L991">
        <v>11.709</v>
      </c>
      <c r="M991">
        <v>9.3660998000000006</v>
      </c>
      <c r="N991">
        <v>10.624000000000001</v>
      </c>
      <c r="O991">
        <v>8.4025758170000007</v>
      </c>
      <c r="P991">
        <v>9.2850000000000001</v>
      </c>
      <c r="Q991" s="86">
        <v>45821</v>
      </c>
      <c r="S991">
        <v>0.95</v>
      </c>
      <c r="W991">
        <v>5</v>
      </c>
      <c r="X991" s="86">
        <v>45777</v>
      </c>
      <c r="Y991">
        <v>4</v>
      </c>
      <c r="Z991" s="86">
        <v>45747</v>
      </c>
      <c r="AB991">
        <v>3</v>
      </c>
      <c r="AC991" t="s">
        <v>156</v>
      </c>
    </row>
    <row r="992" spans="1:29" x14ac:dyDescent="0.2">
      <c r="A992" t="s">
        <v>2561</v>
      </c>
      <c r="B992" t="s">
        <v>2562</v>
      </c>
      <c r="C992" t="s">
        <v>2561</v>
      </c>
      <c r="D992" t="s">
        <v>84</v>
      </c>
      <c r="E992" t="s">
        <v>89</v>
      </c>
      <c r="F992" t="s">
        <v>642</v>
      </c>
      <c r="G992" t="s">
        <v>90</v>
      </c>
      <c r="I992" t="s">
        <v>91</v>
      </c>
      <c r="J992" t="s">
        <v>323</v>
      </c>
      <c r="K992" t="s">
        <v>778</v>
      </c>
      <c r="L992">
        <v>9.2620000000000005</v>
      </c>
      <c r="M992">
        <v>10.180782389999999</v>
      </c>
      <c r="N992">
        <v>11.406000000000001</v>
      </c>
      <c r="O992">
        <v>6.6247631250000003</v>
      </c>
      <c r="P992">
        <v>4.609</v>
      </c>
      <c r="Q992" s="86">
        <v>45821</v>
      </c>
      <c r="S992">
        <v>0.56000000000000005</v>
      </c>
      <c r="T992">
        <v>0.5</v>
      </c>
      <c r="V992" t="s">
        <v>2563</v>
      </c>
      <c r="W992">
        <v>4</v>
      </c>
      <c r="X992" s="86">
        <v>45747</v>
      </c>
      <c r="Y992">
        <v>2</v>
      </c>
      <c r="Z992" s="86">
        <v>45747</v>
      </c>
      <c r="AA992">
        <v>3</v>
      </c>
      <c r="AB992">
        <v>2</v>
      </c>
      <c r="AC992" t="s">
        <v>153</v>
      </c>
    </row>
    <row r="993" spans="1:29" x14ac:dyDescent="0.2">
      <c r="A993" t="s">
        <v>2564</v>
      </c>
      <c r="B993" t="s">
        <v>2565</v>
      </c>
      <c r="C993" t="s">
        <v>2564</v>
      </c>
      <c r="D993" t="s">
        <v>84</v>
      </c>
      <c r="E993" t="s">
        <v>89</v>
      </c>
      <c r="F993" t="s">
        <v>642</v>
      </c>
      <c r="G993" t="s">
        <v>90</v>
      </c>
      <c r="I993" t="s">
        <v>91</v>
      </c>
      <c r="J993" t="s">
        <v>323</v>
      </c>
      <c r="K993" t="s">
        <v>1010</v>
      </c>
      <c r="L993">
        <v>7.7220000000000004</v>
      </c>
      <c r="M993">
        <v>8.4691597460000008</v>
      </c>
      <c r="N993">
        <v>9.3420000000000005</v>
      </c>
      <c r="O993">
        <v>7.9683788250000003</v>
      </c>
      <c r="P993">
        <v>6.2130000000000001</v>
      </c>
      <c r="Q993" s="86">
        <v>45821</v>
      </c>
      <c r="S993">
        <v>0.73</v>
      </c>
      <c r="T993">
        <v>0.5</v>
      </c>
      <c r="V993" t="s">
        <v>2566</v>
      </c>
      <c r="W993">
        <v>4</v>
      </c>
      <c r="X993" s="86">
        <v>45747</v>
      </c>
      <c r="Y993">
        <v>3</v>
      </c>
      <c r="Z993" s="86">
        <v>45747</v>
      </c>
      <c r="AA993">
        <v>2</v>
      </c>
      <c r="AB993">
        <v>3</v>
      </c>
      <c r="AC993" t="s">
        <v>156</v>
      </c>
    </row>
    <row r="994" spans="1:29" x14ac:dyDescent="0.2">
      <c r="A994" t="s">
        <v>2567</v>
      </c>
      <c r="B994" t="s">
        <v>2568</v>
      </c>
      <c r="C994" t="s">
        <v>2567</v>
      </c>
      <c r="D994" t="s">
        <v>84</v>
      </c>
      <c r="E994" t="s">
        <v>89</v>
      </c>
      <c r="G994" t="s">
        <v>90</v>
      </c>
      <c r="I994" t="s">
        <v>91</v>
      </c>
      <c r="J994" t="s">
        <v>323</v>
      </c>
      <c r="K994" t="s">
        <v>1461</v>
      </c>
      <c r="L994">
        <v>5.673</v>
      </c>
      <c r="M994">
        <v>5.1009464830000004</v>
      </c>
      <c r="N994">
        <v>5.2130000000000001</v>
      </c>
      <c r="O994">
        <v>4.7459686659999996</v>
      </c>
      <c r="P994">
        <v>3.7269999999999999</v>
      </c>
      <c r="Q994" s="86">
        <v>45821</v>
      </c>
      <c r="S994">
        <v>1.6</v>
      </c>
      <c r="T994">
        <v>0.75</v>
      </c>
      <c r="V994" t="s">
        <v>2569</v>
      </c>
      <c r="W994">
        <v>4</v>
      </c>
      <c r="X994" s="86">
        <v>45747</v>
      </c>
      <c r="Y994">
        <v>3</v>
      </c>
      <c r="Z994" s="86">
        <v>45747</v>
      </c>
      <c r="AA994">
        <v>2</v>
      </c>
      <c r="AB994">
        <v>3</v>
      </c>
      <c r="AC994" t="s">
        <v>156</v>
      </c>
    </row>
    <row r="995" spans="1:29" x14ac:dyDescent="0.2">
      <c r="A995" t="s">
        <v>2570</v>
      </c>
      <c r="B995" t="s">
        <v>2571</v>
      </c>
      <c r="C995" t="s">
        <v>2570</v>
      </c>
      <c r="D995" t="s">
        <v>84</v>
      </c>
      <c r="E995" t="s">
        <v>89</v>
      </c>
      <c r="G995" t="s">
        <v>90</v>
      </c>
      <c r="I995" t="s">
        <v>91</v>
      </c>
      <c r="J995" t="s">
        <v>323</v>
      </c>
      <c r="K995" t="s">
        <v>1010</v>
      </c>
      <c r="L995">
        <v>18.113</v>
      </c>
      <c r="M995">
        <v>15.2329899</v>
      </c>
      <c r="N995">
        <v>17.140999999999998</v>
      </c>
      <c r="O995">
        <v>14.71583644</v>
      </c>
      <c r="P995">
        <v>20.734000000000002</v>
      </c>
      <c r="Q995" s="86">
        <v>45821</v>
      </c>
      <c r="S995">
        <v>0.99</v>
      </c>
      <c r="T995">
        <v>0.75</v>
      </c>
      <c r="V995" t="s">
        <v>2572</v>
      </c>
      <c r="W995">
        <v>6</v>
      </c>
      <c r="X995" s="86">
        <v>45747</v>
      </c>
      <c r="Y995">
        <v>4</v>
      </c>
      <c r="Z995" s="86">
        <v>45747</v>
      </c>
      <c r="AA995">
        <v>4</v>
      </c>
      <c r="AB995">
        <v>3</v>
      </c>
      <c r="AC995" t="s">
        <v>156</v>
      </c>
    </row>
    <row r="996" spans="1:29" x14ac:dyDescent="0.2">
      <c r="A996" t="s">
        <v>2573</v>
      </c>
      <c r="B996" t="s">
        <v>2574</v>
      </c>
      <c r="C996" t="s">
        <v>2573</v>
      </c>
      <c r="D996" t="s">
        <v>84</v>
      </c>
      <c r="E996" t="s">
        <v>982</v>
      </c>
      <c r="G996" t="s">
        <v>90</v>
      </c>
      <c r="L996">
        <v>0.65700000000000003</v>
      </c>
      <c r="M996">
        <v>0.60980450799999997</v>
      </c>
      <c r="N996">
        <v>0.38800000000000001</v>
      </c>
      <c r="O996">
        <v>0.13351735000000001</v>
      </c>
      <c r="P996">
        <v>0.13100000000000001</v>
      </c>
      <c r="Q996" s="86">
        <v>45821</v>
      </c>
      <c r="W996">
        <v>1</v>
      </c>
      <c r="X996" s="86">
        <v>45747</v>
      </c>
      <c r="Y996">
        <v>1</v>
      </c>
      <c r="Z996" s="86">
        <v>45747</v>
      </c>
      <c r="AB996">
        <v>1</v>
      </c>
      <c r="AC996" t="s">
        <v>124</v>
      </c>
    </row>
    <row r="997" spans="1:29" x14ac:dyDescent="0.2">
      <c r="A997" t="s">
        <v>2575</v>
      </c>
      <c r="B997" t="s">
        <v>2576</v>
      </c>
      <c r="C997" t="s">
        <v>2575</v>
      </c>
      <c r="D997" t="s">
        <v>84</v>
      </c>
      <c r="E997" t="s">
        <v>89</v>
      </c>
      <c r="F997" t="s">
        <v>642</v>
      </c>
      <c r="G997" t="s">
        <v>90</v>
      </c>
      <c r="I997" t="s">
        <v>91</v>
      </c>
      <c r="J997" t="s">
        <v>323</v>
      </c>
      <c r="K997" t="s">
        <v>1716</v>
      </c>
      <c r="L997">
        <v>5.125</v>
      </c>
      <c r="M997">
        <v>5.4250416240000003</v>
      </c>
      <c r="N997">
        <v>6.109</v>
      </c>
      <c r="O997">
        <v>5.0240079709999996</v>
      </c>
      <c r="P997">
        <v>3.8639999999999999</v>
      </c>
      <c r="Q997" s="86">
        <v>45821</v>
      </c>
      <c r="S997">
        <v>1.44</v>
      </c>
      <c r="T997">
        <v>1.44</v>
      </c>
      <c r="V997" t="s">
        <v>2577</v>
      </c>
      <c r="W997">
        <v>3</v>
      </c>
      <c r="X997" s="86">
        <v>45702</v>
      </c>
      <c r="Y997">
        <v>2</v>
      </c>
      <c r="Z997" s="86">
        <v>45657</v>
      </c>
      <c r="AA997">
        <v>2</v>
      </c>
      <c r="AB997">
        <v>2</v>
      </c>
      <c r="AC997" t="s">
        <v>153</v>
      </c>
    </row>
    <row r="998" spans="1:29" x14ac:dyDescent="0.2">
      <c r="A998" t="s">
        <v>2578</v>
      </c>
      <c r="B998" t="s">
        <v>2579</v>
      </c>
      <c r="C998" t="s">
        <v>2578</v>
      </c>
      <c r="D998" t="s">
        <v>84</v>
      </c>
      <c r="E998" t="s">
        <v>89</v>
      </c>
      <c r="F998" t="s">
        <v>642</v>
      </c>
      <c r="G998" t="s">
        <v>90</v>
      </c>
      <c r="I998" t="s">
        <v>91</v>
      </c>
      <c r="J998" t="s">
        <v>323</v>
      </c>
      <c r="K998" t="s">
        <v>778</v>
      </c>
      <c r="L998">
        <v>20.184000000000001</v>
      </c>
      <c r="M998">
        <v>19.449901279999999</v>
      </c>
      <c r="N998">
        <v>21.8</v>
      </c>
      <c r="O998">
        <v>16.938058430000002</v>
      </c>
      <c r="P998">
        <v>16.940000000000001</v>
      </c>
      <c r="Q998" s="86">
        <v>45821</v>
      </c>
      <c r="S998">
        <v>0.91</v>
      </c>
      <c r="T998">
        <v>0.75</v>
      </c>
      <c r="V998" t="s">
        <v>2580</v>
      </c>
      <c r="W998">
        <v>6</v>
      </c>
      <c r="X998" s="86">
        <v>45747</v>
      </c>
      <c r="Y998">
        <v>4</v>
      </c>
      <c r="Z998" s="86">
        <v>45747</v>
      </c>
      <c r="AA998">
        <v>4</v>
      </c>
      <c r="AB998">
        <v>3</v>
      </c>
      <c r="AC998" t="s">
        <v>156</v>
      </c>
    </row>
    <row r="999" spans="1:29" x14ac:dyDescent="0.2">
      <c r="A999" t="s">
        <v>2581</v>
      </c>
      <c r="B999" t="s">
        <v>2582</v>
      </c>
      <c r="C999" t="s">
        <v>2581</v>
      </c>
      <c r="D999" t="s">
        <v>84</v>
      </c>
      <c r="E999" t="s">
        <v>89</v>
      </c>
      <c r="F999" t="s">
        <v>642</v>
      </c>
      <c r="G999" t="s">
        <v>90</v>
      </c>
      <c r="I999" t="s">
        <v>91</v>
      </c>
      <c r="J999" t="s">
        <v>323</v>
      </c>
      <c r="K999" t="s">
        <v>2363</v>
      </c>
      <c r="L999">
        <v>7.7629999999999999</v>
      </c>
      <c r="M999">
        <v>8.2861111899999997</v>
      </c>
      <c r="N999">
        <v>9.0050000000000008</v>
      </c>
      <c r="O999">
        <v>4.6523601509999999</v>
      </c>
      <c r="P999">
        <v>2.6869999999999998</v>
      </c>
      <c r="Q999" s="86">
        <v>45821</v>
      </c>
      <c r="S999">
        <v>0.35</v>
      </c>
      <c r="T999">
        <v>0.35</v>
      </c>
      <c r="V999" t="s">
        <v>2583</v>
      </c>
      <c r="W999">
        <v>4</v>
      </c>
      <c r="X999" s="86">
        <v>45705</v>
      </c>
      <c r="Y999">
        <v>3</v>
      </c>
      <c r="Z999" s="86">
        <v>45657</v>
      </c>
      <c r="AA999">
        <v>2</v>
      </c>
      <c r="AB999">
        <v>3</v>
      </c>
      <c r="AC999" t="s">
        <v>156</v>
      </c>
    </row>
    <row r="1000" spans="1:29" x14ac:dyDescent="0.2">
      <c r="A1000" t="s">
        <v>2584</v>
      </c>
      <c r="B1000" t="s">
        <v>2585</v>
      </c>
      <c r="C1000" t="s">
        <v>2584</v>
      </c>
      <c r="D1000" t="s">
        <v>84</v>
      </c>
      <c r="E1000" t="s">
        <v>89</v>
      </c>
      <c r="G1000" t="s">
        <v>90</v>
      </c>
      <c r="I1000" t="s">
        <v>91</v>
      </c>
      <c r="J1000" t="s">
        <v>323</v>
      </c>
      <c r="K1000" t="s">
        <v>1149</v>
      </c>
      <c r="L1000">
        <v>20.74</v>
      </c>
      <c r="M1000">
        <v>19.248534979999999</v>
      </c>
      <c r="N1000">
        <v>20.666</v>
      </c>
      <c r="O1000">
        <v>17.948041069999999</v>
      </c>
      <c r="P1000">
        <v>19.916</v>
      </c>
      <c r="Q1000" s="86">
        <v>45821</v>
      </c>
      <c r="S1000">
        <v>0.82</v>
      </c>
      <c r="T1000">
        <v>0.75</v>
      </c>
      <c r="V1000" t="s">
        <v>2586</v>
      </c>
      <c r="W1000">
        <v>6</v>
      </c>
      <c r="X1000" s="86">
        <v>45817</v>
      </c>
      <c r="Y1000">
        <v>5</v>
      </c>
      <c r="Z1000" s="86">
        <v>45443</v>
      </c>
      <c r="AA1000">
        <v>3</v>
      </c>
      <c r="AB1000">
        <v>3</v>
      </c>
      <c r="AC1000" t="s">
        <v>156</v>
      </c>
    </row>
    <row r="1001" spans="1:29" x14ac:dyDescent="0.2">
      <c r="A1001" t="s">
        <v>2587</v>
      </c>
      <c r="B1001" t="s">
        <v>2588</v>
      </c>
      <c r="C1001" t="s">
        <v>2587</v>
      </c>
      <c r="D1001" t="s">
        <v>84</v>
      </c>
      <c r="E1001" t="s">
        <v>89</v>
      </c>
      <c r="G1001" t="s">
        <v>90</v>
      </c>
      <c r="I1001" t="s">
        <v>91</v>
      </c>
      <c r="J1001" t="s">
        <v>323</v>
      </c>
      <c r="K1001" t="s">
        <v>706</v>
      </c>
      <c r="L1001">
        <v>16.541</v>
      </c>
      <c r="M1001">
        <v>12.24381988</v>
      </c>
      <c r="N1001">
        <v>12.968999999999999</v>
      </c>
      <c r="O1001">
        <v>11.00643775</v>
      </c>
      <c r="P1001">
        <v>9.7360000000000007</v>
      </c>
      <c r="Q1001" s="86">
        <v>45821</v>
      </c>
      <c r="S1001">
        <v>0.59</v>
      </c>
      <c r="T1001">
        <v>0.5</v>
      </c>
      <c r="W1001">
        <v>6</v>
      </c>
      <c r="X1001" s="86">
        <v>45783</v>
      </c>
      <c r="Y1001">
        <v>5</v>
      </c>
      <c r="Z1001" s="86">
        <v>45783</v>
      </c>
      <c r="AA1001">
        <v>3</v>
      </c>
      <c r="AB1001">
        <v>3</v>
      </c>
      <c r="AC1001" t="s">
        <v>156</v>
      </c>
    </row>
    <row r="1002" spans="1:29" x14ac:dyDescent="0.2">
      <c r="A1002" t="s">
        <v>2589</v>
      </c>
      <c r="B1002" t="s">
        <v>2590</v>
      </c>
      <c r="C1002" t="s">
        <v>2589</v>
      </c>
      <c r="D1002" t="s">
        <v>84</v>
      </c>
      <c r="E1002" t="s">
        <v>2591</v>
      </c>
      <c r="G1002" t="s">
        <v>90</v>
      </c>
      <c r="I1002" t="s">
        <v>91</v>
      </c>
      <c r="L1002">
        <v>22.234500000000001</v>
      </c>
      <c r="M1002">
        <v>23.665600340000001</v>
      </c>
      <c r="N1002">
        <v>24.899100000000001</v>
      </c>
      <c r="O1002">
        <v>19.518745450000001</v>
      </c>
      <c r="P1002">
        <v>13.6668</v>
      </c>
      <c r="Q1002" s="86">
        <v>45821</v>
      </c>
      <c r="AB1002">
        <v>4</v>
      </c>
      <c r="AC1002" t="s">
        <v>127</v>
      </c>
    </row>
    <row r="1003" spans="1:29" x14ac:dyDescent="0.2">
      <c r="A1003" t="s">
        <v>2592</v>
      </c>
      <c r="B1003" t="s">
        <v>2593</v>
      </c>
      <c r="C1003" t="s">
        <v>2592</v>
      </c>
      <c r="D1003" t="s">
        <v>84</v>
      </c>
      <c r="E1003" t="s">
        <v>89</v>
      </c>
      <c r="G1003" t="s">
        <v>90</v>
      </c>
      <c r="I1003" t="s">
        <v>91</v>
      </c>
      <c r="J1003" t="s">
        <v>323</v>
      </c>
      <c r="K1003" t="s">
        <v>1048</v>
      </c>
      <c r="L1003">
        <v>7.181</v>
      </c>
      <c r="M1003">
        <v>7.5773791599999996</v>
      </c>
      <c r="N1003">
        <v>7.851</v>
      </c>
      <c r="O1003">
        <v>8.0566743800000005</v>
      </c>
      <c r="P1003">
        <v>5.3570000000000002</v>
      </c>
      <c r="Q1003" s="86">
        <v>45821</v>
      </c>
      <c r="S1003">
        <v>0.65</v>
      </c>
      <c r="T1003">
        <v>0.6</v>
      </c>
      <c r="V1003" t="s">
        <v>2594</v>
      </c>
      <c r="W1003">
        <v>5</v>
      </c>
      <c r="X1003" s="86">
        <v>45808</v>
      </c>
      <c r="Y1003">
        <v>3</v>
      </c>
      <c r="Z1003" s="86">
        <v>45808</v>
      </c>
      <c r="AA1003">
        <v>2</v>
      </c>
      <c r="AB1003">
        <v>3</v>
      </c>
      <c r="AC1003" t="s">
        <v>156</v>
      </c>
    </row>
    <row r="1004" spans="1:29" x14ac:dyDescent="0.2">
      <c r="A1004" t="s">
        <v>2595</v>
      </c>
      <c r="B1004" t="s">
        <v>2596</v>
      </c>
      <c r="C1004" t="s">
        <v>2595</v>
      </c>
      <c r="D1004" t="s">
        <v>84</v>
      </c>
      <c r="E1004" t="s">
        <v>89</v>
      </c>
      <c r="G1004" t="s">
        <v>90</v>
      </c>
      <c r="I1004" t="s">
        <v>91</v>
      </c>
      <c r="J1004" t="s">
        <v>323</v>
      </c>
      <c r="K1004" t="s">
        <v>1010</v>
      </c>
      <c r="L1004">
        <v>8.7279999999999998</v>
      </c>
      <c r="M1004">
        <v>9.1275111409999994</v>
      </c>
      <c r="N1004">
        <v>9.5120000000000005</v>
      </c>
      <c r="O1004">
        <v>7.9474209250000003</v>
      </c>
      <c r="P1004">
        <v>5.5359999999999996</v>
      </c>
      <c r="Q1004" s="86">
        <v>45821</v>
      </c>
      <c r="S1004">
        <v>1.73</v>
      </c>
      <c r="T1004">
        <v>0.75</v>
      </c>
      <c r="W1004">
        <v>5</v>
      </c>
      <c r="X1004" s="86">
        <v>45798</v>
      </c>
      <c r="Y1004">
        <v>3</v>
      </c>
      <c r="Z1004" s="86">
        <v>45747</v>
      </c>
      <c r="AA1004">
        <v>3</v>
      </c>
      <c r="AB1004">
        <v>3</v>
      </c>
      <c r="AC1004" t="s">
        <v>156</v>
      </c>
    </row>
    <row r="1005" spans="1:29" x14ac:dyDescent="0.2">
      <c r="A1005" t="s">
        <v>2597</v>
      </c>
      <c r="B1005" t="s">
        <v>2598</v>
      </c>
      <c r="C1005" t="s">
        <v>2597</v>
      </c>
      <c r="D1005" t="s">
        <v>84</v>
      </c>
      <c r="E1005" t="s">
        <v>89</v>
      </c>
      <c r="G1005" t="s">
        <v>90</v>
      </c>
      <c r="H1005" t="s">
        <v>1196</v>
      </c>
      <c r="I1005" t="s">
        <v>91</v>
      </c>
      <c r="L1005">
        <v>15.161</v>
      </c>
      <c r="M1005">
        <v>10.51069714</v>
      </c>
      <c r="N1005">
        <v>15.371</v>
      </c>
      <c r="O1005">
        <v>10.34812765</v>
      </c>
      <c r="P1005">
        <v>10.714</v>
      </c>
      <c r="Q1005" s="86">
        <v>45821</v>
      </c>
      <c r="S1005">
        <v>0.94</v>
      </c>
      <c r="W1005">
        <v>5</v>
      </c>
      <c r="X1005" s="86">
        <v>45747</v>
      </c>
      <c r="Y1005">
        <v>4</v>
      </c>
      <c r="Z1005" s="86">
        <v>45747</v>
      </c>
      <c r="AB1005">
        <v>3</v>
      </c>
      <c r="AC1005" t="s">
        <v>156</v>
      </c>
    </row>
    <row r="1006" spans="1:29" x14ac:dyDescent="0.2">
      <c r="A1006" t="s">
        <v>2599</v>
      </c>
      <c r="B1006" t="s">
        <v>2600</v>
      </c>
      <c r="C1006" t="s">
        <v>2599</v>
      </c>
      <c r="D1006" t="s">
        <v>84</v>
      </c>
      <c r="E1006" t="s">
        <v>89</v>
      </c>
      <c r="G1006" t="s">
        <v>90</v>
      </c>
      <c r="I1006" t="s">
        <v>91</v>
      </c>
      <c r="J1006" t="s">
        <v>323</v>
      </c>
      <c r="K1006" t="s">
        <v>2601</v>
      </c>
      <c r="L1006">
        <v>9.0139999999999993</v>
      </c>
      <c r="M1006">
        <v>2.4407872080000002</v>
      </c>
      <c r="N1006">
        <v>9.0280000000000005</v>
      </c>
      <c r="O1006">
        <v>1.011030195</v>
      </c>
      <c r="P1006">
        <v>7.1829999999999998</v>
      </c>
      <c r="Q1006" s="86">
        <v>45821</v>
      </c>
      <c r="S1006">
        <v>0.63</v>
      </c>
      <c r="T1006">
        <v>0.6</v>
      </c>
      <c r="V1006" t="s">
        <v>2602</v>
      </c>
      <c r="W1006">
        <v>3</v>
      </c>
      <c r="X1006" s="86">
        <v>45778</v>
      </c>
      <c r="Y1006">
        <v>2</v>
      </c>
      <c r="Z1006" s="86">
        <v>43220</v>
      </c>
      <c r="AA1006">
        <v>2</v>
      </c>
      <c r="AB1006">
        <v>2</v>
      </c>
      <c r="AC1006" t="s">
        <v>153</v>
      </c>
    </row>
    <row r="1007" spans="1:29" x14ac:dyDescent="0.2">
      <c r="A1007" t="s">
        <v>2603</v>
      </c>
      <c r="B1007" t="s">
        <v>2604</v>
      </c>
      <c r="C1007" t="s">
        <v>2603</v>
      </c>
      <c r="D1007" t="s">
        <v>84</v>
      </c>
      <c r="E1007" t="s">
        <v>89</v>
      </c>
      <c r="F1007" t="s">
        <v>642</v>
      </c>
      <c r="G1007" t="s">
        <v>90</v>
      </c>
      <c r="I1007" t="s">
        <v>91</v>
      </c>
      <c r="J1007" t="s">
        <v>323</v>
      </c>
      <c r="K1007" t="s">
        <v>778</v>
      </c>
      <c r="L1007">
        <v>6.1950000000000003</v>
      </c>
      <c r="M1007">
        <v>6.3571911480000001</v>
      </c>
      <c r="N1007">
        <v>5.6680000000000001</v>
      </c>
      <c r="O1007">
        <v>6.3439303230000004</v>
      </c>
      <c r="P1007">
        <v>6.6989999999999998</v>
      </c>
      <c r="Q1007" s="86">
        <v>45821</v>
      </c>
      <c r="S1007">
        <v>0.91</v>
      </c>
      <c r="T1007">
        <v>0.75</v>
      </c>
      <c r="V1007" t="s">
        <v>2605</v>
      </c>
      <c r="W1007">
        <v>4</v>
      </c>
      <c r="X1007" s="86">
        <v>45747</v>
      </c>
      <c r="Y1007">
        <v>3</v>
      </c>
      <c r="Z1007" s="86">
        <v>45747</v>
      </c>
      <c r="AA1007">
        <v>2</v>
      </c>
      <c r="AB1007">
        <v>3</v>
      </c>
      <c r="AC1007" t="s">
        <v>156</v>
      </c>
    </row>
    <row r="1008" spans="1:29" x14ac:dyDescent="0.2">
      <c r="A1008" t="s">
        <v>2606</v>
      </c>
      <c r="B1008" t="s">
        <v>2607</v>
      </c>
      <c r="C1008" t="s">
        <v>2606</v>
      </c>
      <c r="D1008" t="s">
        <v>84</v>
      </c>
      <c r="E1008" t="s">
        <v>116</v>
      </c>
      <c r="G1008" t="s">
        <v>90</v>
      </c>
      <c r="H1008" t="s">
        <v>196</v>
      </c>
      <c r="L1008">
        <v>32.5334</v>
      </c>
      <c r="M1008">
        <v>34.401129660000002</v>
      </c>
      <c r="N1008">
        <v>34.545999999999999</v>
      </c>
      <c r="O1008">
        <v>29.478163410000001</v>
      </c>
      <c r="P1008">
        <v>28.181899999999999</v>
      </c>
      <c r="Q1008" s="86">
        <v>45821</v>
      </c>
      <c r="AB1008">
        <v>5</v>
      </c>
      <c r="AC1008" t="s">
        <v>86</v>
      </c>
    </row>
    <row r="1009" spans="1:29" x14ac:dyDescent="0.2">
      <c r="A1009" t="s">
        <v>2608</v>
      </c>
      <c r="B1009" t="s">
        <v>2609</v>
      </c>
      <c r="C1009" t="s">
        <v>2608</v>
      </c>
      <c r="D1009" t="s">
        <v>84</v>
      </c>
      <c r="E1009" t="s">
        <v>89</v>
      </c>
      <c r="G1009" t="s">
        <v>90</v>
      </c>
      <c r="I1009" t="s">
        <v>91</v>
      </c>
      <c r="J1009" t="s">
        <v>323</v>
      </c>
      <c r="K1009" t="s">
        <v>1572</v>
      </c>
      <c r="L1009">
        <v>17.018000000000001</v>
      </c>
      <c r="M1009">
        <v>13.14041288</v>
      </c>
      <c r="N1009">
        <v>16.029</v>
      </c>
      <c r="O1009">
        <v>11.29380467</v>
      </c>
      <c r="P1009">
        <v>13.489000000000001</v>
      </c>
      <c r="Q1009" s="86">
        <v>45821</v>
      </c>
      <c r="S1009">
        <v>0.86</v>
      </c>
      <c r="T1009">
        <v>0.75</v>
      </c>
      <c r="V1009" t="s">
        <v>2610</v>
      </c>
      <c r="W1009">
        <v>6</v>
      </c>
      <c r="X1009" s="86">
        <v>45699</v>
      </c>
      <c r="Y1009">
        <v>6</v>
      </c>
      <c r="Z1009" s="86">
        <v>45657</v>
      </c>
      <c r="AA1009">
        <v>3</v>
      </c>
      <c r="AB1009">
        <v>4</v>
      </c>
      <c r="AC1009" t="s">
        <v>127</v>
      </c>
    </row>
    <row r="1010" spans="1:29" x14ac:dyDescent="0.2">
      <c r="A1010" t="s">
        <v>2611</v>
      </c>
      <c r="B1010" t="s">
        <v>2612</v>
      </c>
      <c r="C1010" t="s">
        <v>2611</v>
      </c>
      <c r="D1010" t="s">
        <v>84</v>
      </c>
      <c r="E1010" t="s">
        <v>89</v>
      </c>
      <c r="G1010" t="s">
        <v>90</v>
      </c>
      <c r="W1010">
        <v>6</v>
      </c>
      <c r="X1010" s="86">
        <v>45107</v>
      </c>
      <c r="AB1010">
        <v>4</v>
      </c>
      <c r="AC1010" t="s">
        <v>127</v>
      </c>
    </row>
    <row r="1011" spans="1:29" x14ac:dyDescent="0.2">
      <c r="A1011" t="s">
        <v>2613</v>
      </c>
      <c r="B1011" t="s">
        <v>2614</v>
      </c>
      <c r="C1011" t="s">
        <v>2613</v>
      </c>
      <c r="D1011" t="s">
        <v>84</v>
      </c>
      <c r="E1011" t="s">
        <v>89</v>
      </c>
      <c r="G1011" t="s">
        <v>90</v>
      </c>
      <c r="I1011" t="s">
        <v>91</v>
      </c>
      <c r="J1011" t="s">
        <v>323</v>
      </c>
      <c r="K1011" t="s">
        <v>1118</v>
      </c>
      <c r="L1011">
        <v>6.9329999999999998</v>
      </c>
      <c r="M1011">
        <v>6.844215878</v>
      </c>
      <c r="N1011">
        <v>7.2569999999999997</v>
      </c>
      <c r="O1011">
        <v>3.1383911800000002</v>
      </c>
      <c r="P1011">
        <v>2.4409999999999998</v>
      </c>
      <c r="Q1011" s="86">
        <v>45821</v>
      </c>
      <c r="S1011">
        <v>0.72</v>
      </c>
      <c r="T1011">
        <v>0.72</v>
      </c>
      <c r="V1011" t="s">
        <v>2615</v>
      </c>
      <c r="W1011">
        <v>5</v>
      </c>
      <c r="X1011" s="86">
        <v>45777</v>
      </c>
      <c r="Y1011">
        <v>3</v>
      </c>
      <c r="Z1011" s="86">
        <v>45747</v>
      </c>
      <c r="AA1011">
        <v>2</v>
      </c>
      <c r="AB1011">
        <v>3</v>
      </c>
      <c r="AC1011" t="s">
        <v>156</v>
      </c>
    </row>
    <row r="1012" spans="1:29" x14ac:dyDescent="0.2">
      <c r="A1012" t="s">
        <v>2616</v>
      </c>
      <c r="B1012" t="s">
        <v>2617</v>
      </c>
      <c r="C1012" t="s">
        <v>2616</v>
      </c>
      <c r="D1012" t="s">
        <v>84</v>
      </c>
      <c r="E1012" t="s">
        <v>89</v>
      </c>
      <c r="G1012" t="s">
        <v>90</v>
      </c>
      <c r="I1012" t="s">
        <v>91</v>
      </c>
      <c r="L1012">
        <v>8.1039999999999992</v>
      </c>
      <c r="M1012">
        <v>7.7560411870000001</v>
      </c>
      <c r="N1012">
        <v>7.9640000000000004</v>
      </c>
      <c r="O1012">
        <v>7.0038564839999999</v>
      </c>
      <c r="P1012">
        <v>7.0229999999999997</v>
      </c>
      <c r="Q1012" s="86">
        <v>45821</v>
      </c>
      <c r="S1012">
        <v>0.25</v>
      </c>
      <c r="W1012">
        <v>5</v>
      </c>
      <c r="X1012" s="86">
        <v>45729</v>
      </c>
      <c r="Y1012">
        <v>3</v>
      </c>
      <c r="Z1012" s="86">
        <v>45692</v>
      </c>
      <c r="AB1012">
        <v>3</v>
      </c>
      <c r="AC1012" t="s">
        <v>156</v>
      </c>
    </row>
    <row r="1013" spans="1:29" x14ac:dyDescent="0.2">
      <c r="A1013" t="s">
        <v>16300</v>
      </c>
      <c r="B1013" t="s">
        <v>16301</v>
      </c>
      <c r="C1013" t="s">
        <v>16300</v>
      </c>
      <c r="D1013" t="s">
        <v>84</v>
      </c>
      <c r="E1013" t="s">
        <v>89</v>
      </c>
      <c r="G1013" t="s">
        <v>90</v>
      </c>
      <c r="I1013" t="s">
        <v>91</v>
      </c>
      <c r="L1013">
        <v>14.324999999999999</v>
      </c>
      <c r="M1013">
        <v>10.354435260000001</v>
      </c>
      <c r="N1013">
        <v>15.406000000000001</v>
      </c>
      <c r="O1013">
        <v>8.4102627670000007</v>
      </c>
      <c r="P1013">
        <v>10.052</v>
      </c>
      <c r="Q1013" s="86">
        <v>45821</v>
      </c>
      <c r="S1013">
        <v>0.9</v>
      </c>
      <c r="W1013">
        <v>5</v>
      </c>
      <c r="X1013" s="86">
        <v>45777</v>
      </c>
      <c r="Y1013">
        <v>4</v>
      </c>
      <c r="Z1013" s="86">
        <v>45747</v>
      </c>
      <c r="AB1013">
        <v>3</v>
      </c>
      <c r="AC1013" t="s">
        <v>156</v>
      </c>
    </row>
    <row r="1014" spans="1:29" x14ac:dyDescent="0.2">
      <c r="A1014" t="s">
        <v>2618</v>
      </c>
      <c r="B1014" t="s">
        <v>2619</v>
      </c>
      <c r="C1014" t="s">
        <v>2618</v>
      </c>
      <c r="D1014" t="s">
        <v>84</v>
      </c>
      <c r="E1014" t="s">
        <v>89</v>
      </c>
      <c r="F1014" t="s">
        <v>642</v>
      </c>
      <c r="G1014" t="s">
        <v>90</v>
      </c>
      <c r="I1014" t="s">
        <v>91</v>
      </c>
      <c r="J1014" t="s">
        <v>323</v>
      </c>
      <c r="K1014" t="s">
        <v>1118</v>
      </c>
      <c r="L1014">
        <v>14.266</v>
      </c>
      <c r="M1014">
        <v>11.25311174</v>
      </c>
      <c r="N1014">
        <v>13.955</v>
      </c>
      <c r="O1014">
        <v>11.68050436</v>
      </c>
      <c r="P1014">
        <v>12.183999999999999</v>
      </c>
      <c r="Q1014" s="86">
        <v>45821</v>
      </c>
      <c r="S1014">
        <v>0.32</v>
      </c>
      <c r="T1014">
        <v>0.32</v>
      </c>
      <c r="V1014" t="s">
        <v>2620</v>
      </c>
      <c r="W1014">
        <v>5</v>
      </c>
      <c r="X1014" s="86">
        <v>45777</v>
      </c>
      <c r="Y1014">
        <v>4</v>
      </c>
      <c r="Z1014" s="86">
        <v>45747</v>
      </c>
      <c r="AA1014">
        <v>3</v>
      </c>
      <c r="AB1014">
        <v>3</v>
      </c>
      <c r="AC1014" t="s">
        <v>156</v>
      </c>
    </row>
    <row r="1015" spans="1:29" x14ac:dyDescent="0.2">
      <c r="A1015" t="s">
        <v>2621</v>
      </c>
      <c r="B1015" t="s">
        <v>2622</v>
      </c>
      <c r="C1015" t="s">
        <v>2621</v>
      </c>
      <c r="D1015" t="s">
        <v>84</v>
      </c>
      <c r="E1015" t="s">
        <v>89</v>
      </c>
      <c r="G1015" t="s">
        <v>90</v>
      </c>
      <c r="I1015" t="s">
        <v>91</v>
      </c>
      <c r="L1015">
        <v>7.702</v>
      </c>
      <c r="M1015">
        <v>7.7964949480000003</v>
      </c>
      <c r="N1015">
        <v>7.7590000000000003</v>
      </c>
      <c r="O1015">
        <v>7.132104043</v>
      </c>
      <c r="P1015">
        <v>7.1289999999999996</v>
      </c>
      <c r="Q1015" s="86">
        <v>45821</v>
      </c>
      <c r="S1015">
        <v>0.48</v>
      </c>
      <c r="W1015">
        <v>4</v>
      </c>
      <c r="X1015" s="86">
        <v>45706</v>
      </c>
      <c r="Y1015">
        <v>3</v>
      </c>
      <c r="Z1015" s="86">
        <v>44897</v>
      </c>
      <c r="AB1015">
        <v>3</v>
      </c>
      <c r="AC1015" t="s">
        <v>156</v>
      </c>
    </row>
    <row r="1016" spans="1:29" x14ac:dyDescent="0.2">
      <c r="A1016" t="s">
        <v>2623</v>
      </c>
      <c r="B1016" t="s">
        <v>2624</v>
      </c>
      <c r="C1016" t="s">
        <v>2623</v>
      </c>
      <c r="D1016" t="s">
        <v>84</v>
      </c>
      <c r="E1016" t="s">
        <v>89</v>
      </c>
      <c r="F1016" t="s">
        <v>117</v>
      </c>
      <c r="G1016" t="s">
        <v>90</v>
      </c>
      <c r="I1016" t="s">
        <v>91</v>
      </c>
      <c r="J1016" t="s">
        <v>323</v>
      </c>
      <c r="K1016" t="s">
        <v>1010</v>
      </c>
      <c r="L1016">
        <v>35.451599999999999</v>
      </c>
      <c r="M1016">
        <v>33.653616829999997</v>
      </c>
      <c r="N1016">
        <v>32.034500000000001</v>
      </c>
      <c r="O1016">
        <v>34.528131960000003</v>
      </c>
      <c r="P1016">
        <v>35.243200000000002</v>
      </c>
      <c r="Q1016" s="86">
        <v>45821</v>
      </c>
      <c r="AA1016">
        <v>4</v>
      </c>
      <c r="AB1016">
        <v>5</v>
      </c>
      <c r="AC1016" t="s">
        <v>86</v>
      </c>
    </row>
    <row r="1017" spans="1:29" x14ac:dyDescent="0.2">
      <c r="A1017" t="s">
        <v>2625</v>
      </c>
      <c r="B1017" t="s">
        <v>2626</v>
      </c>
      <c r="C1017" t="s">
        <v>2625</v>
      </c>
      <c r="D1017" t="s">
        <v>84</v>
      </c>
      <c r="E1017" t="s">
        <v>89</v>
      </c>
      <c r="G1017" t="s">
        <v>90</v>
      </c>
      <c r="H1017" t="s">
        <v>163</v>
      </c>
      <c r="I1017" t="s">
        <v>91</v>
      </c>
      <c r="L1017">
        <v>7.4059999999999997</v>
      </c>
      <c r="M1017">
        <v>7.8720156670000003</v>
      </c>
      <c r="N1017">
        <v>8.048</v>
      </c>
      <c r="O1017">
        <v>5.0559794330000001</v>
      </c>
      <c r="P1017">
        <v>3.9409999999999998</v>
      </c>
      <c r="Q1017" s="86">
        <v>45821</v>
      </c>
      <c r="S1017">
        <v>0.36</v>
      </c>
      <c r="W1017">
        <v>4</v>
      </c>
      <c r="X1017" s="86">
        <v>45705</v>
      </c>
      <c r="Y1017">
        <v>3</v>
      </c>
      <c r="Z1017" s="86">
        <v>45657</v>
      </c>
      <c r="AB1017">
        <v>3</v>
      </c>
      <c r="AC1017" t="s">
        <v>156</v>
      </c>
    </row>
    <row r="1018" spans="1:29" x14ac:dyDescent="0.2">
      <c r="A1018" t="s">
        <v>2627</v>
      </c>
      <c r="B1018" t="s">
        <v>2628</v>
      </c>
      <c r="C1018" t="s">
        <v>2627</v>
      </c>
      <c r="D1018" t="s">
        <v>84</v>
      </c>
      <c r="E1018" t="s">
        <v>89</v>
      </c>
      <c r="F1018" t="s">
        <v>642</v>
      </c>
      <c r="G1018" t="s">
        <v>90</v>
      </c>
      <c r="I1018" t="s">
        <v>91</v>
      </c>
      <c r="J1018" t="s">
        <v>323</v>
      </c>
      <c r="K1018" t="s">
        <v>1633</v>
      </c>
      <c r="M1018">
        <v>5.9311056860000004</v>
      </c>
      <c r="N1018">
        <v>5.508</v>
      </c>
      <c r="O1018">
        <v>6.2657356020000003</v>
      </c>
      <c r="P1018">
        <v>5.91</v>
      </c>
      <c r="Q1018" s="86">
        <v>45154</v>
      </c>
      <c r="S1018">
        <v>1.57</v>
      </c>
      <c r="T1018">
        <v>1.5</v>
      </c>
      <c r="V1018" t="s">
        <v>2629</v>
      </c>
      <c r="W1018">
        <v>3</v>
      </c>
      <c r="X1018" s="86">
        <v>44834</v>
      </c>
      <c r="Y1018">
        <v>2</v>
      </c>
      <c r="Z1018" s="86">
        <v>44834</v>
      </c>
      <c r="AA1018">
        <v>2</v>
      </c>
      <c r="AB1018">
        <v>2</v>
      </c>
      <c r="AC1018" t="s">
        <v>153</v>
      </c>
    </row>
    <row r="1019" spans="1:29" x14ac:dyDescent="0.2">
      <c r="A1019" t="s">
        <v>2630</v>
      </c>
      <c r="B1019" t="s">
        <v>2631</v>
      </c>
      <c r="C1019" t="s">
        <v>2630</v>
      </c>
      <c r="D1019" t="s">
        <v>84</v>
      </c>
      <c r="E1019" t="s">
        <v>89</v>
      </c>
      <c r="F1019" t="s">
        <v>642</v>
      </c>
      <c r="G1019" t="s">
        <v>90</v>
      </c>
      <c r="I1019" t="s">
        <v>91</v>
      </c>
      <c r="J1019" t="s">
        <v>323</v>
      </c>
      <c r="K1019" t="s">
        <v>1010</v>
      </c>
      <c r="L1019">
        <v>7.7169999999999996</v>
      </c>
      <c r="M1019">
        <v>8.4670382249999996</v>
      </c>
      <c r="N1019">
        <v>9.3390000000000004</v>
      </c>
      <c r="O1019">
        <v>7.969838159</v>
      </c>
      <c r="P1019">
        <v>6.22</v>
      </c>
      <c r="Q1019" s="86">
        <v>45821</v>
      </c>
      <c r="S1019">
        <v>0.73</v>
      </c>
      <c r="T1019">
        <v>0.5</v>
      </c>
      <c r="V1019" t="s">
        <v>2632</v>
      </c>
      <c r="W1019">
        <v>4</v>
      </c>
      <c r="X1019" s="86">
        <v>45747</v>
      </c>
      <c r="Y1019">
        <v>3</v>
      </c>
      <c r="Z1019" s="86">
        <v>45747</v>
      </c>
      <c r="AA1019">
        <v>2</v>
      </c>
      <c r="AB1019">
        <v>3</v>
      </c>
      <c r="AC1019" t="s">
        <v>156</v>
      </c>
    </row>
    <row r="1020" spans="1:29" x14ac:dyDescent="0.2">
      <c r="A1020" t="s">
        <v>2633</v>
      </c>
      <c r="B1020" t="s">
        <v>2634</v>
      </c>
      <c r="C1020" t="s">
        <v>2633</v>
      </c>
      <c r="D1020" t="s">
        <v>84</v>
      </c>
      <c r="E1020" t="s">
        <v>89</v>
      </c>
      <c r="F1020" t="s">
        <v>642</v>
      </c>
      <c r="G1020" t="s">
        <v>90</v>
      </c>
      <c r="I1020" t="s">
        <v>91</v>
      </c>
      <c r="J1020" t="s">
        <v>323</v>
      </c>
      <c r="K1020" t="s">
        <v>199</v>
      </c>
      <c r="L1020">
        <v>15.265000000000001</v>
      </c>
      <c r="M1020">
        <v>10.329866470000001</v>
      </c>
      <c r="N1020">
        <v>15.516999999999999</v>
      </c>
      <c r="O1020">
        <v>9.3346047970000008</v>
      </c>
      <c r="P1020">
        <v>9.5050000000000008</v>
      </c>
      <c r="Q1020" s="86">
        <v>45821</v>
      </c>
      <c r="S1020">
        <v>0.22</v>
      </c>
      <c r="T1020">
        <v>0.22</v>
      </c>
      <c r="V1020" t="s">
        <v>2635</v>
      </c>
      <c r="W1020">
        <v>5</v>
      </c>
      <c r="X1020" s="86">
        <v>45698</v>
      </c>
      <c r="Y1020">
        <v>4</v>
      </c>
      <c r="Z1020" s="86">
        <v>45688</v>
      </c>
      <c r="AA1020">
        <v>3</v>
      </c>
      <c r="AB1020">
        <v>3</v>
      </c>
      <c r="AC1020" t="s">
        <v>156</v>
      </c>
    </row>
    <row r="1021" spans="1:29" x14ac:dyDescent="0.2">
      <c r="A1021" t="s">
        <v>2636</v>
      </c>
      <c r="B1021" t="s">
        <v>2637</v>
      </c>
      <c r="C1021" t="s">
        <v>2636</v>
      </c>
      <c r="D1021" t="s">
        <v>84</v>
      </c>
      <c r="E1021" t="s">
        <v>89</v>
      </c>
      <c r="G1021" t="s">
        <v>90</v>
      </c>
      <c r="I1021" t="s">
        <v>91</v>
      </c>
      <c r="J1021" t="s">
        <v>323</v>
      </c>
      <c r="K1021" t="s">
        <v>1149</v>
      </c>
      <c r="L1021">
        <v>5.0570000000000004</v>
      </c>
      <c r="M1021">
        <v>5.1161961290000004</v>
      </c>
      <c r="N1021">
        <v>5.5149999999999997</v>
      </c>
      <c r="O1021">
        <v>3.2683145869999999</v>
      </c>
      <c r="P1021">
        <v>1.877</v>
      </c>
      <c r="Q1021" s="86">
        <v>45821</v>
      </c>
      <c r="S1021">
        <v>1.17</v>
      </c>
      <c r="T1021">
        <v>1</v>
      </c>
      <c r="V1021" t="s">
        <v>2638</v>
      </c>
      <c r="W1021">
        <v>4</v>
      </c>
      <c r="X1021" s="86">
        <v>45716</v>
      </c>
      <c r="Y1021">
        <v>2</v>
      </c>
      <c r="Z1021" s="86">
        <v>45443</v>
      </c>
      <c r="AA1021">
        <v>3</v>
      </c>
      <c r="AB1021">
        <v>2</v>
      </c>
      <c r="AC1021" t="s">
        <v>153</v>
      </c>
    </row>
    <row r="1022" spans="1:29" x14ac:dyDescent="0.2">
      <c r="A1022" t="s">
        <v>2639</v>
      </c>
      <c r="B1022" t="s">
        <v>2640</v>
      </c>
      <c r="C1022" t="s">
        <v>2639</v>
      </c>
      <c r="D1022" t="s">
        <v>84</v>
      </c>
      <c r="E1022" t="s">
        <v>89</v>
      </c>
      <c r="G1022" t="s">
        <v>90</v>
      </c>
      <c r="H1022" t="s">
        <v>1196</v>
      </c>
      <c r="I1022" t="s">
        <v>91</v>
      </c>
      <c r="L1022">
        <v>14.944000000000001</v>
      </c>
      <c r="M1022">
        <v>12.872424179999999</v>
      </c>
      <c r="N1022">
        <v>15.131</v>
      </c>
      <c r="O1022">
        <v>11.54353914</v>
      </c>
      <c r="P1022">
        <v>11.420999999999999</v>
      </c>
      <c r="Q1022" s="86">
        <v>45821</v>
      </c>
      <c r="S1022">
        <v>0.86</v>
      </c>
      <c r="W1022">
        <v>6</v>
      </c>
      <c r="X1022" s="86">
        <v>45699</v>
      </c>
      <c r="Y1022">
        <v>4</v>
      </c>
      <c r="Z1022" s="86">
        <v>45626</v>
      </c>
      <c r="AB1022">
        <v>3</v>
      </c>
      <c r="AC1022" t="s">
        <v>156</v>
      </c>
    </row>
    <row r="1023" spans="1:29" x14ac:dyDescent="0.2">
      <c r="A1023" t="s">
        <v>2641</v>
      </c>
      <c r="B1023" t="s">
        <v>2642</v>
      </c>
      <c r="C1023" t="s">
        <v>2641</v>
      </c>
      <c r="D1023" t="s">
        <v>84</v>
      </c>
      <c r="E1023" t="s">
        <v>89</v>
      </c>
      <c r="F1023" t="s">
        <v>642</v>
      </c>
      <c r="G1023" t="s">
        <v>348</v>
      </c>
      <c r="I1023" t="s">
        <v>91</v>
      </c>
      <c r="J1023" t="s">
        <v>323</v>
      </c>
      <c r="K1023" t="s">
        <v>2075</v>
      </c>
      <c r="L1023">
        <v>28.271000000000001</v>
      </c>
      <c r="M1023">
        <v>20.663448429999999</v>
      </c>
      <c r="N1023">
        <v>20.494</v>
      </c>
      <c r="O1023">
        <v>12.73109704</v>
      </c>
      <c r="P1023">
        <v>16.03</v>
      </c>
      <c r="Q1023" s="86">
        <v>45821</v>
      </c>
      <c r="R1023">
        <v>4</v>
      </c>
      <c r="S1023">
        <v>1.06</v>
      </c>
      <c r="T1023">
        <v>0.75</v>
      </c>
      <c r="V1023" t="s">
        <v>2643</v>
      </c>
      <c r="W1023">
        <v>6</v>
      </c>
      <c r="X1023" s="86">
        <v>45208</v>
      </c>
      <c r="Y1023">
        <v>5</v>
      </c>
      <c r="Z1023" s="86">
        <v>45047</v>
      </c>
      <c r="AA1023">
        <v>4</v>
      </c>
      <c r="AB1023">
        <v>3</v>
      </c>
      <c r="AC1023" t="s">
        <v>156</v>
      </c>
    </row>
    <row r="1024" spans="1:29" x14ac:dyDescent="0.2">
      <c r="A1024" t="s">
        <v>16879</v>
      </c>
      <c r="B1024" t="s">
        <v>16880</v>
      </c>
      <c r="C1024" t="s">
        <v>16879</v>
      </c>
      <c r="D1024" t="s">
        <v>84</v>
      </c>
      <c r="E1024" t="s">
        <v>89</v>
      </c>
      <c r="G1024" t="s">
        <v>90</v>
      </c>
      <c r="H1024" t="s">
        <v>225</v>
      </c>
      <c r="I1024" t="s">
        <v>91</v>
      </c>
      <c r="L1024">
        <v>11.493</v>
      </c>
      <c r="M1024">
        <v>10.012092689999999</v>
      </c>
      <c r="N1024">
        <v>10.872999999999999</v>
      </c>
      <c r="O1024">
        <v>8.4512020410000002</v>
      </c>
      <c r="P1024">
        <v>8.718</v>
      </c>
      <c r="Q1024" s="86">
        <v>45821</v>
      </c>
      <c r="S1024">
        <v>0.3</v>
      </c>
      <c r="W1024">
        <v>6</v>
      </c>
      <c r="X1024" s="86">
        <v>45808</v>
      </c>
      <c r="Y1024">
        <v>4</v>
      </c>
      <c r="Z1024" s="86">
        <v>45808</v>
      </c>
      <c r="AB1024">
        <v>3</v>
      </c>
      <c r="AC1024" t="s">
        <v>156</v>
      </c>
    </row>
    <row r="1025" spans="1:29" x14ac:dyDescent="0.2">
      <c r="A1025" t="s">
        <v>2644</v>
      </c>
      <c r="B1025" t="s">
        <v>2645</v>
      </c>
      <c r="C1025" t="s">
        <v>2644</v>
      </c>
      <c r="D1025" t="s">
        <v>84</v>
      </c>
      <c r="E1025" t="s">
        <v>89</v>
      </c>
      <c r="G1025" t="s">
        <v>90</v>
      </c>
      <c r="I1025" t="s">
        <v>91</v>
      </c>
      <c r="J1025" t="s">
        <v>323</v>
      </c>
      <c r="K1025" t="s">
        <v>1105</v>
      </c>
      <c r="L1025">
        <v>14.342000000000001</v>
      </c>
      <c r="M1025">
        <v>11.862017890000001</v>
      </c>
      <c r="N1025">
        <v>14.353999999999999</v>
      </c>
      <c r="O1025">
        <v>12.403023790000001</v>
      </c>
      <c r="P1025">
        <v>12.718999999999999</v>
      </c>
      <c r="Q1025" s="86">
        <v>45821</v>
      </c>
      <c r="S1025">
        <v>0.89</v>
      </c>
      <c r="T1025">
        <v>0.75</v>
      </c>
      <c r="V1025" t="s">
        <v>2646</v>
      </c>
      <c r="W1025">
        <v>5</v>
      </c>
      <c r="X1025" s="86">
        <v>45769</v>
      </c>
      <c r="Y1025">
        <v>4</v>
      </c>
      <c r="Z1025" s="86">
        <v>45382</v>
      </c>
      <c r="AA1025">
        <v>3</v>
      </c>
      <c r="AB1025">
        <v>3</v>
      </c>
      <c r="AC1025" t="s">
        <v>156</v>
      </c>
    </row>
    <row r="1026" spans="1:29" x14ac:dyDescent="0.2">
      <c r="A1026" t="s">
        <v>2647</v>
      </c>
      <c r="B1026" t="s">
        <v>2648</v>
      </c>
      <c r="C1026" t="s">
        <v>2647</v>
      </c>
      <c r="D1026" t="s">
        <v>84</v>
      </c>
      <c r="E1026" t="s">
        <v>89</v>
      </c>
      <c r="F1026" t="s">
        <v>642</v>
      </c>
      <c r="G1026" t="s">
        <v>90</v>
      </c>
      <c r="I1026" t="s">
        <v>91</v>
      </c>
      <c r="J1026" t="s">
        <v>323</v>
      </c>
      <c r="K1026" t="s">
        <v>1572</v>
      </c>
      <c r="L1026">
        <v>10.459</v>
      </c>
      <c r="M1026">
        <v>9.8841356279999992</v>
      </c>
      <c r="N1026">
        <v>10.311999999999999</v>
      </c>
      <c r="O1026">
        <v>8.8736647430000009</v>
      </c>
      <c r="P1026">
        <v>10.503</v>
      </c>
      <c r="Q1026" s="86">
        <v>45821</v>
      </c>
      <c r="S1026">
        <v>0.83</v>
      </c>
      <c r="T1026">
        <v>0.75</v>
      </c>
      <c r="V1026" t="s">
        <v>2649</v>
      </c>
      <c r="W1026">
        <v>5</v>
      </c>
      <c r="X1026" s="86">
        <v>45699</v>
      </c>
      <c r="Y1026">
        <v>5</v>
      </c>
      <c r="Z1026" s="86">
        <v>45657</v>
      </c>
      <c r="AA1026">
        <v>3</v>
      </c>
      <c r="AB1026">
        <v>3</v>
      </c>
      <c r="AC1026" t="s">
        <v>156</v>
      </c>
    </row>
    <row r="1027" spans="1:29" x14ac:dyDescent="0.2">
      <c r="A1027" t="s">
        <v>2650</v>
      </c>
      <c r="B1027" t="s">
        <v>2651</v>
      </c>
      <c r="C1027" t="s">
        <v>2650</v>
      </c>
      <c r="D1027" t="s">
        <v>84</v>
      </c>
      <c r="E1027" t="s">
        <v>89</v>
      </c>
      <c r="F1027" t="s">
        <v>642</v>
      </c>
      <c r="G1027" t="s">
        <v>90</v>
      </c>
      <c r="I1027" t="s">
        <v>91</v>
      </c>
      <c r="J1027" t="s">
        <v>323</v>
      </c>
      <c r="K1027" t="s">
        <v>2652</v>
      </c>
      <c r="L1027">
        <v>28.64</v>
      </c>
      <c r="M1027">
        <v>22.664964380000001</v>
      </c>
      <c r="N1027">
        <v>20.88</v>
      </c>
      <c r="O1027">
        <v>18.496778840000001</v>
      </c>
      <c r="P1027">
        <v>16.452000000000002</v>
      </c>
      <c r="Q1027" s="86">
        <v>45821</v>
      </c>
      <c r="S1027">
        <v>0.96</v>
      </c>
      <c r="T1027">
        <v>0.75</v>
      </c>
      <c r="V1027" t="s">
        <v>2653</v>
      </c>
      <c r="W1027">
        <v>7</v>
      </c>
      <c r="X1027" s="86">
        <v>45707</v>
      </c>
      <c r="Y1027">
        <v>5</v>
      </c>
      <c r="Z1027" s="86">
        <v>43646</v>
      </c>
      <c r="AA1027">
        <v>4</v>
      </c>
      <c r="AB1027">
        <v>3</v>
      </c>
      <c r="AC1027" t="s">
        <v>156</v>
      </c>
    </row>
    <row r="1028" spans="1:29" x14ac:dyDescent="0.2">
      <c r="A1028" t="s">
        <v>2654</v>
      </c>
      <c r="B1028" t="s">
        <v>2655</v>
      </c>
      <c r="C1028" t="s">
        <v>2654</v>
      </c>
      <c r="D1028" t="s">
        <v>84</v>
      </c>
      <c r="L1028">
        <v>13.920999999999999</v>
      </c>
      <c r="M1028">
        <v>10.738207490000001</v>
      </c>
      <c r="N1028">
        <v>12.205</v>
      </c>
      <c r="O1028">
        <v>10.87896402</v>
      </c>
      <c r="P1028">
        <v>9.7089999999999996</v>
      </c>
      <c r="Q1028" s="86">
        <v>45821</v>
      </c>
      <c r="W1028">
        <v>6</v>
      </c>
      <c r="X1028" s="86">
        <v>45747</v>
      </c>
      <c r="Y1028">
        <v>4</v>
      </c>
      <c r="Z1028" s="86">
        <v>45747</v>
      </c>
      <c r="AB1028">
        <v>3</v>
      </c>
      <c r="AC1028" t="s">
        <v>156</v>
      </c>
    </row>
    <row r="1029" spans="1:29" x14ac:dyDescent="0.2">
      <c r="A1029" t="s">
        <v>2656</v>
      </c>
      <c r="B1029" t="s">
        <v>2657</v>
      </c>
      <c r="C1029" t="s">
        <v>2656</v>
      </c>
      <c r="D1029" t="s">
        <v>84</v>
      </c>
      <c r="E1029" t="s">
        <v>89</v>
      </c>
      <c r="F1029" t="s">
        <v>642</v>
      </c>
      <c r="G1029" t="s">
        <v>90</v>
      </c>
      <c r="I1029" t="s">
        <v>91</v>
      </c>
      <c r="J1029" t="s">
        <v>323</v>
      </c>
      <c r="K1029" t="s">
        <v>1572</v>
      </c>
      <c r="L1029">
        <v>12.765000000000001</v>
      </c>
      <c r="M1029">
        <v>13.06476292</v>
      </c>
      <c r="N1029">
        <v>13.635</v>
      </c>
      <c r="O1029">
        <v>11.415803009999999</v>
      </c>
      <c r="P1029">
        <v>10.864000000000001</v>
      </c>
      <c r="Q1029" s="86">
        <v>45821</v>
      </c>
      <c r="S1029">
        <v>0.81</v>
      </c>
      <c r="T1029">
        <v>0.75</v>
      </c>
      <c r="V1029" t="s">
        <v>2658</v>
      </c>
      <c r="W1029">
        <v>6</v>
      </c>
      <c r="X1029" s="86">
        <v>45699</v>
      </c>
      <c r="Y1029">
        <v>6</v>
      </c>
      <c r="Z1029" s="86">
        <v>45657</v>
      </c>
      <c r="AA1029">
        <v>3</v>
      </c>
      <c r="AB1029">
        <v>4</v>
      </c>
      <c r="AC1029" t="s">
        <v>127</v>
      </c>
    </row>
    <row r="1030" spans="1:29" x14ac:dyDescent="0.2">
      <c r="A1030" t="s">
        <v>2659</v>
      </c>
      <c r="B1030" t="s">
        <v>2660</v>
      </c>
      <c r="C1030" t="s">
        <v>2659</v>
      </c>
      <c r="D1030" t="s">
        <v>84</v>
      </c>
      <c r="E1030" t="s">
        <v>89</v>
      </c>
      <c r="G1030" t="s">
        <v>90</v>
      </c>
      <c r="I1030" t="s">
        <v>91</v>
      </c>
      <c r="J1030" t="s">
        <v>323</v>
      </c>
      <c r="K1030" t="s">
        <v>1384</v>
      </c>
      <c r="L1030">
        <v>14.042999999999999</v>
      </c>
      <c r="M1030">
        <v>11.08602872</v>
      </c>
      <c r="N1030">
        <v>13.554</v>
      </c>
      <c r="O1030">
        <v>9.8953272109999997</v>
      </c>
      <c r="P1030">
        <v>11.712</v>
      </c>
      <c r="Q1030" s="86">
        <v>45821</v>
      </c>
      <c r="S1030">
        <v>0.85</v>
      </c>
      <c r="T1030">
        <v>0.8</v>
      </c>
      <c r="V1030" t="s">
        <v>2661</v>
      </c>
      <c r="W1030">
        <v>5</v>
      </c>
      <c r="X1030" s="86">
        <v>45791</v>
      </c>
      <c r="Y1030">
        <v>4</v>
      </c>
      <c r="Z1030" s="86">
        <v>45657</v>
      </c>
      <c r="AA1030">
        <v>3</v>
      </c>
      <c r="AB1030">
        <v>3</v>
      </c>
      <c r="AC1030" t="s">
        <v>156</v>
      </c>
    </row>
    <row r="1031" spans="1:29" x14ac:dyDescent="0.2">
      <c r="A1031" t="s">
        <v>2662</v>
      </c>
      <c r="B1031" t="s">
        <v>2663</v>
      </c>
      <c r="C1031" t="s">
        <v>2662</v>
      </c>
      <c r="D1031" t="s">
        <v>84</v>
      </c>
      <c r="E1031" t="s">
        <v>89</v>
      </c>
      <c r="G1031" t="s">
        <v>90</v>
      </c>
      <c r="I1031" t="s">
        <v>91</v>
      </c>
      <c r="L1031">
        <v>14.332000000000001</v>
      </c>
      <c r="M1031">
        <v>13.997097869999999</v>
      </c>
      <c r="N1031">
        <v>14.055999999999999</v>
      </c>
      <c r="O1031">
        <v>13.22344623</v>
      </c>
      <c r="P1031">
        <v>11.625999999999999</v>
      </c>
      <c r="Q1031" s="86">
        <v>45821</v>
      </c>
      <c r="S1031">
        <v>1.32</v>
      </c>
      <c r="W1031">
        <v>6</v>
      </c>
      <c r="X1031" s="86">
        <v>45699</v>
      </c>
      <c r="Y1031">
        <v>6</v>
      </c>
      <c r="Z1031" s="86">
        <v>45657</v>
      </c>
      <c r="AB1031">
        <v>4</v>
      </c>
      <c r="AC1031" t="s">
        <v>127</v>
      </c>
    </row>
    <row r="1032" spans="1:29" x14ac:dyDescent="0.2">
      <c r="A1032" t="s">
        <v>2664</v>
      </c>
      <c r="B1032" t="s">
        <v>2665</v>
      </c>
      <c r="C1032" t="s">
        <v>2664</v>
      </c>
      <c r="D1032" t="s">
        <v>84</v>
      </c>
      <c r="E1032" t="s">
        <v>89</v>
      </c>
      <c r="G1032" t="s">
        <v>90</v>
      </c>
      <c r="I1032" t="s">
        <v>91</v>
      </c>
      <c r="J1032" t="s">
        <v>323</v>
      </c>
      <c r="K1032" t="s">
        <v>2601</v>
      </c>
      <c r="L1032">
        <v>6.766</v>
      </c>
      <c r="M1032">
        <v>7.2677329860000004</v>
      </c>
      <c r="N1032">
        <v>7.8849999999999998</v>
      </c>
      <c r="O1032">
        <v>4.6171816579999998</v>
      </c>
      <c r="P1032">
        <v>2.8260000000000001</v>
      </c>
      <c r="Q1032" s="86">
        <v>45821</v>
      </c>
      <c r="S1032">
        <v>0.79</v>
      </c>
      <c r="T1032">
        <v>0.75</v>
      </c>
      <c r="V1032" t="s">
        <v>2666</v>
      </c>
      <c r="W1032">
        <v>4</v>
      </c>
      <c r="X1032" s="86">
        <v>45778</v>
      </c>
      <c r="Y1032">
        <v>2</v>
      </c>
      <c r="Z1032" s="86">
        <v>43220</v>
      </c>
      <c r="AA1032">
        <v>2</v>
      </c>
      <c r="AB1032">
        <v>2</v>
      </c>
      <c r="AC1032" t="s">
        <v>153</v>
      </c>
    </row>
    <row r="1033" spans="1:29" x14ac:dyDescent="0.2">
      <c r="A1033" t="s">
        <v>2667</v>
      </c>
      <c r="B1033" t="s">
        <v>2668</v>
      </c>
      <c r="C1033" t="s">
        <v>2667</v>
      </c>
      <c r="D1033" t="s">
        <v>84</v>
      </c>
      <c r="E1033" t="s">
        <v>89</v>
      </c>
      <c r="G1033" t="s">
        <v>90</v>
      </c>
      <c r="I1033" t="s">
        <v>91</v>
      </c>
      <c r="J1033" t="s">
        <v>323</v>
      </c>
      <c r="K1033" t="s">
        <v>1004</v>
      </c>
      <c r="L1033">
        <v>7.1260000000000003</v>
      </c>
      <c r="M1033">
        <v>6.9815406930000004</v>
      </c>
      <c r="N1033">
        <v>7.21</v>
      </c>
      <c r="O1033">
        <v>6.0794852810000002</v>
      </c>
      <c r="P1033">
        <v>5.5640000000000001</v>
      </c>
      <c r="Q1033" s="86">
        <v>45821</v>
      </c>
      <c r="R1033">
        <v>4</v>
      </c>
      <c r="S1033">
        <v>0.72</v>
      </c>
      <c r="T1033">
        <v>0.6</v>
      </c>
      <c r="V1033" t="s">
        <v>2669</v>
      </c>
      <c r="W1033">
        <v>5</v>
      </c>
      <c r="X1033" s="86">
        <v>45729</v>
      </c>
      <c r="Y1033">
        <v>3</v>
      </c>
      <c r="Z1033" s="86">
        <v>45692</v>
      </c>
      <c r="AA1033">
        <v>3</v>
      </c>
      <c r="AB1033">
        <v>3</v>
      </c>
      <c r="AC1033" t="s">
        <v>156</v>
      </c>
    </row>
    <row r="1034" spans="1:29" x14ac:dyDescent="0.2">
      <c r="A1034" t="s">
        <v>2670</v>
      </c>
      <c r="B1034" t="s">
        <v>2671</v>
      </c>
      <c r="C1034" t="s">
        <v>2670</v>
      </c>
      <c r="D1034" t="s">
        <v>84</v>
      </c>
      <c r="E1034" t="s">
        <v>89</v>
      </c>
      <c r="F1034" t="s">
        <v>642</v>
      </c>
      <c r="G1034" t="s">
        <v>90</v>
      </c>
      <c r="I1034" t="s">
        <v>91</v>
      </c>
      <c r="J1034" t="s">
        <v>323</v>
      </c>
      <c r="K1034" t="s">
        <v>1835</v>
      </c>
      <c r="L1034">
        <v>5.7050000000000001</v>
      </c>
      <c r="M1034">
        <v>5.314924521</v>
      </c>
      <c r="N1034">
        <v>5.5759999999999996</v>
      </c>
      <c r="O1034">
        <v>4.6526768890000003</v>
      </c>
      <c r="P1034">
        <v>5.0030000000000001</v>
      </c>
      <c r="Q1034" s="86">
        <v>45821</v>
      </c>
      <c r="R1034">
        <v>5</v>
      </c>
      <c r="S1034">
        <v>1.22</v>
      </c>
      <c r="T1034">
        <v>1.2</v>
      </c>
      <c r="V1034" t="s">
        <v>2672</v>
      </c>
      <c r="W1034">
        <v>5</v>
      </c>
      <c r="X1034" s="86">
        <v>45814</v>
      </c>
      <c r="Y1034">
        <v>4</v>
      </c>
      <c r="Z1034" s="86">
        <v>44077</v>
      </c>
      <c r="AA1034">
        <v>2</v>
      </c>
      <c r="AB1034">
        <v>3</v>
      </c>
      <c r="AC1034" t="s">
        <v>156</v>
      </c>
    </row>
    <row r="1035" spans="1:29" x14ac:dyDescent="0.2">
      <c r="A1035" t="s">
        <v>2673</v>
      </c>
      <c r="B1035" t="s">
        <v>2674</v>
      </c>
      <c r="C1035" t="s">
        <v>2673</v>
      </c>
      <c r="D1035" t="s">
        <v>84</v>
      </c>
      <c r="E1035" t="s">
        <v>89</v>
      </c>
      <c r="G1035" t="s">
        <v>90</v>
      </c>
      <c r="I1035" t="s">
        <v>91</v>
      </c>
      <c r="J1035" t="s">
        <v>323</v>
      </c>
      <c r="K1035" t="s">
        <v>1010</v>
      </c>
      <c r="L1035">
        <v>21.565000000000001</v>
      </c>
      <c r="M1035">
        <v>18.768121099999998</v>
      </c>
      <c r="N1035">
        <v>19.148</v>
      </c>
      <c r="O1035">
        <v>16.614614979999999</v>
      </c>
      <c r="P1035">
        <v>19.233000000000001</v>
      </c>
      <c r="Q1035" s="86">
        <v>45821</v>
      </c>
      <c r="S1035">
        <v>1.04</v>
      </c>
      <c r="T1035">
        <v>0.75</v>
      </c>
      <c r="V1035" t="s">
        <v>2675</v>
      </c>
      <c r="W1035">
        <v>6</v>
      </c>
      <c r="X1035" s="86">
        <v>45747</v>
      </c>
      <c r="Y1035">
        <v>5</v>
      </c>
      <c r="Z1035" s="86">
        <v>45747</v>
      </c>
      <c r="AA1035">
        <v>3</v>
      </c>
      <c r="AB1035">
        <v>3</v>
      </c>
      <c r="AC1035" t="s">
        <v>156</v>
      </c>
    </row>
    <row r="1036" spans="1:29" x14ac:dyDescent="0.2">
      <c r="A1036" t="s">
        <v>2676</v>
      </c>
      <c r="B1036" t="s">
        <v>2677</v>
      </c>
      <c r="C1036" t="s">
        <v>2676</v>
      </c>
      <c r="D1036" t="s">
        <v>84</v>
      </c>
      <c r="E1036" t="s">
        <v>89</v>
      </c>
      <c r="G1036" t="s">
        <v>90</v>
      </c>
      <c r="I1036" t="s">
        <v>91</v>
      </c>
      <c r="J1036" t="s">
        <v>323</v>
      </c>
      <c r="K1036" t="s">
        <v>1048</v>
      </c>
      <c r="L1036">
        <v>11.494999999999999</v>
      </c>
      <c r="M1036">
        <v>10.012215599999999</v>
      </c>
      <c r="N1036">
        <v>10.872999999999999</v>
      </c>
      <c r="O1036">
        <v>8.4500407959999997</v>
      </c>
      <c r="P1036">
        <v>8.73</v>
      </c>
      <c r="Q1036" s="86">
        <v>45821</v>
      </c>
      <c r="S1036">
        <v>0.3</v>
      </c>
      <c r="T1036">
        <v>0.25</v>
      </c>
      <c r="V1036" t="s">
        <v>2678</v>
      </c>
      <c r="W1036">
        <v>6</v>
      </c>
      <c r="X1036" s="86">
        <v>45808</v>
      </c>
      <c r="Y1036">
        <v>4</v>
      </c>
      <c r="Z1036" s="86">
        <v>45808</v>
      </c>
      <c r="AA1036">
        <v>3</v>
      </c>
      <c r="AB1036">
        <v>3</v>
      </c>
      <c r="AC1036" t="s">
        <v>156</v>
      </c>
    </row>
    <row r="1037" spans="1:29" x14ac:dyDescent="0.2">
      <c r="A1037" t="s">
        <v>2679</v>
      </c>
      <c r="B1037" t="s">
        <v>2680</v>
      </c>
      <c r="C1037" t="s">
        <v>2679</v>
      </c>
      <c r="D1037" t="s">
        <v>84</v>
      </c>
      <c r="E1037" t="s">
        <v>89</v>
      </c>
      <c r="F1037" t="s">
        <v>642</v>
      </c>
      <c r="G1037" t="s">
        <v>90</v>
      </c>
      <c r="I1037" t="s">
        <v>91</v>
      </c>
      <c r="J1037" t="s">
        <v>323</v>
      </c>
      <c r="K1037" t="s">
        <v>688</v>
      </c>
      <c r="L1037">
        <v>7.85</v>
      </c>
      <c r="M1037">
        <v>5.0423968710000002</v>
      </c>
      <c r="N1037">
        <v>8.2680000000000007</v>
      </c>
      <c r="O1037">
        <v>4.2484805410000002</v>
      </c>
      <c r="P1037">
        <v>6.0270000000000001</v>
      </c>
      <c r="Q1037" s="86">
        <v>45821</v>
      </c>
      <c r="S1037">
        <v>0.11</v>
      </c>
      <c r="T1037">
        <v>0.1</v>
      </c>
      <c r="V1037" t="s">
        <v>2681</v>
      </c>
      <c r="W1037">
        <v>4</v>
      </c>
      <c r="X1037" s="86">
        <v>45747</v>
      </c>
      <c r="Y1037">
        <v>3</v>
      </c>
      <c r="Z1037" s="86">
        <v>45747</v>
      </c>
      <c r="AA1037">
        <v>2</v>
      </c>
      <c r="AB1037">
        <v>3</v>
      </c>
      <c r="AC1037" t="s">
        <v>156</v>
      </c>
    </row>
    <row r="1038" spans="1:29" x14ac:dyDescent="0.2">
      <c r="A1038" t="s">
        <v>2682</v>
      </c>
      <c r="B1038" t="s">
        <v>2683</v>
      </c>
      <c r="C1038" t="s">
        <v>2682</v>
      </c>
      <c r="D1038" t="s">
        <v>84</v>
      </c>
      <c r="E1038" t="s">
        <v>89</v>
      </c>
      <c r="F1038" t="s">
        <v>642</v>
      </c>
      <c r="G1038" t="s">
        <v>90</v>
      </c>
      <c r="I1038" t="s">
        <v>91</v>
      </c>
      <c r="J1038" t="s">
        <v>323</v>
      </c>
      <c r="K1038" t="s">
        <v>199</v>
      </c>
      <c r="L1038">
        <v>13.388999999999999</v>
      </c>
      <c r="M1038">
        <v>11.994297570000001</v>
      </c>
      <c r="N1038">
        <v>13.111000000000001</v>
      </c>
      <c r="O1038">
        <v>10.38918398</v>
      </c>
      <c r="P1038">
        <v>9.5440000000000005</v>
      </c>
      <c r="Q1038" s="86">
        <v>45821</v>
      </c>
      <c r="R1038">
        <v>0.5</v>
      </c>
      <c r="S1038">
        <v>0.14000000000000001</v>
      </c>
      <c r="T1038">
        <v>0.14000000000000001</v>
      </c>
      <c r="V1038" t="s">
        <v>2684</v>
      </c>
      <c r="W1038">
        <v>6</v>
      </c>
      <c r="X1038" s="86">
        <v>45698</v>
      </c>
      <c r="Y1038">
        <v>4</v>
      </c>
      <c r="Z1038" s="86">
        <v>45688</v>
      </c>
      <c r="AA1038">
        <v>3</v>
      </c>
      <c r="AB1038">
        <v>3</v>
      </c>
      <c r="AC1038" t="s">
        <v>156</v>
      </c>
    </row>
    <row r="1039" spans="1:29" x14ac:dyDescent="0.2">
      <c r="A1039" t="s">
        <v>2685</v>
      </c>
      <c r="B1039" t="s">
        <v>2686</v>
      </c>
      <c r="C1039" t="s">
        <v>2685</v>
      </c>
      <c r="D1039" t="s">
        <v>84</v>
      </c>
      <c r="E1039" t="s">
        <v>89</v>
      </c>
      <c r="F1039" t="s">
        <v>642</v>
      </c>
      <c r="G1039" t="s">
        <v>90</v>
      </c>
      <c r="I1039" t="s">
        <v>91</v>
      </c>
      <c r="J1039" t="s">
        <v>323</v>
      </c>
      <c r="K1039" t="s">
        <v>199</v>
      </c>
      <c r="L1039">
        <v>15.992000000000001</v>
      </c>
      <c r="M1039">
        <v>11.87406041</v>
      </c>
      <c r="N1039">
        <v>16.201000000000001</v>
      </c>
      <c r="O1039">
        <v>11.02182271</v>
      </c>
      <c r="P1039">
        <v>10.566000000000001</v>
      </c>
      <c r="Q1039" s="86">
        <v>45821</v>
      </c>
      <c r="S1039">
        <v>0.14000000000000001</v>
      </c>
      <c r="T1039">
        <v>0.14000000000000001</v>
      </c>
      <c r="V1039" t="s">
        <v>2687</v>
      </c>
      <c r="W1039">
        <v>5</v>
      </c>
      <c r="X1039" s="86">
        <v>45698</v>
      </c>
      <c r="Y1039">
        <v>4</v>
      </c>
      <c r="Z1039" s="86">
        <v>45688</v>
      </c>
      <c r="AA1039">
        <v>3</v>
      </c>
      <c r="AB1039">
        <v>3</v>
      </c>
      <c r="AC1039" t="s">
        <v>156</v>
      </c>
    </row>
    <row r="1040" spans="1:29" x14ac:dyDescent="0.2">
      <c r="A1040" t="s">
        <v>17671</v>
      </c>
      <c r="B1040" t="s">
        <v>17672</v>
      </c>
      <c r="C1040" t="s">
        <v>17671</v>
      </c>
      <c r="D1040" t="s">
        <v>84</v>
      </c>
      <c r="E1040" t="s">
        <v>89</v>
      </c>
      <c r="G1040" t="s">
        <v>90</v>
      </c>
      <c r="H1040" t="s">
        <v>16039</v>
      </c>
      <c r="I1040" t="s">
        <v>91</v>
      </c>
      <c r="L1040">
        <v>6.7670000000000003</v>
      </c>
      <c r="M1040">
        <v>7.4143965339999998</v>
      </c>
      <c r="N1040">
        <v>8.2289999999999992</v>
      </c>
      <c r="O1040">
        <v>4.6667003339999997</v>
      </c>
      <c r="P1040">
        <v>2.629</v>
      </c>
      <c r="Q1040" s="86">
        <v>45821</v>
      </c>
      <c r="S1040">
        <v>0.21</v>
      </c>
      <c r="W1040">
        <v>4</v>
      </c>
      <c r="X1040" s="86">
        <v>45747</v>
      </c>
      <c r="Y1040">
        <v>2</v>
      </c>
      <c r="Z1040" s="86">
        <v>45747</v>
      </c>
      <c r="AB1040">
        <v>2</v>
      </c>
      <c r="AC1040" t="s">
        <v>153</v>
      </c>
    </row>
    <row r="1041" spans="1:29" x14ac:dyDescent="0.2">
      <c r="A1041" t="s">
        <v>2688</v>
      </c>
      <c r="B1041" t="s">
        <v>2689</v>
      </c>
      <c r="C1041" t="s">
        <v>2688</v>
      </c>
      <c r="D1041" t="s">
        <v>84</v>
      </c>
      <c r="E1041" t="s">
        <v>89</v>
      </c>
      <c r="F1041" t="s">
        <v>642</v>
      </c>
      <c r="G1041" t="s">
        <v>90</v>
      </c>
      <c r="I1041" t="s">
        <v>91</v>
      </c>
      <c r="J1041" t="s">
        <v>323</v>
      </c>
      <c r="K1041" t="s">
        <v>1149</v>
      </c>
      <c r="L1041">
        <v>11.41</v>
      </c>
      <c r="M1041">
        <v>4.7153246299999996</v>
      </c>
      <c r="N1041">
        <v>12.092000000000001</v>
      </c>
      <c r="O1041">
        <v>2.7580648220000001</v>
      </c>
      <c r="P1041">
        <v>7.9939999999999998</v>
      </c>
      <c r="Q1041" s="86">
        <v>45821</v>
      </c>
      <c r="R1041">
        <v>5</v>
      </c>
      <c r="S1041">
        <v>0.75</v>
      </c>
      <c r="T1041">
        <v>0.75</v>
      </c>
      <c r="W1041">
        <v>4</v>
      </c>
      <c r="X1041" s="86">
        <v>45716</v>
      </c>
      <c r="Y1041">
        <v>2</v>
      </c>
      <c r="Z1041" s="86">
        <v>45443</v>
      </c>
      <c r="AA1041">
        <v>2</v>
      </c>
      <c r="AB1041">
        <v>2</v>
      </c>
      <c r="AC1041" t="s">
        <v>153</v>
      </c>
    </row>
    <row r="1042" spans="1:29" x14ac:dyDescent="0.2">
      <c r="A1042" t="s">
        <v>2690</v>
      </c>
      <c r="B1042" t="s">
        <v>2691</v>
      </c>
      <c r="C1042" t="s">
        <v>2690</v>
      </c>
      <c r="D1042" t="s">
        <v>84</v>
      </c>
      <c r="E1042" t="s">
        <v>89</v>
      </c>
      <c r="G1042" t="s">
        <v>90</v>
      </c>
      <c r="I1042" t="s">
        <v>91</v>
      </c>
      <c r="J1042" t="s">
        <v>323</v>
      </c>
      <c r="K1042" t="s">
        <v>199</v>
      </c>
      <c r="L1042">
        <v>14.51</v>
      </c>
      <c r="M1042">
        <v>12.17028513</v>
      </c>
      <c r="N1042">
        <v>14.467000000000001</v>
      </c>
      <c r="O1042">
        <v>10.57090185</v>
      </c>
      <c r="P1042">
        <v>11.113</v>
      </c>
      <c r="Q1042" s="86">
        <v>45821</v>
      </c>
      <c r="S1042">
        <v>0.12</v>
      </c>
      <c r="T1042">
        <v>0.12</v>
      </c>
      <c r="V1042" t="s">
        <v>2692</v>
      </c>
      <c r="W1042">
        <v>6</v>
      </c>
      <c r="X1042" s="86">
        <v>45698</v>
      </c>
      <c r="Y1042">
        <v>4</v>
      </c>
      <c r="Z1042" s="86">
        <v>45688</v>
      </c>
      <c r="AA1042">
        <v>3</v>
      </c>
      <c r="AB1042">
        <v>3</v>
      </c>
      <c r="AC1042" t="s">
        <v>156</v>
      </c>
    </row>
    <row r="1043" spans="1:29" x14ac:dyDescent="0.2">
      <c r="A1043" t="s">
        <v>2693</v>
      </c>
      <c r="B1043" t="s">
        <v>2694</v>
      </c>
      <c r="C1043" t="s">
        <v>2693</v>
      </c>
      <c r="D1043" t="s">
        <v>84</v>
      </c>
      <c r="E1043" t="s">
        <v>89</v>
      </c>
      <c r="F1043" t="s">
        <v>642</v>
      </c>
      <c r="G1043" t="s">
        <v>90</v>
      </c>
      <c r="I1043" t="s">
        <v>91</v>
      </c>
      <c r="J1043" t="s">
        <v>323</v>
      </c>
      <c r="K1043" t="s">
        <v>199</v>
      </c>
      <c r="L1043">
        <v>16.753</v>
      </c>
      <c r="M1043">
        <v>13.71443695</v>
      </c>
      <c r="N1043">
        <v>17.154</v>
      </c>
      <c r="O1043">
        <v>13.293308339999999</v>
      </c>
      <c r="P1043">
        <v>12.835000000000001</v>
      </c>
      <c r="Q1043" s="86">
        <v>45821</v>
      </c>
      <c r="S1043">
        <v>0.1</v>
      </c>
      <c r="T1043">
        <v>0.1</v>
      </c>
      <c r="V1043" t="s">
        <v>2695</v>
      </c>
      <c r="W1043">
        <v>5</v>
      </c>
      <c r="X1043" s="86">
        <v>45698</v>
      </c>
      <c r="Y1043">
        <v>5</v>
      </c>
      <c r="Z1043" s="86">
        <v>45688</v>
      </c>
      <c r="AA1043">
        <v>3</v>
      </c>
      <c r="AB1043">
        <v>3</v>
      </c>
      <c r="AC1043" t="s">
        <v>156</v>
      </c>
    </row>
    <row r="1044" spans="1:29" x14ac:dyDescent="0.2">
      <c r="A1044" t="s">
        <v>2696</v>
      </c>
      <c r="B1044" t="s">
        <v>2697</v>
      </c>
      <c r="C1044" t="s">
        <v>2696</v>
      </c>
      <c r="D1044" t="s">
        <v>84</v>
      </c>
      <c r="E1044" t="s">
        <v>89</v>
      </c>
      <c r="F1044" t="s">
        <v>642</v>
      </c>
      <c r="G1044" t="s">
        <v>90</v>
      </c>
      <c r="I1044" t="s">
        <v>91</v>
      </c>
      <c r="J1044" t="s">
        <v>323</v>
      </c>
      <c r="K1044" t="s">
        <v>199</v>
      </c>
      <c r="L1044">
        <v>15.991</v>
      </c>
      <c r="M1044">
        <v>11.87321221</v>
      </c>
      <c r="N1044">
        <v>16.199000000000002</v>
      </c>
      <c r="O1044">
        <v>11.019876399999999</v>
      </c>
      <c r="P1044">
        <v>10.566000000000001</v>
      </c>
      <c r="Q1044" s="86">
        <v>45821</v>
      </c>
      <c r="S1044">
        <v>0.14000000000000001</v>
      </c>
      <c r="T1044">
        <v>0.14000000000000001</v>
      </c>
      <c r="V1044" t="s">
        <v>2698</v>
      </c>
      <c r="W1044">
        <v>5</v>
      </c>
      <c r="X1044" s="86">
        <v>45698</v>
      </c>
      <c r="Y1044">
        <v>4</v>
      </c>
      <c r="Z1044" s="86">
        <v>45688</v>
      </c>
      <c r="AA1044">
        <v>3</v>
      </c>
      <c r="AB1044">
        <v>3</v>
      </c>
      <c r="AC1044" t="s">
        <v>156</v>
      </c>
    </row>
    <row r="1045" spans="1:29" x14ac:dyDescent="0.2">
      <c r="A1045" t="s">
        <v>2699</v>
      </c>
      <c r="B1045" t="s">
        <v>2700</v>
      </c>
      <c r="C1045" t="s">
        <v>2699</v>
      </c>
      <c r="D1045" t="s">
        <v>84</v>
      </c>
      <c r="E1045" t="s">
        <v>89</v>
      </c>
      <c r="G1045" t="s">
        <v>90</v>
      </c>
      <c r="L1045">
        <v>16.751999999999999</v>
      </c>
      <c r="M1045">
        <v>13.71455959</v>
      </c>
      <c r="N1045">
        <v>17.152000000000001</v>
      </c>
      <c r="O1045">
        <v>13.29374483</v>
      </c>
      <c r="P1045">
        <v>12.836</v>
      </c>
      <c r="Q1045" s="86">
        <v>45821</v>
      </c>
      <c r="W1045">
        <v>5</v>
      </c>
      <c r="X1045" s="86">
        <v>45698</v>
      </c>
      <c r="Y1045">
        <v>5</v>
      </c>
      <c r="Z1045" s="86">
        <v>45688</v>
      </c>
      <c r="AB1045">
        <v>3</v>
      </c>
      <c r="AC1045" t="s">
        <v>156</v>
      </c>
    </row>
    <row r="1046" spans="1:29" x14ac:dyDescent="0.2">
      <c r="A1046" t="s">
        <v>2701</v>
      </c>
      <c r="B1046" t="s">
        <v>2702</v>
      </c>
      <c r="C1046" t="s">
        <v>2701</v>
      </c>
      <c r="D1046" t="s">
        <v>84</v>
      </c>
      <c r="E1046" t="s">
        <v>89</v>
      </c>
      <c r="F1046" t="s">
        <v>117</v>
      </c>
      <c r="G1046" t="s">
        <v>90</v>
      </c>
      <c r="I1046" t="s">
        <v>91</v>
      </c>
      <c r="J1046" t="s">
        <v>323</v>
      </c>
      <c r="K1046" t="s">
        <v>688</v>
      </c>
      <c r="L1046">
        <v>18.428000000000001</v>
      </c>
      <c r="M1046">
        <v>14.751113350000001</v>
      </c>
      <c r="N1046">
        <v>19.571000000000002</v>
      </c>
      <c r="O1046">
        <v>13.942375029999999</v>
      </c>
      <c r="P1046">
        <v>15.086</v>
      </c>
      <c r="Q1046" s="86">
        <v>45821</v>
      </c>
      <c r="S1046">
        <v>0.17</v>
      </c>
      <c r="T1046">
        <v>0.16</v>
      </c>
      <c r="V1046" t="s">
        <v>2703</v>
      </c>
      <c r="W1046">
        <v>6</v>
      </c>
      <c r="X1046" s="86">
        <v>45747</v>
      </c>
      <c r="Y1046">
        <v>4</v>
      </c>
      <c r="Z1046" s="86">
        <v>45747</v>
      </c>
      <c r="AA1046">
        <v>3</v>
      </c>
      <c r="AB1046">
        <v>3</v>
      </c>
      <c r="AC1046" t="s">
        <v>156</v>
      </c>
    </row>
    <row r="1047" spans="1:29" x14ac:dyDescent="0.2">
      <c r="A1047" t="s">
        <v>2704</v>
      </c>
      <c r="B1047" t="s">
        <v>2705</v>
      </c>
      <c r="C1047" t="s">
        <v>2704</v>
      </c>
      <c r="D1047" t="s">
        <v>84</v>
      </c>
      <c r="E1047" t="s">
        <v>89</v>
      </c>
      <c r="F1047" t="s">
        <v>642</v>
      </c>
      <c r="G1047" t="s">
        <v>90</v>
      </c>
      <c r="I1047" t="s">
        <v>91</v>
      </c>
      <c r="J1047" t="s">
        <v>323</v>
      </c>
      <c r="K1047" t="s">
        <v>1118</v>
      </c>
      <c r="L1047">
        <v>17.257000000000001</v>
      </c>
      <c r="M1047">
        <v>12.88410796</v>
      </c>
      <c r="N1047">
        <v>17.850999999999999</v>
      </c>
      <c r="O1047">
        <v>10.31476619</v>
      </c>
      <c r="P1047">
        <v>11.872</v>
      </c>
      <c r="Q1047" s="86">
        <v>45821</v>
      </c>
      <c r="S1047">
        <v>0.96</v>
      </c>
      <c r="T1047">
        <v>0.94</v>
      </c>
      <c r="V1047" t="s">
        <v>2706</v>
      </c>
      <c r="W1047">
        <v>6</v>
      </c>
      <c r="X1047" s="86">
        <v>45777</v>
      </c>
      <c r="Y1047">
        <v>4</v>
      </c>
      <c r="Z1047" s="86">
        <v>45747</v>
      </c>
      <c r="AA1047">
        <v>3</v>
      </c>
      <c r="AB1047">
        <v>3</v>
      </c>
      <c r="AC1047" t="s">
        <v>156</v>
      </c>
    </row>
    <row r="1048" spans="1:29" x14ac:dyDescent="0.2">
      <c r="A1048" t="s">
        <v>2707</v>
      </c>
      <c r="B1048" t="s">
        <v>2708</v>
      </c>
      <c r="C1048" t="s">
        <v>2707</v>
      </c>
      <c r="D1048" t="s">
        <v>84</v>
      </c>
      <c r="E1048" t="s">
        <v>89</v>
      </c>
      <c r="G1048" t="s">
        <v>90</v>
      </c>
      <c r="H1048" t="s">
        <v>1196</v>
      </c>
      <c r="I1048" t="s">
        <v>91</v>
      </c>
      <c r="L1048">
        <v>15.93</v>
      </c>
      <c r="M1048">
        <v>11.29605228</v>
      </c>
      <c r="N1048">
        <v>16.516999999999999</v>
      </c>
      <c r="O1048">
        <v>9.8802641409999996</v>
      </c>
      <c r="P1048">
        <v>11.343999999999999</v>
      </c>
      <c r="Q1048" s="86">
        <v>45821</v>
      </c>
      <c r="S1048">
        <v>0.91</v>
      </c>
      <c r="W1048">
        <v>5</v>
      </c>
      <c r="X1048" s="86">
        <v>45777</v>
      </c>
      <c r="Y1048">
        <v>4</v>
      </c>
      <c r="Z1048" s="86">
        <v>45747</v>
      </c>
      <c r="AB1048">
        <v>3</v>
      </c>
      <c r="AC1048" t="s">
        <v>156</v>
      </c>
    </row>
    <row r="1049" spans="1:29" x14ac:dyDescent="0.2">
      <c r="A1049" t="s">
        <v>2709</v>
      </c>
      <c r="B1049" t="s">
        <v>2710</v>
      </c>
      <c r="C1049" t="s">
        <v>2709</v>
      </c>
      <c r="D1049" t="s">
        <v>84</v>
      </c>
      <c r="E1049" t="s">
        <v>89</v>
      </c>
      <c r="F1049" t="s">
        <v>1277</v>
      </c>
      <c r="G1049" t="s">
        <v>90</v>
      </c>
      <c r="I1049" t="s">
        <v>91</v>
      </c>
      <c r="J1049" t="s">
        <v>323</v>
      </c>
      <c r="K1049" t="s">
        <v>1443</v>
      </c>
      <c r="L1049">
        <v>3.0649999999999999</v>
      </c>
      <c r="M1049">
        <v>3.1635898299999998</v>
      </c>
      <c r="N1049">
        <v>3.0859999999999999</v>
      </c>
      <c r="O1049">
        <v>1.5388655449999999</v>
      </c>
      <c r="P1049">
        <v>1.879</v>
      </c>
      <c r="Q1049" s="86">
        <v>45821</v>
      </c>
      <c r="R1049">
        <v>5</v>
      </c>
      <c r="S1049">
        <v>1.73</v>
      </c>
      <c r="T1049">
        <v>1.5</v>
      </c>
      <c r="V1049" t="s">
        <v>2711</v>
      </c>
      <c r="W1049">
        <v>4</v>
      </c>
      <c r="X1049" s="86">
        <v>45699</v>
      </c>
      <c r="Y1049">
        <v>2</v>
      </c>
      <c r="Z1049" s="86">
        <v>45626</v>
      </c>
      <c r="AA1049">
        <v>2</v>
      </c>
      <c r="AB1049">
        <v>2</v>
      </c>
      <c r="AC1049" t="s">
        <v>153</v>
      </c>
    </row>
    <row r="1050" spans="1:29" x14ac:dyDescent="0.2">
      <c r="A1050" t="s">
        <v>2712</v>
      </c>
      <c r="B1050" t="s">
        <v>2713</v>
      </c>
      <c r="C1050" t="s">
        <v>2712</v>
      </c>
      <c r="D1050" t="s">
        <v>84</v>
      </c>
      <c r="E1050" t="s">
        <v>89</v>
      </c>
      <c r="F1050" t="s">
        <v>642</v>
      </c>
      <c r="G1050" t="s">
        <v>90</v>
      </c>
      <c r="I1050" t="s">
        <v>91</v>
      </c>
      <c r="J1050" t="s">
        <v>323</v>
      </c>
      <c r="K1050" t="s">
        <v>1436</v>
      </c>
      <c r="L1050">
        <v>3.008</v>
      </c>
      <c r="M1050">
        <v>3.105160718</v>
      </c>
      <c r="N1050">
        <v>3.0459999999999998</v>
      </c>
      <c r="O1050">
        <v>1.4839015099999999</v>
      </c>
      <c r="P1050">
        <v>1.871</v>
      </c>
      <c r="Q1050" s="86">
        <v>45821</v>
      </c>
      <c r="R1050">
        <v>5</v>
      </c>
      <c r="S1050">
        <v>1.07</v>
      </c>
      <c r="T1050">
        <v>1</v>
      </c>
      <c r="V1050" t="s">
        <v>2714</v>
      </c>
      <c r="W1050">
        <v>4</v>
      </c>
      <c r="X1050" s="86">
        <v>45699</v>
      </c>
      <c r="Y1050">
        <v>2</v>
      </c>
      <c r="Z1050" s="86">
        <v>45626</v>
      </c>
      <c r="AA1050">
        <v>2</v>
      </c>
      <c r="AB1050">
        <v>2</v>
      </c>
      <c r="AC1050" t="s">
        <v>153</v>
      </c>
    </row>
    <row r="1051" spans="1:29" x14ac:dyDescent="0.2">
      <c r="A1051" t="s">
        <v>2715</v>
      </c>
      <c r="B1051" t="s">
        <v>2716</v>
      </c>
      <c r="C1051" t="s">
        <v>2715</v>
      </c>
      <c r="D1051" t="s">
        <v>84</v>
      </c>
      <c r="E1051" t="s">
        <v>89</v>
      </c>
      <c r="G1051" t="s">
        <v>90</v>
      </c>
      <c r="I1051" t="s">
        <v>91</v>
      </c>
      <c r="L1051">
        <v>17.574999999999999</v>
      </c>
      <c r="M1051">
        <v>15.781833969999999</v>
      </c>
      <c r="N1051">
        <v>16.437000000000001</v>
      </c>
      <c r="O1051">
        <v>14.96485876</v>
      </c>
      <c r="P1051">
        <v>14.993</v>
      </c>
      <c r="Q1051" s="86">
        <v>45821</v>
      </c>
      <c r="S1051">
        <v>0.81</v>
      </c>
      <c r="W1051">
        <v>6</v>
      </c>
      <c r="X1051" s="86">
        <v>45716</v>
      </c>
      <c r="Y1051">
        <v>5</v>
      </c>
      <c r="Z1051" s="86">
        <v>45443</v>
      </c>
      <c r="AB1051">
        <v>3</v>
      </c>
      <c r="AC1051" t="s">
        <v>156</v>
      </c>
    </row>
    <row r="1052" spans="1:29" x14ac:dyDescent="0.2">
      <c r="A1052" t="s">
        <v>2717</v>
      </c>
      <c r="B1052" t="s">
        <v>2718</v>
      </c>
      <c r="C1052" t="s">
        <v>2717</v>
      </c>
      <c r="D1052" t="s">
        <v>84</v>
      </c>
      <c r="E1052" t="s">
        <v>89</v>
      </c>
      <c r="G1052" t="s">
        <v>90</v>
      </c>
      <c r="I1052" t="s">
        <v>91</v>
      </c>
      <c r="J1052" t="s">
        <v>323</v>
      </c>
      <c r="K1052" t="s">
        <v>1048</v>
      </c>
      <c r="L1052">
        <v>16.266999999999999</v>
      </c>
      <c r="M1052">
        <v>11.47877585</v>
      </c>
      <c r="N1052">
        <v>16.408999999999999</v>
      </c>
      <c r="O1052">
        <v>9.0274019039999995</v>
      </c>
      <c r="P1052">
        <v>10.984</v>
      </c>
      <c r="Q1052" s="86">
        <v>45821</v>
      </c>
      <c r="S1052">
        <v>0.9</v>
      </c>
      <c r="T1052">
        <v>0.75</v>
      </c>
      <c r="V1052" t="s">
        <v>2719</v>
      </c>
      <c r="W1052">
        <v>5</v>
      </c>
      <c r="X1052" s="86">
        <v>45808</v>
      </c>
      <c r="Y1052">
        <v>4</v>
      </c>
      <c r="Z1052" s="86">
        <v>45808</v>
      </c>
      <c r="AA1052">
        <v>3</v>
      </c>
      <c r="AB1052">
        <v>3</v>
      </c>
      <c r="AC1052" t="s">
        <v>156</v>
      </c>
    </row>
    <row r="1053" spans="1:29" x14ac:dyDescent="0.2">
      <c r="A1053" t="s">
        <v>2720</v>
      </c>
      <c r="B1053" t="s">
        <v>2721</v>
      </c>
      <c r="C1053" t="s">
        <v>2720</v>
      </c>
      <c r="D1053" t="s">
        <v>84</v>
      </c>
      <c r="E1053" t="s">
        <v>89</v>
      </c>
      <c r="G1053" t="s">
        <v>90</v>
      </c>
      <c r="I1053" t="s">
        <v>91</v>
      </c>
      <c r="J1053" t="s">
        <v>323</v>
      </c>
      <c r="L1053">
        <v>11.433999999999999</v>
      </c>
      <c r="M1053">
        <v>10.40442741</v>
      </c>
      <c r="N1053">
        <v>11.417</v>
      </c>
      <c r="O1053">
        <v>8.5206127299999999</v>
      </c>
      <c r="P1053">
        <v>8.9930000000000003</v>
      </c>
      <c r="Q1053" s="86">
        <v>45821</v>
      </c>
      <c r="S1053">
        <v>0.52</v>
      </c>
      <c r="T1053">
        <v>0.45</v>
      </c>
      <c r="V1053" t="s">
        <v>2722</v>
      </c>
      <c r="W1053">
        <v>6</v>
      </c>
      <c r="X1053" s="86">
        <v>45747</v>
      </c>
      <c r="Y1053">
        <v>4</v>
      </c>
      <c r="Z1053" s="86">
        <v>44895</v>
      </c>
      <c r="AA1053">
        <v>3</v>
      </c>
      <c r="AB1053">
        <v>3</v>
      </c>
      <c r="AC1053" t="s">
        <v>156</v>
      </c>
    </row>
    <row r="1054" spans="1:29" x14ac:dyDescent="0.2">
      <c r="A1054" t="s">
        <v>2723</v>
      </c>
      <c r="B1054" t="s">
        <v>2724</v>
      </c>
      <c r="C1054" t="s">
        <v>2723</v>
      </c>
      <c r="D1054" t="s">
        <v>84</v>
      </c>
      <c r="E1054" t="s">
        <v>116</v>
      </c>
      <c r="G1054" t="s">
        <v>90</v>
      </c>
      <c r="H1054" t="s">
        <v>150</v>
      </c>
      <c r="L1054">
        <v>66.3429</v>
      </c>
      <c r="M1054">
        <v>68.448762799999997</v>
      </c>
      <c r="N1054">
        <v>72.678700000000006</v>
      </c>
      <c r="O1054">
        <v>74.663941300000005</v>
      </c>
      <c r="P1054">
        <v>92.150899999999993</v>
      </c>
      <c r="Q1054" s="86">
        <v>45821</v>
      </c>
      <c r="AB1054">
        <v>5</v>
      </c>
      <c r="AC1054" t="s">
        <v>86</v>
      </c>
    </row>
    <row r="1055" spans="1:29" x14ac:dyDescent="0.2">
      <c r="A1055" t="s">
        <v>2725</v>
      </c>
      <c r="B1055" t="s">
        <v>2726</v>
      </c>
      <c r="C1055" t="s">
        <v>2725</v>
      </c>
      <c r="D1055" t="s">
        <v>84</v>
      </c>
      <c r="E1055" t="s">
        <v>89</v>
      </c>
      <c r="G1055" t="s">
        <v>90</v>
      </c>
      <c r="H1055" t="s">
        <v>1196</v>
      </c>
      <c r="I1055" t="s">
        <v>91</v>
      </c>
      <c r="L1055">
        <v>16.263999999999999</v>
      </c>
      <c r="M1055">
        <v>11.471785929999999</v>
      </c>
      <c r="N1055">
        <v>16.402999999999999</v>
      </c>
      <c r="O1055">
        <v>9.016143091</v>
      </c>
      <c r="P1055">
        <v>10.933</v>
      </c>
      <c r="Q1055" s="86">
        <v>45821</v>
      </c>
      <c r="S1055">
        <v>0.88</v>
      </c>
      <c r="W1055">
        <v>5</v>
      </c>
      <c r="X1055" s="86">
        <v>45808</v>
      </c>
      <c r="Y1055">
        <v>4</v>
      </c>
      <c r="Z1055" s="86">
        <v>45808</v>
      </c>
      <c r="AB1055">
        <v>3</v>
      </c>
      <c r="AC1055" t="s">
        <v>156</v>
      </c>
    </row>
    <row r="1056" spans="1:29" x14ac:dyDescent="0.2">
      <c r="A1056" t="s">
        <v>2727</v>
      </c>
      <c r="B1056" t="s">
        <v>2728</v>
      </c>
      <c r="C1056" t="s">
        <v>2727</v>
      </c>
      <c r="D1056" t="s">
        <v>84</v>
      </c>
      <c r="E1056" t="s">
        <v>89</v>
      </c>
      <c r="F1056" t="s">
        <v>642</v>
      </c>
      <c r="G1056" t="s">
        <v>90</v>
      </c>
      <c r="I1056" t="s">
        <v>91</v>
      </c>
      <c r="J1056" t="s">
        <v>323</v>
      </c>
      <c r="K1056" t="s">
        <v>1149</v>
      </c>
      <c r="L1056">
        <v>5.0049999999999999</v>
      </c>
      <c r="M1056">
        <v>5.0614049169999999</v>
      </c>
      <c r="N1056">
        <v>5.5019999999999998</v>
      </c>
      <c r="O1056">
        <v>3.2768900159999999</v>
      </c>
      <c r="P1056">
        <v>1.8640000000000001</v>
      </c>
      <c r="Q1056" s="86">
        <v>45821</v>
      </c>
      <c r="S1056">
        <v>1.17</v>
      </c>
      <c r="T1056">
        <v>1</v>
      </c>
      <c r="V1056" t="s">
        <v>2729</v>
      </c>
      <c r="W1056">
        <v>4</v>
      </c>
      <c r="X1056" s="86">
        <v>45716</v>
      </c>
      <c r="Y1056">
        <v>2</v>
      </c>
      <c r="Z1056" s="86">
        <v>45443</v>
      </c>
      <c r="AA1056">
        <v>3</v>
      </c>
      <c r="AB1056">
        <v>2</v>
      </c>
      <c r="AC1056" t="s">
        <v>153</v>
      </c>
    </row>
    <row r="1057" spans="1:29" x14ac:dyDescent="0.2">
      <c r="A1057" t="s">
        <v>2730</v>
      </c>
      <c r="B1057" t="s">
        <v>2731</v>
      </c>
      <c r="C1057" t="s">
        <v>2730</v>
      </c>
      <c r="D1057" t="s">
        <v>84</v>
      </c>
      <c r="E1057" t="s">
        <v>89</v>
      </c>
      <c r="G1057" t="s">
        <v>90</v>
      </c>
      <c r="L1057">
        <v>4.7560000000000002</v>
      </c>
      <c r="M1057">
        <v>4.4631437329999999</v>
      </c>
      <c r="N1057">
        <v>4.9340000000000002</v>
      </c>
      <c r="O1057">
        <v>3.6877129370000001</v>
      </c>
      <c r="P1057">
        <v>2.2160000000000002</v>
      </c>
      <c r="Q1057" s="86">
        <v>45761</v>
      </c>
      <c r="W1057">
        <v>4</v>
      </c>
      <c r="X1057" s="86">
        <v>45748</v>
      </c>
      <c r="Y1057">
        <v>2</v>
      </c>
      <c r="Z1057" s="86">
        <v>44169</v>
      </c>
      <c r="AB1057">
        <v>2</v>
      </c>
      <c r="AC1057" t="s">
        <v>153</v>
      </c>
    </row>
    <row r="1058" spans="1:29" x14ac:dyDescent="0.2">
      <c r="A1058" t="s">
        <v>2732</v>
      </c>
      <c r="B1058" t="s">
        <v>2733</v>
      </c>
      <c r="C1058" t="s">
        <v>2732</v>
      </c>
      <c r="D1058" t="s">
        <v>84</v>
      </c>
      <c r="E1058" t="s">
        <v>116</v>
      </c>
      <c r="G1058" t="s">
        <v>90</v>
      </c>
      <c r="H1058" t="s">
        <v>150</v>
      </c>
      <c r="L1058">
        <v>37.386499999999998</v>
      </c>
      <c r="M1058">
        <v>38.709233130000001</v>
      </c>
      <c r="N1058">
        <v>40.591900000000003</v>
      </c>
      <c r="O1058">
        <v>44.647870779999998</v>
      </c>
      <c r="P1058">
        <v>30.989100000000001</v>
      </c>
      <c r="Q1058" s="86">
        <v>45821</v>
      </c>
      <c r="AB1058">
        <v>5</v>
      </c>
      <c r="AC1058" t="s">
        <v>86</v>
      </c>
    </row>
    <row r="1059" spans="1:29" x14ac:dyDescent="0.2">
      <c r="A1059" t="s">
        <v>2734</v>
      </c>
      <c r="B1059" t="s">
        <v>2735</v>
      </c>
      <c r="C1059" t="s">
        <v>2734</v>
      </c>
      <c r="D1059" t="s">
        <v>84</v>
      </c>
      <c r="E1059" t="s">
        <v>89</v>
      </c>
      <c r="G1059" t="s">
        <v>90</v>
      </c>
      <c r="I1059" t="s">
        <v>91</v>
      </c>
      <c r="J1059" t="s">
        <v>323</v>
      </c>
      <c r="K1059" t="s">
        <v>1118</v>
      </c>
      <c r="L1059">
        <v>16.033999999999999</v>
      </c>
      <c r="M1059">
        <v>12.073842709999999</v>
      </c>
      <c r="N1059">
        <v>16.294</v>
      </c>
      <c r="O1059">
        <v>11.31876434</v>
      </c>
      <c r="P1059">
        <v>12.404999999999999</v>
      </c>
      <c r="Q1059" s="86">
        <v>45821</v>
      </c>
      <c r="S1059">
        <v>1.77</v>
      </c>
      <c r="T1059">
        <v>1.7</v>
      </c>
      <c r="V1059" t="s">
        <v>2736</v>
      </c>
      <c r="W1059">
        <v>5</v>
      </c>
      <c r="X1059" s="86">
        <v>45777</v>
      </c>
      <c r="Y1059">
        <v>4</v>
      </c>
      <c r="Z1059" s="86">
        <v>45747</v>
      </c>
      <c r="AA1059">
        <v>3</v>
      </c>
      <c r="AB1059">
        <v>3</v>
      </c>
      <c r="AC1059" t="s">
        <v>156</v>
      </c>
    </row>
    <row r="1060" spans="1:29" x14ac:dyDescent="0.2">
      <c r="A1060" t="s">
        <v>2737</v>
      </c>
      <c r="B1060" t="s">
        <v>2738</v>
      </c>
      <c r="C1060" t="s">
        <v>2737</v>
      </c>
      <c r="D1060" t="s">
        <v>84</v>
      </c>
      <c r="E1060" t="s">
        <v>89</v>
      </c>
      <c r="F1060" t="s">
        <v>642</v>
      </c>
      <c r="G1060" t="s">
        <v>90</v>
      </c>
      <c r="I1060" t="s">
        <v>91</v>
      </c>
      <c r="J1060" t="s">
        <v>323</v>
      </c>
      <c r="K1060" t="s">
        <v>1048</v>
      </c>
      <c r="L1060">
        <v>18.547999999999998</v>
      </c>
      <c r="M1060">
        <v>16.438278440000001</v>
      </c>
      <c r="N1060">
        <v>17.465</v>
      </c>
      <c r="O1060">
        <v>12.04832204</v>
      </c>
      <c r="P1060">
        <v>11.96</v>
      </c>
      <c r="Q1060" s="86">
        <v>45821</v>
      </c>
      <c r="S1060">
        <v>0.87</v>
      </c>
      <c r="T1060">
        <v>0.75</v>
      </c>
      <c r="V1060" t="s">
        <v>2739</v>
      </c>
      <c r="W1060">
        <v>6</v>
      </c>
      <c r="X1060" s="86">
        <v>45810</v>
      </c>
      <c r="Y1060">
        <v>4</v>
      </c>
      <c r="Z1060" s="86">
        <v>45808</v>
      </c>
      <c r="AA1060">
        <v>4</v>
      </c>
      <c r="AB1060">
        <v>3</v>
      </c>
      <c r="AC1060" t="s">
        <v>156</v>
      </c>
    </row>
    <row r="1061" spans="1:29" x14ac:dyDescent="0.2">
      <c r="A1061" t="s">
        <v>2740</v>
      </c>
      <c r="B1061" t="s">
        <v>2741</v>
      </c>
      <c r="C1061" t="s">
        <v>2740</v>
      </c>
      <c r="D1061" t="s">
        <v>84</v>
      </c>
      <c r="E1061" t="s">
        <v>89</v>
      </c>
      <c r="F1061" t="s">
        <v>642</v>
      </c>
      <c r="G1061" t="s">
        <v>90</v>
      </c>
      <c r="I1061" t="s">
        <v>91</v>
      </c>
      <c r="J1061" t="s">
        <v>323</v>
      </c>
      <c r="K1061" t="s">
        <v>1010</v>
      </c>
      <c r="L1061">
        <v>16.100000000000001</v>
      </c>
      <c r="M1061">
        <v>15.32196764</v>
      </c>
      <c r="N1061">
        <v>16.821000000000002</v>
      </c>
      <c r="O1061">
        <v>12.500577639999999</v>
      </c>
      <c r="P1061">
        <v>13.898</v>
      </c>
      <c r="Q1061" s="86">
        <v>45821</v>
      </c>
      <c r="S1061">
        <v>0.99</v>
      </c>
      <c r="T1061">
        <v>0.75</v>
      </c>
      <c r="V1061" t="s">
        <v>2742</v>
      </c>
      <c r="W1061">
        <v>6</v>
      </c>
      <c r="X1061" s="86">
        <v>45747</v>
      </c>
      <c r="Y1061">
        <v>4</v>
      </c>
      <c r="Z1061" s="86">
        <v>45747</v>
      </c>
      <c r="AA1061">
        <v>3</v>
      </c>
      <c r="AB1061">
        <v>3</v>
      </c>
      <c r="AC1061" t="s">
        <v>156</v>
      </c>
    </row>
    <row r="1062" spans="1:29" x14ac:dyDescent="0.2">
      <c r="A1062" t="s">
        <v>2743</v>
      </c>
      <c r="B1062" t="s">
        <v>2744</v>
      </c>
      <c r="C1062" t="s">
        <v>2743</v>
      </c>
      <c r="D1062" t="s">
        <v>84</v>
      </c>
      <c r="E1062" t="s">
        <v>89</v>
      </c>
      <c r="F1062" t="s">
        <v>642</v>
      </c>
      <c r="G1062" t="s">
        <v>90</v>
      </c>
      <c r="I1062" t="s">
        <v>91</v>
      </c>
      <c r="J1062" t="s">
        <v>323</v>
      </c>
      <c r="K1062" t="s">
        <v>1149</v>
      </c>
      <c r="L1062">
        <v>11.413</v>
      </c>
      <c r="M1062">
        <v>4.7435205099999997</v>
      </c>
      <c r="N1062">
        <v>12.109</v>
      </c>
      <c r="O1062">
        <v>2.7430912869999999</v>
      </c>
      <c r="P1062">
        <v>8.0030000000000001</v>
      </c>
      <c r="Q1062" s="86">
        <v>45821</v>
      </c>
      <c r="R1062">
        <v>5</v>
      </c>
      <c r="S1062">
        <v>0.45</v>
      </c>
      <c r="T1062">
        <v>0.45</v>
      </c>
      <c r="V1062" t="s">
        <v>2745</v>
      </c>
      <c r="W1062">
        <v>4</v>
      </c>
      <c r="X1062" s="86">
        <v>45716</v>
      </c>
      <c r="Y1062">
        <v>2</v>
      </c>
      <c r="Z1062" s="86">
        <v>45443</v>
      </c>
      <c r="AA1062">
        <v>2</v>
      </c>
      <c r="AB1062">
        <v>2</v>
      </c>
      <c r="AC1062" t="s">
        <v>153</v>
      </c>
    </row>
    <row r="1063" spans="1:29" x14ac:dyDescent="0.2">
      <c r="A1063" t="s">
        <v>2746</v>
      </c>
      <c r="B1063" t="s">
        <v>2747</v>
      </c>
      <c r="C1063" t="s">
        <v>2746</v>
      </c>
      <c r="D1063" t="s">
        <v>84</v>
      </c>
      <c r="E1063" t="s">
        <v>89</v>
      </c>
      <c r="F1063" t="s">
        <v>642</v>
      </c>
      <c r="G1063" t="s">
        <v>90</v>
      </c>
      <c r="I1063" t="s">
        <v>91</v>
      </c>
      <c r="J1063" t="s">
        <v>323</v>
      </c>
      <c r="K1063" t="s">
        <v>2748</v>
      </c>
      <c r="L1063">
        <v>5.8689999999999998</v>
      </c>
      <c r="M1063">
        <v>5.5979835329999998</v>
      </c>
      <c r="N1063">
        <v>5.4980000000000002</v>
      </c>
      <c r="O1063">
        <v>4.6957235370000001</v>
      </c>
      <c r="P1063">
        <v>4.5270000000000001</v>
      </c>
      <c r="Q1063" s="86">
        <v>45821</v>
      </c>
      <c r="S1063">
        <v>1.01</v>
      </c>
      <c r="T1063">
        <v>0.5</v>
      </c>
      <c r="V1063" t="s">
        <v>2749</v>
      </c>
      <c r="W1063">
        <v>4</v>
      </c>
      <c r="X1063" s="86">
        <v>45692</v>
      </c>
      <c r="AA1063">
        <v>2</v>
      </c>
      <c r="AB1063">
        <v>3</v>
      </c>
      <c r="AC1063" t="s">
        <v>156</v>
      </c>
    </row>
    <row r="1064" spans="1:29" x14ac:dyDescent="0.2">
      <c r="A1064" t="s">
        <v>2750</v>
      </c>
      <c r="B1064" t="s">
        <v>2751</v>
      </c>
      <c r="C1064" t="s">
        <v>2750</v>
      </c>
      <c r="D1064" t="s">
        <v>84</v>
      </c>
      <c r="E1064" t="s">
        <v>89</v>
      </c>
      <c r="G1064" t="s">
        <v>90</v>
      </c>
      <c r="L1064">
        <v>6.7640000000000002</v>
      </c>
      <c r="M1064">
        <v>7.4104958610000002</v>
      </c>
      <c r="N1064">
        <v>8.23</v>
      </c>
      <c r="O1064">
        <v>4.6664677079999999</v>
      </c>
      <c r="P1064">
        <v>2.629</v>
      </c>
      <c r="Q1064" s="86">
        <v>45821</v>
      </c>
      <c r="W1064">
        <v>4</v>
      </c>
      <c r="X1064" s="86">
        <v>45747</v>
      </c>
      <c r="Y1064">
        <v>2</v>
      </c>
      <c r="Z1064" s="86">
        <v>45747</v>
      </c>
      <c r="AB1064">
        <v>2</v>
      </c>
      <c r="AC1064" t="s">
        <v>153</v>
      </c>
    </row>
    <row r="1065" spans="1:29" x14ac:dyDescent="0.2">
      <c r="A1065" t="s">
        <v>17591</v>
      </c>
      <c r="B1065" t="s">
        <v>17592</v>
      </c>
      <c r="C1065" t="s">
        <v>17591</v>
      </c>
      <c r="D1065" t="s">
        <v>84</v>
      </c>
      <c r="E1065" t="s">
        <v>89</v>
      </c>
      <c r="G1065" t="s">
        <v>90</v>
      </c>
      <c r="I1065" t="s">
        <v>91</v>
      </c>
      <c r="L1065">
        <v>15.271000000000001</v>
      </c>
      <c r="M1065">
        <v>11.0024166</v>
      </c>
      <c r="N1065">
        <v>15.407999999999999</v>
      </c>
      <c r="O1065">
        <v>8.8469005789999997</v>
      </c>
      <c r="P1065">
        <v>9.5429999999999993</v>
      </c>
      <c r="Q1065" s="86">
        <v>45821</v>
      </c>
      <c r="S1065">
        <v>0.99</v>
      </c>
      <c r="W1065">
        <v>6</v>
      </c>
      <c r="X1065" s="86">
        <v>45778</v>
      </c>
      <c r="Y1065">
        <v>3</v>
      </c>
      <c r="Z1065" s="86">
        <v>43220</v>
      </c>
      <c r="AB1065">
        <v>3</v>
      </c>
      <c r="AC1065" t="s">
        <v>156</v>
      </c>
    </row>
    <row r="1066" spans="1:29" x14ac:dyDescent="0.2">
      <c r="A1066" t="s">
        <v>2752</v>
      </c>
      <c r="B1066" t="s">
        <v>2753</v>
      </c>
      <c r="C1066" t="s">
        <v>2752</v>
      </c>
      <c r="D1066" t="s">
        <v>84</v>
      </c>
      <c r="E1066" t="s">
        <v>89</v>
      </c>
      <c r="G1066" t="s">
        <v>90</v>
      </c>
      <c r="I1066" t="s">
        <v>91</v>
      </c>
      <c r="J1066" t="s">
        <v>323</v>
      </c>
      <c r="K1066" t="s">
        <v>1149</v>
      </c>
      <c r="L1066">
        <v>11.411</v>
      </c>
      <c r="M1066">
        <v>4.745470504</v>
      </c>
      <c r="N1066">
        <v>12.106999999999999</v>
      </c>
      <c r="O1066">
        <v>2.7333929440000002</v>
      </c>
      <c r="P1066">
        <v>7.9950000000000001</v>
      </c>
      <c r="Q1066" s="86">
        <v>45821</v>
      </c>
      <c r="R1066">
        <v>5</v>
      </c>
      <c r="S1066">
        <v>0.75</v>
      </c>
      <c r="T1066">
        <v>0.75</v>
      </c>
      <c r="V1066" t="s">
        <v>2754</v>
      </c>
      <c r="W1066">
        <v>4</v>
      </c>
      <c r="X1066" s="86">
        <v>45716</v>
      </c>
      <c r="Y1066">
        <v>2</v>
      </c>
      <c r="Z1066" s="86">
        <v>45443</v>
      </c>
      <c r="AA1066">
        <v>2</v>
      </c>
      <c r="AB1066">
        <v>2</v>
      </c>
      <c r="AC1066" t="s">
        <v>153</v>
      </c>
    </row>
    <row r="1067" spans="1:29" x14ac:dyDescent="0.2">
      <c r="A1067" t="s">
        <v>17200</v>
      </c>
      <c r="B1067" t="s">
        <v>17201</v>
      </c>
      <c r="C1067" t="s">
        <v>17200</v>
      </c>
      <c r="D1067" t="s">
        <v>84</v>
      </c>
      <c r="E1067" t="s">
        <v>89</v>
      </c>
      <c r="G1067" t="s">
        <v>90</v>
      </c>
      <c r="I1067" t="s">
        <v>91</v>
      </c>
      <c r="L1067">
        <v>17.276</v>
      </c>
      <c r="M1067">
        <v>12.87724388</v>
      </c>
      <c r="N1067">
        <v>17.844000000000001</v>
      </c>
      <c r="O1067">
        <v>10.293940689999999</v>
      </c>
      <c r="P1067">
        <v>11.837</v>
      </c>
      <c r="Q1067" s="86">
        <v>45821</v>
      </c>
      <c r="S1067">
        <v>0.96</v>
      </c>
      <c r="W1067">
        <v>6</v>
      </c>
      <c r="X1067" s="86">
        <v>45777</v>
      </c>
      <c r="Y1067">
        <v>4</v>
      </c>
      <c r="Z1067" s="86">
        <v>45747</v>
      </c>
      <c r="AB1067">
        <v>3</v>
      </c>
      <c r="AC1067" t="s">
        <v>156</v>
      </c>
    </row>
    <row r="1068" spans="1:29" x14ac:dyDescent="0.2">
      <c r="A1068" t="s">
        <v>16608</v>
      </c>
      <c r="B1068" t="s">
        <v>16609</v>
      </c>
      <c r="C1068" t="s">
        <v>16608</v>
      </c>
      <c r="D1068" t="s">
        <v>84</v>
      </c>
      <c r="E1068" t="s">
        <v>89</v>
      </c>
      <c r="G1068" t="s">
        <v>90</v>
      </c>
      <c r="I1068" t="s">
        <v>91</v>
      </c>
      <c r="L1068">
        <v>15.428000000000001</v>
      </c>
      <c r="M1068">
        <v>11.34420718</v>
      </c>
      <c r="N1068">
        <v>15.058999999999999</v>
      </c>
      <c r="O1068">
        <v>9.7250985090000004</v>
      </c>
      <c r="P1068">
        <v>10.664999999999999</v>
      </c>
      <c r="Q1068" s="86">
        <v>45821</v>
      </c>
      <c r="S1068">
        <v>1.62</v>
      </c>
      <c r="W1068">
        <v>6</v>
      </c>
      <c r="X1068" s="86">
        <v>45695</v>
      </c>
      <c r="Y1068">
        <v>4</v>
      </c>
      <c r="Z1068" s="86">
        <v>45382</v>
      </c>
      <c r="AB1068">
        <v>3</v>
      </c>
      <c r="AC1068" t="s">
        <v>156</v>
      </c>
    </row>
    <row r="1069" spans="1:29" x14ac:dyDescent="0.2">
      <c r="A1069" t="s">
        <v>2755</v>
      </c>
      <c r="B1069" t="s">
        <v>2756</v>
      </c>
      <c r="C1069" t="s">
        <v>2755</v>
      </c>
      <c r="D1069" t="s">
        <v>84</v>
      </c>
      <c r="E1069" t="s">
        <v>89</v>
      </c>
      <c r="G1069" t="s">
        <v>90</v>
      </c>
      <c r="H1069" t="s">
        <v>1196</v>
      </c>
      <c r="I1069" t="s">
        <v>91</v>
      </c>
      <c r="L1069">
        <v>6.7619999999999996</v>
      </c>
      <c r="M1069">
        <v>7.2636268680000002</v>
      </c>
      <c r="N1069">
        <v>7.8810000000000002</v>
      </c>
      <c r="O1069">
        <v>4.6123936570000001</v>
      </c>
      <c r="P1069">
        <v>2.8260000000000001</v>
      </c>
      <c r="Q1069" s="86">
        <v>45821</v>
      </c>
      <c r="S1069">
        <v>0.79</v>
      </c>
      <c r="W1069">
        <v>4</v>
      </c>
      <c r="X1069" s="86">
        <v>45778</v>
      </c>
      <c r="Y1069">
        <v>2</v>
      </c>
      <c r="Z1069" s="86">
        <v>43220</v>
      </c>
      <c r="AB1069">
        <v>2</v>
      </c>
      <c r="AC1069" t="s">
        <v>153</v>
      </c>
    </row>
    <row r="1070" spans="1:29" x14ac:dyDescent="0.2">
      <c r="A1070" t="s">
        <v>2757</v>
      </c>
      <c r="B1070" t="s">
        <v>2758</v>
      </c>
      <c r="C1070" t="s">
        <v>2757</v>
      </c>
      <c r="D1070" t="s">
        <v>84</v>
      </c>
      <c r="E1070" t="s">
        <v>89</v>
      </c>
      <c r="F1070" t="s">
        <v>642</v>
      </c>
      <c r="G1070" t="s">
        <v>90</v>
      </c>
      <c r="I1070" t="s">
        <v>91</v>
      </c>
      <c r="J1070" t="s">
        <v>323</v>
      </c>
      <c r="K1070" t="s">
        <v>778</v>
      </c>
      <c r="L1070">
        <v>15.628</v>
      </c>
      <c r="M1070">
        <v>13.372546850000001</v>
      </c>
      <c r="N1070">
        <v>15.16</v>
      </c>
      <c r="O1070">
        <v>13.03945122</v>
      </c>
      <c r="P1070">
        <v>13.291</v>
      </c>
      <c r="Q1070" s="86">
        <v>45821</v>
      </c>
      <c r="S1070">
        <v>0.05</v>
      </c>
      <c r="T1070">
        <v>0.04</v>
      </c>
      <c r="V1070" t="s">
        <v>2759</v>
      </c>
      <c r="W1070">
        <v>6</v>
      </c>
      <c r="X1070" s="86">
        <v>45747</v>
      </c>
      <c r="Y1070">
        <v>4</v>
      </c>
      <c r="Z1070" s="86">
        <v>45747</v>
      </c>
      <c r="AA1070">
        <v>3</v>
      </c>
      <c r="AB1070">
        <v>3</v>
      </c>
      <c r="AC1070" t="s">
        <v>156</v>
      </c>
    </row>
    <row r="1071" spans="1:29" x14ac:dyDescent="0.2">
      <c r="A1071" t="s">
        <v>2760</v>
      </c>
      <c r="B1071" t="s">
        <v>2761</v>
      </c>
      <c r="C1071" t="s">
        <v>2760</v>
      </c>
      <c r="D1071" t="s">
        <v>84</v>
      </c>
      <c r="E1071" t="s">
        <v>89</v>
      </c>
      <c r="G1071" t="s">
        <v>90</v>
      </c>
      <c r="I1071" t="s">
        <v>91</v>
      </c>
      <c r="J1071" t="s">
        <v>323</v>
      </c>
      <c r="K1071" t="s">
        <v>2601</v>
      </c>
      <c r="L1071">
        <v>6.7610000000000001</v>
      </c>
      <c r="M1071">
        <v>7.2620795500000002</v>
      </c>
      <c r="N1071">
        <v>7.8789999999999996</v>
      </c>
      <c r="O1071">
        <v>4.6096550289999998</v>
      </c>
      <c r="P1071">
        <v>2.827</v>
      </c>
      <c r="Q1071" s="86">
        <v>45821</v>
      </c>
      <c r="S1071">
        <v>0.79</v>
      </c>
      <c r="T1071">
        <v>0.75</v>
      </c>
      <c r="V1071" t="s">
        <v>2762</v>
      </c>
      <c r="W1071">
        <v>4</v>
      </c>
      <c r="X1071" s="86">
        <v>45778</v>
      </c>
      <c r="Y1071">
        <v>2</v>
      </c>
      <c r="Z1071" s="86">
        <v>43220</v>
      </c>
      <c r="AA1071">
        <v>2</v>
      </c>
      <c r="AB1071">
        <v>2</v>
      </c>
      <c r="AC1071" t="s">
        <v>153</v>
      </c>
    </row>
    <row r="1072" spans="1:29" x14ac:dyDescent="0.2">
      <c r="A1072" t="s">
        <v>2763</v>
      </c>
      <c r="B1072" t="s">
        <v>2764</v>
      </c>
      <c r="C1072" t="s">
        <v>2763</v>
      </c>
      <c r="D1072" t="s">
        <v>84</v>
      </c>
      <c r="E1072" t="s">
        <v>89</v>
      </c>
      <c r="F1072" t="s">
        <v>642</v>
      </c>
      <c r="G1072" t="s">
        <v>90</v>
      </c>
      <c r="I1072" t="s">
        <v>91</v>
      </c>
      <c r="J1072" t="s">
        <v>323</v>
      </c>
      <c r="K1072" t="s">
        <v>778</v>
      </c>
      <c r="L1072">
        <v>18.298999999999999</v>
      </c>
      <c r="M1072">
        <v>17.082443170000001</v>
      </c>
      <c r="N1072">
        <v>17.925999999999998</v>
      </c>
      <c r="O1072">
        <v>13.50634668</v>
      </c>
      <c r="P1072">
        <v>14.409000000000001</v>
      </c>
      <c r="Q1072" s="86">
        <v>45821</v>
      </c>
      <c r="S1072">
        <v>0.91</v>
      </c>
      <c r="T1072">
        <v>0.75</v>
      </c>
      <c r="V1072" t="s">
        <v>2765</v>
      </c>
      <c r="W1072">
        <v>6</v>
      </c>
      <c r="X1072" s="86">
        <v>45747</v>
      </c>
      <c r="Y1072">
        <v>4</v>
      </c>
      <c r="Z1072" s="86">
        <v>45747</v>
      </c>
      <c r="AA1072">
        <v>4</v>
      </c>
      <c r="AB1072">
        <v>3</v>
      </c>
      <c r="AC1072" t="s">
        <v>156</v>
      </c>
    </row>
    <row r="1073" spans="1:29" x14ac:dyDescent="0.2">
      <c r="A1073" t="s">
        <v>2766</v>
      </c>
      <c r="B1073" t="s">
        <v>2767</v>
      </c>
      <c r="C1073" t="s">
        <v>2766</v>
      </c>
      <c r="D1073" t="s">
        <v>84</v>
      </c>
      <c r="E1073" t="s">
        <v>89</v>
      </c>
      <c r="F1073" t="s">
        <v>642</v>
      </c>
      <c r="G1073" t="s">
        <v>90</v>
      </c>
      <c r="I1073" t="s">
        <v>91</v>
      </c>
      <c r="J1073" t="s">
        <v>323</v>
      </c>
      <c r="K1073" t="s">
        <v>2748</v>
      </c>
      <c r="L1073">
        <v>6.66</v>
      </c>
      <c r="M1073">
        <v>5.585795225</v>
      </c>
      <c r="N1073">
        <v>5.4370000000000003</v>
      </c>
      <c r="O1073">
        <v>4.3550159610000003</v>
      </c>
      <c r="P1073">
        <v>3.7280000000000002</v>
      </c>
      <c r="Q1073" s="86">
        <v>45761</v>
      </c>
      <c r="S1073">
        <v>1.76</v>
      </c>
      <c r="T1073">
        <v>1.25</v>
      </c>
      <c r="V1073" t="s">
        <v>2768</v>
      </c>
      <c r="W1073">
        <v>4</v>
      </c>
      <c r="X1073" s="86">
        <v>45692</v>
      </c>
      <c r="AA1073">
        <v>2</v>
      </c>
      <c r="AB1073">
        <v>3</v>
      </c>
      <c r="AC1073" t="s">
        <v>156</v>
      </c>
    </row>
    <row r="1074" spans="1:29" x14ac:dyDescent="0.2">
      <c r="A1074" t="s">
        <v>2769</v>
      </c>
      <c r="B1074" t="s">
        <v>2770</v>
      </c>
      <c r="C1074" t="s">
        <v>2769</v>
      </c>
      <c r="D1074" t="s">
        <v>84</v>
      </c>
      <c r="E1074" t="s">
        <v>89</v>
      </c>
      <c r="F1074" t="s">
        <v>642</v>
      </c>
      <c r="G1074" t="s">
        <v>90</v>
      </c>
      <c r="I1074" t="s">
        <v>91</v>
      </c>
      <c r="J1074" t="s">
        <v>323</v>
      </c>
      <c r="K1074" t="s">
        <v>1149</v>
      </c>
      <c r="L1074">
        <v>11.411</v>
      </c>
      <c r="M1074">
        <v>4.7457947059999999</v>
      </c>
      <c r="N1074">
        <v>12.1</v>
      </c>
      <c r="O1074">
        <v>2.72395086</v>
      </c>
      <c r="P1074">
        <v>8.0459999999999994</v>
      </c>
      <c r="Q1074" s="86">
        <v>45821</v>
      </c>
      <c r="R1074">
        <v>5</v>
      </c>
      <c r="S1074">
        <v>0.45</v>
      </c>
      <c r="T1074">
        <v>0.45</v>
      </c>
      <c r="V1074" t="s">
        <v>2771</v>
      </c>
      <c r="W1074">
        <v>4</v>
      </c>
      <c r="X1074" s="86">
        <v>45716</v>
      </c>
      <c r="Y1074">
        <v>2</v>
      </c>
      <c r="Z1074" s="86">
        <v>45443</v>
      </c>
      <c r="AA1074">
        <v>2</v>
      </c>
      <c r="AB1074">
        <v>2</v>
      </c>
      <c r="AC1074" t="s">
        <v>153</v>
      </c>
    </row>
    <row r="1075" spans="1:29" x14ac:dyDescent="0.2">
      <c r="A1075" t="s">
        <v>2772</v>
      </c>
      <c r="B1075" t="s">
        <v>2773</v>
      </c>
      <c r="C1075" t="s">
        <v>2772</v>
      </c>
      <c r="D1075" t="s">
        <v>84</v>
      </c>
      <c r="E1075" t="s">
        <v>89</v>
      </c>
      <c r="F1075" t="s">
        <v>642</v>
      </c>
      <c r="G1075" t="s">
        <v>90</v>
      </c>
      <c r="I1075" t="s">
        <v>91</v>
      </c>
      <c r="J1075" t="s">
        <v>323</v>
      </c>
      <c r="K1075" t="s">
        <v>778</v>
      </c>
      <c r="L1075">
        <v>12.728999999999999</v>
      </c>
      <c r="M1075">
        <v>13.36135241</v>
      </c>
      <c r="N1075">
        <v>12.388</v>
      </c>
      <c r="O1075">
        <v>9.6663976149999993</v>
      </c>
      <c r="P1075">
        <v>10.044</v>
      </c>
      <c r="Q1075" s="86">
        <v>45821</v>
      </c>
      <c r="S1075">
        <v>0.91</v>
      </c>
      <c r="T1075">
        <v>0.75</v>
      </c>
      <c r="V1075" t="s">
        <v>2774</v>
      </c>
      <c r="W1075">
        <v>6</v>
      </c>
      <c r="X1075" s="86">
        <v>45747</v>
      </c>
      <c r="Y1075">
        <v>4</v>
      </c>
      <c r="Z1075" s="86">
        <v>45747</v>
      </c>
      <c r="AA1075">
        <v>3</v>
      </c>
      <c r="AB1075">
        <v>3</v>
      </c>
      <c r="AC1075" t="s">
        <v>156</v>
      </c>
    </row>
    <row r="1076" spans="1:29" x14ac:dyDescent="0.2">
      <c r="A1076" t="s">
        <v>2775</v>
      </c>
      <c r="B1076" t="s">
        <v>2776</v>
      </c>
      <c r="C1076" t="s">
        <v>2775</v>
      </c>
      <c r="D1076" t="s">
        <v>84</v>
      </c>
      <c r="E1076" t="s">
        <v>116</v>
      </c>
      <c r="F1076" t="s">
        <v>117</v>
      </c>
      <c r="G1076" t="s">
        <v>90</v>
      </c>
      <c r="I1076" t="s">
        <v>91</v>
      </c>
      <c r="J1076" t="s">
        <v>323</v>
      </c>
      <c r="L1076">
        <v>24.777000000000001</v>
      </c>
      <c r="M1076">
        <v>26.547960339999999</v>
      </c>
      <c r="N1076">
        <v>25.820399999999999</v>
      </c>
      <c r="O1076">
        <v>21.34222536</v>
      </c>
      <c r="P1076">
        <v>14.9754</v>
      </c>
      <c r="Q1076" s="86">
        <v>45821</v>
      </c>
      <c r="V1076" t="s">
        <v>2777</v>
      </c>
      <c r="AB1076">
        <v>4</v>
      </c>
      <c r="AC1076" t="s">
        <v>127</v>
      </c>
    </row>
    <row r="1077" spans="1:29" x14ac:dyDescent="0.2">
      <c r="A1077" t="s">
        <v>2778</v>
      </c>
      <c r="B1077" t="s">
        <v>2779</v>
      </c>
      <c r="C1077" t="s">
        <v>2778</v>
      </c>
      <c r="D1077" t="s">
        <v>84</v>
      </c>
      <c r="E1077" t="s">
        <v>89</v>
      </c>
      <c r="F1077" t="s">
        <v>642</v>
      </c>
      <c r="G1077" t="s">
        <v>90</v>
      </c>
      <c r="I1077" t="s">
        <v>91</v>
      </c>
      <c r="J1077" t="s">
        <v>323</v>
      </c>
      <c r="K1077" t="s">
        <v>778</v>
      </c>
      <c r="L1077">
        <v>29.917999999999999</v>
      </c>
      <c r="M1077">
        <v>26.58375255</v>
      </c>
      <c r="N1077">
        <v>30.405999999999999</v>
      </c>
      <c r="O1077">
        <v>26.2034555</v>
      </c>
      <c r="P1077">
        <v>26.436</v>
      </c>
      <c r="Q1077" s="86">
        <v>45821</v>
      </c>
      <c r="S1077">
        <v>1.1599999999999999</v>
      </c>
      <c r="T1077">
        <v>1</v>
      </c>
      <c r="V1077" t="s">
        <v>2780</v>
      </c>
      <c r="W1077">
        <v>7</v>
      </c>
      <c r="X1077" s="86">
        <v>45747</v>
      </c>
      <c r="Y1077">
        <v>6</v>
      </c>
      <c r="Z1077" s="86">
        <v>45747</v>
      </c>
      <c r="AA1077">
        <v>4</v>
      </c>
      <c r="AB1077">
        <v>4</v>
      </c>
      <c r="AC1077" t="s">
        <v>127</v>
      </c>
    </row>
    <row r="1078" spans="1:29" x14ac:dyDescent="0.2">
      <c r="A1078" t="s">
        <v>2781</v>
      </c>
      <c r="B1078" t="s">
        <v>2782</v>
      </c>
      <c r="C1078" t="s">
        <v>2781</v>
      </c>
      <c r="D1078" t="s">
        <v>84</v>
      </c>
      <c r="E1078" t="s">
        <v>89</v>
      </c>
      <c r="G1078" t="s">
        <v>90</v>
      </c>
      <c r="H1078" t="s">
        <v>2783</v>
      </c>
      <c r="L1078">
        <v>29.89</v>
      </c>
      <c r="M1078">
        <v>26.564630860000001</v>
      </c>
      <c r="N1078">
        <v>30.408999999999999</v>
      </c>
      <c r="O1078">
        <v>26.206925349999999</v>
      </c>
      <c r="P1078">
        <v>26.437999999999999</v>
      </c>
      <c r="Q1078" s="86">
        <v>45821</v>
      </c>
      <c r="S1078">
        <v>1.1599999999999999</v>
      </c>
      <c r="W1078">
        <v>7</v>
      </c>
      <c r="X1078" s="86">
        <v>45747</v>
      </c>
      <c r="Y1078">
        <v>6</v>
      </c>
      <c r="Z1078" s="86">
        <v>45747</v>
      </c>
      <c r="AB1078">
        <v>4</v>
      </c>
      <c r="AC1078" t="s">
        <v>127</v>
      </c>
    </row>
    <row r="1079" spans="1:29" x14ac:dyDescent="0.2">
      <c r="A1079" t="s">
        <v>2784</v>
      </c>
      <c r="B1079" t="s">
        <v>2785</v>
      </c>
      <c r="C1079" t="s">
        <v>2784</v>
      </c>
      <c r="D1079" t="s">
        <v>84</v>
      </c>
      <c r="E1079" t="s">
        <v>89</v>
      </c>
      <c r="F1079" t="s">
        <v>642</v>
      </c>
      <c r="G1079" t="s">
        <v>90</v>
      </c>
      <c r="I1079" t="s">
        <v>91</v>
      </c>
      <c r="J1079" t="s">
        <v>323</v>
      </c>
      <c r="K1079" t="s">
        <v>778</v>
      </c>
      <c r="L1079">
        <v>3.319</v>
      </c>
      <c r="M1079">
        <v>2.8577729409999999</v>
      </c>
      <c r="N1079">
        <v>3.08</v>
      </c>
      <c r="O1079">
        <v>3.2190659940000002</v>
      </c>
      <c r="P1079">
        <v>3.7480000000000002</v>
      </c>
      <c r="Q1079" s="86">
        <v>45821</v>
      </c>
      <c r="S1079">
        <v>0.91</v>
      </c>
      <c r="T1079">
        <v>0.75</v>
      </c>
      <c r="V1079" t="s">
        <v>2786</v>
      </c>
      <c r="W1079">
        <v>4</v>
      </c>
      <c r="X1079" s="86">
        <v>45747</v>
      </c>
      <c r="Y1079">
        <v>3</v>
      </c>
      <c r="Z1079" s="86">
        <v>45747</v>
      </c>
      <c r="AA1079">
        <v>2</v>
      </c>
      <c r="AB1079">
        <v>3</v>
      </c>
      <c r="AC1079" t="s">
        <v>156</v>
      </c>
    </row>
    <row r="1080" spans="1:29" x14ac:dyDescent="0.2">
      <c r="A1080" t="s">
        <v>2787</v>
      </c>
      <c r="B1080" t="s">
        <v>2788</v>
      </c>
      <c r="C1080" t="s">
        <v>2787</v>
      </c>
      <c r="D1080" t="s">
        <v>84</v>
      </c>
      <c r="E1080" t="s">
        <v>89</v>
      </c>
      <c r="G1080" t="s">
        <v>90</v>
      </c>
      <c r="I1080" t="s">
        <v>91</v>
      </c>
      <c r="J1080" t="s">
        <v>323</v>
      </c>
      <c r="K1080" t="s">
        <v>1105</v>
      </c>
      <c r="L1080">
        <v>15.436</v>
      </c>
      <c r="M1080">
        <v>11.35274684</v>
      </c>
      <c r="N1080">
        <v>15.07</v>
      </c>
      <c r="O1080">
        <v>9.7312171509999992</v>
      </c>
      <c r="P1080">
        <v>10.67</v>
      </c>
      <c r="Q1080" s="86">
        <v>45821</v>
      </c>
      <c r="S1080">
        <v>0.87</v>
      </c>
      <c r="T1080">
        <v>0.75</v>
      </c>
      <c r="V1080" t="s">
        <v>2789</v>
      </c>
      <c r="W1080">
        <v>6</v>
      </c>
      <c r="X1080" s="86">
        <v>45695</v>
      </c>
      <c r="Y1080">
        <v>4</v>
      </c>
      <c r="Z1080" s="86">
        <v>45382</v>
      </c>
      <c r="AA1080">
        <v>3</v>
      </c>
      <c r="AB1080">
        <v>3</v>
      </c>
      <c r="AC1080" t="s">
        <v>156</v>
      </c>
    </row>
    <row r="1081" spans="1:29" x14ac:dyDescent="0.2">
      <c r="A1081" t="s">
        <v>2790</v>
      </c>
      <c r="B1081" t="s">
        <v>2791</v>
      </c>
      <c r="C1081" t="s">
        <v>2790</v>
      </c>
      <c r="D1081" t="s">
        <v>84</v>
      </c>
      <c r="E1081" t="s">
        <v>116</v>
      </c>
      <c r="G1081" t="s">
        <v>90</v>
      </c>
      <c r="H1081" t="s">
        <v>1065</v>
      </c>
      <c r="L1081">
        <v>17.337</v>
      </c>
      <c r="M1081">
        <v>13.08387971</v>
      </c>
      <c r="N1081">
        <v>17.960999999999999</v>
      </c>
      <c r="O1081">
        <v>10.49093543</v>
      </c>
      <c r="P1081">
        <v>10.861000000000001</v>
      </c>
      <c r="Q1081" s="86">
        <v>45821</v>
      </c>
      <c r="T1081">
        <v>0.75</v>
      </c>
      <c r="Y1081">
        <v>4</v>
      </c>
      <c r="Z1081" s="86">
        <v>45808</v>
      </c>
      <c r="AB1081">
        <v>3</v>
      </c>
      <c r="AC1081" t="s">
        <v>156</v>
      </c>
    </row>
    <row r="1082" spans="1:29" x14ac:dyDescent="0.2">
      <c r="A1082" t="s">
        <v>2792</v>
      </c>
      <c r="B1082" t="s">
        <v>2793</v>
      </c>
      <c r="C1082" t="s">
        <v>2792</v>
      </c>
      <c r="D1082" t="s">
        <v>84</v>
      </c>
      <c r="E1082" t="s">
        <v>116</v>
      </c>
      <c r="G1082" t="s">
        <v>90</v>
      </c>
      <c r="H1082" t="s">
        <v>196</v>
      </c>
      <c r="L1082">
        <v>63.795499999999997</v>
      </c>
      <c r="M1082">
        <v>77.111643659999999</v>
      </c>
      <c r="N1082">
        <v>65.505399999999995</v>
      </c>
      <c r="O1082">
        <v>94.770871589999999</v>
      </c>
      <c r="P1082">
        <v>88.7029</v>
      </c>
      <c r="Q1082" s="86">
        <v>45701</v>
      </c>
      <c r="AB1082">
        <v>5</v>
      </c>
      <c r="AC1082" t="s">
        <v>86</v>
      </c>
    </row>
    <row r="1083" spans="1:29" x14ac:dyDescent="0.2">
      <c r="A1083" t="s">
        <v>17208</v>
      </c>
      <c r="B1083" t="s">
        <v>17209</v>
      </c>
      <c r="C1083" t="s">
        <v>17208</v>
      </c>
      <c r="D1083" t="s">
        <v>84</v>
      </c>
      <c r="E1083" t="s">
        <v>89</v>
      </c>
      <c r="G1083" t="s">
        <v>90</v>
      </c>
      <c r="I1083" t="s">
        <v>91</v>
      </c>
      <c r="L1083">
        <v>16.846</v>
      </c>
      <c r="M1083">
        <v>15.7289279</v>
      </c>
      <c r="N1083">
        <v>17.27</v>
      </c>
      <c r="O1083">
        <v>12.343542469999999</v>
      </c>
      <c r="P1083">
        <v>12.971</v>
      </c>
      <c r="Q1083" s="86">
        <v>45821</v>
      </c>
      <c r="S1083">
        <v>0.99</v>
      </c>
      <c r="W1083">
        <v>6</v>
      </c>
      <c r="X1083" s="86">
        <v>45747</v>
      </c>
      <c r="Y1083">
        <v>4</v>
      </c>
      <c r="Z1083" s="86">
        <v>45747</v>
      </c>
      <c r="AB1083">
        <v>3</v>
      </c>
      <c r="AC1083" t="s">
        <v>156</v>
      </c>
    </row>
    <row r="1084" spans="1:29" x14ac:dyDescent="0.2">
      <c r="A1084" t="s">
        <v>2794</v>
      </c>
      <c r="B1084" t="s">
        <v>2795</v>
      </c>
      <c r="C1084" t="s">
        <v>2794</v>
      </c>
      <c r="D1084" t="s">
        <v>84</v>
      </c>
      <c r="E1084" t="s">
        <v>89</v>
      </c>
      <c r="G1084" t="s">
        <v>90</v>
      </c>
      <c r="H1084" t="s">
        <v>1196</v>
      </c>
      <c r="I1084" t="s">
        <v>91</v>
      </c>
      <c r="L1084">
        <v>15.956</v>
      </c>
      <c r="M1084">
        <v>13.30704952</v>
      </c>
      <c r="N1084">
        <v>14.3</v>
      </c>
      <c r="O1084">
        <v>11.89118654</v>
      </c>
      <c r="P1084">
        <v>10.85</v>
      </c>
      <c r="Q1084" s="86">
        <v>45821</v>
      </c>
      <c r="S1084">
        <v>1.1100000000000001</v>
      </c>
      <c r="W1084">
        <v>6</v>
      </c>
      <c r="X1084" s="86">
        <v>45712</v>
      </c>
      <c r="Y1084">
        <v>4</v>
      </c>
      <c r="Z1084" s="86">
        <v>45657</v>
      </c>
      <c r="AB1084">
        <v>3</v>
      </c>
      <c r="AC1084" t="s">
        <v>156</v>
      </c>
    </row>
    <row r="1085" spans="1:29" x14ac:dyDescent="0.2">
      <c r="A1085" t="s">
        <v>16897</v>
      </c>
      <c r="B1085" t="s">
        <v>16898</v>
      </c>
      <c r="C1085" t="s">
        <v>16897</v>
      </c>
      <c r="D1085" t="s">
        <v>84</v>
      </c>
      <c r="E1085" t="s">
        <v>89</v>
      </c>
      <c r="G1085" t="s">
        <v>90</v>
      </c>
      <c r="H1085" t="s">
        <v>225</v>
      </c>
      <c r="I1085" t="s">
        <v>91</v>
      </c>
      <c r="L1085">
        <v>15.507999999999999</v>
      </c>
      <c r="M1085">
        <v>9.5777774000000004</v>
      </c>
      <c r="N1085">
        <v>14.635999999999999</v>
      </c>
      <c r="O1085">
        <v>9.7536341209999993</v>
      </c>
      <c r="P1085">
        <v>11.473000000000001</v>
      </c>
      <c r="Q1085" s="86">
        <v>45821</v>
      </c>
      <c r="S1085">
        <v>0.9</v>
      </c>
      <c r="W1085">
        <v>5</v>
      </c>
      <c r="X1085" s="86">
        <v>45747</v>
      </c>
      <c r="Y1085">
        <v>4</v>
      </c>
      <c r="Z1085" s="86">
        <v>45747</v>
      </c>
      <c r="AB1085">
        <v>3</v>
      </c>
      <c r="AC1085" t="s">
        <v>156</v>
      </c>
    </row>
    <row r="1086" spans="1:29" x14ac:dyDescent="0.2">
      <c r="A1086" t="s">
        <v>15812</v>
      </c>
      <c r="B1086" t="s">
        <v>16310</v>
      </c>
      <c r="C1086" t="s">
        <v>15812</v>
      </c>
      <c r="D1086" t="s">
        <v>84</v>
      </c>
      <c r="E1086" t="s">
        <v>89</v>
      </c>
      <c r="G1086" t="s">
        <v>90</v>
      </c>
      <c r="H1086" t="s">
        <v>16311</v>
      </c>
      <c r="I1086" t="s">
        <v>91</v>
      </c>
      <c r="L1086">
        <v>3.14</v>
      </c>
      <c r="M1086">
        <v>3.3761710169999999</v>
      </c>
      <c r="N1086">
        <v>3.5</v>
      </c>
      <c r="O1086">
        <v>2.8560882410000001</v>
      </c>
      <c r="P1086">
        <v>1.6779999999999999</v>
      </c>
      <c r="Q1086" s="86">
        <v>45821</v>
      </c>
      <c r="S1086">
        <v>0.56999999999999995</v>
      </c>
      <c r="W1086">
        <v>4</v>
      </c>
      <c r="X1086" s="86">
        <v>45747</v>
      </c>
      <c r="Y1086">
        <v>3</v>
      </c>
      <c r="Z1086" s="86">
        <v>45747</v>
      </c>
      <c r="AB1086">
        <v>3</v>
      </c>
      <c r="AC1086" t="s">
        <v>156</v>
      </c>
    </row>
    <row r="1087" spans="1:29" x14ac:dyDescent="0.2">
      <c r="A1087" t="s">
        <v>2796</v>
      </c>
      <c r="B1087" t="s">
        <v>2797</v>
      </c>
      <c r="C1087" t="s">
        <v>2796</v>
      </c>
      <c r="D1087" t="s">
        <v>84</v>
      </c>
      <c r="E1087" t="s">
        <v>89</v>
      </c>
      <c r="F1087" t="s">
        <v>642</v>
      </c>
      <c r="G1087" t="s">
        <v>90</v>
      </c>
      <c r="I1087" t="s">
        <v>91</v>
      </c>
      <c r="J1087" t="s">
        <v>323</v>
      </c>
      <c r="K1087" t="s">
        <v>1022</v>
      </c>
      <c r="L1087">
        <v>18.937000000000001</v>
      </c>
      <c r="M1087">
        <v>15.692895529999999</v>
      </c>
      <c r="N1087">
        <v>18.038</v>
      </c>
      <c r="O1087">
        <v>15.28923223</v>
      </c>
      <c r="P1087">
        <v>15.702999999999999</v>
      </c>
      <c r="Q1087" s="86">
        <v>45821</v>
      </c>
      <c r="S1087">
        <v>0.59</v>
      </c>
      <c r="T1087">
        <v>0.56999999999999995</v>
      </c>
      <c r="V1087" t="s">
        <v>2798</v>
      </c>
      <c r="W1087">
        <v>6</v>
      </c>
      <c r="X1087" s="86">
        <v>45694</v>
      </c>
      <c r="Y1087">
        <v>4</v>
      </c>
      <c r="Z1087" s="86">
        <v>45405</v>
      </c>
      <c r="AA1087">
        <v>3</v>
      </c>
      <c r="AB1087">
        <v>3</v>
      </c>
      <c r="AC1087" t="s">
        <v>156</v>
      </c>
    </row>
    <row r="1088" spans="1:29" x14ac:dyDescent="0.2">
      <c r="A1088" t="s">
        <v>2799</v>
      </c>
      <c r="B1088" t="s">
        <v>2800</v>
      </c>
      <c r="C1088" t="s">
        <v>2799</v>
      </c>
      <c r="D1088" t="s">
        <v>84</v>
      </c>
      <c r="E1088" t="s">
        <v>89</v>
      </c>
      <c r="F1088" t="s">
        <v>642</v>
      </c>
      <c r="G1088" t="s">
        <v>90</v>
      </c>
      <c r="I1088" t="s">
        <v>91</v>
      </c>
      <c r="J1088" t="s">
        <v>323</v>
      </c>
      <c r="K1088" t="s">
        <v>2748</v>
      </c>
      <c r="L1088">
        <v>10.15</v>
      </c>
      <c r="M1088">
        <v>7.2621777359999999</v>
      </c>
      <c r="N1088">
        <v>7.3780000000000001</v>
      </c>
      <c r="O1088">
        <v>6.5957472849999998</v>
      </c>
      <c r="P1088">
        <v>6.5170000000000003</v>
      </c>
      <c r="Q1088" s="86">
        <v>45474</v>
      </c>
      <c r="S1088">
        <v>1.47</v>
      </c>
      <c r="T1088">
        <v>0.75</v>
      </c>
      <c r="V1088" t="s">
        <v>2801</v>
      </c>
      <c r="W1088">
        <v>4</v>
      </c>
      <c r="X1088" s="86">
        <v>45538</v>
      </c>
      <c r="AA1088">
        <v>2</v>
      </c>
      <c r="AB1088">
        <v>3</v>
      </c>
      <c r="AC1088" t="s">
        <v>156</v>
      </c>
    </row>
    <row r="1089" spans="1:29" x14ac:dyDescent="0.2">
      <c r="A1089" t="s">
        <v>2802</v>
      </c>
      <c r="B1089" t="s">
        <v>2803</v>
      </c>
      <c r="C1089" t="s">
        <v>2802</v>
      </c>
      <c r="D1089" t="s">
        <v>84</v>
      </c>
      <c r="E1089" t="s">
        <v>116</v>
      </c>
      <c r="G1089" t="s">
        <v>90</v>
      </c>
      <c r="L1089">
        <v>31.5519</v>
      </c>
      <c r="M1089">
        <v>25.834518360000001</v>
      </c>
      <c r="N1089">
        <v>25.430900000000001</v>
      </c>
      <c r="O1089">
        <v>27.01325452</v>
      </c>
      <c r="P1089">
        <v>21.2698</v>
      </c>
      <c r="Q1089" s="86">
        <v>45821</v>
      </c>
      <c r="AB1089">
        <v>5</v>
      </c>
      <c r="AC1089" t="s">
        <v>86</v>
      </c>
    </row>
    <row r="1090" spans="1:29" x14ac:dyDescent="0.2">
      <c r="A1090" t="s">
        <v>2804</v>
      </c>
      <c r="B1090" t="s">
        <v>2805</v>
      </c>
      <c r="C1090" t="s">
        <v>2804</v>
      </c>
      <c r="D1090" t="s">
        <v>84</v>
      </c>
      <c r="E1090" t="s">
        <v>89</v>
      </c>
      <c r="F1090" t="s">
        <v>642</v>
      </c>
      <c r="G1090" t="s">
        <v>90</v>
      </c>
      <c r="I1090" t="s">
        <v>91</v>
      </c>
      <c r="J1090" t="s">
        <v>323</v>
      </c>
      <c r="K1090" t="s">
        <v>2748</v>
      </c>
      <c r="L1090">
        <v>10.145</v>
      </c>
      <c r="M1090">
        <v>7.2442908949999998</v>
      </c>
      <c r="N1090">
        <v>7.3609999999999998</v>
      </c>
      <c r="O1090">
        <v>6.555800488</v>
      </c>
      <c r="P1090">
        <v>6.4560000000000004</v>
      </c>
      <c r="Q1090" s="86">
        <v>45474</v>
      </c>
      <c r="S1090">
        <v>1.27</v>
      </c>
      <c r="T1090">
        <v>0.55000000000000004</v>
      </c>
      <c r="V1090" t="s">
        <v>2806</v>
      </c>
      <c r="W1090">
        <v>4</v>
      </c>
      <c r="X1090" s="86">
        <v>45538</v>
      </c>
      <c r="AA1090">
        <v>2</v>
      </c>
      <c r="AB1090">
        <v>3</v>
      </c>
      <c r="AC1090" t="s">
        <v>156</v>
      </c>
    </row>
    <row r="1091" spans="1:29" x14ac:dyDescent="0.2">
      <c r="A1091" t="s">
        <v>2807</v>
      </c>
      <c r="B1091" t="s">
        <v>2808</v>
      </c>
      <c r="C1091" t="s">
        <v>2807</v>
      </c>
      <c r="D1091" t="s">
        <v>84</v>
      </c>
      <c r="E1091" t="s">
        <v>89</v>
      </c>
      <c r="G1091" t="s">
        <v>90</v>
      </c>
      <c r="I1091" t="s">
        <v>91</v>
      </c>
      <c r="J1091" t="s">
        <v>323</v>
      </c>
      <c r="K1091" t="s">
        <v>2748</v>
      </c>
      <c r="L1091">
        <v>10.148</v>
      </c>
      <c r="M1091">
        <v>7.2550153320000002</v>
      </c>
      <c r="N1091">
        <v>7.3810000000000002</v>
      </c>
      <c r="O1091">
        <v>6.5908394960000001</v>
      </c>
      <c r="P1091">
        <v>6.4980000000000002</v>
      </c>
      <c r="Q1091" s="86">
        <v>45474</v>
      </c>
      <c r="S1091">
        <v>2.2200000000000002</v>
      </c>
      <c r="T1091">
        <v>1.5</v>
      </c>
      <c r="V1091" t="s">
        <v>2809</v>
      </c>
      <c r="W1091">
        <v>4</v>
      </c>
      <c r="X1091" s="86">
        <v>45538</v>
      </c>
      <c r="AA1091">
        <v>2</v>
      </c>
      <c r="AB1091">
        <v>3</v>
      </c>
      <c r="AC1091" t="s">
        <v>156</v>
      </c>
    </row>
    <row r="1092" spans="1:29" x14ac:dyDescent="0.2">
      <c r="A1092" t="s">
        <v>2810</v>
      </c>
      <c r="B1092" t="s">
        <v>2811</v>
      </c>
      <c r="C1092" t="s">
        <v>2810</v>
      </c>
      <c r="D1092" t="s">
        <v>84</v>
      </c>
      <c r="G1092" t="s">
        <v>90</v>
      </c>
      <c r="K1092" t="s">
        <v>1160</v>
      </c>
      <c r="L1092">
        <v>28.373000000000001</v>
      </c>
      <c r="M1092">
        <v>26.705411120000001</v>
      </c>
      <c r="N1092">
        <v>29.87</v>
      </c>
      <c r="O1092">
        <v>21.765840789999999</v>
      </c>
      <c r="P1092">
        <v>22.132999999999999</v>
      </c>
      <c r="Q1092" s="86">
        <v>45821</v>
      </c>
      <c r="S1092">
        <v>1.22</v>
      </c>
      <c r="V1092" t="s">
        <v>2812</v>
      </c>
      <c r="W1092">
        <v>7</v>
      </c>
      <c r="X1092" s="86">
        <v>45772</v>
      </c>
      <c r="Y1092">
        <v>5</v>
      </c>
      <c r="Z1092" s="86">
        <v>45772</v>
      </c>
      <c r="AB1092">
        <v>3</v>
      </c>
      <c r="AC1092" t="s">
        <v>156</v>
      </c>
    </row>
    <row r="1093" spans="1:29" x14ac:dyDescent="0.2">
      <c r="A1093" t="s">
        <v>2813</v>
      </c>
      <c r="B1093" t="s">
        <v>2814</v>
      </c>
      <c r="C1093" t="s">
        <v>2813</v>
      </c>
      <c r="D1093" t="s">
        <v>84</v>
      </c>
      <c r="E1093" t="s">
        <v>89</v>
      </c>
      <c r="G1093" t="s">
        <v>90</v>
      </c>
      <c r="I1093" t="s">
        <v>91</v>
      </c>
      <c r="J1093" t="s">
        <v>323</v>
      </c>
      <c r="K1093" t="s">
        <v>1004</v>
      </c>
      <c r="L1093">
        <v>11.363</v>
      </c>
      <c r="M1093">
        <v>9.8956342670000002</v>
      </c>
      <c r="N1093">
        <v>10.824999999999999</v>
      </c>
      <c r="O1093">
        <v>8.5751450990000002</v>
      </c>
      <c r="P1093">
        <v>8.4440000000000008</v>
      </c>
      <c r="Q1093" s="86">
        <v>45821</v>
      </c>
      <c r="S1093">
        <v>0.3</v>
      </c>
      <c r="T1093">
        <v>0.15</v>
      </c>
      <c r="V1093" t="s">
        <v>2815</v>
      </c>
      <c r="W1093">
        <v>6</v>
      </c>
      <c r="X1093" s="86">
        <v>45729</v>
      </c>
      <c r="Y1093">
        <v>4</v>
      </c>
      <c r="Z1093" s="86">
        <v>45692</v>
      </c>
      <c r="AA1093">
        <v>3</v>
      </c>
      <c r="AB1093">
        <v>3</v>
      </c>
      <c r="AC1093" t="s">
        <v>156</v>
      </c>
    </row>
    <row r="1094" spans="1:29" x14ac:dyDescent="0.2">
      <c r="A1094" t="s">
        <v>2816</v>
      </c>
      <c r="B1094" t="s">
        <v>2817</v>
      </c>
      <c r="C1094" t="s">
        <v>2816</v>
      </c>
      <c r="D1094" t="s">
        <v>84</v>
      </c>
      <c r="E1094" t="s">
        <v>116</v>
      </c>
      <c r="G1094" t="s">
        <v>90</v>
      </c>
      <c r="I1094" t="s">
        <v>91</v>
      </c>
      <c r="L1094">
        <v>54.887700000000002</v>
      </c>
      <c r="M1094">
        <v>39.13986542</v>
      </c>
      <c r="N1094">
        <v>37.311500000000002</v>
      </c>
      <c r="O1094">
        <v>31.530171809999999</v>
      </c>
      <c r="P1094">
        <v>24.560700000000001</v>
      </c>
      <c r="Q1094" s="86">
        <v>45821</v>
      </c>
      <c r="AB1094">
        <v>5</v>
      </c>
      <c r="AC1094" t="s">
        <v>86</v>
      </c>
    </row>
    <row r="1095" spans="1:29" x14ac:dyDescent="0.2">
      <c r="A1095" t="s">
        <v>2818</v>
      </c>
      <c r="B1095" t="s">
        <v>2819</v>
      </c>
      <c r="C1095" t="s">
        <v>2818</v>
      </c>
      <c r="D1095" t="s">
        <v>84</v>
      </c>
      <c r="E1095" t="s">
        <v>89</v>
      </c>
      <c r="G1095" t="s">
        <v>90</v>
      </c>
      <c r="H1095" t="s">
        <v>1196</v>
      </c>
      <c r="I1095" t="s">
        <v>91</v>
      </c>
      <c r="L1095">
        <v>9.0760000000000005</v>
      </c>
      <c r="M1095">
        <v>9.4858018509999997</v>
      </c>
      <c r="N1095">
        <v>10.000999999999999</v>
      </c>
      <c r="O1095">
        <v>6.9316669180000003</v>
      </c>
      <c r="P1095">
        <v>5.59</v>
      </c>
      <c r="Q1095" s="86">
        <v>45821</v>
      </c>
      <c r="S1095">
        <v>0.25</v>
      </c>
      <c r="W1095">
        <v>4</v>
      </c>
      <c r="X1095" s="86">
        <v>45705</v>
      </c>
      <c r="Y1095">
        <v>3</v>
      </c>
      <c r="Z1095" s="86">
        <v>45657</v>
      </c>
      <c r="AB1095">
        <v>3</v>
      </c>
      <c r="AC1095" t="s">
        <v>156</v>
      </c>
    </row>
    <row r="1096" spans="1:29" x14ac:dyDescent="0.2">
      <c r="A1096" t="s">
        <v>2820</v>
      </c>
      <c r="B1096" t="s">
        <v>2821</v>
      </c>
      <c r="C1096" t="s">
        <v>2820</v>
      </c>
      <c r="D1096" t="s">
        <v>84</v>
      </c>
      <c r="E1096" t="s">
        <v>116</v>
      </c>
      <c r="F1096" t="s">
        <v>117</v>
      </c>
      <c r="G1096" t="s">
        <v>90</v>
      </c>
      <c r="I1096" t="s">
        <v>91</v>
      </c>
      <c r="J1096" t="s">
        <v>323</v>
      </c>
      <c r="L1096">
        <v>37.582000000000001</v>
      </c>
      <c r="M1096">
        <v>32.230832220000003</v>
      </c>
      <c r="N1096">
        <v>33.6633</v>
      </c>
      <c r="O1096">
        <v>30.727051060000001</v>
      </c>
      <c r="P1096">
        <v>38.7958</v>
      </c>
      <c r="Q1096" s="86">
        <v>45821</v>
      </c>
      <c r="V1096" t="s">
        <v>2822</v>
      </c>
      <c r="AB1096">
        <v>5</v>
      </c>
      <c r="AC1096" t="s">
        <v>86</v>
      </c>
    </row>
    <row r="1097" spans="1:29" x14ac:dyDescent="0.2">
      <c r="A1097" t="s">
        <v>17127</v>
      </c>
      <c r="B1097" t="s">
        <v>17128</v>
      </c>
      <c r="C1097" t="s">
        <v>17127</v>
      </c>
      <c r="D1097" t="s">
        <v>84</v>
      </c>
      <c r="E1097" t="s">
        <v>89</v>
      </c>
      <c r="G1097" t="s">
        <v>90</v>
      </c>
      <c r="I1097" t="s">
        <v>91</v>
      </c>
      <c r="L1097">
        <v>18.425000000000001</v>
      </c>
      <c r="M1097">
        <v>14.75351714</v>
      </c>
      <c r="N1097">
        <v>19.57</v>
      </c>
      <c r="O1097">
        <v>13.94199923</v>
      </c>
      <c r="P1097">
        <v>15.085000000000001</v>
      </c>
      <c r="Q1097" s="86">
        <v>45821</v>
      </c>
      <c r="S1097">
        <v>0.22</v>
      </c>
      <c r="W1097">
        <v>6</v>
      </c>
      <c r="X1097" s="86">
        <v>45747</v>
      </c>
      <c r="Y1097">
        <v>4</v>
      </c>
      <c r="Z1097" s="86">
        <v>45747</v>
      </c>
      <c r="AB1097">
        <v>3</v>
      </c>
      <c r="AC1097" t="s">
        <v>156</v>
      </c>
    </row>
    <row r="1098" spans="1:29" x14ac:dyDescent="0.2">
      <c r="A1098" t="s">
        <v>2823</v>
      </c>
      <c r="B1098" t="s">
        <v>2824</v>
      </c>
      <c r="C1098" t="s">
        <v>2823</v>
      </c>
      <c r="D1098" t="s">
        <v>84</v>
      </c>
      <c r="E1098" t="s">
        <v>116</v>
      </c>
      <c r="G1098" t="s">
        <v>90</v>
      </c>
      <c r="H1098" t="s">
        <v>163</v>
      </c>
      <c r="I1098" t="s">
        <v>91</v>
      </c>
      <c r="L1098">
        <v>50.253799999999998</v>
      </c>
      <c r="M1098">
        <v>37.357564619999998</v>
      </c>
      <c r="N1098">
        <v>40.3934</v>
      </c>
      <c r="O1098">
        <v>34.534180409999998</v>
      </c>
      <c r="P1098">
        <v>29.504899999999999</v>
      </c>
      <c r="Q1098" s="86">
        <v>45821</v>
      </c>
      <c r="AB1098">
        <v>5</v>
      </c>
      <c r="AC1098" t="s">
        <v>86</v>
      </c>
    </row>
    <row r="1099" spans="1:29" x14ac:dyDescent="0.2">
      <c r="A1099" t="s">
        <v>2825</v>
      </c>
      <c r="B1099" t="s">
        <v>2826</v>
      </c>
      <c r="C1099" t="s">
        <v>2825</v>
      </c>
      <c r="D1099" t="s">
        <v>84</v>
      </c>
      <c r="E1099" t="s">
        <v>89</v>
      </c>
      <c r="G1099" t="s">
        <v>90</v>
      </c>
      <c r="L1099">
        <v>13.726000000000001</v>
      </c>
      <c r="M1099">
        <v>10.53259012</v>
      </c>
      <c r="N1099">
        <v>13.042999999999999</v>
      </c>
      <c r="O1099">
        <v>9.4862135310000006</v>
      </c>
      <c r="P1099">
        <v>10.363</v>
      </c>
      <c r="Q1099" s="86">
        <v>45821</v>
      </c>
      <c r="W1099">
        <v>5</v>
      </c>
      <c r="X1099" s="86">
        <v>45791</v>
      </c>
      <c r="Y1099">
        <v>4</v>
      </c>
      <c r="Z1099" s="86">
        <v>45657</v>
      </c>
      <c r="AB1099">
        <v>3</v>
      </c>
      <c r="AC1099" t="s">
        <v>156</v>
      </c>
    </row>
    <row r="1100" spans="1:29" x14ac:dyDescent="0.2">
      <c r="A1100" t="s">
        <v>2827</v>
      </c>
      <c r="B1100" t="s">
        <v>2828</v>
      </c>
      <c r="C1100" t="s">
        <v>2827</v>
      </c>
      <c r="D1100" t="s">
        <v>84</v>
      </c>
      <c r="E1100" t="s">
        <v>89</v>
      </c>
      <c r="G1100" t="s">
        <v>90</v>
      </c>
      <c r="H1100" t="s">
        <v>1196</v>
      </c>
      <c r="I1100" t="s">
        <v>91</v>
      </c>
      <c r="L1100">
        <v>13.62</v>
      </c>
      <c r="M1100">
        <v>13.23898301</v>
      </c>
      <c r="N1100">
        <v>13.904999999999999</v>
      </c>
      <c r="O1100">
        <v>10.480596329999999</v>
      </c>
      <c r="P1100">
        <v>10.048</v>
      </c>
      <c r="Q1100" s="86">
        <v>45821</v>
      </c>
      <c r="S1100">
        <v>0.73</v>
      </c>
      <c r="W1100">
        <v>6</v>
      </c>
      <c r="X1100" s="86">
        <v>45790</v>
      </c>
      <c r="Y1100">
        <v>4</v>
      </c>
      <c r="Z1100" s="86">
        <v>45747</v>
      </c>
      <c r="AB1100">
        <v>3</v>
      </c>
      <c r="AC1100" t="s">
        <v>156</v>
      </c>
    </row>
    <row r="1101" spans="1:29" x14ac:dyDescent="0.2">
      <c r="A1101" t="s">
        <v>2829</v>
      </c>
      <c r="B1101" t="s">
        <v>2830</v>
      </c>
      <c r="C1101" t="s">
        <v>2829</v>
      </c>
      <c r="D1101" t="s">
        <v>84</v>
      </c>
      <c r="E1101" t="s">
        <v>116</v>
      </c>
      <c r="F1101" t="s">
        <v>117</v>
      </c>
      <c r="G1101" t="s">
        <v>90</v>
      </c>
      <c r="I1101" t="s">
        <v>91</v>
      </c>
      <c r="J1101" t="s">
        <v>323</v>
      </c>
      <c r="L1101">
        <v>263.2921</v>
      </c>
      <c r="M1101">
        <v>86.565288190000004</v>
      </c>
      <c r="N1101">
        <v>67.709900000000005</v>
      </c>
      <c r="O1101">
        <v>61.241274070000003</v>
      </c>
      <c r="P1101">
        <v>72.777199999999993</v>
      </c>
      <c r="Q1101" s="86">
        <v>45821</v>
      </c>
      <c r="V1101" t="s">
        <v>2831</v>
      </c>
      <c r="AB1101">
        <v>5</v>
      </c>
      <c r="AC1101" t="s">
        <v>86</v>
      </c>
    </row>
    <row r="1102" spans="1:29" x14ac:dyDescent="0.2">
      <c r="A1102" t="s">
        <v>2832</v>
      </c>
      <c r="B1102" t="s">
        <v>2833</v>
      </c>
      <c r="C1102" t="s">
        <v>2832</v>
      </c>
      <c r="D1102" t="s">
        <v>84</v>
      </c>
      <c r="E1102" t="s">
        <v>116</v>
      </c>
      <c r="G1102" t="s">
        <v>90</v>
      </c>
      <c r="L1102">
        <v>30.434000000000001</v>
      </c>
      <c r="M1102">
        <v>30.29293843</v>
      </c>
      <c r="N1102">
        <v>32.247799999999998</v>
      </c>
      <c r="O1102">
        <v>25.014942909999998</v>
      </c>
      <c r="P1102">
        <v>28.262</v>
      </c>
      <c r="Q1102" s="86">
        <v>45821</v>
      </c>
      <c r="AB1102">
        <v>5</v>
      </c>
      <c r="AC1102" t="s">
        <v>86</v>
      </c>
    </row>
    <row r="1103" spans="1:29" x14ac:dyDescent="0.2">
      <c r="A1103" t="s">
        <v>2834</v>
      </c>
      <c r="B1103" t="s">
        <v>2835</v>
      </c>
      <c r="C1103" t="s">
        <v>2834</v>
      </c>
      <c r="D1103" t="s">
        <v>84</v>
      </c>
      <c r="E1103" t="s">
        <v>89</v>
      </c>
      <c r="G1103" t="s">
        <v>90</v>
      </c>
      <c r="H1103" t="s">
        <v>1196</v>
      </c>
      <c r="I1103" t="s">
        <v>91</v>
      </c>
      <c r="L1103">
        <v>11.215999999999999</v>
      </c>
      <c r="M1103">
        <v>10.10106098</v>
      </c>
      <c r="N1103">
        <v>11.074</v>
      </c>
      <c r="O1103">
        <v>9.2355821920000007</v>
      </c>
      <c r="P1103">
        <v>9.8119999999999994</v>
      </c>
      <c r="Q1103" s="86">
        <v>45821</v>
      </c>
      <c r="S1103">
        <v>0.67</v>
      </c>
      <c r="W1103">
        <v>6</v>
      </c>
      <c r="X1103" s="86">
        <v>45705</v>
      </c>
      <c r="Y1103">
        <v>4</v>
      </c>
      <c r="Z1103" s="86">
        <v>45657</v>
      </c>
      <c r="AB1103">
        <v>3</v>
      </c>
      <c r="AC1103" t="s">
        <v>156</v>
      </c>
    </row>
    <row r="1104" spans="1:29" x14ac:dyDescent="0.2">
      <c r="A1104" t="s">
        <v>2836</v>
      </c>
      <c r="B1104" t="s">
        <v>2837</v>
      </c>
      <c r="C1104" t="s">
        <v>2836</v>
      </c>
      <c r="D1104" t="s">
        <v>84</v>
      </c>
      <c r="E1104" t="s">
        <v>564</v>
      </c>
      <c r="F1104" t="s">
        <v>117</v>
      </c>
      <c r="G1104" t="s">
        <v>90</v>
      </c>
      <c r="I1104" t="s">
        <v>91</v>
      </c>
      <c r="J1104" t="s">
        <v>323</v>
      </c>
      <c r="K1104" t="s">
        <v>1187</v>
      </c>
      <c r="L1104">
        <v>15.021000000000001</v>
      </c>
      <c r="M1104">
        <v>12.824129170000001</v>
      </c>
      <c r="N1104">
        <v>15.082000000000001</v>
      </c>
      <c r="O1104">
        <v>13.72013188</v>
      </c>
      <c r="P1104">
        <v>14.879</v>
      </c>
      <c r="Q1104" s="86">
        <v>45821</v>
      </c>
      <c r="T1104">
        <v>0.75</v>
      </c>
      <c r="V1104" t="s">
        <v>2838</v>
      </c>
      <c r="W1104">
        <v>6</v>
      </c>
      <c r="X1104" s="86">
        <v>44957</v>
      </c>
      <c r="Y1104">
        <v>4</v>
      </c>
      <c r="Z1104" s="86">
        <v>45777</v>
      </c>
      <c r="AA1104">
        <v>3</v>
      </c>
      <c r="AB1104">
        <v>3</v>
      </c>
      <c r="AC1104" t="s">
        <v>156</v>
      </c>
    </row>
    <row r="1105" spans="1:29" x14ac:dyDescent="0.2">
      <c r="A1105" t="s">
        <v>2839</v>
      </c>
      <c r="B1105" t="s">
        <v>2840</v>
      </c>
      <c r="C1105" t="s">
        <v>2839</v>
      </c>
      <c r="D1105" t="s">
        <v>84</v>
      </c>
      <c r="E1105" t="s">
        <v>89</v>
      </c>
      <c r="F1105" t="s">
        <v>642</v>
      </c>
      <c r="G1105" t="s">
        <v>90</v>
      </c>
      <c r="I1105" t="s">
        <v>91</v>
      </c>
      <c r="J1105" t="s">
        <v>323</v>
      </c>
      <c r="K1105" t="s">
        <v>778</v>
      </c>
      <c r="L1105">
        <v>21.225999999999999</v>
      </c>
      <c r="M1105">
        <v>17.01214392</v>
      </c>
      <c r="N1105">
        <v>18.864999999999998</v>
      </c>
      <c r="O1105">
        <v>13.76370125</v>
      </c>
      <c r="P1105">
        <v>12.407999999999999</v>
      </c>
      <c r="Q1105" s="86">
        <v>45821</v>
      </c>
      <c r="S1105">
        <v>0.8</v>
      </c>
      <c r="T1105">
        <v>0.75</v>
      </c>
      <c r="V1105" t="s">
        <v>2841</v>
      </c>
      <c r="W1105">
        <v>6</v>
      </c>
      <c r="X1105" s="86">
        <v>45747</v>
      </c>
      <c r="Y1105">
        <v>5</v>
      </c>
      <c r="Z1105" s="86">
        <v>45747</v>
      </c>
      <c r="AA1105">
        <v>4</v>
      </c>
      <c r="AB1105">
        <v>3</v>
      </c>
      <c r="AC1105" t="s">
        <v>156</v>
      </c>
    </row>
    <row r="1106" spans="1:29" x14ac:dyDescent="0.2">
      <c r="A1106" t="s">
        <v>2842</v>
      </c>
      <c r="B1106" t="s">
        <v>2843</v>
      </c>
      <c r="C1106" t="s">
        <v>2842</v>
      </c>
      <c r="D1106" t="s">
        <v>84</v>
      </c>
      <c r="E1106" t="s">
        <v>300</v>
      </c>
      <c r="F1106" t="s">
        <v>117</v>
      </c>
      <c r="G1106" t="s">
        <v>90</v>
      </c>
      <c r="I1106" t="s">
        <v>91</v>
      </c>
      <c r="J1106" t="s">
        <v>1044</v>
      </c>
      <c r="K1106" t="s">
        <v>2844</v>
      </c>
      <c r="L1106">
        <v>20.298999999999999</v>
      </c>
      <c r="M1106">
        <v>14.08811656</v>
      </c>
      <c r="N1106">
        <v>19.16</v>
      </c>
      <c r="O1106">
        <v>13.56317673</v>
      </c>
      <c r="P1106">
        <v>18.725000000000001</v>
      </c>
      <c r="Q1106" s="86">
        <v>45821</v>
      </c>
      <c r="T1106">
        <v>0.28999999999999998</v>
      </c>
      <c r="V1106" t="s">
        <v>2845</v>
      </c>
      <c r="Y1106">
        <v>4</v>
      </c>
      <c r="Z1106" s="86">
        <v>45473</v>
      </c>
      <c r="AA1106">
        <v>3</v>
      </c>
      <c r="AB1106">
        <v>3</v>
      </c>
      <c r="AC1106" t="s">
        <v>156</v>
      </c>
    </row>
    <row r="1107" spans="1:29" x14ac:dyDescent="0.2">
      <c r="A1107" t="s">
        <v>2846</v>
      </c>
      <c r="B1107" t="s">
        <v>2847</v>
      </c>
      <c r="C1107" t="s">
        <v>2846</v>
      </c>
      <c r="D1107" t="s">
        <v>84</v>
      </c>
      <c r="E1107" t="s">
        <v>89</v>
      </c>
      <c r="G1107" t="s">
        <v>90</v>
      </c>
      <c r="I1107" t="s">
        <v>91</v>
      </c>
      <c r="J1107" t="s">
        <v>323</v>
      </c>
      <c r="K1107" t="s">
        <v>1436</v>
      </c>
      <c r="L1107">
        <v>15.867000000000001</v>
      </c>
      <c r="M1107">
        <v>13.34252236</v>
      </c>
      <c r="N1107">
        <v>15.757999999999999</v>
      </c>
      <c r="O1107">
        <v>12.86969581</v>
      </c>
      <c r="P1107">
        <v>13.135</v>
      </c>
      <c r="Q1107" s="86">
        <v>45821</v>
      </c>
      <c r="S1107">
        <v>0.85</v>
      </c>
      <c r="T1107">
        <v>0.75</v>
      </c>
      <c r="V1107" t="s">
        <v>2848</v>
      </c>
      <c r="W1107">
        <v>5</v>
      </c>
      <c r="X1107" s="86">
        <v>45699</v>
      </c>
      <c r="Y1107">
        <v>4</v>
      </c>
      <c r="Z1107" s="86">
        <v>45626</v>
      </c>
      <c r="AA1107">
        <v>3</v>
      </c>
      <c r="AB1107">
        <v>3</v>
      </c>
      <c r="AC1107" t="s">
        <v>156</v>
      </c>
    </row>
    <row r="1108" spans="1:29" x14ac:dyDescent="0.2">
      <c r="A1108" t="s">
        <v>2849</v>
      </c>
      <c r="B1108" t="s">
        <v>2850</v>
      </c>
      <c r="C1108" t="s">
        <v>2849</v>
      </c>
      <c r="D1108" t="s">
        <v>84</v>
      </c>
      <c r="E1108" t="s">
        <v>89</v>
      </c>
      <c r="G1108" t="s">
        <v>90</v>
      </c>
      <c r="I1108" t="s">
        <v>91</v>
      </c>
      <c r="J1108" t="s">
        <v>323</v>
      </c>
      <c r="K1108" t="s">
        <v>2851</v>
      </c>
      <c r="L1108">
        <v>14.231999999999999</v>
      </c>
      <c r="M1108">
        <v>12.200108849999999</v>
      </c>
      <c r="N1108">
        <v>11.317</v>
      </c>
      <c r="O1108">
        <v>10.41140596</v>
      </c>
      <c r="P1108">
        <v>10.771000000000001</v>
      </c>
      <c r="Q1108" s="86">
        <v>45474</v>
      </c>
      <c r="R1108">
        <v>3</v>
      </c>
      <c r="S1108">
        <v>1.56</v>
      </c>
      <c r="T1108">
        <v>1.5</v>
      </c>
      <c r="V1108" t="s">
        <v>2852</v>
      </c>
      <c r="W1108">
        <v>5</v>
      </c>
      <c r="X1108" s="86">
        <v>45565</v>
      </c>
      <c r="Y1108">
        <v>3</v>
      </c>
      <c r="Z1108" s="86">
        <v>44169</v>
      </c>
      <c r="AA1108">
        <v>3</v>
      </c>
      <c r="AB1108">
        <v>3</v>
      </c>
      <c r="AC1108" t="s">
        <v>156</v>
      </c>
    </row>
    <row r="1109" spans="1:29" x14ac:dyDescent="0.2">
      <c r="A1109" t="s">
        <v>2853</v>
      </c>
      <c r="B1109" t="s">
        <v>2854</v>
      </c>
      <c r="C1109" t="s">
        <v>2853</v>
      </c>
      <c r="D1109" t="s">
        <v>84</v>
      </c>
      <c r="E1109" t="s">
        <v>89</v>
      </c>
      <c r="G1109" t="s">
        <v>90</v>
      </c>
      <c r="I1109" t="s">
        <v>91</v>
      </c>
      <c r="J1109" t="s">
        <v>323</v>
      </c>
      <c r="K1109" t="s">
        <v>1010</v>
      </c>
      <c r="L1109">
        <v>9.1929999999999996</v>
      </c>
      <c r="M1109">
        <v>9.2596195780000006</v>
      </c>
      <c r="N1109">
        <v>9.7309999999999999</v>
      </c>
      <c r="O1109">
        <v>8.6592575549999999</v>
      </c>
      <c r="P1109">
        <v>9.9209999999999994</v>
      </c>
      <c r="Q1109" s="86">
        <v>45821</v>
      </c>
      <c r="S1109">
        <v>1.58</v>
      </c>
      <c r="T1109">
        <v>0.75</v>
      </c>
      <c r="V1109" t="s">
        <v>2855</v>
      </c>
      <c r="W1109">
        <v>5</v>
      </c>
      <c r="X1109" s="86">
        <v>45747</v>
      </c>
      <c r="Y1109">
        <v>4</v>
      </c>
      <c r="Z1109" s="86">
        <v>45747</v>
      </c>
      <c r="AA1109">
        <v>2</v>
      </c>
      <c r="AB1109">
        <v>3</v>
      </c>
      <c r="AC1109" t="s">
        <v>156</v>
      </c>
    </row>
    <row r="1110" spans="1:29" x14ac:dyDescent="0.2">
      <c r="A1110" t="s">
        <v>2856</v>
      </c>
      <c r="B1110" t="s">
        <v>2857</v>
      </c>
      <c r="C1110" t="s">
        <v>2856</v>
      </c>
      <c r="D1110" t="s">
        <v>84</v>
      </c>
      <c r="E1110" t="s">
        <v>89</v>
      </c>
      <c r="G1110" t="s">
        <v>90</v>
      </c>
      <c r="L1110">
        <v>12.558999999999999</v>
      </c>
      <c r="M1110">
        <v>10.269620489999999</v>
      </c>
      <c r="N1110">
        <v>11.363</v>
      </c>
      <c r="O1110">
        <v>8.6016453019999997</v>
      </c>
      <c r="P1110">
        <v>8.6989999999999998</v>
      </c>
      <c r="Q1110" s="86">
        <v>45821</v>
      </c>
      <c r="W1110">
        <v>6</v>
      </c>
      <c r="X1110" s="86">
        <v>45747</v>
      </c>
      <c r="Y1110">
        <v>4</v>
      </c>
      <c r="Z1110" s="86">
        <v>45747</v>
      </c>
      <c r="AB1110">
        <v>3</v>
      </c>
      <c r="AC1110" t="s">
        <v>156</v>
      </c>
    </row>
    <row r="1111" spans="1:29" x14ac:dyDescent="0.2">
      <c r="A1111" t="s">
        <v>2858</v>
      </c>
      <c r="B1111" t="s">
        <v>2859</v>
      </c>
      <c r="C1111" t="s">
        <v>2858</v>
      </c>
      <c r="D1111" t="s">
        <v>84</v>
      </c>
      <c r="E1111" t="s">
        <v>89</v>
      </c>
      <c r="G1111" t="s">
        <v>90</v>
      </c>
      <c r="H1111" t="s">
        <v>1196</v>
      </c>
      <c r="I1111" t="s">
        <v>91</v>
      </c>
      <c r="L1111">
        <v>17.513000000000002</v>
      </c>
      <c r="M1111">
        <v>14.317027100000001</v>
      </c>
      <c r="N1111">
        <v>19.664000000000001</v>
      </c>
      <c r="O1111">
        <v>11.0567273</v>
      </c>
      <c r="P1111">
        <v>12.750999999999999</v>
      </c>
      <c r="Q1111" s="86">
        <v>45821</v>
      </c>
      <c r="S1111">
        <v>0.6</v>
      </c>
      <c r="W1111">
        <v>6</v>
      </c>
      <c r="X1111" s="86">
        <v>45747</v>
      </c>
      <c r="Y1111">
        <v>4</v>
      </c>
      <c r="Z1111" s="86">
        <v>45747</v>
      </c>
      <c r="AB1111">
        <v>3</v>
      </c>
      <c r="AC1111" t="s">
        <v>156</v>
      </c>
    </row>
    <row r="1112" spans="1:29" x14ac:dyDescent="0.2">
      <c r="A1112" t="s">
        <v>2860</v>
      </c>
      <c r="B1112" t="s">
        <v>2861</v>
      </c>
      <c r="C1112" t="s">
        <v>2860</v>
      </c>
      <c r="D1112" t="s">
        <v>84</v>
      </c>
      <c r="E1112" t="s">
        <v>89</v>
      </c>
      <c r="G1112" t="s">
        <v>90</v>
      </c>
      <c r="I1112" t="s">
        <v>91</v>
      </c>
      <c r="J1112" t="s">
        <v>323</v>
      </c>
      <c r="K1112" t="s">
        <v>1105</v>
      </c>
      <c r="L1112">
        <v>7.4009999999999998</v>
      </c>
      <c r="M1112">
        <v>7.5295787819999997</v>
      </c>
      <c r="N1112">
        <v>8.0299999999999994</v>
      </c>
      <c r="O1112">
        <v>5.9362686619999998</v>
      </c>
      <c r="P1112">
        <v>6.1079999999999997</v>
      </c>
      <c r="Q1112" s="86">
        <v>45821</v>
      </c>
      <c r="S1112">
        <v>0.86</v>
      </c>
      <c r="T1112">
        <v>0.75</v>
      </c>
      <c r="V1112" t="s">
        <v>2862</v>
      </c>
      <c r="W1112">
        <v>4</v>
      </c>
      <c r="X1112" s="86">
        <v>45695</v>
      </c>
      <c r="Y1112">
        <v>5</v>
      </c>
      <c r="Z1112" s="86">
        <v>45382</v>
      </c>
      <c r="AA1112">
        <v>3</v>
      </c>
      <c r="AB1112">
        <v>3</v>
      </c>
      <c r="AC1112" t="s">
        <v>156</v>
      </c>
    </row>
    <row r="1113" spans="1:29" x14ac:dyDescent="0.2">
      <c r="A1113" t="s">
        <v>2863</v>
      </c>
      <c r="B1113" t="s">
        <v>2864</v>
      </c>
      <c r="C1113" t="s">
        <v>2863</v>
      </c>
      <c r="D1113" t="s">
        <v>84</v>
      </c>
      <c r="E1113" t="s">
        <v>89</v>
      </c>
      <c r="G1113" t="s">
        <v>90</v>
      </c>
      <c r="L1113">
        <v>5.66</v>
      </c>
      <c r="M1113">
        <v>5.9427916459999999</v>
      </c>
      <c r="N1113">
        <v>6.3979999999999997</v>
      </c>
      <c r="O1113">
        <v>4.7349772200000002</v>
      </c>
      <c r="P1113">
        <v>3.96</v>
      </c>
      <c r="Q1113" s="86">
        <v>45821</v>
      </c>
      <c r="W1113">
        <v>4</v>
      </c>
      <c r="X1113" s="86">
        <v>45737</v>
      </c>
      <c r="Y1113">
        <v>7</v>
      </c>
      <c r="Z1113" s="86">
        <v>45657</v>
      </c>
      <c r="AB1113">
        <v>5</v>
      </c>
      <c r="AC1113" t="s">
        <v>86</v>
      </c>
    </row>
    <row r="1114" spans="1:29" x14ac:dyDescent="0.2">
      <c r="A1114" t="s">
        <v>2865</v>
      </c>
      <c r="B1114" t="s">
        <v>2866</v>
      </c>
      <c r="C1114" t="s">
        <v>2865</v>
      </c>
      <c r="D1114" t="s">
        <v>84</v>
      </c>
      <c r="E1114" t="s">
        <v>116</v>
      </c>
      <c r="G1114" t="s">
        <v>90</v>
      </c>
      <c r="H1114" t="s">
        <v>1065</v>
      </c>
      <c r="L1114">
        <v>15.784000000000001</v>
      </c>
      <c r="M1114">
        <v>11.9048827</v>
      </c>
      <c r="N1114">
        <v>16.03</v>
      </c>
      <c r="O1114">
        <v>10.93813424</v>
      </c>
      <c r="P1114">
        <v>10.836</v>
      </c>
      <c r="Q1114" s="86">
        <v>45821</v>
      </c>
      <c r="T1114">
        <v>0.5</v>
      </c>
      <c r="Y1114">
        <v>5</v>
      </c>
      <c r="Z1114" s="86">
        <v>45107</v>
      </c>
      <c r="AB1114">
        <v>3</v>
      </c>
      <c r="AC1114" t="s">
        <v>156</v>
      </c>
    </row>
    <row r="1115" spans="1:29" x14ac:dyDescent="0.2">
      <c r="A1115" t="s">
        <v>2867</v>
      </c>
      <c r="B1115" t="s">
        <v>2868</v>
      </c>
      <c r="C1115" t="s">
        <v>2867</v>
      </c>
      <c r="D1115" t="s">
        <v>84</v>
      </c>
      <c r="E1115" t="s">
        <v>89</v>
      </c>
      <c r="G1115" t="s">
        <v>90</v>
      </c>
      <c r="H1115" t="s">
        <v>1196</v>
      </c>
      <c r="I1115" t="s">
        <v>91</v>
      </c>
      <c r="L1115">
        <v>17.806000000000001</v>
      </c>
      <c r="M1115">
        <v>14.258771729999999</v>
      </c>
      <c r="N1115">
        <v>17.303000000000001</v>
      </c>
      <c r="O1115">
        <v>9.3733164470000006</v>
      </c>
      <c r="P1115">
        <v>8.0730000000000004</v>
      </c>
      <c r="Q1115" s="86">
        <v>45664</v>
      </c>
      <c r="S1115">
        <v>0.87</v>
      </c>
      <c r="W1115">
        <v>6</v>
      </c>
      <c r="X1115" s="86">
        <v>45565</v>
      </c>
      <c r="Y1115">
        <v>4</v>
      </c>
      <c r="Z1115" s="86">
        <v>45382</v>
      </c>
      <c r="AB1115">
        <v>3</v>
      </c>
      <c r="AC1115" t="s">
        <v>156</v>
      </c>
    </row>
    <row r="1116" spans="1:29" x14ac:dyDescent="0.2">
      <c r="A1116" t="s">
        <v>2869</v>
      </c>
      <c r="B1116" t="s">
        <v>2870</v>
      </c>
      <c r="C1116" t="s">
        <v>2869</v>
      </c>
      <c r="D1116" t="s">
        <v>84</v>
      </c>
      <c r="E1116" t="s">
        <v>89</v>
      </c>
      <c r="G1116" t="s">
        <v>90</v>
      </c>
      <c r="H1116" t="s">
        <v>1196</v>
      </c>
      <c r="I1116" t="s">
        <v>91</v>
      </c>
      <c r="L1116">
        <v>14.78</v>
      </c>
      <c r="M1116">
        <v>13.40841634</v>
      </c>
      <c r="N1116">
        <v>13.840999999999999</v>
      </c>
      <c r="O1116">
        <v>13.78722572</v>
      </c>
      <c r="P1116">
        <v>15.458</v>
      </c>
      <c r="Q1116" s="86">
        <v>45821</v>
      </c>
      <c r="S1116">
        <v>0.81</v>
      </c>
      <c r="W1116">
        <v>6</v>
      </c>
      <c r="X1116" s="86">
        <v>45716</v>
      </c>
      <c r="Y1116">
        <v>4</v>
      </c>
      <c r="Z1116" s="86">
        <v>45443</v>
      </c>
      <c r="AB1116">
        <v>3</v>
      </c>
      <c r="AC1116" t="s">
        <v>156</v>
      </c>
    </row>
    <row r="1117" spans="1:29" x14ac:dyDescent="0.2">
      <c r="A1117" t="s">
        <v>2871</v>
      </c>
      <c r="B1117" t="s">
        <v>2872</v>
      </c>
      <c r="C1117" t="s">
        <v>2871</v>
      </c>
      <c r="D1117" t="s">
        <v>84</v>
      </c>
      <c r="E1117" t="s">
        <v>89</v>
      </c>
      <c r="G1117" t="s">
        <v>90</v>
      </c>
      <c r="H1117" t="s">
        <v>1196</v>
      </c>
      <c r="I1117" t="s">
        <v>91</v>
      </c>
      <c r="L1117">
        <v>12.49</v>
      </c>
      <c r="M1117">
        <v>11.306493339999999</v>
      </c>
      <c r="N1117">
        <v>12.068</v>
      </c>
      <c r="O1117">
        <v>8.9435118760000005</v>
      </c>
      <c r="P1117">
        <v>8.6999999999999993</v>
      </c>
      <c r="Q1117" s="86">
        <v>45821</v>
      </c>
      <c r="S1117">
        <v>0.84</v>
      </c>
      <c r="W1117">
        <v>6</v>
      </c>
      <c r="X1117" s="86">
        <v>45808</v>
      </c>
      <c r="Y1117">
        <v>4</v>
      </c>
      <c r="Z1117" s="86">
        <v>45808</v>
      </c>
      <c r="AB1117">
        <v>3</v>
      </c>
      <c r="AC1117" t="s">
        <v>156</v>
      </c>
    </row>
    <row r="1118" spans="1:29" x14ac:dyDescent="0.2">
      <c r="A1118" t="s">
        <v>2873</v>
      </c>
      <c r="B1118" t="s">
        <v>2874</v>
      </c>
      <c r="C1118" t="s">
        <v>2873</v>
      </c>
      <c r="D1118" t="s">
        <v>84</v>
      </c>
      <c r="E1118" t="s">
        <v>89</v>
      </c>
      <c r="G1118" t="s">
        <v>90</v>
      </c>
      <c r="I1118" t="s">
        <v>91</v>
      </c>
      <c r="J1118" t="s">
        <v>323</v>
      </c>
      <c r="K1118" t="s">
        <v>1082</v>
      </c>
      <c r="L1118">
        <v>13.994999999999999</v>
      </c>
      <c r="M1118">
        <v>11.838293589999999</v>
      </c>
      <c r="N1118">
        <v>13.233000000000001</v>
      </c>
      <c r="O1118">
        <v>11.878296949999999</v>
      </c>
      <c r="P1118">
        <v>13.997</v>
      </c>
      <c r="Q1118" s="86">
        <v>45821</v>
      </c>
      <c r="S1118">
        <v>0.45</v>
      </c>
      <c r="V1118" t="s">
        <v>2875</v>
      </c>
      <c r="W1118">
        <v>5</v>
      </c>
      <c r="X1118" s="86">
        <v>45737</v>
      </c>
      <c r="Y1118">
        <v>4</v>
      </c>
      <c r="Z1118" s="86">
        <v>45657</v>
      </c>
      <c r="AA1118">
        <v>3</v>
      </c>
      <c r="AB1118">
        <v>3</v>
      </c>
      <c r="AC1118" t="s">
        <v>156</v>
      </c>
    </row>
    <row r="1119" spans="1:29" x14ac:dyDescent="0.2">
      <c r="A1119" t="s">
        <v>2876</v>
      </c>
      <c r="B1119" t="s">
        <v>2877</v>
      </c>
      <c r="C1119" t="s">
        <v>2876</v>
      </c>
      <c r="D1119" t="s">
        <v>84</v>
      </c>
      <c r="E1119" t="s">
        <v>89</v>
      </c>
      <c r="I1119" t="s">
        <v>91</v>
      </c>
      <c r="J1119" t="s">
        <v>323</v>
      </c>
      <c r="K1119" t="s">
        <v>1954</v>
      </c>
      <c r="L1119">
        <v>5.3490000000000002</v>
      </c>
      <c r="M1119">
        <v>5.2972042420000003</v>
      </c>
      <c r="N1119">
        <v>5.78</v>
      </c>
      <c r="O1119">
        <v>4.1265351719999996</v>
      </c>
      <c r="P1119">
        <v>3.12</v>
      </c>
      <c r="Q1119" s="86">
        <v>45821</v>
      </c>
      <c r="S1119">
        <v>0.99</v>
      </c>
      <c r="V1119" t="s">
        <v>2878</v>
      </c>
      <c r="W1119">
        <v>4</v>
      </c>
      <c r="X1119" s="86">
        <v>45702</v>
      </c>
      <c r="Y1119">
        <v>2</v>
      </c>
      <c r="Z1119" s="86">
        <v>44404</v>
      </c>
      <c r="AA1119">
        <v>2</v>
      </c>
      <c r="AB1119">
        <v>2</v>
      </c>
      <c r="AC1119" t="s">
        <v>153</v>
      </c>
    </row>
    <row r="1120" spans="1:29" x14ac:dyDescent="0.2">
      <c r="A1120" t="s">
        <v>2879</v>
      </c>
      <c r="B1120" t="s">
        <v>2880</v>
      </c>
      <c r="C1120" t="s">
        <v>2879</v>
      </c>
      <c r="D1120" t="s">
        <v>84</v>
      </c>
      <c r="E1120" t="s">
        <v>116</v>
      </c>
      <c r="F1120" t="s">
        <v>117</v>
      </c>
      <c r="G1120" t="s">
        <v>90</v>
      </c>
      <c r="I1120" t="s">
        <v>91</v>
      </c>
      <c r="J1120" t="s">
        <v>323</v>
      </c>
      <c r="L1120">
        <v>20.5383</v>
      </c>
      <c r="M1120">
        <v>20.674179580000001</v>
      </c>
      <c r="N1120">
        <v>21.013000000000002</v>
      </c>
      <c r="O1120">
        <v>20.398319839999999</v>
      </c>
      <c r="P1120">
        <v>17.293800000000001</v>
      </c>
      <c r="Q1120" s="86">
        <v>45821</v>
      </c>
      <c r="V1120" t="s">
        <v>2881</v>
      </c>
      <c r="AB1120">
        <v>4</v>
      </c>
      <c r="AC1120" t="s">
        <v>127</v>
      </c>
    </row>
    <row r="1121" spans="1:29" x14ac:dyDescent="0.2">
      <c r="A1121" t="s">
        <v>2882</v>
      </c>
      <c r="B1121" t="s">
        <v>2883</v>
      </c>
      <c r="C1121" t="s">
        <v>2882</v>
      </c>
      <c r="D1121" t="s">
        <v>84</v>
      </c>
      <c r="E1121" t="s">
        <v>89</v>
      </c>
      <c r="F1121" t="s">
        <v>642</v>
      </c>
      <c r="G1121" t="s">
        <v>90</v>
      </c>
      <c r="I1121" t="s">
        <v>91</v>
      </c>
      <c r="J1121" t="s">
        <v>323</v>
      </c>
      <c r="K1121" t="s">
        <v>2363</v>
      </c>
      <c r="L1121">
        <v>7.3490000000000002</v>
      </c>
      <c r="M1121">
        <v>7.9167004590000003</v>
      </c>
      <c r="N1121">
        <v>8.5839999999999996</v>
      </c>
      <c r="O1121">
        <v>4.9367776640000001</v>
      </c>
      <c r="P1121">
        <v>2.9359999999999999</v>
      </c>
      <c r="Q1121" s="86">
        <v>45821</v>
      </c>
      <c r="S1121">
        <v>0.56000000000000005</v>
      </c>
      <c r="T1121">
        <v>0.56000000000000005</v>
      </c>
      <c r="V1121" t="s">
        <v>2884</v>
      </c>
      <c r="W1121">
        <v>4</v>
      </c>
      <c r="X1121" s="86">
        <v>45705</v>
      </c>
      <c r="Y1121">
        <v>3</v>
      </c>
      <c r="Z1121" s="86">
        <v>45657</v>
      </c>
      <c r="AA1121">
        <v>2</v>
      </c>
      <c r="AB1121">
        <v>3</v>
      </c>
      <c r="AC1121" t="s">
        <v>156</v>
      </c>
    </row>
    <row r="1122" spans="1:29" x14ac:dyDescent="0.2">
      <c r="A1122" t="s">
        <v>2885</v>
      </c>
      <c r="B1122" t="s">
        <v>2886</v>
      </c>
      <c r="C1122" t="s">
        <v>2885</v>
      </c>
      <c r="D1122" t="s">
        <v>84</v>
      </c>
      <c r="E1122" t="s">
        <v>89</v>
      </c>
      <c r="G1122" t="s">
        <v>90</v>
      </c>
      <c r="H1122" t="s">
        <v>1196</v>
      </c>
      <c r="I1122" t="s">
        <v>91</v>
      </c>
      <c r="L1122">
        <v>19.568000000000001</v>
      </c>
      <c r="M1122">
        <v>16.63065091</v>
      </c>
      <c r="N1122">
        <v>20.350000000000001</v>
      </c>
      <c r="O1122">
        <v>15.94788235</v>
      </c>
      <c r="P1122">
        <v>13.987</v>
      </c>
      <c r="Q1122" s="86">
        <v>45821</v>
      </c>
      <c r="S1122">
        <v>0.55000000000000004</v>
      </c>
      <c r="W1122">
        <v>6</v>
      </c>
      <c r="X1122" s="86">
        <v>45747</v>
      </c>
      <c r="Y1122">
        <v>4</v>
      </c>
      <c r="Z1122" s="86">
        <v>45747</v>
      </c>
      <c r="AB1122">
        <v>3</v>
      </c>
      <c r="AC1122" t="s">
        <v>156</v>
      </c>
    </row>
    <row r="1123" spans="1:29" x14ac:dyDescent="0.2">
      <c r="A1123" t="s">
        <v>2887</v>
      </c>
      <c r="B1123" t="s">
        <v>2888</v>
      </c>
      <c r="C1123" t="s">
        <v>2887</v>
      </c>
      <c r="D1123" t="s">
        <v>84</v>
      </c>
      <c r="E1123" t="s">
        <v>89</v>
      </c>
      <c r="F1123" t="s">
        <v>642</v>
      </c>
      <c r="G1123" t="s">
        <v>90</v>
      </c>
      <c r="I1123" t="s">
        <v>91</v>
      </c>
      <c r="J1123" t="s">
        <v>323</v>
      </c>
      <c r="K1123" t="s">
        <v>1160</v>
      </c>
      <c r="L1123">
        <v>18.254999999999999</v>
      </c>
      <c r="M1123">
        <v>14.86685685</v>
      </c>
      <c r="N1123">
        <v>19.113</v>
      </c>
      <c r="O1123">
        <v>10.810719840000001</v>
      </c>
      <c r="P1123">
        <v>12.342000000000001</v>
      </c>
      <c r="Q1123" s="86">
        <v>45821</v>
      </c>
      <c r="S1123">
        <v>0.94</v>
      </c>
      <c r="T1123">
        <v>0.75</v>
      </c>
      <c r="V1123" t="s">
        <v>2889</v>
      </c>
      <c r="W1123">
        <v>6</v>
      </c>
      <c r="X1123" s="86">
        <v>45772</v>
      </c>
      <c r="Y1123">
        <v>4</v>
      </c>
      <c r="Z1123" s="86">
        <v>45772</v>
      </c>
      <c r="AA1123">
        <v>3</v>
      </c>
      <c r="AB1123">
        <v>3</v>
      </c>
      <c r="AC1123" t="s">
        <v>156</v>
      </c>
    </row>
    <row r="1124" spans="1:29" x14ac:dyDescent="0.2">
      <c r="A1124" t="s">
        <v>2890</v>
      </c>
      <c r="B1124" t="s">
        <v>2891</v>
      </c>
      <c r="C1124" t="s">
        <v>2890</v>
      </c>
      <c r="D1124" t="s">
        <v>84</v>
      </c>
      <c r="E1124" t="s">
        <v>89</v>
      </c>
      <c r="G1124" t="s">
        <v>90</v>
      </c>
      <c r="H1124" t="s">
        <v>2892</v>
      </c>
      <c r="I1124" t="s">
        <v>91</v>
      </c>
      <c r="L1124">
        <v>20.184000000000001</v>
      </c>
      <c r="M1124">
        <v>19.44732613</v>
      </c>
      <c r="N1124">
        <v>21.8</v>
      </c>
      <c r="O1124">
        <v>16.93872404</v>
      </c>
      <c r="P1124">
        <v>16.940999999999999</v>
      </c>
      <c r="Q1124" s="86">
        <v>45821</v>
      </c>
      <c r="S1124">
        <v>0.91</v>
      </c>
      <c r="W1124">
        <v>6</v>
      </c>
      <c r="X1124" s="86">
        <v>45747</v>
      </c>
      <c r="Y1124">
        <v>4</v>
      </c>
      <c r="Z1124" s="86">
        <v>45747</v>
      </c>
      <c r="AB1124">
        <v>3</v>
      </c>
      <c r="AC1124" t="s">
        <v>156</v>
      </c>
    </row>
    <row r="1125" spans="1:29" x14ac:dyDescent="0.2">
      <c r="A1125" t="s">
        <v>2893</v>
      </c>
      <c r="B1125" t="s">
        <v>2894</v>
      </c>
      <c r="C1125" t="s">
        <v>2893</v>
      </c>
      <c r="D1125" t="s">
        <v>84</v>
      </c>
      <c r="E1125" t="s">
        <v>89</v>
      </c>
      <c r="G1125" t="s">
        <v>90</v>
      </c>
      <c r="H1125" t="s">
        <v>1196</v>
      </c>
      <c r="I1125" t="s">
        <v>91</v>
      </c>
      <c r="L1125">
        <v>10.08</v>
      </c>
      <c r="M1125">
        <v>5.2444057390000003</v>
      </c>
      <c r="N1125">
        <v>11.026</v>
      </c>
      <c r="O1125">
        <v>4.9516557450000001</v>
      </c>
      <c r="P1125">
        <v>9.4350000000000005</v>
      </c>
      <c r="Q1125" s="86">
        <v>45821</v>
      </c>
      <c r="S1125">
        <v>0.42</v>
      </c>
      <c r="W1125">
        <v>4</v>
      </c>
      <c r="X1125" s="86">
        <v>45808</v>
      </c>
      <c r="AB1125">
        <v>3</v>
      </c>
      <c r="AC1125" t="s">
        <v>156</v>
      </c>
    </row>
    <row r="1126" spans="1:29" x14ac:dyDescent="0.2">
      <c r="A1126" t="s">
        <v>2895</v>
      </c>
      <c r="B1126" t="s">
        <v>2896</v>
      </c>
      <c r="C1126" t="s">
        <v>2895</v>
      </c>
      <c r="D1126" t="s">
        <v>84</v>
      </c>
      <c r="E1126" t="s">
        <v>89</v>
      </c>
      <c r="F1126" t="s">
        <v>642</v>
      </c>
      <c r="G1126" t="s">
        <v>90</v>
      </c>
      <c r="I1126" t="s">
        <v>91</v>
      </c>
      <c r="J1126" t="s">
        <v>323</v>
      </c>
      <c r="K1126" t="s">
        <v>1633</v>
      </c>
      <c r="L1126">
        <v>5.673</v>
      </c>
      <c r="M1126">
        <v>6.0433220690000002</v>
      </c>
      <c r="N1126">
        <v>6.5380000000000003</v>
      </c>
      <c r="O1126">
        <v>3.950948415</v>
      </c>
      <c r="P1126">
        <v>2.8860000000000001</v>
      </c>
      <c r="Q1126" s="86">
        <v>45821</v>
      </c>
      <c r="R1126">
        <v>1</v>
      </c>
      <c r="S1126">
        <v>0.75</v>
      </c>
      <c r="T1126">
        <v>0.5</v>
      </c>
      <c r="V1126" t="s">
        <v>2897</v>
      </c>
      <c r="W1126">
        <v>4</v>
      </c>
      <c r="X1126" s="86">
        <v>45521</v>
      </c>
      <c r="Y1126">
        <v>2</v>
      </c>
      <c r="Z1126" s="86">
        <v>45382</v>
      </c>
      <c r="AA1126">
        <v>2</v>
      </c>
      <c r="AB1126">
        <v>2</v>
      </c>
      <c r="AC1126" t="s">
        <v>153</v>
      </c>
    </row>
    <row r="1127" spans="1:29" x14ac:dyDescent="0.2">
      <c r="A1127" t="s">
        <v>2898</v>
      </c>
      <c r="B1127" t="s">
        <v>2899</v>
      </c>
      <c r="C1127" t="s">
        <v>2898</v>
      </c>
      <c r="D1127" t="s">
        <v>84</v>
      </c>
      <c r="E1127" t="s">
        <v>89</v>
      </c>
      <c r="G1127" t="s">
        <v>90</v>
      </c>
      <c r="I1127" t="s">
        <v>91</v>
      </c>
      <c r="J1127" t="s">
        <v>323</v>
      </c>
      <c r="K1127" t="s">
        <v>1149</v>
      </c>
      <c r="L1127">
        <v>12.509</v>
      </c>
      <c r="M1127">
        <v>12.426361590000001</v>
      </c>
      <c r="N1127">
        <v>13.047000000000001</v>
      </c>
      <c r="O1127">
        <v>10.26244548</v>
      </c>
      <c r="P1127">
        <v>10.015000000000001</v>
      </c>
      <c r="Q1127" s="86">
        <v>45821</v>
      </c>
      <c r="S1127">
        <v>0.81</v>
      </c>
      <c r="T1127">
        <v>0.75</v>
      </c>
      <c r="V1127" t="s">
        <v>2900</v>
      </c>
      <c r="W1127">
        <v>6</v>
      </c>
      <c r="X1127" s="86">
        <v>45716</v>
      </c>
      <c r="Y1127">
        <v>4</v>
      </c>
      <c r="Z1127" s="86">
        <v>45716</v>
      </c>
      <c r="AA1127">
        <v>3</v>
      </c>
      <c r="AB1127">
        <v>3</v>
      </c>
      <c r="AC1127" t="s">
        <v>156</v>
      </c>
    </row>
    <row r="1128" spans="1:29" x14ac:dyDescent="0.2">
      <c r="A1128" t="s">
        <v>2901</v>
      </c>
      <c r="B1128" t="s">
        <v>2902</v>
      </c>
      <c r="C1128" t="s">
        <v>2901</v>
      </c>
      <c r="D1128" t="s">
        <v>84</v>
      </c>
      <c r="E1128" t="s">
        <v>521</v>
      </c>
      <c r="G1128" t="s">
        <v>90</v>
      </c>
      <c r="H1128" t="s">
        <v>1065</v>
      </c>
      <c r="L1128">
        <v>13.111000000000001</v>
      </c>
      <c r="M1128">
        <v>14.45700049</v>
      </c>
      <c r="N1128">
        <v>15.888999999999999</v>
      </c>
      <c r="O1128">
        <v>19.11142796</v>
      </c>
      <c r="P1128">
        <v>14.119</v>
      </c>
      <c r="Q1128" s="86">
        <v>45821</v>
      </c>
      <c r="S1128">
        <v>2.52</v>
      </c>
      <c r="T1128">
        <v>1</v>
      </c>
      <c r="W1128">
        <v>4</v>
      </c>
      <c r="X1128" s="86">
        <v>44760</v>
      </c>
      <c r="Y1128">
        <v>4</v>
      </c>
      <c r="Z1128" s="86">
        <v>45777</v>
      </c>
      <c r="AB1128">
        <v>3</v>
      </c>
      <c r="AC1128" t="s">
        <v>156</v>
      </c>
    </row>
    <row r="1129" spans="1:29" x14ac:dyDescent="0.2">
      <c r="A1129" t="s">
        <v>2903</v>
      </c>
      <c r="B1129" t="s">
        <v>2904</v>
      </c>
      <c r="C1129" t="s">
        <v>2903</v>
      </c>
      <c r="D1129" t="s">
        <v>84</v>
      </c>
      <c r="E1129" t="s">
        <v>89</v>
      </c>
      <c r="G1129" t="s">
        <v>90</v>
      </c>
      <c r="I1129" t="s">
        <v>91</v>
      </c>
      <c r="J1129" t="s">
        <v>323</v>
      </c>
      <c r="K1129" t="s">
        <v>1443</v>
      </c>
      <c r="L1129">
        <v>16.597000000000001</v>
      </c>
      <c r="M1129">
        <v>13.071704609999999</v>
      </c>
      <c r="N1129">
        <v>16.295000000000002</v>
      </c>
      <c r="O1129">
        <v>11.35986286</v>
      </c>
      <c r="P1129">
        <v>11.843999999999999</v>
      </c>
      <c r="Q1129" s="86">
        <v>45821</v>
      </c>
      <c r="S1129">
        <v>0.85</v>
      </c>
      <c r="T1129">
        <v>0.75</v>
      </c>
      <c r="V1129" t="s">
        <v>2905</v>
      </c>
      <c r="W1129">
        <v>6</v>
      </c>
      <c r="X1129" s="86">
        <v>45772</v>
      </c>
      <c r="Y1129">
        <v>4</v>
      </c>
      <c r="Z1129" s="86">
        <v>45626</v>
      </c>
      <c r="AA1129">
        <v>3</v>
      </c>
      <c r="AB1129">
        <v>3</v>
      </c>
      <c r="AC1129" t="s">
        <v>156</v>
      </c>
    </row>
    <row r="1130" spans="1:29" x14ac:dyDescent="0.2">
      <c r="A1130" t="s">
        <v>2906</v>
      </c>
      <c r="B1130" t="s">
        <v>2907</v>
      </c>
      <c r="C1130" t="s">
        <v>2906</v>
      </c>
      <c r="D1130" t="s">
        <v>84</v>
      </c>
      <c r="E1130" t="s">
        <v>89</v>
      </c>
      <c r="G1130" t="s">
        <v>90</v>
      </c>
      <c r="I1130" t="s">
        <v>91</v>
      </c>
      <c r="J1130" t="s">
        <v>323</v>
      </c>
      <c r="K1130" t="s">
        <v>1082</v>
      </c>
      <c r="L1130">
        <v>6.95</v>
      </c>
      <c r="M1130">
        <v>7.4058160319999997</v>
      </c>
      <c r="N1130">
        <v>7.9279999999999999</v>
      </c>
      <c r="O1130">
        <v>4.5229751159999996</v>
      </c>
      <c r="P1130">
        <v>2.9079999999999999</v>
      </c>
      <c r="Q1130" s="86">
        <v>45821</v>
      </c>
      <c r="S1130">
        <v>0.14000000000000001</v>
      </c>
      <c r="V1130" t="s">
        <v>2908</v>
      </c>
      <c r="W1130">
        <v>4</v>
      </c>
      <c r="X1130" s="86">
        <v>45737</v>
      </c>
      <c r="Y1130">
        <v>7</v>
      </c>
      <c r="Z1130" s="86">
        <v>45657</v>
      </c>
      <c r="AA1130">
        <v>2</v>
      </c>
      <c r="AB1130">
        <v>5</v>
      </c>
      <c r="AC1130" t="s">
        <v>86</v>
      </c>
    </row>
    <row r="1131" spans="1:29" x14ac:dyDescent="0.2">
      <c r="A1131" t="s">
        <v>2909</v>
      </c>
      <c r="B1131" t="s">
        <v>2910</v>
      </c>
      <c r="C1131" t="s">
        <v>2909</v>
      </c>
      <c r="D1131" t="s">
        <v>84</v>
      </c>
      <c r="G1131" t="s">
        <v>90</v>
      </c>
      <c r="J1131" t="s">
        <v>323</v>
      </c>
      <c r="K1131" t="s">
        <v>1010</v>
      </c>
      <c r="L1131">
        <v>8.4779999999999998</v>
      </c>
      <c r="M1131">
        <v>9.1561519820000008</v>
      </c>
      <c r="N1131">
        <v>10.122</v>
      </c>
      <c r="O1131">
        <v>6.224837859</v>
      </c>
      <c r="P1131">
        <v>4.2489999999999997</v>
      </c>
      <c r="Q1131" s="86">
        <v>45821</v>
      </c>
      <c r="S1131">
        <v>0.49</v>
      </c>
      <c r="V1131" t="s">
        <v>2911</v>
      </c>
      <c r="W1131">
        <v>4</v>
      </c>
      <c r="X1131" s="86">
        <v>45747</v>
      </c>
      <c r="Y1131">
        <v>3</v>
      </c>
      <c r="Z1131" s="86">
        <v>45747</v>
      </c>
      <c r="AB1131">
        <v>3</v>
      </c>
      <c r="AC1131" t="s">
        <v>156</v>
      </c>
    </row>
    <row r="1132" spans="1:29" x14ac:dyDescent="0.2">
      <c r="A1132" t="s">
        <v>2912</v>
      </c>
      <c r="B1132" t="s">
        <v>2913</v>
      </c>
      <c r="C1132" t="s">
        <v>2912</v>
      </c>
      <c r="D1132" t="s">
        <v>84</v>
      </c>
      <c r="E1132" t="s">
        <v>89</v>
      </c>
      <c r="G1132" t="s">
        <v>90</v>
      </c>
      <c r="I1132" t="s">
        <v>91</v>
      </c>
      <c r="J1132" t="s">
        <v>323</v>
      </c>
      <c r="K1132" t="s">
        <v>1118</v>
      </c>
      <c r="L1132">
        <v>9.2929999999999993</v>
      </c>
      <c r="M1132">
        <v>9.8716308050000006</v>
      </c>
      <c r="N1132">
        <v>10.863</v>
      </c>
      <c r="O1132">
        <v>5.3915740870000004</v>
      </c>
      <c r="P1132">
        <v>3.5049999999999999</v>
      </c>
      <c r="Q1132" s="86">
        <v>45821</v>
      </c>
      <c r="S1132">
        <v>0.62</v>
      </c>
      <c r="T1132">
        <v>0.62</v>
      </c>
      <c r="V1132" t="s">
        <v>2914</v>
      </c>
      <c r="W1132">
        <v>4</v>
      </c>
      <c r="X1132" s="86">
        <v>45777</v>
      </c>
      <c r="Y1132">
        <v>3</v>
      </c>
      <c r="Z1132" s="86">
        <v>45747</v>
      </c>
      <c r="AA1132">
        <v>3</v>
      </c>
      <c r="AB1132">
        <v>3</v>
      </c>
      <c r="AC1132" t="s">
        <v>156</v>
      </c>
    </row>
    <row r="1133" spans="1:29" x14ac:dyDescent="0.2">
      <c r="A1133" t="s">
        <v>17455</v>
      </c>
      <c r="B1133" t="s">
        <v>17456</v>
      </c>
      <c r="C1133" t="s">
        <v>17455</v>
      </c>
      <c r="D1133" t="s">
        <v>84</v>
      </c>
      <c r="E1133" t="s">
        <v>89</v>
      </c>
      <c r="G1133" t="s">
        <v>90</v>
      </c>
      <c r="I1133" t="s">
        <v>91</v>
      </c>
      <c r="L1133">
        <v>32.847999999999999</v>
      </c>
      <c r="M1133">
        <v>29.45632603</v>
      </c>
      <c r="N1133">
        <v>32.877000000000002</v>
      </c>
      <c r="O1133">
        <v>28.368287980000002</v>
      </c>
      <c r="P1133">
        <v>28.905000000000001</v>
      </c>
      <c r="Q1133" s="86">
        <v>45821</v>
      </c>
      <c r="S1133">
        <v>1.0900000000000001</v>
      </c>
      <c r="W1133">
        <v>7</v>
      </c>
      <c r="X1133" s="86">
        <v>45777</v>
      </c>
      <c r="Y1133">
        <v>6</v>
      </c>
      <c r="Z1133" s="86">
        <v>45777</v>
      </c>
      <c r="AB1133">
        <v>4</v>
      </c>
      <c r="AC1133" t="s">
        <v>127</v>
      </c>
    </row>
    <row r="1134" spans="1:29" x14ac:dyDescent="0.2">
      <c r="A1134" t="s">
        <v>17564</v>
      </c>
      <c r="B1134" t="s">
        <v>17565</v>
      </c>
      <c r="C1134" t="s">
        <v>17564</v>
      </c>
      <c r="D1134" t="s">
        <v>84</v>
      </c>
      <c r="E1134" t="s">
        <v>89</v>
      </c>
      <c r="G1134" t="s">
        <v>90</v>
      </c>
      <c r="I1134" t="s">
        <v>91</v>
      </c>
      <c r="L1134">
        <v>7.3890000000000002</v>
      </c>
      <c r="M1134">
        <v>7.5250862520000004</v>
      </c>
      <c r="N1134">
        <v>8.0239999999999991</v>
      </c>
      <c r="O1134">
        <v>5.9311483430000003</v>
      </c>
      <c r="P1134">
        <v>6.1050000000000004</v>
      </c>
      <c r="Q1134" s="86">
        <v>45821</v>
      </c>
      <c r="S1134">
        <v>1.59</v>
      </c>
      <c r="W1134">
        <v>4</v>
      </c>
      <c r="X1134" s="86">
        <v>45695</v>
      </c>
      <c r="Y1134">
        <v>5</v>
      </c>
      <c r="Z1134" s="86">
        <v>45382</v>
      </c>
      <c r="AB1134">
        <v>3</v>
      </c>
      <c r="AC1134" t="s">
        <v>156</v>
      </c>
    </row>
    <row r="1135" spans="1:29" x14ac:dyDescent="0.2">
      <c r="A1135" t="s">
        <v>2915</v>
      </c>
      <c r="B1135" t="s">
        <v>2916</v>
      </c>
      <c r="C1135" t="s">
        <v>2915</v>
      </c>
      <c r="D1135" t="s">
        <v>84</v>
      </c>
      <c r="E1135" t="s">
        <v>89</v>
      </c>
      <c r="G1135" t="s">
        <v>90</v>
      </c>
      <c r="H1135" t="s">
        <v>1196</v>
      </c>
      <c r="I1135" t="s">
        <v>91</v>
      </c>
      <c r="L1135">
        <v>13.923999999999999</v>
      </c>
      <c r="M1135">
        <v>10.7396064</v>
      </c>
      <c r="N1135">
        <v>12.206</v>
      </c>
      <c r="O1135">
        <v>10.878143469999999</v>
      </c>
      <c r="P1135">
        <v>9.7080000000000002</v>
      </c>
      <c r="Q1135" s="86">
        <v>45821</v>
      </c>
      <c r="S1135">
        <v>0.51</v>
      </c>
      <c r="W1135">
        <v>6</v>
      </c>
      <c r="X1135" s="86">
        <v>45747</v>
      </c>
      <c r="Y1135">
        <v>4</v>
      </c>
      <c r="Z1135" s="86">
        <v>45747</v>
      </c>
      <c r="AB1135">
        <v>3</v>
      </c>
      <c r="AC1135" t="s">
        <v>156</v>
      </c>
    </row>
    <row r="1136" spans="1:29" x14ac:dyDescent="0.2">
      <c r="A1136" t="s">
        <v>2917</v>
      </c>
      <c r="B1136" t="s">
        <v>2918</v>
      </c>
      <c r="C1136" t="s">
        <v>2917</v>
      </c>
      <c r="D1136" t="s">
        <v>84</v>
      </c>
      <c r="E1136" t="s">
        <v>89</v>
      </c>
      <c r="G1136" t="s">
        <v>90</v>
      </c>
      <c r="H1136" t="s">
        <v>2245</v>
      </c>
      <c r="I1136" t="s">
        <v>91</v>
      </c>
      <c r="L1136">
        <v>15.811</v>
      </c>
      <c r="M1136">
        <v>13.015288099999999</v>
      </c>
      <c r="N1136">
        <v>16</v>
      </c>
      <c r="O1136">
        <v>13.375990740000001</v>
      </c>
      <c r="P1136">
        <v>14.132999999999999</v>
      </c>
      <c r="Q1136" s="86">
        <v>45821</v>
      </c>
      <c r="S1136">
        <v>0.61</v>
      </c>
      <c r="W1136">
        <v>6</v>
      </c>
      <c r="X1136" s="86">
        <v>45747</v>
      </c>
      <c r="Y1136">
        <v>4</v>
      </c>
      <c r="Z1136" s="86">
        <v>45747</v>
      </c>
      <c r="AB1136">
        <v>3</v>
      </c>
      <c r="AC1136" t="s">
        <v>156</v>
      </c>
    </row>
    <row r="1137" spans="1:29" x14ac:dyDescent="0.2">
      <c r="A1137" t="s">
        <v>2919</v>
      </c>
      <c r="B1137" t="s">
        <v>2920</v>
      </c>
      <c r="C1137" t="s">
        <v>2919</v>
      </c>
      <c r="D1137" t="s">
        <v>84</v>
      </c>
      <c r="E1137" t="s">
        <v>89</v>
      </c>
      <c r="G1137" t="s">
        <v>90</v>
      </c>
      <c r="I1137" t="s">
        <v>91</v>
      </c>
      <c r="J1137" t="s">
        <v>323</v>
      </c>
      <c r="K1137" t="s">
        <v>1105</v>
      </c>
      <c r="L1137">
        <v>7.39</v>
      </c>
      <c r="M1137">
        <v>7.5253243379999999</v>
      </c>
      <c r="N1137">
        <v>8.0259999999999998</v>
      </c>
      <c r="O1137">
        <v>5.9297429250000002</v>
      </c>
      <c r="P1137">
        <v>6.1029999999999998</v>
      </c>
      <c r="Q1137" s="86">
        <v>45821</v>
      </c>
      <c r="S1137">
        <v>0.86</v>
      </c>
      <c r="T1137">
        <v>0.75</v>
      </c>
      <c r="V1137" t="s">
        <v>2921</v>
      </c>
      <c r="W1137">
        <v>4</v>
      </c>
      <c r="X1137" s="86">
        <v>45695</v>
      </c>
      <c r="Y1137">
        <v>5</v>
      </c>
      <c r="Z1137" s="86">
        <v>45382</v>
      </c>
      <c r="AA1137">
        <v>3</v>
      </c>
      <c r="AB1137">
        <v>3</v>
      </c>
      <c r="AC1137" t="s">
        <v>156</v>
      </c>
    </row>
    <row r="1138" spans="1:29" x14ac:dyDescent="0.2">
      <c r="A1138" t="s">
        <v>16939</v>
      </c>
      <c r="B1138" t="s">
        <v>16940</v>
      </c>
      <c r="C1138" t="s">
        <v>16939</v>
      </c>
      <c r="D1138" t="s">
        <v>84</v>
      </c>
      <c r="E1138" t="s">
        <v>293</v>
      </c>
      <c r="G1138" t="s">
        <v>294</v>
      </c>
      <c r="H1138" t="s">
        <v>16941</v>
      </c>
      <c r="I1138" t="s">
        <v>91</v>
      </c>
      <c r="AB1138">
        <v>5</v>
      </c>
      <c r="AC1138" t="s">
        <v>86</v>
      </c>
    </row>
    <row r="1139" spans="1:29" x14ac:dyDescent="0.2">
      <c r="A1139" t="s">
        <v>2922</v>
      </c>
      <c r="B1139" t="s">
        <v>2923</v>
      </c>
      <c r="C1139" t="s">
        <v>2922</v>
      </c>
      <c r="D1139" t="s">
        <v>84</v>
      </c>
      <c r="E1139" t="s">
        <v>89</v>
      </c>
      <c r="F1139" t="s">
        <v>642</v>
      </c>
      <c r="G1139" t="s">
        <v>90</v>
      </c>
      <c r="I1139" t="s">
        <v>91</v>
      </c>
      <c r="J1139" t="s">
        <v>323</v>
      </c>
      <c r="K1139" t="s">
        <v>1118</v>
      </c>
      <c r="L1139">
        <v>17.963999999999999</v>
      </c>
      <c r="M1139">
        <v>16.061590460000001</v>
      </c>
      <c r="N1139">
        <v>17.701000000000001</v>
      </c>
      <c r="O1139">
        <v>13.79492917</v>
      </c>
      <c r="P1139">
        <v>12.446</v>
      </c>
      <c r="Q1139" s="86">
        <v>45821</v>
      </c>
      <c r="S1139">
        <v>0.94</v>
      </c>
      <c r="T1139">
        <v>0.94</v>
      </c>
      <c r="V1139" t="s">
        <v>2924</v>
      </c>
      <c r="W1139">
        <v>6</v>
      </c>
      <c r="X1139" s="86">
        <v>45777</v>
      </c>
      <c r="Y1139">
        <v>5</v>
      </c>
      <c r="Z1139" s="86">
        <v>45747</v>
      </c>
      <c r="AA1139">
        <v>4</v>
      </c>
      <c r="AB1139">
        <v>3</v>
      </c>
      <c r="AC1139" t="s">
        <v>156</v>
      </c>
    </row>
    <row r="1140" spans="1:29" x14ac:dyDescent="0.2">
      <c r="A1140" t="s">
        <v>17659</v>
      </c>
      <c r="B1140" t="s">
        <v>17660</v>
      </c>
      <c r="C1140" t="s">
        <v>17659</v>
      </c>
      <c r="D1140" t="s">
        <v>84</v>
      </c>
      <c r="E1140" t="s">
        <v>89</v>
      </c>
      <c r="G1140" t="s">
        <v>90</v>
      </c>
      <c r="H1140" t="s">
        <v>16039</v>
      </c>
      <c r="I1140" t="s">
        <v>91</v>
      </c>
      <c r="L1140">
        <v>17.405999999999999</v>
      </c>
      <c r="M1140">
        <v>9.8324295829999997</v>
      </c>
      <c r="N1140">
        <v>15.432</v>
      </c>
      <c r="O1140">
        <v>8.7770084990000008</v>
      </c>
      <c r="P1140">
        <v>12.298999999999999</v>
      </c>
      <c r="Q1140" s="86">
        <v>45821</v>
      </c>
      <c r="S1140">
        <v>0.95</v>
      </c>
      <c r="W1140">
        <v>6</v>
      </c>
      <c r="X1140" s="86">
        <v>45777</v>
      </c>
      <c r="Y1140">
        <v>4</v>
      </c>
      <c r="Z1140" s="86">
        <v>45747</v>
      </c>
      <c r="AB1140">
        <v>3</v>
      </c>
      <c r="AC1140" t="s">
        <v>156</v>
      </c>
    </row>
    <row r="1141" spans="1:29" x14ac:dyDescent="0.2">
      <c r="A1141" t="s">
        <v>2925</v>
      </c>
      <c r="B1141" t="s">
        <v>2926</v>
      </c>
      <c r="C1141" t="s">
        <v>2925</v>
      </c>
      <c r="D1141" t="s">
        <v>84</v>
      </c>
      <c r="E1141" t="s">
        <v>89</v>
      </c>
      <c r="G1141" t="s">
        <v>90</v>
      </c>
      <c r="I1141" t="s">
        <v>91</v>
      </c>
      <c r="L1141">
        <v>17.402999999999999</v>
      </c>
      <c r="M1141">
        <v>9.8128299170000002</v>
      </c>
      <c r="N1141">
        <v>15.42</v>
      </c>
      <c r="O1141">
        <v>8.7326035940000004</v>
      </c>
      <c r="P1141">
        <v>12.198</v>
      </c>
      <c r="Q1141" s="86">
        <v>45821</v>
      </c>
      <c r="S1141">
        <v>0.95</v>
      </c>
      <c r="W1141">
        <v>6</v>
      </c>
      <c r="X1141" s="86">
        <v>45777</v>
      </c>
      <c r="Y1141">
        <v>4</v>
      </c>
      <c r="Z1141" s="86">
        <v>45747</v>
      </c>
      <c r="AB1141">
        <v>3</v>
      </c>
      <c r="AC1141" t="s">
        <v>156</v>
      </c>
    </row>
    <row r="1142" spans="1:29" x14ac:dyDescent="0.2">
      <c r="A1142" t="s">
        <v>2927</v>
      </c>
      <c r="B1142" t="s">
        <v>2928</v>
      </c>
      <c r="C1142" t="s">
        <v>2927</v>
      </c>
      <c r="D1142" t="s">
        <v>84</v>
      </c>
      <c r="E1142" t="s">
        <v>89</v>
      </c>
      <c r="F1142" t="s">
        <v>642</v>
      </c>
      <c r="G1142" t="s">
        <v>90</v>
      </c>
      <c r="I1142" t="s">
        <v>91</v>
      </c>
      <c r="J1142" t="s">
        <v>323</v>
      </c>
      <c r="K1142" t="s">
        <v>1118</v>
      </c>
      <c r="L1142">
        <v>14.182</v>
      </c>
      <c r="M1142">
        <v>12.334716029999999</v>
      </c>
      <c r="N1142">
        <v>13.069000000000001</v>
      </c>
      <c r="O1142">
        <v>12.71464286</v>
      </c>
      <c r="P1142">
        <v>13.506</v>
      </c>
      <c r="Q1142" s="86">
        <v>45821</v>
      </c>
      <c r="S1142">
        <v>0.92</v>
      </c>
      <c r="T1142">
        <v>0.92</v>
      </c>
      <c r="V1142" t="s">
        <v>2929</v>
      </c>
      <c r="W1142">
        <v>5</v>
      </c>
      <c r="X1142" s="86">
        <v>45777</v>
      </c>
      <c r="Y1142">
        <v>4</v>
      </c>
      <c r="Z1142" s="86">
        <v>45747</v>
      </c>
      <c r="AA1142">
        <v>3</v>
      </c>
      <c r="AB1142">
        <v>3</v>
      </c>
      <c r="AC1142" t="s">
        <v>156</v>
      </c>
    </row>
    <row r="1143" spans="1:29" x14ac:dyDescent="0.2">
      <c r="A1143" t="s">
        <v>2930</v>
      </c>
      <c r="B1143" t="s">
        <v>2931</v>
      </c>
      <c r="C1143" t="s">
        <v>2930</v>
      </c>
      <c r="D1143" t="s">
        <v>84</v>
      </c>
      <c r="E1143" t="s">
        <v>89</v>
      </c>
      <c r="G1143" t="s">
        <v>90</v>
      </c>
      <c r="L1143">
        <v>14.18</v>
      </c>
      <c r="M1143">
        <v>12.33040645</v>
      </c>
      <c r="N1143">
        <v>13.071</v>
      </c>
      <c r="O1143">
        <v>12.71037355</v>
      </c>
      <c r="P1143">
        <v>13.49</v>
      </c>
      <c r="Q1143" s="86">
        <v>45821</v>
      </c>
      <c r="W1143">
        <v>5</v>
      </c>
      <c r="X1143" s="86">
        <v>45777</v>
      </c>
      <c r="Y1143">
        <v>4</v>
      </c>
      <c r="Z1143" s="86">
        <v>45747</v>
      </c>
      <c r="AB1143">
        <v>3</v>
      </c>
      <c r="AC1143" t="s">
        <v>156</v>
      </c>
    </row>
    <row r="1144" spans="1:29" x14ac:dyDescent="0.2">
      <c r="A1144" t="s">
        <v>2932</v>
      </c>
      <c r="B1144" t="s">
        <v>2933</v>
      </c>
      <c r="C1144" t="s">
        <v>2932</v>
      </c>
      <c r="D1144" t="s">
        <v>84</v>
      </c>
      <c r="E1144" t="s">
        <v>89</v>
      </c>
      <c r="F1144" t="s">
        <v>642</v>
      </c>
      <c r="G1144" t="s">
        <v>90</v>
      </c>
      <c r="I1144" t="s">
        <v>91</v>
      </c>
      <c r="J1144" t="s">
        <v>323</v>
      </c>
      <c r="K1144" t="s">
        <v>1236</v>
      </c>
      <c r="L1144">
        <v>7.7060000000000004</v>
      </c>
      <c r="M1144">
        <v>7.8002550570000002</v>
      </c>
      <c r="N1144">
        <v>7.7640000000000002</v>
      </c>
      <c r="O1144">
        <v>7.1379378879999997</v>
      </c>
      <c r="P1144">
        <v>7.13</v>
      </c>
      <c r="Q1144" s="86">
        <v>45821</v>
      </c>
      <c r="S1144">
        <v>0.17</v>
      </c>
      <c r="T1144">
        <v>0.1</v>
      </c>
      <c r="V1144" t="s">
        <v>2934</v>
      </c>
      <c r="W1144">
        <v>4</v>
      </c>
      <c r="X1144" s="86">
        <v>45706</v>
      </c>
      <c r="Y1144">
        <v>3</v>
      </c>
      <c r="Z1144" s="86">
        <v>44897</v>
      </c>
      <c r="AA1144">
        <v>2</v>
      </c>
      <c r="AB1144">
        <v>3</v>
      </c>
      <c r="AC1144" t="s">
        <v>156</v>
      </c>
    </row>
    <row r="1145" spans="1:29" x14ac:dyDescent="0.2">
      <c r="A1145" t="s">
        <v>2935</v>
      </c>
      <c r="B1145" t="s">
        <v>2936</v>
      </c>
      <c r="C1145" t="s">
        <v>2935</v>
      </c>
      <c r="D1145" t="s">
        <v>84</v>
      </c>
      <c r="E1145" t="s">
        <v>89</v>
      </c>
      <c r="G1145" t="s">
        <v>90</v>
      </c>
      <c r="I1145" t="s">
        <v>91</v>
      </c>
      <c r="J1145" t="s">
        <v>323</v>
      </c>
      <c r="K1145" t="s">
        <v>2363</v>
      </c>
      <c r="L1145">
        <v>7.399</v>
      </c>
      <c r="M1145">
        <v>7.8687794809999998</v>
      </c>
      <c r="N1145">
        <v>8.0210000000000008</v>
      </c>
      <c r="O1145">
        <v>5.0306678370000002</v>
      </c>
      <c r="P1145">
        <v>3.94</v>
      </c>
      <c r="Q1145" s="86">
        <v>45821</v>
      </c>
      <c r="S1145">
        <v>0.5</v>
      </c>
      <c r="T1145">
        <v>0.5</v>
      </c>
      <c r="V1145" t="s">
        <v>2937</v>
      </c>
      <c r="W1145">
        <v>4</v>
      </c>
      <c r="X1145" s="86">
        <v>45705</v>
      </c>
      <c r="Y1145">
        <v>3</v>
      </c>
      <c r="Z1145" s="86">
        <v>45657</v>
      </c>
      <c r="AA1145">
        <v>2</v>
      </c>
      <c r="AB1145">
        <v>3</v>
      </c>
      <c r="AC1145" t="s">
        <v>156</v>
      </c>
    </row>
    <row r="1146" spans="1:29" x14ac:dyDescent="0.2">
      <c r="A1146" t="s">
        <v>2938</v>
      </c>
      <c r="B1146" t="s">
        <v>2939</v>
      </c>
      <c r="C1146" t="s">
        <v>2938</v>
      </c>
      <c r="D1146" t="s">
        <v>84</v>
      </c>
      <c r="E1146" t="s">
        <v>89</v>
      </c>
      <c r="G1146" t="s">
        <v>90</v>
      </c>
      <c r="I1146" t="s">
        <v>91</v>
      </c>
      <c r="J1146" t="s">
        <v>323</v>
      </c>
      <c r="K1146" t="s">
        <v>1160</v>
      </c>
      <c r="L1146">
        <v>13.427</v>
      </c>
      <c r="M1146">
        <v>7.5224925410000001</v>
      </c>
      <c r="N1146">
        <v>12.91</v>
      </c>
      <c r="O1146">
        <v>6.1459227429999999</v>
      </c>
      <c r="P1146">
        <v>10.712</v>
      </c>
      <c r="Q1146" s="86">
        <v>45821</v>
      </c>
      <c r="S1146">
        <v>0.91</v>
      </c>
      <c r="T1146">
        <v>0.75</v>
      </c>
      <c r="V1146" t="s">
        <v>2940</v>
      </c>
      <c r="W1146">
        <v>5</v>
      </c>
      <c r="X1146" s="86">
        <v>45772</v>
      </c>
      <c r="Y1146">
        <v>4</v>
      </c>
      <c r="Z1146" s="86">
        <v>45772</v>
      </c>
      <c r="AA1146">
        <v>3</v>
      </c>
      <c r="AB1146">
        <v>3</v>
      </c>
      <c r="AC1146" t="s">
        <v>156</v>
      </c>
    </row>
    <row r="1147" spans="1:29" x14ac:dyDescent="0.2">
      <c r="A1147" t="s">
        <v>2941</v>
      </c>
      <c r="B1147" t="s">
        <v>2942</v>
      </c>
      <c r="C1147" t="s">
        <v>2941</v>
      </c>
      <c r="D1147" t="s">
        <v>84</v>
      </c>
      <c r="G1147" t="s">
        <v>90</v>
      </c>
      <c r="K1147" t="s">
        <v>1793</v>
      </c>
      <c r="L1147">
        <v>20.472000000000001</v>
      </c>
      <c r="M1147">
        <v>18.2258347</v>
      </c>
      <c r="N1147">
        <v>19.803999999999998</v>
      </c>
      <c r="O1147">
        <v>15.010107939999999</v>
      </c>
      <c r="P1147">
        <v>15.525</v>
      </c>
      <c r="Q1147" s="86">
        <v>45821</v>
      </c>
      <c r="S1147">
        <v>0.95</v>
      </c>
      <c r="V1147" t="s">
        <v>2943</v>
      </c>
      <c r="W1147">
        <v>6</v>
      </c>
      <c r="X1147" s="86">
        <v>45810</v>
      </c>
      <c r="Y1147">
        <v>4</v>
      </c>
      <c r="Z1147" s="86">
        <v>45692</v>
      </c>
      <c r="AB1147">
        <v>3</v>
      </c>
      <c r="AC1147" t="s">
        <v>156</v>
      </c>
    </row>
    <row r="1148" spans="1:29" x14ac:dyDescent="0.2">
      <c r="A1148" t="s">
        <v>2944</v>
      </c>
      <c r="B1148" t="s">
        <v>2945</v>
      </c>
      <c r="C1148" t="s">
        <v>2944</v>
      </c>
      <c r="D1148" t="s">
        <v>84</v>
      </c>
      <c r="E1148" t="s">
        <v>89</v>
      </c>
      <c r="F1148" t="s">
        <v>642</v>
      </c>
      <c r="G1148" t="s">
        <v>90</v>
      </c>
      <c r="I1148" t="s">
        <v>91</v>
      </c>
      <c r="J1148" t="s">
        <v>323</v>
      </c>
      <c r="K1148" t="s">
        <v>1633</v>
      </c>
      <c r="L1148">
        <v>7.4850000000000003</v>
      </c>
      <c r="M1148">
        <v>8.0778755909999997</v>
      </c>
      <c r="N1148">
        <v>8.7579999999999991</v>
      </c>
      <c r="O1148">
        <v>4.6515098579999998</v>
      </c>
      <c r="P1148">
        <v>2.9580000000000002</v>
      </c>
      <c r="Q1148" s="86">
        <v>45821</v>
      </c>
      <c r="S1148">
        <v>0.66</v>
      </c>
      <c r="T1148">
        <v>0.63</v>
      </c>
      <c r="V1148" t="s">
        <v>2946</v>
      </c>
      <c r="W1148">
        <v>4</v>
      </c>
      <c r="X1148" s="86">
        <v>45473</v>
      </c>
      <c r="Y1148">
        <v>3</v>
      </c>
      <c r="Z1148" s="86">
        <v>45382</v>
      </c>
      <c r="AA1148">
        <v>2</v>
      </c>
      <c r="AB1148">
        <v>3</v>
      </c>
      <c r="AC1148" t="s">
        <v>156</v>
      </c>
    </row>
    <row r="1149" spans="1:29" x14ac:dyDescent="0.2">
      <c r="A1149" t="s">
        <v>2947</v>
      </c>
      <c r="B1149" t="s">
        <v>2948</v>
      </c>
      <c r="C1149" t="s">
        <v>2947</v>
      </c>
      <c r="D1149" t="s">
        <v>84</v>
      </c>
      <c r="E1149" t="s">
        <v>89</v>
      </c>
      <c r="F1149" t="s">
        <v>642</v>
      </c>
      <c r="G1149" t="s">
        <v>90</v>
      </c>
      <c r="I1149" t="s">
        <v>91</v>
      </c>
      <c r="J1149" t="s">
        <v>323</v>
      </c>
      <c r="K1149" t="s">
        <v>2425</v>
      </c>
      <c r="L1149">
        <v>16.513999999999999</v>
      </c>
      <c r="M1149">
        <v>12.76616926</v>
      </c>
      <c r="N1149">
        <v>17.704999999999998</v>
      </c>
      <c r="O1149">
        <v>12.02132275</v>
      </c>
      <c r="P1149">
        <v>14.372</v>
      </c>
      <c r="Q1149" s="86">
        <v>45821</v>
      </c>
      <c r="S1149">
        <v>0.98</v>
      </c>
      <c r="T1149">
        <v>0.75</v>
      </c>
      <c r="V1149" t="s">
        <v>2949</v>
      </c>
      <c r="W1149">
        <v>6</v>
      </c>
      <c r="X1149" s="86">
        <v>45808</v>
      </c>
      <c r="AA1149">
        <v>3</v>
      </c>
      <c r="AB1149">
        <v>4</v>
      </c>
      <c r="AC1149" t="s">
        <v>127</v>
      </c>
    </row>
    <row r="1150" spans="1:29" x14ac:dyDescent="0.2">
      <c r="A1150" t="s">
        <v>2950</v>
      </c>
      <c r="B1150" t="s">
        <v>2951</v>
      </c>
      <c r="C1150" t="s">
        <v>2950</v>
      </c>
      <c r="D1150" t="s">
        <v>84</v>
      </c>
      <c r="E1150" t="s">
        <v>89</v>
      </c>
      <c r="F1150" t="s">
        <v>642</v>
      </c>
      <c r="G1150" t="s">
        <v>90</v>
      </c>
      <c r="I1150" t="s">
        <v>91</v>
      </c>
      <c r="J1150" t="s">
        <v>323</v>
      </c>
      <c r="K1150" t="s">
        <v>1149</v>
      </c>
      <c r="L1150">
        <v>17.341000000000001</v>
      </c>
      <c r="M1150">
        <v>17.824471880000001</v>
      </c>
      <c r="N1150">
        <v>16.489999999999998</v>
      </c>
      <c r="O1150">
        <v>18.372771839999999</v>
      </c>
      <c r="P1150">
        <v>15.85</v>
      </c>
      <c r="Q1150" s="86">
        <v>45821</v>
      </c>
      <c r="S1150">
        <v>0.83</v>
      </c>
      <c r="T1150">
        <v>0.75</v>
      </c>
      <c r="V1150" t="s">
        <v>2952</v>
      </c>
      <c r="W1150">
        <v>6</v>
      </c>
      <c r="X1150" s="86">
        <v>45716</v>
      </c>
      <c r="Y1150">
        <v>5</v>
      </c>
      <c r="Z1150" s="86">
        <v>45443</v>
      </c>
      <c r="AA1150">
        <v>3</v>
      </c>
      <c r="AB1150">
        <v>3</v>
      </c>
      <c r="AC1150" t="s">
        <v>156</v>
      </c>
    </row>
    <row r="1151" spans="1:29" x14ac:dyDescent="0.2">
      <c r="A1151" t="s">
        <v>2953</v>
      </c>
      <c r="B1151" t="s">
        <v>2954</v>
      </c>
      <c r="C1151" t="s">
        <v>2953</v>
      </c>
      <c r="D1151" t="s">
        <v>84</v>
      </c>
      <c r="E1151" t="s">
        <v>89</v>
      </c>
      <c r="G1151" t="s">
        <v>90</v>
      </c>
      <c r="I1151" t="s">
        <v>91</v>
      </c>
      <c r="J1151" t="s">
        <v>323</v>
      </c>
      <c r="K1151" t="s">
        <v>512</v>
      </c>
      <c r="L1151">
        <v>8.8070000000000004</v>
      </c>
      <c r="M1151">
        <v>5.3116158699999998</v>
      </c>
      <c r="N1151">
        <v>10.08</v>
      </c>
      <c r="O1151">
        <v>5.768300838</v>
      </c>
      <c r="P1151">
        <v>8.5679999999999996</v>
      </c>
      <c r="Q1151" s="86">
        <v>45821</v>
      </c>
      <c r="S1151">
        <v>0.63</v>
      </c>
      <c r="T1151">
        <v>0.63</v>
      </c>
      <c r="V1151" t="s">
        <v>2955</v>
      </c>
      <c r="W1151">
        <v>4</v>
      </c>
      <c r="X1151" s="86">
        <v>45747</v>
      </c>
      <c r="Y1151">
        <v>3</v>
      </c>
      <c r="Z1151" s="86">
        <v>45747</v>
      </c>
      <c r="AA1151">
        <v>2</v>
      </c>
      <c r="AB1151">
        <v>3</v>
      </c>
      <c r="AC1151" t="s">
        <v>156</v>
      </c>
    </row>
    <row r="1152" spans="1:29" x14ac:dyDescent="0.2">
      <c r="A1152" t="s">
        <v>2956</v>
      </c>
      <c r="B1152" t="s">
        <v>2957</v>
      </c>
      <c r="C1152" t="s">
        <v>2956</v>
      </c>
      <c r="D1152" t="s">
        <v>84</v>
      </c>
      <c r="E1152" t="s">
        <v>89</v>
      </c>
      <c r="F1152" t="s">
        <v>642</v>
      </c>
      <c r="G1152" t="s">
        <v>90</v>
      </c>
      <c r="I1152" t="s">
        <v>91</v>
      </c>
      <c r="J1152" t="s">
        <v>323</v>
      </c>
      <c r="K1152" t="s">
        <v>2363</v>
      </c>
      <c r="L1152">
        <v>10.176</v>
      </c>
      <c r="M1152">
        <v>10.91791169</v>
      </c>
      <c r="N1152">
        <v>10.659000000000001</v>
      </c>
      <c r="O1152">
        <v>8.2940215800000008</v>
      </c>
      <c r="P1152">
        <v>7.6559999999999997</v>
      </c>
      <c r="Q1152" s="86">
        <v>45821</v>
      </c>
      <c r="S1152">
        <v>0.77</v>
      </c>
      <c r="T1152">
        <v>0.75</v>
      </c>
      <c r="V1152" t="s">
        <v>2958</v>
      </c>
      <c r="W1152">
        <v>5</v>
      </c>
      <c r="X1152" s="86">
        <v>45705</v>
      </c>
      <c r="Y1152">
        <v>3</v>
      </c>
      <c r="Z1152" s="86">
        <v>45657</v>
      </c>
      <c r="AA1152">
        <v>3</v>
      </c>
      <c r="AB1152">
        <v>3</v>
      </c>
      <c r="AC1152" t="s">
        <v>156</v>
      </c>
    </row>
    <row r="1153" spans="1:29" x14ac:dyDescent="0.2">
      <c r="A1153" t="s">
        <v>2959</v>
      </c>
      <c r="B1153" t="s">
        <v>2960</v>
      </c>
      <c r="C1153" t="s">
        <v>2959</v>
      </c>
      <c r="D1153" t="s">
        <v>84</v>
      </c>
      <c r="E1153" t="s">
        <v>89</v>
      </c>
      <c r="F1153" t="s">
        <v>642</v>
      </c>
      <c r="G1153" t="s">
        <v>90</v>
      </c>
      <c r="I1153" t="s">
        <v>91</v>
      </c>
      <c r="J1153" t="s">
        <v>323</v>
      </c>
      <c r="L1153">
        <v>15.048999999999999</v>
      </c>
      <c r="M1153">
        <v>14.632828780000001</v>
      </c>
      <c r="N1153">
        <v>15.47</v>
      </c>
      <c r="O1153">
        <v>12.193583159999999</v>
      </c>
      <c r="P1153">
        <v>11.414</v>
      </c>
      <c r="Q1153" s="86">
        <v>45821</v>
      </c>
      <c r="S1153">
        <v>0.81</v>
      </c>
      <c r="T1153">
        <v>0.75</v>
      </c>
      <c r="V1153" t="s">
        <v>2961</v>
      </c>
      <c r="W1153">
        <v>6</v>
      </c>
      <c r="X1153" s="86">
        <v>45777</v>
      </c>
      <c r="Y1153">
        <v>5</v>
      </c>
      <c r="Z1153" s="86">
        <v>45777</v>
      </c>
      <c r="AA1153">
        <v>3</v>
      </c>
      <c r="AB1153">
        <v>3</v>
      </c>
      <c r="AC1153" t="s">
        <v>156</v>
      </c>
    </row>
    <row r="1154" spans="1:29" x14ac:dyDescent="0.2">
      <c r="A1154" t="s">
        <v>2962</v>
      </c>
      <c r="B1154" t="s">
        <v>2963</v>
      </c>
      <c r="C1154" t="s">
        <v>2962</v>
      </c>
      <c r="D1154" t="s">
        <v>84</v>
      </c>
      <c r="E1154" t="s">
        <v>89</v>
      </c>
      <c r="G1154" t="s">
        <v>90</v>
      </c>
      <c r="I1154" t="s">
        <v>91</v>
      </c>
      <c r="J1154" t="s">
        <v>323</v>
      </c>
      <c r="K1154" t="s">
        <v>1436</v>
      </c>
      <c r="L1154">
        <v>8.7289999999999992</v>
      </c>
      <c r="M1154">
        <v>9.4508036949999994</v>
      </c>
      <c r="N1154">
        <v>10.314</v>
      </c>
      <c r="O1154">
        <v>7.3056267149999998</v>
      </c>
      <c r="P1154">
        <v>4.218</v>
      </c>
      <c r="Q1154" s="86">
        <v>45821</v>
      </c>
      <c r="R1154">
        <v>4</v>
      </c>
      <c r="S1154">
        <v>1.43</v>
      </c>
      <c r="T1154">
        <v>1.25</v>
      </c>
      <c r="V1154" t="s">
        <v>2964</v>
      </c>
      <c r="W1154">
        <v>4</v>
      </c>
      <c r="X1154" s="86">
        <v>45699</v>
      </c>
      <c r="Y1154">
        <v>3</v>
      </c>
      <c r="Z1154" s="86">
        <v>45626</v>
      </c>
      <c r="AA1154">
        <v>3</v>
      </c>
      <c r="AB1154">
        <v>3</v>
      </c>
      <c r="AC1154" t="s">
        <v>156</v>
      </c>
    </row>
    <row r="1155" spans="1:29" x14ac:dyDescent="0.2">
      <c r="A1155" t="s">
        <v>2965</v>
      </c>
      <c r="B1155" t="s">
        <v>2966</v>
      </c>
      <c r="C1155" t="s">
        <v>2965</v>
      </c>
      <c r="D1155" t="s">
        <v>84</v>
      </c>
      <c r="E1155" t="s">
        <v>89</v>
      </c>
      <c r="G1155" t="s">
        <v>90</v>
      </c>
      <c r="I1155" t="s">
        <v>91</v>
      </c>
      <c r="J1155" t="s">
        <v>323</v>
      </c>
      <c r="K1155" t="s">
        <v>2967</v>
      </c>
      <c r="L1155">
        <v>17.623999999999999</v>
      </c>
      <c r="M1155">
        <v>17.611526420000001</v>
      </c>
      <c r="N1155">
        <v>18.523</v>
      </c>
      <c r="O1155">
        <v>14.668998739999999</v>
      </c>
      <c r="P1155">
        <v>12.632</v>
      </c>
      <c r="Q1155" s="86">
        <v>45821</v>
      </c>
      <c r="S1155">
        <v>0.82</v>
      </c>
      <c r="T1155">
        <v>0.75</v>
      </c>
      <c r="V1155" t="s">
        <v>2968</v>
      </c>
      <c r="W1155">
        <v>6</v>
      </c>
      <c r="X1155" s="86">
        <v>45747</v>
      </c>
      <c r="Y1155">
        <v>5</v>
      </c>
      <c r="Z1155" s="86">
        <v>44895</v>
      </c>
      <c r="AA1155">
        <v>4</v>
      </c>
      <c r="AB1155">
        <v>3</v>
      </c>
      <c r="AC1155" t="s">
        <v>156</v>
      </c>
    </row>
    <row r="1156" spans="1:29" x14ac:dyDescent="0.2">
      <c r="A1156" t="s">
        <v>2969</v>
      </c>
      <c r="B1156" t="s">
        <v>2970</v>
      </c>
      <c r="C1156" t="s">
        <v>2969</v>
      </c>
      <c r="D1156" t="s">
        <v>84</v>
      </c>
      <c r="E1156" t="s">
        <v>89</v>
      </c>
      <c r="G1156" t="s">
        <v>90</v>
      </c>
      <c r="I1156" t="s">
        <v>91</v>
      </c>
      <c r="J1156" t="s">
        <v>323</v>
      </c>
      <c r="K1156" t="s">
        <v>688</v>
      </c>
      <c r="L1156">
        <v>11.298</v>
      </c>
      <c r="M1156">
        <v>9.7893389400000004</v>
      </c>
      <c r="N1156">
        <v>10.685</v>
      </c>
      <c r="O1156">
        <v>8.4296753609999993</v>
      </c>
      <c r="P1156">
        <v>8.2249999999999996</v>
      </c>
      <c r="Q1156" s="86">
        <v>45821</v>
      </c>
      <c r="S1156">
        <v>0.05</v>
      </c>
      <c r="T1156">
        <v>0.04</v>
      </c>
      <c r="V1156" t="s">
        <v>2971</v>
      </c>
      <c r="W1156">
        <v>6</v>
      </c>
      <c r="X1156" s="86">
        <v>45747</v>
      </c>
      <c r="Y1156">
        <v>4</v>
      </c>
      <c r="Z1156" s="86">
        <v>45747</v>
      </c>
      <c r="AA1156">
        <v>3</v>
      </c>
      <c r="AB1156">
        <v>3</v>
      </c>
      <c r="AC1156" t="s">
        <v>156</v>
      </c>
    </row>
    <row r="1157" spans="1:29" x14ac:dyDescent="0.2">
      <c r="A1157" t="s">
        <v>2972</v>
      </c>
      <c r="B1157" t="s">
        <v>2973</v>
      </c>
      <c r="C1157" t="s">
        <v>2972</v>
      </c>
      <c r="D1157" t="s">
        <v>84</v>
      </c>
      <c r="E1157" t="s">
        <v>89</v>
      </c>
      <c r="F1157" t="s">
        <v>642</v>
      </c>
      <c r="G1157" t="s">
        <v>90</v>
      </c>
      <c r="I1157" t="s">
        <v>91</v>
      </c>
      <c r="J1157" t="s">
        <v>323</v>
      </c>
      <c r="K1157" t="s">
        <v>2967</v>
      </c>
      <c r="L1157">
        <v>12.279</v>
      </c>
      <c r="M1157">
        <v>10.453771830000001</v>
      </c>
      <c r="N1157">
        <v>11.64</v>
      </c>
      <c r="O1157">
        <v>8.7737712049999992</v>
      </c>
      <c r="P1157">
        <v>8.9220000000000006</v>
      </c>
      <c r="Q1157" s="86">
        <v>45821</v>
      </c>
      <c r="S1157">
        <v>0.52</v>
      </c>
      <c r="T1157">
        <v>0.45</v>
      </c>
      <c r="V1157" t="s">
        <v>2974</v>
      </c>
      <c r="W1157">
        <v>6</v>
      </c>
      <c r="X1157" s="86">
        <v>45747</v>
      </c>
      <c r="Y1157">
        <v>4</v>
      </c>
      <c r="Z1157" s="86">
        <v>44895</v>
      </c>
      <c r="AA1157">
        <v>3</v>
      </c>
      <c r="AB1157">
        <v>3</v>
      </c>
      <c r="AC1157" t="s">
        <v>156</v>
      </c>
    </row>
    <row r="1158" spans="1:29" x14ac:dyDescent="0.2">
      <c r="A1158" t="s">
        <v>2975</v>
      </c>
      <c r="B1158" t="s">
        <v>2976</v>
      </c>
      <c r="C1158" t="s">
        <v>2975</v>
      </c>
      <c r="D1158" t="s">
        <v>84</v>
      </c>
      <c r="E1158" t="s">
        <v>116</v>
      </c>
      <c r="F1158" t="s">
        <v>117</v>
      </c>
      <c r="G1158" t="s">
        <v>348</v>
      </c>
      <c r="H1158" t="s">
        <v>2977</v>
      </c>
      <c r="I1158" t="s">
        <v>91</v>
      </c>
      <c r="J1158" t="s">
        <v>323</v>
      </c>
      <c r="M1158">
        <v>599951.42169999995</v>
      </c>
      <c r="N1158">
        <v>105.50709999999999</v>
      </c>
      <c r="O1158">
        <v>848458.8273</v>
      </c>
      <c r="P1158">
        <v>192.6549</v>
      </c>
      <c r="Q1158" s="86">
        <v>45434</v>
      </c>
      <c r="V1158" t="s">
        <v>2978</v>
      </c>
      <c r="AB1158">
        <v>5</v>
      </c>
      <c r="AC1158" t="s">
        <v>86</v>
      </c>
    </row>
    <row r="1159" spans="1:29" x14ac:dyDescent="0.2">
      <c r="A1159" t="s">
        <v>2979</v>
      </c>
      <c r="B1159" t="s">
        <v>2980</v>
      </c>
      <c r="C1159" t="s">
        <v>2979</v>
      </c>
      <c r="D1159" t="s">
        <v>84</v>
      </c>
      <c r="E1159" t="s">
        <v>89</v>
      </c>
      <c r="G1159" t="s">
        <v>90</v>
      </c>
      <c r="I1159" t="s">
        <v>91</v>
      </c>
      <c r="J1159" t="s">
        <v>323</v>
      </c>
      <c r="K1159" t="s">
        <v>1149</v>
      </c>
      <c r="L1159">
        <v>12.505000000000001</v>
      </c>
      <c r="M1159">
        <v>12.42901357</v>
      </c>
      <c r="N1159">
        <v>13.061</v>
      </c>
      <c r="O1159">
        <v>10.29430773</v>
      </c>
      <c r="P1159">
        <v>10.058999999999999</v>
      </c>
      <c r="Q1159" s="86">
        <v>45821</v>
      </c>
      <c r="S1159">
        <v>0.81</v>
      </c>
      <c r="T1159">
        <v>0.75</v>
      </c>
      <c r="V1159" t="s">
        <v>2981</v>
      </c>
      <c r="W1159">
        <v>6</v>
      </c>
      <c r="X1159" s="86">
        <v>45716</v>
      </c>
      <c r="Y1159">
        <v>4</v>
      </c>
      <c r="Z1159" s="86">
        <v>45716</v>
      </c>
      <c r="AA1159">
        <v>3</v>
      </c>
      <c r="AB1159">
        <v>3</v>
      </c>
      <c r="AC1159" t="s">
        <v>156</v>
      </c>
    </row>
    <row r="1160" spans="1:29" x14ac:dyDescent="0.2">
      <c r="A1160" t="s">
        <v>2982</v>
      </c>
      <c r="B1160" t="s">
        <v>2983</v>
      </c>
      <c r="C1160" t="s">
        <v>2982</v>
      </c>
      <c r="D1160" t="s">
        <v>84</v>
      </c>
      <c r="E1160" t="s">
        <v>89</v>
      </c>
      <c r="G1160" t="s">
        <v>90</v>
      </c>
      <c r="H1160" t="s">
        <v>1196</v>
      </c>
      <c r="I1160" t="s">
        <v>91</v>
      </c>
      <c r="L1160">
        <v>15.43</v>
      </c>
      <c r="M1160">
        <v>11.158568519999999</v>
      </c>
      <c r="N1160">
        <v>12.055999999999999</v>
      </c>
      <c r="O1160">
        <v>10.38133972</v>
      </c>
      <c r="P1160">
        <v>10.266999999999999</v>
      </c>
      <c r="Q1160" s="86">
        <v>45821</v>
      </c>
      <c r="S1160">
        <v>0.7</v>
      </c>
      <c r="W1160">
        <v>6</v>
      </c>
      <c r="X1160" s="86">
        <v>45747</v>
      </c>
      <c r="Y1160">
        <v>4</v>
      </c>
      <c r="Z1160" s="86">
        <v>45747</v>
      </c>
      <c r="AB1160">
        <v>3</v>
      </c>
      <c r="AC1160" t="s">
        <v>156</v>
      </c>
    </row>
    <row r="1161" spans="1:29" x14ac:dyDescent="0.2">
      <c r="A1161" t="s">
        <v>2984</v>
      </c>
      <c r="B1161" t="s">
        <v>2985</v>
      </c>
      <c r="C1161" t="s">
        <v>2984</v>
      </c>
      <c r="D1161" t="s">
        <v>84</v>
      </c>
      <c r="E1161" t="s">
        <v>89</v>
      </c>
      <c r="G1161" t="s">
        <v>90</v>
      </c>
      <c r="I1161" t="s">
        <v>91</v>
      </c>
      <c r="L1161">
        <v>8.8089999999999993</v>
      </c>
      <c r="M1161">
        <v>8.6875225880000002</v>
      </c>
      <c r="N1161">
        <v>8.4990000000000006</v>
      </c>
      <c r="O1161">
        <v>8.1131182430000006</v>
      </c>
      <c r="P1161">
        <v>8.298</v>
      </c>
      <c r="Q1161" s="86">
        <v>45821</v>
      </c>
      <c r="S1161">
        <v>0.82</v>
      </c>
      <c r="W1161">
        <v>5</v>
      </c>
      <c r="X1161" s="86">
        <v>45747</v>
      </c>
      <c r="Y1161">
        <v>3</v>
      </c>
      <c r="Z1161" s="86">
        <v>45747</v>
      </c>
      <c r="AB1161">
        <v>3</v>
      </c>
      <c r="AC1161" t="s">
        <v>156</v>
      </c>
    </row>
    <row r="1162" spans="1:29" x14ac:dyDescent="0.2">
      <c r="A1162" t="s">
        <v>2986</v>
      </c>
      <c r="B1162" t="s">
        <v>2987</v>
      </c>
      <c r="C1162" t="s">
        <v>2986</v>
      </c>
      <c r="D1162" t="s">
        <v>84</v>
      </c>
      <c r="E1162" t="s">
        <v>89</v>
      </c>
      <c r="G1162" t="s">
        <v>90</v>
      </c>
      <c r="I1162" t="s">
        <v>91</v>
      </c>
      <c r="J1162" t="s">
        <v>323</v>
      </c>
      <c r="K1162" t="s">
        <v>1118</v>
      </c>
      <c r="L1162">
        <v>6.4829999999999997</v>
      </c>
      <c r="M1162">
        <v>6.4781663890000001</v>
      </c>
      <c r="N1162">
        <v>6.9870000000000001</v>
      </c>
      <c r="O1162">
        <v>4.1557719510000002</v>
      </c>
      <c r="P1162">
        <v>2.665</v>
      </c>
      <c r="Q1162" s="86">
        <v>45821</v>
      </c>
      <c r="S1162">
        <v>0.7</v>
      </c>
      <c r="T1162">
        <v>0.65</v>
      </c>
      <c r="V1162" t="s">
        <v>2988</v>
      </c>
      <c r="W1162">
        <v>4</v>
      </c>
      <c r="X1162" s="86">
        <v>45777</v>
      </c>
      <c r="Y1162">
        <v>3</v>
      </c>
      <c r="Z1162" s="86">
        <v>45747</v>
      </c>
      <c r="AA1162">
        <v>2</v>
      </c>
      <c r="AB1162">
        <v>3</v>
      </c>
      <c r="AC1162" t="s">
        <v>156</v>
      </c>
    </row>
    <row r="1163" spans="1:29" x14ac:dyDescent="0.2">
      <c r="A1163" t="s">
        <v>2989</v>
      </c>
      <c r="B1163" t="s">
        <v>2990</v>
      </c>
      <c r="C1163" t="s">
        <v>2989</v>
      </c>
      <c r="D1163" t="s">
        <v>84</v>
      </c>
      <c r="E1163" t="s">
        <v>89</v>
      </c>
      <c r="G1163" t="s">
        <v>90</v>
      </c>
      <c r="H1163" t="s">
        <v>163</v>
      </c>
      <c r="I1163" t="s">
        <v>91</v>
      </c>
      <c r="L1163">
        <v>9.1110000000000007</v>
      </c>
      <c r="M1163">
        <v>8.2386100839999994</v>
      </c>
      <c r="N1163">
        <v>8.9860000000000007</v>
      </c>
      <c r="O1163">
        <v>7.1097735110000002</v>
      </c>
      <c r="P1163">
        <v>5.9459999999999997</v>
      </c>
      <c r="Q1163" s="86">
        <v>45821</v>
      </c>
      <c r="S1163">
        <v>1.07</v>
      </c>
      <c r="W1163">
        <v>5</v>
      </c>
      <c r="X1163" s="86">
        <v>45777</v>
      </c>
      <c r="Y1163">
        <v>3</v>
      </c>
      <c r="Z1163" s="86">
        <v>45777</v>
      </c>
      <c r="AB1163">
        <v>3</v>
      </c>
      <c r="AC1163" t="s">
        <v>156</v>
      </c>
    </row>
    <row r="1164" spans="1:29" x14ac:dyDescent="0.2">
      <c r="A1164" t="s">
        <v>2991</v>
      </c>
      <c r="B1164" t="s">
        <v>2992</v>
      </c>
      <c r="C1164" t="s">
        <v>2991</v>
      </c>
      <c r="D1164" t="s">
        <v>84</v>
      </c>
      <c r="E1164" t="s">
        <v>89</v>
      </c>
      <c r="G1164" t="s">
        <v>90</v>
      </c>
      <c r="I1164" t="s">
        <v>91</v>
      </c>
      <c r="J1164" t="s">
        <v>323</v>
      </c>
      <c r="K1164" t="s">
        <v>1160</v>
      </c>
      <c r="L1164">
        <v>13.439</v>
      </c>
      <c r="M1164">
        <v>7.5388670639999997</v>
      </c>
      <c r="N1164">
        <v>12.917</v>
      </c>
      <c r="O1164">
        <v>6.1634947489999998</v>
      </c>
      <c r="P1164">
        <v>10.715999999999999</v>
      </c>
      <c r="Q1164" s="86">
        <v>45821</v>
      </c>
      <c r="S1164">
        <v>1.66</v>
      </c>
      <c r="T1164">
        <v>1.5</v>
      </c>
      <c r="V1164" t="s">
        <v>2993</v>
      </c>
      <c r="W1164">
        <v>5</v>
      </c>
      <c r="X1164" s="86">
        <v>45772</v>
      </c>
      <c r="Y1164">
        <v>4</v>
      </c>
      <c r="Z1164" s="86">
        <v>45772</v>
      </c>
      <c r="AA1164">
        <v>3</v>
      </c>
      <c r="AB1164">
        <v>3</v>
      </c>
      <c r="AC1164" t="s">
        <v>156</v>
      </c>
    </row>
    <row r="1165" spans="1:29" x14ac:dyDescent="0.2">
      <c r="A1165" t="s">
        <v>2994</v>
      </c>
      <c r="B1165" t="s">
        <v>2995</v>
      </c>
      <c r="C1165" t="s">
        <v>2994</v>
      </c>
      <c r="D1165" t="s">
        <v>84</v>
      </c>
      <c r="E1165" t="s">
        <v>89</v>
      </c>
      <c r="F1165" t="s">
        <v>642</v>
      </c>
      <c r="G1165" t="s">
        <v>90</v>
      </c>
      <c r="I1165" t="s">
        <v>91</v>
      </c>
      <c r="J1165" t="s">
        <v>323</v>
      </c>
      <c r="K1165" t="s">
        <v>1633</v>
      </c>
      <c r="L1165">
        <v>7.4829999999999997</v>
      </c>
      <c r="M1165">
        <v>8.0751616080000002</v>
      </c>
      <c r="N1165">
        <v>8.7539999999999996</v>
      </c>
      <c r="O1165">
        <v>4.6444030249999999</v>
      </c>
      <c r="P1165">
        <v>2.952</v>
      </c>
      <c r="Q1165" s="86">
        <v>45821</v>
      </c>
      <c r="S1165">
        <v>0.66</v>
      </c>
      <c r="T1165">
        <v>0.63</v>
      </c>
      <c r="V1165" t="s">
        <v>2996</v>
      </c>
      <c r="W1165">
        <v>4</v>
      </c>
      <c r="X1165" s="86">
        <v>45521</v>
      </c>
      <c r="Y1165">
        <v>3</v>
      </c>
      <c r="Z1165" s="86">
        <v>45382</v>
      </c>
      <c r="AA1165">
        <v>2</v>
      </c>
      <c r="AB1165">
        <v>3</v>
      </c>
      <c r="AC1165" t="s">
        <v>156</v>
      </c>
    </row>
    <row r="1166" spans="1:29" x14ac:dyDescent="0.2">
      <c r="A1166" t="s">
        <v>2997</v>
      </c>
      <c r="B1166" t="s">
        <v>2998</v>
      </c>
      <c r="C1166" t="s">
        <v>2997</v>
      </c>
      <c r="D1166" t="s">
        <v>84</v>
      </c>
      <c r="E1166" t="s">
        <v>89</v>
      </c>
      <c r="F1166" t="s">
        <v>642</v>
      </c>
      <c r="G1166" t="s">
        <v>90</v>
      </c>
      <c r="I1166" t="s">
        <v>91</v>
      </c>
      <c r="J1166" t="s">
        <v>323</v>
      </c>
      <c r="K1166" t="s">
        <v>1633</v>
      </c>
      <c r="L1166">
        <v>17.64</v>
      </c>
      <c r="M1166">
        <v>14.66027137</v>
      </c>
      <c r="N1166">
        <v>17.001999999999999</v>
      </c>
      <c r="O1166">
        <v>11.92008463</v>
      </c>
      <c r="P1166">
        <v>11.691000000000001</v>
      </c>
      <c r="Q1166" s="86">
        <v>45821</v>
      </c>
      <c r="S1166">
        <v>0.78</v>
      </c>
      <c r="T1166">
        <v>0.75</v>
      </c>
      <c r="V1166" t="s">
        <v>2999</v>
      </c>
      <c r="W1166">
        <v>6</v>
      </c>
      <c r="X1166" s="86">
        <v>45521</v>
      </c>
      <c r="Y1166">
        <v>4</v>
      </c>
      <c r="Z1166" s="86">
        <v>45382</v>
      </c>
      <c r="AA1166">
        <v>3</v>
      </c>
      <c r="AB1166">
        <v>3</v>
      </c>
      <c r="AC1166" t="s">
        <v>156</v>
      </c>
    </row>
    <row r="1167" spans="1:29" x14ac:dyDescent="0.2">
      <c r="A1167" t="s">
        <v>3000</v>
      </c>
      <c r="B1167" t="s">
        <v>3001</v>
      </c>
      <c r="C1167" t="s">
        <v>3000</v>
      </c>
      <c r="D1167" t="s">
        <v>84</v>
      </c>
      <c r="E1167" t="s">
        <v>89</v>
      </c>
      <c r="G1167" t="s">
        <v>90</v>
      </c>
      <c r="L1167">
        <v>15.089</v>
      </c>
      <c r="M1167">
        <v>14.67066979</v>
      </c>
      <c r="N1167">
        <v>15.534000000000001</v>
      </c>
      <c r="O1167">
        <v>12.17202595</v>
      </c>
      <c r="P1167">
        <v>11.445</v>
      </c>
      <c r="Q1167" s="86">
        <v>45821</v>
      </c>
      <c r="S1167">
        <v>0.81</v>
      </c>
      <c r="W1167">
        <v>6</v>
      </c>
      <c r="X1167" s="86">
        <v>45777</v>
      </c>
      <c r="Y1167">
        <v>5</v>
      </c>
      <c r="Z1167" s="86">
        <v>45777</v>
      </c>
      <c r="AB1167">
        <v>3</v>
      </c>
      <c r="AC1167" t="s">
        <v>156</v>
      </c>
    </row>
    <row r="1168" spans="1:29" x14ac:dyDescent="0.2">
      <c r="A1168" t="s">
        <v>3002</v>
      </c>
      <c r="B1168" t="s">
        <v>3003</v>
      </c>
      <c r="C1168" t="s">
        <v>3002</v>
      </c>
      <c r="D1168" t="s">
        <v>84</v>
      </c>
      <c r="E1168" t="s">
        <v>89</v>
      </c>
      <c r="F1168" t="s">
        <v>642</v>
      </c>
      <c r="G1168" t="s">
        <v>90</v>
      </c>
      <c r="I1168" t="s">
        <v>91</v>
      </c>
      <c r="J1168" t="s">
        <v>323</v>
      </c>
      <c r="K1168" t="s">
        <v>1160</v>
      </c>
      <c r="L1168">
        <v>13.435</v>
      </c>
      <c r="M1168">
        <v>7.5253040220000003</v>
      </c>
      <c r="N1168">
        <v>12.913</v>
      </c>
      <c r="O1168">
        <v>6.1604957379999998</v>
      </c>
      <c r="P1168">
        <v>10.721</v>
      </c>
      <c r="Q1168" s="86">
        <v>45821</v>
      </c>
      <c r="S1168">
        <v>0.91</v>
      </c>
      <c r="T1168">
        <v>0.75</v>
      </c>
      <c r="V1168" t="s">
        <v>3004</v>
      </c>
      <c r="W1168">
        <v>5</v>
      </c>
      <c r="X1168" s="86">
        <v>45772</v>
      </c>
      <c r="Y1168">
        <v>4</v>
      </c>
      <c r="Z1168" s="86">
        <v>45772</v>
      </c>
      <c r="AA1168">
        <v>3</v>
      </c>
      <c r="AB1168">
        <v>3</v>
      </c>
      <c r="AC1168" t="s">
        <v>156</v>
      </c>
    </row>
    <row r="1169" spans="1:29" x14ac:dyDescent="0.2">
      <c r="A1169" t="s">
        <v>3005</v>
      </c>
      <c r="B1169" t="s">
        <v>3006</v>
      </c>
      <c r="C1169" t="s">
        <v>3005</v>
      </c>
      <c r="D1169" t="s">
        <v>84</v>
      </c>
      <c r="E1169" t="s">
        <v>89</v>
      </c>
      <c r="G1169" t="s">
        <v>90</v>
      </c>
      <c r="I1169" t="s">
        <v>91</v>
      </c>
      <c r="J1169" t="s">
        <v>323</v>
      </c>
      <c r="K1169" t="s">
        <v>512</v>
      </c>
      <c r="L1169">
        <v>8.9689999999999994</v>
      </c>
      <c r="M1169">
        <v>6.3248781469999997</v>
      </c>
      <c r="N1169">
        <v>8.8089999999999993</v>
      </c>
      <c r="O1169">
        <v>5.2020651930000001</v>
      </c>
      <c r="P1169">
        <v>5.593</v>
      </c>
      <c r="Q1169" s="86">
        <v>45821</v>
      </c>
      <c r="S1169">
        <v>0.69</v>
      </c>
      <c r="T1169">
        <v>0.7</v>
      </c>
      <c r="V1169" t="s">
        <v>3007</v>
      </c>
      <c r="W1169">
        <v>4</v>
      </c>
      <c r="X1169" s="86">
        <v>45747</v>
      </c>
      <c r="Y1169">
        <v>3</v>
      </c>
      <c r="Z1169" s="86">
        <v>45747</v>
      </c>
      <c r="AA1169">
        <v>3</v>
      </c>
      <c r="AB1169">
        <v>3</v>
      </c>
      <c r="AC1169" t="s">
        <v>156</v>
      </c>
    </row>
    <row r="1170" spans="1:29" x14ac:dyDescent="0.2">
      <c r="A1170" t="s">
        <v>3008</v>
      </c>
      <c r="B1170" t="s">
        <v>3009</v>
      </c>
      <c r="C1170" t="s">
        <v>3008</v>
      </c>
      <c r="D1170" t="s">
        <v>84</v>
      </c>
      <c r="E1170" t="s">
        <v>89</v>
      </c>
      <c r="G1170" t="s">
        <v>90</v>
      </c>
      <c r="I1170" t="s">
        <v>91</v>
      </c>
      <c r="J1170" t="s">
        <v>323</v>
      </c>
      <c r="K1170" t="s">
        <v>1443</v>
      </c>
      <c r="L1170">
        <v>8.7240000000000002</v>
      </c>
      <c r="M1170">
        <v>9.4461998390000002</v>
      </c>
      <c r="N1170">
        <v>10.314</v>
      </c>
      <c r="O1170">
        <v>7.3118602509999997</v>
      </c>
      <c r="P1170">
        <v>4.2110000000000003</v>
      </c>
      <c r="Q1170" s="86">
        <v>45821</v>
      </c>
      <c r="S1170">
        <v>0.7</v>
      </c>
      <c r="T1170">
        <v>0.6</v>
      </c>
      <c r="V1170" t="s">
        <v>3010</v>
      </c>
      <c r="W1170">
        <v>4</v>
      </c>
      <c r="X1170" s="86">
        <v>45699</v>
      </c>
      <c r="Y1170">
        <v>3</v>
      </c>
      <c r="Z1170" s="86">
        <v>45626</v>
      </c>
      <c r="AA1170">
        <v>2</v>
      </c>
      <c r="AB1170">
        <v>3</v>
      </c>
      <c r="AC1170" t="s">
        <v>156</v>
      </c>
    </row>
    <row r="1171" spans="1:29" x14ac:dyDescent="0.2">
      <c r="A1171" t="s">
        <v>3011</v>
      </c>
      <c r="B1171" t="s">
        <v>3012</v>
      </c>
      <c r="C1171" t="s">
        <v>3011</v>
      </c>
      <c r="D1171" t="s">
        <v>84</v>
      </c>
      <c r="E1171" t="s">
        <v>89</v>
      </c>
      <c r="G1171" t="s">
        <v>90</v>
      </c>
      <c r="I1171" t="s">
        <v>91</v>
      </c>
      <c r="J1171" t="s">
        <v>323</v>
      </c>
      <c r="K1171" t="s">
        <v>1149</v>
      </c>
      <c r="L1171">
        <v>5.0140000000000002</v>
      </c>
      <c r="M1171">
        <v>5.0789691899999996</v>
      </c>
      <c r="N1171">
        <v>5.5170000000000003</v>
      </c>
      <c r="O1171">
        <v>3.2595377729999999</v>
      </c>
      <c r="P1171">
        <v>1.887</v>
      </c>
      <c r="Q1171" s="86">
        <v>45821</v>
      </c>
      <c r="S1171">
        <v>0.67</v>
      </c>
      <c r="T1171">
        <v>0.5</v>
      </c>
      <c r="V1171" t="s">
        <v>3013</v>
      </c>
      <c r="W1171">
        <v>4</v>
      </c>
      <c r="X1171" s="86">
        <v>45716</v>
      </c>
      <c r="Y1171">
        <v>2</v>
      </c>
      <c r="Z1171" s="86">
        <v>45443</v>
      </c>
      <c r="AA1171">
        <v>3</v>
      </c>
      <c r="AB1171">
        <v>2</v>
      </c>
      <c r="AC1171" t="s">
        <v>153</v>
      </c>
    </row>
    <row r="1172" spans="1:29" x14ac:dyDescent="0.2">
      <c r="A1172" t="s">
        <v>3014</v>
      </c>
      <c r="B1172" t="s">
        <v>3015</v>
      </c>
      <c r="C1172" t="s">
        <v>3014</v>
      </c>
      <c r="D1172" t="s">
        <v>84</v>
      </c>
      <c r="G1172" t="s">
        <v>90</v>
      </c>
      <c r="K1172" t="s">
        <v>512</v>
      </c>
      <c r="L1172">
        <v>7.9009999999999998</v>
      </c>
      <c r="M1172">
        <v>8.5941186950000006</v>
      </c>
      <c r="N1172">
        <v>9.5649999999999995</v>
      </c>
      <c r="O1172">
        <v>6.1991168209999996</v>
      </c>
      <c r="P1172">
        <v>4.367</v>
      </c>
      <c r="Q1172" s="86">
        <v>45821</v>
      </c>
      <c r="S1172">
        <v>0.43</v>
      </c>
      <c r="V1172" t="s">
        <v>3016</v>
      </c>
      <c r="W1172">
        <v>4</v>
      </c>
      <c r="X1172" s="86">
        <v>45747</v>
      </c>
      <c r="Y1172">
        <v>3</v>
      </c>
      <c r="Z1172" s="86">
        <v>45747</v>
      </c>
      <c r="AB1172">
        <v>3</v>
      </c>
      <c r="AC1172" t="s">
        <v>156</v>
      </c>
    </row>
    <row r="1173" spans="1:29" x14ac:dyDescent="0.2">
      <c r="A1173" t="s">
        <v>3017</v>
      </c>
      <c r="B1173" t="s">
        <v>3018</v>
      </c>
      <c r="C1173" t="s">
        <v>3017</v>
      </c>
      <c r="D1173" t="s">
        <v>84</v>
      </c>
      <c r="E1173" t="s">
        <v>89</v>
      </c>
      <c r="G1173" t="s">
        <v>90</v>
      </c>
      <c r="L1173">
        <v>5.6260000000000003</v>
      </c>
      <c r="M1173">
        <v>6.071597551</v>
      </c>
      <c r="N1173">
        <v>6.3559999999999999</v>
      </c>
      <c r="O1173">
        <v>2.6290865989999999</v>
      </c>
      <c r="P1173">
        <v>1.6339999999999999</v>
      </c>
      <c r="Q1173" s="86">
        <v>45821</v>
      </c>
      <c r="S1173">
        <v>0.62</v>
      </c>
      <c r="W1173">
        <v>4</v>
      </c>
      <c r="X1173" s="86">
        <v>45778</v>
      </c>
      <c r="Y1173">
        <v>2</v>
      </c>
      <c r="Z1173" s="86">
        <v>43220</v>
      </c>
      <c r="AB1173">
        <v>2</v>
      </c>
      <c r="AC1173" t="s">
        <v>153</v>
      </c>
    </row>
    <row r="1174" spans="1:29" x14ac:dyDescent="0.2">
      <c r="A1174" t="s">
        <v>3019</v>
      </c>
      <c r="B1174" t="s">
        <v>3020</v>
      </c>
      <c r="C1174" t="s">
        <v>3019</v>
      </c>
      <c r="D1174" t="s">
        <v>84</v>
      </c>
      <c r="E1174" t="s">
        <v>89</v>
      </c>
      <c r="F1174" t="s">
        <v>117</v>
      </c>
      <c r="G1174" t="s">
        <v>90</v>
      </c>
      <c r="I1174" t="s">
        <v>91</v>
      </c>
      <c r="J1174" t="s">
        <v>323</v>
      </c>
      <c r="K1174" t="s">
        <v>688</v>
      </c>
      <c r="L1174">
        <v>7.5289999999999999</v>
      </c>
      <c r="M1174">
        <v>8.0837689729999997</v>
      </c>
      <c r="N1174">
        <v>8.7590000000000003</v>
      </c>
      <c r="O1174">
        <v>4.9889483810000002</v>
      </c>
      <c r="P1174">
        <v>3.157</v>
      </c>
      <c r="Q1174" s="86">
        <v>45821</v>
      </c>
      <c r="S1174">
        <v>0.11</v>
      </c>
      <c r="T1174">
        <v>0.1</v>
      </c>
      <c r="W1174">
        <v>4</v>
      </c>
      <c r="X1174" s="86">
        <v>45747</v>
      </c>
      <c r="Y1174">
        <v>2</v>
      </c>
      <c r="Z1174" s="86">
        <v>45747</v>
      </c>
      <c r="AA1174">
        <v>2</v>
      </c>
      <c r="AB1174">
        <v>2</v>
      </c>
      <c r="AC1174" t="s">
        <v>153</v>
      </c>
    </row>
    <row r="1175" spans="1:29" x14ac:dyDescent="0.2">
      <c r="A1175" t="s">
        <v>3021</v>
      </c>
      <c r="B1175" t="s">
        <v>3022</v>
      </c>
      <c r="C1175" t="s">
        <v>3021</v>
      </c>
      <c r="D1175" t="s">
        <v>84</v>
      </c>
      <c r="E1175" t="s">
        <v>89</v>
      </c>
      <c r="G1175" t="s">
        <v>90</v>
      </c>
      <c r="I1175" t="s">
        <v>91</v>
      </c>
      <c r="J1175" t="s">
        <v>323</v>
      </c>
      <c r="K1175" t="s">
        <v>512</v>
      </c>
      <c r="L1175">
        <v>9.7050000000000001</v>
      </c>
      <c r="M1175">
        <v>5.7331971700000004</v>
      </c>
      <c r="N1175">
        <v>10.868</v>
      </c>
      <c r="O1175">
        <v>6.2108983980000003</v>
      </c>
      <c r="P1175">
        <v>9.4139999999999997</v>
      </c>
      <c r="Q1175" s="86">
        <v>45821</v>
      </c>
      <c r="S1175">
        <v>0.75</v>
      </c>
      <c r="T1175">
        <v>0.75</v>
      </c>
      <c r="V1175" t="s">
        <v>3023</v>
      </c>
      <c r="W1175">
        <v>4</v>
      </c>
      <c r="X1175" s="86">
        <v>45747</v>
      </c>
      <c r="Y1175">
        <v>3</v>
      </c>
      <c r="Z1175" s="86">
        <v>45747</v>
      </c>
      <c r="AA1175">
        <v>2</v>
      </c>
      <c r="AB1175">
        <v>3</v>
      </c>
      <c r="AC1175" t="s">
        <v>156</v>
      </c>
    </row>
    <row r="1176" spans="1:29" x14ac:dyDescent="0.2">
      <c r="A1176" t="s">
        <v>3024</v>
      </c>
      <c r="B1176" t="s">
        <v>3025</v>
      </c>
      <c r="C1176" t="s">
        <v>3024</v>
      </c>
      <c r="D1176" t="s">
        <v>84</v>
      </c>
      <c r="E1176" t="s">
        <v>89</v>
      </c>
      <c r="G1176" t="s">
        <v>90</v>
      </c>
      <c r="I1176" t="s">
        <v>91</v>
      </c>
      <c r="J1176" t="s">
        <v>323</v>
      </c>
      <c r="K1176" t="s">
        <v>1703</v>
      </c>
      <c r="L1176">
        <v>17.327000000000002</v>
      </c>
      <c r="M1176">
        <v>15.20633982</v>
      </c>
      <c r="N1176">
        <v>17.094000000000001</v>
      </c>
      <c r="O1176">
        <v>16.449135309999999</v>
      </c>
      <c r="P1176">
        <v>16.11</v>
      </c>
      <c r="Q1176" s="86">
        <v>45821</v>
      </c>
      <c r="S1176">
        <v>0.87</v>
      </c>
      <c r="T1176">
        <v>0.75</v>
      </c>
      <c r="V1176" t="s">
        <v>3026</v>
      </c>
      <c r="W1176">
        <v>6</v>
      </c>
      <c r="X1176" s="86">
        <v>45699</v>
      </c>
      <c r="Y1176">
        <v>6</v>
      </c>
      <c r="Z1176" s="86">
        <v>45657</v>
      </c>
      <c r="AA1176">
        <v>3</v>
      </c>
      <c r="AB1176">
        <v>4</v>
      </c>
      <c r="AC1176" t="s">
        <v>127</v>
      </c>
    </row>
    <row r="1177" spans="1:29" x14ac:dyDescent="0.2">
      <c r="A1177" t="s">
        <v>3027</v>
      </c>
      <c r="B1177" t="s">
        <v>3028</v>
      </c>
      <c r="C1177" t="s">
        <v>3027</v>
      </c>
      <c r="D1177" t="s">
        <v>84</v>
      </c>
      <c r="E1177" t="s">
        <v>89</v>
      </c>
      <c r="F1177" t="s">
        <v>642</v>
      </c>
      <c r="G1177" t="s">
        <v>90</v>
      </c>
      <c r="I1177" t="s">
        <v>91</v>
      </c>
      <c r="J1177" t="s">
        <v>323</v>
      </c>
      <c r="K1177" t="s">
        <v>2967</v>
      </c>
      <c r="L1177">
        <v>20.219000000000001</v>
      </c>
      <c r="M1177">
        <v>19.57780893</v>
      </c>
      <c r="N1177">
        <v>18.847999999999999</v>
      </c>
      <c r="O1177">
        <v>17.709746419999998</v>
      </c>
      <c r="P1177">
        <v>19.053000000000001</v>
      </c>
      <c r="Q1177" s="86">
        <v>45821</v>
      </c>
      <c r="S1177">
        <v>0.83</v>
      </c>
      <c r="T1177">
        <v>0.75</v>
      </c>
      <c r="V1177" t="s">
        <v>3029</v>
      </c>
      <c r="W1177">
        <v>6</v>
      </c>
      <c r="X1177" s="86">
        <v>45747</v>
      </c>
      <c r="Y1177">
        <v>5</v>
      </c>
      <c r="Z1177" s="86">
        <v>44895</v>
      </c>
      <c r="AA1177">
        <v>3</v>
      </c>
      <c r="AB1177">
        <v>3</v>
      </c>
      <c r="AC1177" t="s">
        <v>156</v>
      </c>
    </row>
    <row r="1178" spans="1:29" x14ac:dyDescent="0.2">
      <c r="A1178" t="s">
        <v>17355</v>
      </c>
      <c r="B1178" t="s">
        <v>17356</v>
      </c>
      <c r="C1178" t="s">
        <v>17355</v>
      </c>
      <c r="D1178" t="s">
        <v>84</v>
      </c>
      <c r="E1178" t="s">
        <v>89</v>
      </c>
      <c r="G1178" t="s">
        <v>90</v>
      </c>
      <c r="I1178" t="s">
        <v>91</v>
      </c>
      <c r="L1178">
        <v>10.845000000000001</v>
      </c>
      <c r="M1178">
        <v>10.45122544</v>
      </c>
      <c r="N1178">
        <v>10.321</v>
      </c>
      <c r="O1178">
        <v>9.6811036129999994</v>
      </c>
      <c r="P1178">
        <v>11.108000000000001</v>
      </c>
      <c r="Q1178" s="86">
        <v>45821</v>
      </c>
      <c r="S1178">
        <v>0.22</v>
      </c>
      <c r="W1178">
        <v>6</v>
      </c>
      <c r="X1178" s="86">
        <v>45747</v>
      </c>
      <c r="Y1178">
        <v>4</v>
      </c>
      <c r="Z1178" s="86">
        <v>45747</v>
      </c>
      <c r="AB1178">
        <v>3</v>
      </c>
      <c r="AC1178" t="s">
        <v>156</v>
      </c>
    </row>
    <row r="1179" spans="1:29" x14ac:dyDescent="0.2">
      <c r="A1179" t="s">
        <v>3030</v>
      </c>
      <c r="B1179" t="s">
        <v>3031</v>
      </c>
      <c r="C1179" t="s">
        <v>3030</v>
      </c>
      <c r="D1179" t="s">
        <v>84</v>
      </c>
      <c r="E1179" t="s">
        <v>116</v>
      </c>
      <c r="F1179" t="s">
        <v>117</v>
      </c>
      <c r="G1179" t="s">
        <v>90</v>
      </c>
      <c r="I1179" t="s">
        <v>91</v>
      </c>
      <c r="J1179" t="s">
        <v>323</v>
      </c>
      <c r="L1179">
        <v>55.697400000000002</v>
      </c>
      <c r="M1179">
        <v>46.17287949</v>
      </c>
      <c r="N1179">
        <v>48.922600000000003</v>
      </c>
      <c r="O1179">
        <v>33.580351520000001</v>
      </c>
      <c r="P1179">
        <v>28.933900000000001</v>
      </c>
      <c r="Q1179" s="86">
        <v>45821</v>
      </c>
      <c r="V1179" t="s">
        <v>3032</v>
      </c>
      <c r="AB1179">
        <v>5</v>
      </c>
      <c r="AC1179" t="s">
        <v>86</v>
      </c>
    </row>
    <row r="1180" spans="1:29" x14ac:dyDescent="0.2">
      <c r="A1180" t="s">
        <v>3033</v>
      </c>
      <c r="B1180" t="s">
        <v>3034</v>
      </c>
      <c r="C1180" t="s">
        <v>3033</v>
      </c>
      <c r="D1180" t="s">
        <v>84</v>
      </c>
      <c r="E1180" t="s">
        <v>89</v>
      </c>
      <c r="G1180" t="s">
        <v>90</v>
      </c>
      <c r="I1180" t="s">
        <v>91</v>
      </c>
      <c r="J1180" t="s">
        <v>323</v>
      </c>
      <c r="K1180" t="s">
        <v>1793</v>
      </c>
      <c r="L1180">
        <v>22.565999999999999</v>
      </c>
      <c r="M1180">
        <v>17.44282149</v>
      </c>
      <c r="N1180">
        <v>22.893999999999998</v>
      </c>
      <c r="O1180">
        <v>12.53948911</v>
      </c>
      <c r="P1180">
        <v>17.375</v>
      </c>
      <c r="Q1180" s="86">
        <v>45474</v>
      </c>
      <c r="S1180">
        <v>1.04</v>
      </c>
      <c r="T1180">
        <v>0.9</v>
      </c>
      <c r="V1180" t="s">
        <v>3035</v>
      </c>
      <c r="W1180">
        <v>6</v>
      </c>
      <c r="X1180" s="86">
        <v>45492</v>
      </c>
      <c r="Y1180">
        <v>4</v>
      </c>
      <c r="Z1180" s="86">
        <v>45382</v>
      </c>
      <c r="AA1180">
        <v>3</v>
      </c>
      <c r="AB1180">
        <v>3</v>
      </c>
      <c r="AC1180" t="s">
        <v>156</v>
      </c>
    </row>
    <row r="1181" spans="1:29" x14ac:dyDescent="0.2">
      <c r="A1181" t="s">
        <v>3036</v>
      </c>
      <c r="B1181" t="s">
        <v>3037</v>
      </c>
      <c r="C1181" t="s">
        <v>3036</v>
      </c>
      <c r="D1181" t="s">
        <v>84</v>
      </c>
      <c r="E1181" t="s">
        <v>89</v>
      </c>
      <c r="G1181" t="s">
        <v>90</v>
      </c>
      <c r="I1181" t="s">
        <v>91</v>
      </c>
      <c r="J1181" t="s">
        <v>323</v>
      </c>
      <c r="K1181" t="s">
        <v>706</v>
      </c>
      <c r="L1181">
        <v>17.457999999999998</v>
      </c>
      <c r="M1181">
        <v>13.2608769</v>
      </c>
      <c r="N1181">
        <v>17.12</v>
      </c>
      <c r="O1181">
        <v>9.5900903720000006</v>
      </c>
      <c r="P1181">
        <v>12.4</v>
      </c>
      <c r="Q1181" s="86">
        <v>45821</v>
      </c>
      <c r="S1181">
        <v>0.87</v>
      </c>
      <c r="T1181">
        <v>0.75</v>
      </c>
      <c r="V1181" t="s">
        <v>3038</v>
      </c>
      <c r="W1181">
        <v>6</v>
      </c>
      <c r="X1181" s="86">
        <v>45783</v>
      </c>
      <c r="Y1181">
        <v>4</v>
      </c>
      <c r="Z1181" s="86">
        <v>45783</v>
      </c>
      <c r="AA1181">
        <v>3</v>
      </c>
      <c r="AB1181">
        <v>3</v>
      </c>
      <c r="AC1181" t="s">
        <v>156</v>
      </c>
    </row>
    <row r="1182" spans="1:29" x14ac:dyDescent="0.2">
      <c r="A1182" t="s">
        <v>3039</v>
      </c>
      <c r="B1182" t="s">
        <v>3040</v>
      </c>
      <c r="C1182" t="s">
        <v>3039</v>
      </c>
      <c r="D1182" t="s">
        <v>84</v>
      </c>
      <c r="G1182" t="s">
        <v>90</v>
      </c>
      <c r="L1182">
        <v>7.7729999999999997</v>
      </c>
      <c r="M1182">
        <v>7.042593621</v>
      </c>
      <c r="N1182">
        <v>6.7809999999999997</v>
      </c>
      <c r="O1182">
        <v>6.4380348720000002</v>
      </c>
      <c r="P1182">
        <v>7.3120000000000003</v>
      </c>
      <c r="Q1182" s="86">
        <v>45821</v>
      </c>
      <c r="S1182">
        <v>0.67</v>
      </c>
      <c r="V1182" t="s">
        <v>3041</v>
      </c>
      <c r="W1182">
        <v>5</v>
      </c>
      <c r="X1182" s="86">
        <v>45698</v>
      </c>
      <c r="Y1182">
        <v>3</v>
      </c>
      <c r="Z1182" s="86">
        <v>45657</v>
      </c>
      <c r="AB1182">
        <v>3</v>
      </c>
      <c r="AC1182" t="s">
        <v>156</v>
      </c>
    </row>
    <row r="1183" spans="1:29" x14ac:dyDescent="0.2">
      <c r="A1183" t="s">
        <v>3042</v>
      </c>
      <c r="B1183" t="s">
        <v>3043</v>
      </c>
      <c r="C1183" t="s">
        <v>3042</v>
      </c>
      <c r="D1183" t="s">
        <v>84</v>
      </c>
      <c r="E1183" t="s">
        <v>89</v>
      </c>
      <c r="G1183" t="s">
        <v>90</v>
      </c>
      <c r="H1183" t="s">
        <v>1196</v>
      </c>
      <c r="I1183" t="s">
        <v>91</v>
      </c>
      <c r="L1183">
        <v>19.552</v>
      </c>
      <c r="M1183">
        <v>17.53180485</v>
      </c>
      <c r="N1183">
        <v>20.978000000000002</v>
      </c>
      <c r="O1183">
        <v>20.32709122</v>
      </c>
      <c r="P1183">
        <v>21.222999999999999</v>
      </c>
      <c r="Q1183" s="86">
        <v>45821</v>
      </c>
      <c r="S1183">
        <v>0.92</v>
      </c>
      <c r="W1183">
        <v>6</v>
      </c>
      <c r="X1183" s="86">
        <v>45777</v>
      </c>
      <c r="Y1183">
        <v>5</v>
      </c>
      <c r="Z1183" s="86">
        <v>45747</v>
      </c>
      <c r="AB1183">
        <v>3</v>
      </c>
      <c r="AC1183" t="s">
        <v>156</v>
      </c>
    </row>
    <row r="1184" spans="1:29" x14ac:dyDescent="0.2">
      <c r="A1184" t="s">
        <v>3044</v>
      </c>
      <c r="B1184" t="s">
        <v>3045</v>
      </c>
      <c r="C1184" t="s">
        <v>3044</v>
      </c>
      <c r="D1184" t="s">
        <v>84</v>
      </c>
      <c r="E1184" t="s">
        <v>89</v>
      </c>
      <c r="G1184" t="s">
        <v>90</v>
      </c>
      <c r="I1184" t="s">
        <v>91</v>
      </c>
      <c r="J1184" t="s">
        <v>323</v>
      </c>
      <c r="K1184" t="s">
        <v>1118</v>
      </c>
      <c r="L1184">
        <v>19.545000000000002</v>
      </c>
      <c r="M1184">
        <v>17.513899590000001</v>
      </c>
      <c r="N1184">
        <v>20.939</v>
      </c>
      <c r="O1184">
        <v>20.29478808</v>
      </c>
      <c r="P1184">
        <v>21.126000000000001</v>
      </c>
      <c r="Q1184" s="86">
        <v>45821</v>
      </c>
      <c r="S1184">
        <v>0.92</v>
      </c>
      <c r="T1184">
        <v>0.92</v>
      </c>
      <c r="V1184" t="s">
        <v>3046</v>
      </c>
      <c r="W1184">
        <v>6</v>
      </c>
      <c r="X1184" s="86">
        <v>45777</v>
      </c>
      <c r="Y1184">
        <v>5</v>
      </c>
      <c r="Z1184" s="86">
        <v>45747</v>
      </c>
      <c r="AA1184">
        <v>4</v>
      </c>
      <c r="AB1184">
        <v>3</v>
      </c>
      <c r="AC1184" t="s">
        <v>156</v>
      </c>
    </row>
    <row r="1185" spans="1:29" x14ac:dyDescent="0.2">
      <c r="A1185" t="s">
        <v>3047</v>
      </c>
      <c r="B1185" t="s">
        <v>3048</v>
      </c>
      <c r="C1185" t="s">
        <v>3047</v>
      </c>
      <c r="D1185" t="s">
        <v>84</v>
      </c>
      <c r="E1185" t="s">
        <v>89</v>
      </c>
      <c r="G1185" t="s">
        <v>90</v>
      </c>
      <c r="H1185" t="s">
        <v>1196</v>
      </c>
      <c r="I1185" t="s">
        <v>91</v>
      </c>
      <c r="L1185">
        <v>13.99</v>
      </c>
      <c r="M1185">
        <v>11.870334010000001</v>
      </c>
      <c r="N1185">
        <v>13.042999999999999</v>
      </c>
      <c r="O1185">
        <v>11.3771872</v>
      </c>
      <c r="P1185">
        <v>10.913</v>
      </c>
      <c r="Q1185" s="86">
        <v>45821</v>
      </c>
      <c r="S1185">
        <v>0.81</v>
      </c>
      <c r="W1185">
        <v>6</v>
      </c>
      <c r="X1185" s="86">
        <v>45741</v>
      </c>
      <c r="Y1185">
        <v>4</v>
      </c>
      <c r="Z1185" s="86">
        <v>45657</v>
      </c>
      <c r="AB1185">
        <v>3</v>
      </c>
      <c r="AC1185" t="s">
        <v>156</v>
      </c>
    </row>
    <row r="1186" spans="1:29" x14ac:dyDescent="0.2">
      <c r="A1186" t="s">
        <v>3049</v>
      </c>
      <c r="B1186" t="s">
        <v>3050</v>
      </c>
      <c r="C1186" t="s">
        <v>3049</v>
      </c>
      <c r="D1186" t="s">
        <v>84</v>
      </c>
      <c r="E1186" t="s">
        <v>89</v>
      </c>
      <c r="F1186" t="s">
        <v>642</v>
      </c>
      <c r="G1186" t="s">
        <v>90</v>
      </c>
      <c r="I1186" t="s">
        <v>91</v>
      </c>
      <c r="J1186" t="s">
        <v>323</v>
      </c>
      <c r="L1186">
        <v>15.282999999999999</v>
      </c>
      <c r="M1186">
        <v>14.63972051</v>
      </c>
      <c r="N1186">
        <v>15.446999999999999</v>
      </c>
      <c r="O1186">
        <v>12.2956386</v>
      </c>
      <c r="P1186">
        <v>11.582000000000001</v>
      </c>
      <c r="Q1186" s="86">
        <v>45821</v>
      </c>
      <c r="R1186">
        <v>5.25</v>
      </c>
      <c r="S1186">
        <v>1.56</v>
      </c>
      <c r="T1186">
        <v>1.5</v>
      </c>
      <c r="V1186" t="s">
        <v>3051</v>
      </c>
      <c r="W1186">
        <v>6</v>
      </c>
      <c r="X1186" s="86">
        <v>45777</v>
      </c>
      <c r="Y1186">
        <v>5</v>
      </c>
      <c r="Z1186" s="86">
        <v>45777</v>
      </c>
      <c r="AA1186">
        <v>3</v>
      </c>
      <c r="AB1186">
        <v>3</v>
      </c>
      <c r="AC1186" t="s">
        <v>156</v>
      </c>
    </row>
    <row r="1187" spans="1:29" x14ac:dyDescent="0.2">
      <c r="A1187" t="s">
        <v>3052</v>
      </c>
      <c r="B1187" t="s">
        <v>3053</v>
      </c>
      <c r="C1187" t="s">
        <v>3052</v>
      </c>
      <c r="D1187" t="s">
        <v>84</v>
      </c>
      <c r="E1187" t="s">
        <v>89</v>
      </c>
      <c r="G1187" t="s">
        <v>90</v>
      </c>
      <c r="I1187" t="s">
        <v>91</v>
      </c>
      <c r="J1187" t="s">
        <v>323</v>
      </c>
      <c r="L1187">
        <v>12.324</v>
      </c>
      <c r="M1187">
        <v>10.514289700000001</v>
      </c>
      <c r="N1187">
        <v>11.709</v>
      </c>
      <c r="O1187">
        <v>8.9287578599999993</v>
      </c>
      <c r="P1187">
        <v>8.9640000000000004</v>
      </c>
      <c r="Q1187" s="86">
        <v>45821</v>
      </c>
      <c r="S1187">
        <v>0.52</v>
      </c>
      <c r="T1187">
        <v>0.45</v>
      </c>
      <c r="W1187">
        <v>6</v>
      </c>
      <c r="X1187" s="86">
        <v>45747</v>
      </c>
      <c r="Y1187">
        <v>5</v>
      </c>
      <c r="Z1187" s="86">
        <v>44895</v>
      </c>
      <c r="AA1187">
        <v>3</v>
      </c>
      <c r="AB1187">
        <v>3</v>
      </c>
      <c r="AC1187" t="s">
        <v>156</v>
      </c>
    </row>
    <row r="1188" spans="1:29" x14ac:dyDescent="0.2">
      <c r="A1188" t="s">
        <v>3054</v>
      </c>
      <c r="B1188" t="s">
        <v>3055</v>
      </c>
      <c r="C1188" t="s">
        <v>3054</v>
      </c>
      <c r="D1188" t="s">
        <v>84</v>
      </c>
      <c r="E1188" t="s">
        <v>89</v>
      </c>
      <c r="G1188" t="s">
        <v>90</v>
      </c>
      <c r="I1188" t="s">
        <v>91</v>
      </c>
      <c r="J1188" t="s">
        <v>323</v>
      </c>
      <c r="K1188" t="s">
        <v>3056</v>
      </c>
      <c r="L1188">
        <v>18.088999999999999</v>
      </c>
      <c r="M1188">
        <v>13.755308640000001</v>
      </c>
      <c r="N1188">
        <v>18.044</v>
      </c>
      <c r="O1188">
        <v>10.409610150000001</v>
      </c>
      <c r="P1188">
        <v>11.929</v>
      </c>
      <c r="Q1188" s="86">
        <v>45821</v>
      </c>
      <c r="S1188">
        <v>1</v>
      </c>
      <c r="T1188">
        <v>0.9</v>
      </c>
      <c r="V1188" t="s">
        <v>3057</v>
      </c>
      <c r="W1188">
        <v>6</v>
      </c>
      <c r="X1188" s="86">
        <v>45747</v>
      </c>
      <c r="Y1188">
        <v>4</v>
      </c>
      <c r="Z1188" s="86">
        <v>44895</v>
      </c>
      <c r="AA1188">
        <v>3</v>
      </c>
      <c r="AB1188">
        <v>3</v>
      </c>
      <c r="AC1188" t="s">
        <v>156</v>
      </c>
    </row>
    <row r="1189" spans="1:29" x14ac:dyDescent="0.2">
      <c r="A1189" t="s">
        <v>3058</v>
      </c>
      <c r="B1189" t="s">
        <v>3059</v>
      </c>
      <c r="C1189" t="s">
        <v>3058</v>
      </c>
      <c r="D1189" t="s">
        <v>84</v>
      </c>
      <c r="E1189" t="s">
        <v>89</v>
      </c>
      <c r="G1189" t="s">
        <v>90</v>
      </c>
      <c r="I1189" t="s">
        <v>91</v>
      </c>
      <c r="L1189">
        <v>19.707000000000001</v>
      </c>
      <c r="M1189">
        <v>12.95483132</v>
      </c>
      <c r="N1189">
        <v>19.478000000000002</v>
      </c>
      <c r="O1189">
        <v>13.159264050000001</v>
      </c>
      <c r="P1189">
        <v>15.298</v>
      </c>
      <c r="Q1189" s="86">
        <v>45821</v>
      </c>
      <c r="S1189">
        <v>0.84</v>
      </c>
      <c r="W1189">
        <v>6</v>
      </c>
      <c r="X1189" s="86">
        <v>45808</v>
      </c>
      <c r="Y1189">
        <v>4</v>
      </c>
      <c r="Z1189" s="86">
        <v>45808</v>
      </c>
      <c r="AB1189">
        <v>3</v>
      </c>
      <c r="AC1189" t="s">
        <v>156</v>
      </c>
    </row>
    <row r="1190" spans="1:29" x14ac:dyDescent="0.2">
      <c r="A1190" t="s">
        <v>3060</v>
      </c>
      <c r="B1190" t="s">
        <v>3061</v>
      </c>
      <c r="C1190" t="s">
        <v>3060</v>
      </c>
      <c r="D1190" t="s">
        <v>84</v>
      </c>
      <c r="E1190" t="s">
        <v>89</v>
      </c>
      <c r="F1190" t="s">
        <v>642</v>
      </c>
      <c r="G1190" t="s">
        <v>90</v>
      </c>
      <c r="I1190" t="s">
        <v>91</v>
      </c>
      <c r="J1190" t="s">
        <v>323</v>
      </c>
      <c r="K1190" t="s">
        <v>2339</v>
      </c>
      <c r="L1190">
        <v>15.933999999999999</v>
      </c>
      <c r="M1190">
        <v>14.145578370000001</v>
      </c>
      <c r="N1190">
        <v>16.204999999999998</v>
      </c>
      <c r="O1190">
        <v>11.883968250000001</v>
      </c>
      <c r="P1190">
        <v>12.096</v>
      </c>
      <c r="Q1190" s="86">
        <v>45821</v>
      </c>
      <c r="S1190">
        <v>0.81</v>
      </c>
      <c r="T1190">
        <v>0.75</v>
      </c>
      <c r="V1190" t="s">
        <v>3062</v>
      </c>
      <c r="W1190">
        <v>6</v>
      </c>
      <c r="X1190" s="86">
        <v>45658</v>
      </c>
      <c r="Y1190">
        <v>4</v>
      </c>
      <c r="Z1190" s="86">
        <v>45658</v>
      </c>
      <c r="AA1190">
        <v>3</v>
      </c>
      <c r="AB1190">
        <v>3</v>
      </c>
      <c r="AC1190" t="s">
        <v>156</v>
      </c>
    </row>
    <row r="1191" spans="1:29" x14ac:dyDescent="0.2">
      <c r="A1191" t="s">
        <v>3063</v>
      </c>
      <c r="B1191" t="s">
        <v>3064</v>
      </c>
      <c r="C1191" t="s">
        <v>3063</v>
      </c>
      <c r="D1191" t="s">
        <v>84</v>
      </c>
      <c r="E1191" t="s">
        <v>89</v>
      </c>
      <c r="G1191" t="s">
        <v>90</v>
      </c>
      <c r="I1191" t="s">
        <v>91</v>
      </c>
      <c r="L1191">
        <v>7.7030000000000003</v>
      </c>
      <c r="M1191">
        <v>7.7972972250000003</v>
      </c>
      <c r="N1191">
        <v>7.7590000000000003</v>
      </c>
      <c r="O1191">
        <v>7.1360889849999998</v>
      </c>
      <c r="P1191">
        <v>7.1260000000000003</v>
      </c>
      <c r="Q1191" s="86">
        <v>45821</v>
      </c>
      <c r="S1191">
        <v>0.2</v>
      </c>
      <c r="W1191">
        <v>4</v>
      </c>
      <c r="X1191" s="86">
        <v>45706</v>
      </c>
      <c r="Y1191">
        <v>3</v>
      </c>
      <c r="Z1191" s="86">
        <v>44897</v>
      </c>
      <c r="AB1191">
        <v>3</v>
      </c>
      <c r="AC1191" t="s">
        <v>156</v>
      </c>
    </row>
    <row r="1192" spans="1:29" x14ac:dyDescent="0.2">
      <c r="A1192" t="s">
        <v>3065</v>
      </c>
      <c r="B1192" t="s">
        <v>3066</v>
      </c>
      <c r="C1192" t="s">
        <v>3065</v>
      </c>
      <c r="D1192" t="s">
        <v>84</v>
      </c>
      <c r="E1192" t="s">
        <v>89</v>
      </c>
      <c r="F1192" t="s">
        <v>642</v>
      </c>
      <c r="G1192" t="s">
        <v>90</v>
      </c>
      <c r="I1192" t="s">
        <v>91</v>
      </c>
      <c r="J1192" t="s">
        <v>323</v>
      </c>
      <c r="K1192" t="s">
        <v>778</v>
      </c>
      <c r="L1192">
        <v>15.624000000000001</v>
      </c>
      <c r="M1192">
        <v>13.23729318</v>
      </c>
      <c r="N1192">
        <v>15.153</v>
      </c>
      <c r="O1192">
        <v>12.897278890000001</v>
      </c>
      <c r="P1192">
        <v>13.145</v>
      </c>
      <c r="Q1192" s="86">
        <v>45821</v>
      </c>
      <c r="S1192">
        <v>7.0000000000000007E-2</v>
      </c>
      <c r="T1192">
        <v>7.0000000000000007E-2</v>
      </c>
      <c r="V1192" t="s">
        <v>3067</v>
      </c>
      <c r="W1192">
        <v>6</v>
      </c>
      <c r="X1192" s="86">
        <v>45747</v>
      </c>
      <c r="Y1192">
        <v>4</v>
      </c>
      <c r="Z1192" s="86">
        <v>45747</v>
      </c>
      <c r="AA1192">
        <v>3</v>
      </c>
      <c r="AB1192">
        <v>3</v>
      </c>
      <c r="AC1192" t="s">
        <v>156</v>
      </c>
    </row>
    <row r="1193" spans="1:29" x14ac:dyDescent="0.2">
      <c r="A1193" t="s">
        <v>3068</v>
      </c>
      <c r="B1193" t="s">
        <v>3069</v>
      </c>
      <c r="C1193" t="s">
        <v>3068</v>
      </c>
      <c r="D1193" t="s">
        <v>84</v>
      </c>
      <c r="E1193" t="s">
        <v>1465</v>
      </c>
      <c r="G1193" t="s">
        <v>90</v>
      </c>
      <c r="H1193" t="s">
        <v>225</v>
      </c>
      <c r="L1193">
        <v>14.504</v>
      </c>
      <c r="M1193">
        <v>14.917221619999999</v>
      </c>
      <c r="N1193">
        <v>14.936</v>
      </c>
      <c r="O1193">
        <v>12.438548750000001</v>
      </c>
      <c r="P1193">
        <v>11.832000000000001</v>
      </c>
      <c r="Q1193" s="86">
        <v>45821</v>
      </c>
      <c r="S1193">
        <v>0.85</v>
      </c>
      <c r="W1193">
        <v>6</v>
      </c>
      <c r="X1193" s="86">
        <v>45699</v>
      </c>
      <c r="Y1193">
        <v>6</v>
      </c>
      <c r="Z1193" s="86">
        <v>45657</v>
      </c>
      <c r="AB1193">
        <v>4</v>
      </c>
      <c r="AC1193" t="s">
        <v>127</v>
      </c>
    </row>
    <row r="1194" spans="1:29" x14ac:dyDescent="0.2">
      <c r="A1194" t="s">
        <v>3070</v>
      </c>
      <c r="B1194" t="s">
        <v>3071</v>
      </c>
      <c r="C1194" t="s">
        <v>3070</v>
      </c>
      <c r="D1194" t="s">
        <v>84</v>
      </c>
      <c r="E1194" t="s">
        <v>89</v>
      </c>
      <c r="G1194" t="s">
        <v>90</v>
      </c>
      <c r="I1194" t="s">
        <v>91</v>
      </c>
      <c r="J1194" t="s">
        <v>323</v>
      </c>
      <c r="K1194" t="s">
        <v>1400</v>
      </c>
      <c r="L1194">
        <v>13.696</v>
      </c>
      <c r="M1194">
        <v>7.7045818810000002</v>
      </c>
      <c r="N1194">
        <v>12.938000000000001</v>
      </c>
      <c r="O1194">
        <v>8.1313627529999994</v>
      </c>
      <c r="P1194">
        <v>10.603</v>
      </c>
      <c r="Q1194" s="86">
        <v>45821</v>
      </c>
      <c r="S1194">
        <v>0.79</v>
      </c>
      <c r="T1194">
        <v>0.75</v>
      </c>
      <c r="V1194" t="s">
        <v>3072</v>
      </c>
      <c r="W1194">
        <v>5</v>
      </c>
      <c r="X1194" s="86">
        <v>45698</v>
      </c>
      <c r="Y1194">
        <v>4</v>
      </c>
      <c r="Z1194" s="86">
        <v>45657</v>
      </c>
      <c r="AA1194">
        <v>3</v>
      </c>
      <c r="AB1194">
        <v>3</v>
      </c>
      <c r="AC1194" t="s">
        <v>156</v>
      </c>
    </row>
    <row r="1195" spans="1:29" x14ac:dyDescent="0.2">
      <c r="A1195" t="s">
        <v>17695</v>
      </c>
      <c r="B1195" t="s">
        <v>17696</v>
      </c>
      <c r="C1195" t="s">
        <v>17695</v>
      </c>
      <c r="D1195" t="s">
        <v>84</v>
      </c>
      <c r="E1195" t="s">
        <v>89</v>
      </c>
      <c r="G1195" t="s">
        <v>90</v>
      </c>
      <c r="H1195" t="s">
        <v>17679</v>
      </c>
      <c r="I1195" t="s">
        <v>91</v>
      </c>
      <c r="L1195">
        <v>12.536</v>
      </c>
      <c r="M1195">
        <v>12.98157936</v>
      </c>
      <c r="N1195">
        <v>13.095000000000001</v>
      </c>
      <c r="O1195">
        <v>11.3697388</v>
      </c>
      <c r="P1195">
        <v>11.617000000000001</v>
      </c>
      <c r="Q1195" s="86">
        <v>45821</v>
      </c>
      <c r="S1195">
        <v>0.61</v>
      </c>
      <c r="W1195">
        <v>6</v>
      </c>
      <c r="X1195" s="86">
        <v>45705</v>
      </c>
      <c r="Y1195">
        <v>4</v>
      </c>
      <c r="Z1195" s="86">
        <v>45657</v>
      </c>
      <c r="AB1195">
        <v>3</v>
      </c>
      <c r="AC1195" t="s">
        <v>156</v>
      </c>
    </row>
    <row r="1196" spans="1:29" x14ac:dyDescent="0.2">
      <c r="A1196" t="s">
        <v>3073</v>
      </c>
      <c r="B1196" t="s">
        <v>3074</v>
      </c>
      <c r="C1196" t="s">
        <v>3073</v>
      </c>
      <c r="D1196" t="s">
        <v>84</v>
      </c>
      <c r="E1196" t="s">
        <v>89</v>
      </c>
      <c r="F1196" t="s">
        <v>642</v>
      </c>
      <c r="G1196" t="s">
        <v>90</v>
      </c>
      <c r="I1196" t="s">
        <v>91</v>
      </c>
      <c r="J1196" t="s">
        <v>323</v>
      </c>
      <c r="K1196" t="s">
        <v>1247</v>
      </c>
      <c r="L1196">
        <v>14.217000000000001</v>
      </c>
      <c r="M1196">
        <v>13.487081999999999</v>
      </c>
      <c r="N1196">
        <v>14.076000000000001</v>
      </c>
      <c r="O1196">
        <v>12.48829203</v>
      </c>
      <c r="P1196">
        <v>11.412000000000001</v>
      </c>
      <c r="Q1196" s="86">
        <v>45821</v>
      </c>
      <c r="S1196">
        <v>0.79</v>
      </c>
      <c r="T1196">
        <v>0.75</v>
      </c>
      <c r="V1196" t="s">
        <v>3075</v>
      </c>
      <c r="W1196">
        <v>6</v>
      </c>
      <c r="X1196" s="86">
        <v>45747</v>
      </c>
      <c r="AA1196">
        <v>3</v>
      </c>
      <c r="AB1196">
        <v>4</v>
      </c>
      <c r="AC1196" t="s">
        <v>127</v>
      </c>
    </row>
    <row r="1197" spans="1:29" x14ac:dyDescent="0.2">
      <c r="A1197" t="s">
        <v>3076</v>
      </c>
      <c r="B1197" t="s">
        <v>3077</v>
      </c>
      <c r="C1197" t="s">
        <v>3076</v>
      </c>
      <c r="D1197" t="s">
        <v>84</v>
      </c>
      <c r="E1197" t="s">
        <v>89</v>
      </c>
      <c r="G1197" t="s">
        <v>90</v>
      </c>
      <c r="H1197" t="s">
        <v>1196</v>
      </c>
      <c r="I1197" t="s">
        <v>91</v>
      </c>
      <c r="L1197">
        <v>16.638999999999999</v>
      </c>
      <c r="M1197">
        <v>14.220254430000001</v>
      </c>
      <c r="N1197">
        <v>16.722000000000001</v>
      </c>
      <c r="O1197">
        <v>15.416030770000001</v>
      </c>
      <c r="P1197">
        <v>14.736000000000001</v>
      </c>
      <c r="Q1197" s="86">
        <v>45821</v>
      </c>
      <c r="S1197">
        <v>0.79</v>
      </c>
      <c r="W1197">
        <v>6</v>
      </c>
      <c r="X1197" s="86">
        <v>45777</v>
      </c>
      <c r="Y1197">
        <v>4</v>
      </c>
      <c r="Z1197" s="86">
        <v>45777</v>
      </c>
      <c r="AB1197">
        <v>3</v>
      </c>
      <c r="AC1197" t="s">
        <v>156</v>
      </c>
    </row>
    <row r="1198" spans="1:29" x14ac:dyDescent="0.2">
      <c r="A1198" t="s">
        <v>3078</v>
      </c>
      <c r="B1198" t="s">
        <v>3079</v>
      </c>
      <c r="C1198" t="s">
        <v>3078</v>
      </c>
      <c r="D1198" t="s">
        <v>84</v>
      </c>
      <c r="E1198" t="s">
        <v>116</v>
      </c>
      <c r="F1198" t="s">
        <v>117</v>
      </c>
      <c r="G1198" t="s">
        <v>90</v>
      </c>
      <c r="I1198" t="s">
        <v>91</v>
      </c>
      <c r="J1198" t="s">
        <v>323</v>
      </c>
      <c r="L1198">
        <v>24.558800000000002</v>
      </c>
      <c r="M1198">
        <v>23.823851130000001</v>
      </c>
      <c r="N1198">
        <v>23.920200000000001</v>
      </c>
      <c r="O1198">
        <v>24.84413271</v>
      </c>
      <c r="P1198">
        <v>20.184699999999999</v>
      </c>
      <c r="Q1198" s="86">
        <v>45821</v>
      </c>
      <c r="V1198" t="s">
        <v>3080</v>
      </c>
      <c r="AB1198">
        <v>4</v>
      </c>
      <c r="AC1198" t="s">
        <v>127</v>
      </c>
    </row>
    <row r="1199" spans="1:29" x14ac:dyDescent="0.2">
      <c r="A1199" t="s">
        <v>3081</v>
      </c>
      <c r="B1199" t="s">
        <v>3082</v>
      </c>
      <c r="C1199" t="s">
        <v>3081</v>
      </c>
      <c r="D1199" t="s">
        <v>84</v>
      </c>
      <c r="E1199" t="s">
        <v>89</v>
      </c>
      <c r="F1199" t="s">
        <v>642</v>
      </c>
      <c r="G1199" t="s">
        <v>90</v>
      </c>
      <c r="I1199" t="s">
        <v>91</v>
      </c>
      <c r="J1199" t="s">
        <v>323</v>
      </c>
      <c r="K1199" t="s">
        <v>2363</v>
      </c>
      <c r="L1199">
        <v>12.531000000000001</v>
      </c>
      <c r="M1199">
        <v>12.974383449999999</v>
      </c>
      <c r="N1199">
        <v>13.105</v>
      </c>
      <c r="O1199">
        <v>11.35314726</v>
      </c>
      <c r="P1199">
        <v>11.615</v>
      </c>
      <c r="Q1199" s="86">
        <v>45821</v>
      </c>
      <c r="S1199">
        <v>0.76</v>
      </c>
      <c r="T1199">
        <v>0.75</v>
      </c>
      <c r="V1199" t="s">
        <v>3083</v>
      </c>
      <c r="W1199">
        <v>6</v>
      </c>
      <c r="X1199" s="86">
        <v>45705</v>
      </c>
      <c r="Y1199">
        <v>4</v>
      </c>
      <c r="Z1199" s="86">
        <v>45657</v>
      </c>
      <c r="AA1199">
        <v>3</v>
      </c>
      <c r="AB1199">
        <v>3</v>
      </c>
      <c r="AC1199" t="s">
        <v>156</v>
      </c>
    </row>
    <row r="1200" spans="1:29" x14ac:dyDescent="0.2">
      <c r="A1200" t="s">
        <v>3084</v>
      </c>
      <c r="B1200" t="s">
        <v>3085</v>
      </c>
      <c r="C1200" t="s">
        <v>3084</v>
      </c>
      <c r="D1200" t="s">
        <v>84</v>
      </c>
      <c r="E1200" t="s">
        <v>89</v>
      </c>
      <c r="G1200" t="s">
        <v>90</v>
      </c>
      <c r="I1200" t="s">
        <v>91</v>
      </c>
      <c r="J1200" t="s">
        <v>323</v>
      </c>
      <c r="L1200">
        <v>15.712999999999999</v>
      </c>
      <c r="M1200">
        <v>13.46181013</v>
      </c>
      <c r="N1200">
        <v>15.496</v>
      </c>
      <c r="O1200">
        <v>14.1554646</v>
      </c>
      <c r="P1200">
        <v>14.007</v>
      </c>
      <c r="Q1200" s="86">
        <v>45821</v>
      </c>
      <c r="S1200">
        <v>0.84</v>
      </c>
      <c r="T1200">
        <v>0.75</v>
      </c>
      <c r="W1200">
        <v>6</v>
      </c>
      <c r="X1200" s="86">
        <v>45783</v>
      </c>
      <c r="Y1200">
        <v>4</v>
      </c>
      <c r="Z1200" s="86">
        <v>45783</v>
      </c>
      <c r="AA1200">
        <v>3</v>
      </c>
      <c r="AB1200">
        <v>3</v>
      </c>
      <c r="AC1200" t="s">
        <v>156</v>
      </c>
    </row>
    <row r="1201" spans="1:29" x14ac:dyDescent="0.2">
      <c r="A1201" t="s">
        <v>3086</v>
      </c>
      <c r="B1201" t="s">
        <v>3087</v>
      </c>
      <c r="C1201" t="s">
        <v>3086</v>
      </c>
      <c r="D1201" t="s">
        <v>84</v>
      </c>
      <c r="E1201" t="s">
        <v>89</v>
      </c>
      <c r="F1201" t="s">
        <v>642</v>
      </c>
      <c r="G1201" t="s">
        <v>90</v>
      </c>
      <c r="I1201" t="s">
        <v>91</v>
      </c>
      <c r="J1201" t="s">
        <v>323</v>
      </c>
      <c r="K1201" t="s">
        <v>706</v>
      </c>
      <c r="L1201">
        <v>19.891999999999999</v>
      </c>
      <c r="M1201">
        <v>18.87662847</v>
      </c>
      <c r="N1201">
        <v>18.893000000000001</v>
      </c>
      <c r="O1201">
        <v>17.657050269999999</v>
      </c>
      <c r="P1201">
        <v>19.899999999999999</v>
      </c>
      <c r="Q1201" s="86">
        <v>45821</v>
      </c>
      <c r="S1201">
        <v>0.82</v>
      </c>
      <c r="T1201">
        <v>0.75</v>
      </c>
      <c r="V1201" t="s">
        <v>3088</v>
      </c>
      <c r="W1201">
        <v>6</v>
      </c>
      <c r="X1201" s="86">
        <v>45783</v>
      </c>
      <c r="Y1201">
        <v>5</v>
      </c>
      <c r="Z1201" s="86">
        <v>45783</v>
      </c>
      <c r="AA1201">
        <v>3</v>
      </c>
      <c r="AB1201">
        <v>3</v>
      </c>
      <c r="AC1201" t="s">
        <v>156</v>
      </c>
    </row>
    <row r="1202" spans="1:29" x14ac:dyDescent="0.2">
      <c r="A1202" t="s">
        <v>3089</v>
      </c>
      <c r="B1202" t="s">
        <v>3090</v>
      </c>
      <c r="C1202" t="s">
        <v>3089</v>
      </c>
      <c r="D1202" t="s">
        <v>84</v>
      </c>
      <c r="E1202" t="s">
        <v>89</v>
      </c>
      <c r="G1202" t="s">
        <v>90</v>
      </c>
      <c r="I1202" t="s">
        <v>91</v>
      </c>
      <c r="J1202" t="s">
        <v>323</v>
      </c>
      <c r="L1202">
        <v>16.463000000000001</v>
      </c>
      <c r="M1202">
        <v>14.61498239</v>
      </c>
      <c r="N1202">
        <v>15.887</v>
      </c>
      <c r="O1202">
        <v>13.341751840000001</v>
      </c>
      <c r="P1202">
        <v>13.118</v>
      </c>
      <c r="Q1202" s="86">
        <v>45821</v>
      </c>
      <c r="S1202">
        <v>0.92</v>
      </c>
      <c r="T1202">
        <v>0.75</v>
      </c>
      <c r="V1202" t="s">
        <v>3091</v>
      </c>
      <c r="W1202">
        <v>6</v>
      </c>
      <c r="X1202" s="86">
        <v>45772</v>
      </c>
      <c r="Y1202">
        <v>4</v>
      </c>
      <c r="Z1202" s="86">
        <v>45772</v>
      </c>
      <c r="AA1202">
        <v>3</v>
      </c>
      <c r="AB1202">
        <v>3</v>
      </c>
      <c r="AC1202" t="s">
        <v>156</v>
      </c>
    </row>
    <row r="1203" spans="1:29" x14ac:dyDescent="0.2">
      <c r="A1203" t="s">
        <v>3092</v>
      </c>
      <c r="B1203" t="s">
        <v>3093</v>
      </c>
      <c r="C1203" t="s">
        <v>3092</v>
      </c>
      <c r="D1203" t="s">
        <v>84</v>
      </c>
      <c r="E1203" t="s">
        <v>89</v>
      </c>
      <c r="F1203" t="s">
        <v>642</v>
      </c>
      <c r="G1203" t="s">
        <v>90</v>
      </c>
      <c r="I1203" t="s">
        <v>91</v>
      </c>
      <c r="J1203" t="s">
        <v>323</v>
      </c>
      <c r="K1203" t="s">
        <v>688</v>
      </c>
      <c r="L1203">
        <v>15.372</v>
      </c>
      <c r="M1203">
        <v>15.161341070000001</v>
      </c>
      <c r="N1203">
        <v>15.927</v>
      </c>
      <c r="O1203">
        <v>12.85653739</v>
      </c>
      <c r="P1203">
        <v>11.045999999999999</v>
      </c>
      <c r="Q1203" s="86">
        <v>45821</v>
      </c>
      <c r="S1203">
        <v>0.16</v>
      </c>
      <c r="T1203">
        <v>0.15</v>
      </c>
      <c r="V1203" t="s">
        <v>3094</v>
      </c>
      <c r="W1203">
        <v>6</v>
      </c>
      <c r="X1203" s="86">
        <v>45747</v>
      </c>
      <c r="Y1203">
        <v>4</v>
      </c>
      <c r="Z1203" s="86">
        <v>45747</v>
      </c>
      <c r="AA1203">
        <v>4</v>
      </c>
      <c r="AB1203">
        <v>3</v>
      </c>
      <c r="AC1203" t="s">
        <v>156</v>
      </c>
    </row>
    <row r="1204" spans="1:29" x14ac:dyDescent="0.2">
      <c r="A1204" t="s">
        <v>3095</v>
      </c>
      <c r="B1204" t="s">
        <v>3096</v>
      </c>
      <c r="C1204" t="s">
        <v>3095</v>
      </c>
      <c r="D1204" t="s">
        <v>84</v>
      </c>
      <c r="E1204" t="s">
        <v>89</v>
      </c>
      <c r="G1204" t="s">
        <v>90</v>
      </c>
      <c r="I1204" t="s">
        <v>91</v>
      </c>
      <c r="J1204" t="s">
        <v>323</v>
      </c>
      <c r="K1204" t="s">
        <v>1457</v>
      </c>
      <c r="L1204">
        <v>6.2160000000000002</v>
      </c>
      <c r="M1204">
        <v>6.2870650220000002</v>
      </c>
      <c r="N1204">
        <v>6.4610000000000003</v>
      </c>
      <c r="O1204">
        <v>5.335278808</v>
      </c>
      <c r="P1204">
        <v>4.625</v>
      </c>
      <c r="Q1204" s="86">
        <v>45821</v>
      </c>
      <c r="S1204">
        <v>0.37</v>
      </c>
      <c r="W1204">
        <v>5</v>
      </c>
      <c r="X1204" s="86">
        <v>45702</v>
      </c>
      <c r="Y1204">
        <v>3</v>
      </c>
      <c r="Z1204" s="86">
        <v>44404</v>
      </c>
      <c r="AA1204">
        <v>2</v>
      </c>
      <c r="AB1204">
        <v>3</v>
      </c>
      <c r="AC1204" t="s">
        <v>156</v>
      </c>
    </row>
    <row r="1205" spans="1:29" x14ac:dyDescent="0.2">
      <c r="A1205" t="s">
        <v>3097</v>
      </c>
      <c r="B1205" t="s">
        <v>3098</v>
      </c>
      <c r="C1205" t="s">
        <v>3097</v>
      </c>
      <c r="D1205" t="s">
        <v>84</v>
      </c>
      <c r="E1205" t="s">
        <v>89</v>
      </c>
      <c r="F1205" t="s">
        <v>642</v>
      </c>
      <c r="G1205" t="s">
        <v>90</v>
      </c>
      <c r="I1205" t="s">
        <v>91</v>
      </c>
      <c r="J1205" t="s">
        <v>323</v>
      </c>
      <c r="K1205" t="s">
        <v>1587</v>
      </c>
      <c r="L1205">
        <v>18.047999999999998</v>
      </c>
      <c r="M1205">
        <v>15.74213441</v>
      </c>
      <c r="N1205">
        <v>18.239000000000001</v>
      </c>
      <c r="O1205">
        <v>13.97590808</v>
      </c>
      <c r="P1205">
        <v>12.723000000000001</v>
      </c>
      <c r="Q1205" s="86">
        <v>45821</v>
      </c>
      <c r="S1205">
        <v>0.67</v>
      </c>
      <c r="T1205">
        <v>0.6</v>
      </c>
      <c r="V1205" t="s">
        <v>3099</v>
      </c>
      <c r="W1205">
        <v>6</v>
      </c>
      <c r="X1205" s="86">
        <v>45791</v>
      </c>
      <c r="Y1205">
        <v>4</v>
      </c>
      <c r="Z1205" s="86">
        <v>45657</v>
      </c>
      <c r="AA1205">
        <v>3</v>
      </c>
      <c r="AB1205">
        <v>3</v>
      </c>
      <c r="AC1205" t="s">
        <v>156</v>
      </c>
    </row>
    <row r="1206" spans="1:29" x14ac:dyDescent="0.2">
      <c r="A1206" t="s">
        <v>3100</v>
      </c>
      <c r="B1206" t="s">
        <v>3101</v>
      </c>
      <c r="C1206" t="s">
        <v>3100</v>
      </c>
      <c r="D1206" t="s">
        <v>84</v>
      </c>
      <c r="E1206" t="s">
        <v>89</v>
      </c>
      <c r="F1206" t="s">
        <v>642</v>
      </c>
      <c r="G1206" t="s">
        <v>90</v>
      </c>
      <c r="I1206" t="s">
        <v>91</v>
      </c>
      <c r="J1206" t="s">
        <v>323</v>
      </c>
      <c r="K1206" t="s">
        <v>1400</v>
      </c>
      <c r="L1206">
        <v>5.9420000000000002</v>
      </c>
      <c r="M1206">
        <v>5.8454891160000004</v>
      </c>
      <c r="N1206">
        <v>5.5339999999999998</v>
      </c>
      <c r="O1206">
        <v>5.1629558810000002</v>
      </c>
      <c r="P1206">
        <v>4.5209999999999999</v>
      </c>
      <c r="Q1206" s="86">
        <v>45821</v>
      </c>
      <c r="S1206">
        <v>0.94</v>
      </c>
      <c r="T1206">
        <v>0.75</v>
      </c>
      <c r="V1206" t="s">
        <v>3102</v>
      </c>
      <c r="W1206">
        <v>4</v>
      </c>
      <c r="X1206" s="86">
        <v>45705</v>
      </c>
      <c r="Y1206">
        <v>3</v>
      </c>
      <c r="Z1206" s="86">
        <v>45657</v>
      </c>
      <c r="AA1206">
        <v>2</v>
      </c>
      <c r="AB1206">
        <v>3</v>
      </c>
      <c r="AC1206" t="s">
        <v>156</v>
      </c>
    </row>
    <row r="1207" spans="1:29" x14ac:dyDescent="0.2">
      <c r="A1207" t="s">
        <v>3103</v>
      </c>
      <c r="B1207" t="s">
        <v>3104</v>
      </c>
      <c r="C1207" t="s">
        <v>3103</v>
      </c>
      <c r="D1207" t="s">
        <v>84</v>
      </c>
      <c r="E1207" t="s">
        <v>89</v>
      </c>
      <c r="F1207" t="s">
        <v>642</v>
      </c>
      <c r="G1207" t="s">
        <v>90</v>
      </c>
      <c r="I1207" t="s">
        <v>91</v>
      </c>
      <c r="J1207" t="s">
        <v>323</v>
      </c>
      <c r="K1207" t="s">
        <v>688</v>
      </c>
      <c r="L1207">
        <v>11.196999999999999</v>
      </c>
      <c r="M1207">
        <v>9.5206641459999997</v>
      </c>
      <c r="N1207">
        <v>10.432</v>
      </c>
      <c r="O1207">
        <v>8.6197959799999992</v>
      </c>
      <c r="P1207">
        <v>9.0920000000000005</v>
      </c>
      <c r="Q1207" s="86">
        <v>45821</v>
      </c>
      <c r="S1207">
        <v>0.06</v>
      </c>
      <c r="T1207">
        <v>0.06</v>
      </c>
      <c r="V1207" t="s">
        <v>3105</v>
      </c>
      <c r="W1207">
        <v>6</v>
      </c>
      <c r="X1207" s="86">
        <v>45747</v>
      </c>
      <c r="Y1207">
        <v>4</v>
      </c>
      <c r="Z1207" s="86">
        <v>45747</v>
      </c>
      <c r="AA1207">
        <v>3</v>
      </c>
      <c r="AB1207">
        <v>3</v>
      </c>
      <c r="AC1207" t="s">
        <v>156</v>
      </c>
    </row>
    <row r="1208" spans="1:29" x14ac:dyDescent="0.2">
      <c r="A1208" t="s">
        <v>3106</v>
      </c>
      <c r="B1208" t="s">
        <v>3107</v>
      </c>
      <c r="C1208" t="s">
        <v>3106</v>
      </c>
      <c r="D1208" t="s">
        <v>84</v>
      </c>
      <c r="E1208" t="s">
        <v>89</v>
      </c>
      <c r="F1208" t="s">
        <v>642</v>
      </c>
      <c r="G1208" t="s">
        <v>90</v>
      </c>
      <c r="I1208" t="s">
        <v>91</v>
      </c>
      <c r="J1208" t="s">
        <v>323</v>
      </c>
      <c r="K1208" t="s">
        <v>778</v>
      </c>
      <c r="L1208">
        <v>6.008</v>
      </c>
      <c r="M1208">
        <v>6.3115263300000004</v>
      </c>
      <c r="N1208">
        <v>6.6719999999999997</v>
      </c>
      <c r="O1208">
        <v>4.8440041379999998</v>
      </c>
      <c r="P1208">
        <v>3.7770000000000001</v>
      </c>
      <c r="Q1208" s="86">
        <v>45821</v>
      </c>
      <c r="S1208">
        <v>0.22</v>
      </c>
      <c r="T1208">
        <v>0.2</v>
      </c>
      <c r="V1208" t="s">
        <v>3108</v>
      </c>
      <c r="W1208">
        <v>4</v>
      </c>
      <c r="X1208" s="86">
        <v>45747</v>
      </c>
      <c r="Y1208">
        <v>2</v>
      </c>
      <c r="Z1208" s="86">
        <v>45747</v>
      </c>
      <c r="AA1208">
        <v>2</v>
      </c>
      <c r="AB1208">
        <v>2</v>
      </c>
      <c r="AC1208" t="s">
        <v>153</v>
      </c>
    </row>
    <row r="1209" spans="1:29" x14ac:dyDescent="0.2">
      <c r="A1209" t="s">
        <v>3109</v>
      </c>
      <c r="B1209" t="s">
        <v>3110</v>
      </c>
      <c r="C1209" t="s">
        <v>3109</v>
      </c>
      <c r="D1209" t="s">
        <v>84</v>
      </c>
      <c r="E1209" t="s">
        <v>982</v>
      </c>
      <c r="G1209" t="s">
        <v>90</v>
      </c>
      <c r="H1209" t="s">
        <v>3111</v>
      </c>
      <c r="I1209" t="s">
        <v>91</v>
      </c>
      <c r="L1209">
        <v>0.66500000000000004</v>
      </c>
      <c r="M1209">
        <v>0.617675796</v>
      </c>
      <c r="N1209">
        <v>0.41</v>
      </c>
      <c r="O1209">
        <v>0.19082100299999999</v>
      </c>
      <c r="P1209">
        <v>0.155</v>
      </c>
      <c r="Q1209" s="86">
        <v>45821</v>
      </c>
      <c r="Y1209">
        <v>1</v>
      </c>
      <c r="Z1209" s="86">
        <v>45688</v>
      </c>
      <c r="AB1209">
        <v>1</v>
      </c>
      <c r="AC1209" t="s">
        <v>124</v>
      </c>
    </row>
    <row r="1210" spans="1:29" x14ac:dyDescent="0.2">
      <c r="A1210" t="s">
        <v>3112</v>
      </c>
      <c r="B1210" t="s">
        <v>3113</v>
      </c>
      <c r="C1210" t="s">
        <v>3112</v>
      </c>
      <c r="D1210" t="s">
        <v>84</v>
      </c>
      <c r="E1210" t="s">
        <v>89</v>
      </c>
      <c r="F1210" t="s">
        <v>642</v>
      </c>
      <c r="G1210" t="s">
        <v>90</v>
      </c>
      <c r="I1210" t="s">
        <v>91</v>
      </c>
      <c r="J1210" t="s">
        <v>323</v>
      </c>
      <c r="K1210" t="s">
        <v>368</v>
      </c>
      <c r="L1210">
        <v>20.187999999999999</v>
      </c>
      <c r="M1210">
        <v>17.976356989999999</v>
      </c>
      <c r="N1210">
        <v>21.155000000000001</v>
      </c>
      <c r="O1210">
        <v>20.233456780000001</v>
      </c>
      <c r="P1210">
        <v>22.388999999999999</v>
      </c>
      <c r="Q1210" s="86">
        <v>45821</v>
      </c>
      <c r="S1210">
        <v>0.83</v>
      </c>
      <c r="T1210">
        <v>0.75</v>
      </c>
      <c r="V1210" t="s">
        <v>3114</v>
      </c>
      <c r="W1210">
        <v>6</v>
      </c>
      <c r="X1210" s="86">
        <v>45777</v>
      </c>
      <c r="Y1210">
        <v>5</v>
      </c>
      <c r="Z1210" s="86">
        <v>45777</v>
      </c>
      <c r="AA1210">
        <v>4</v>
      </c>
      <c r="AB1210">
        <v>3</v>
      </c>
      <c r="AC1210" t="s">
        <v>156</v>
      </c>
    </row>
    <row r="1211" spans="1:29" x14ac:dyDescent="0.2">
      <c r="A1211" t="s">
        <v>3115</v>
      </c>
      <c r="B1211" t="s">
        <v>3116</v>
      </c>
      <c r="C1211" t="s">
        <v>3115</v>
      </c>
      <c r="D1211" t="s">
        <v>84</v>
      </c>
      <c r="E1211" t="s">
        <v>434</v>
      </c>
      <c r="G1211" t="s">
        <v>90</v>
      </c>
      <c r="I1211" t="s">
        <v>91</v>
      </c>
      <c r="J1211" t="s">
        <v>323</v>
      </c>
      <c r="Q1211" s="86">
        <v>45154</v>
      </c>
      <c r="AA1211">
        <v>2</v>
      </c>
      <c r="AB1211">
        <v>2</v>
      </c>
      <c r="AC1211" t="s">
        <v>153</v>
      </c>
    </row>
    <row r="1212" spans="1:29" x14ac:dyDescent="0.2">
      <c r="A1212" t="s">
        <v>3117</v>
      </c>
      <c r="B1212" t="s">
        <v>3118</v>
      </c>
      <c r="C1212" t="s">
        <v>3117</v>
      </c>
      <c r="D1212" t="s">
        <v>84</v>
      </c>
      <c r="E1212" t="s">
        <v>89</v>
      </c>
      <c r="F1212" t="s">
        <v>642</v>
      </c>
      <c r="G1212" t="s">
        <v>90</v>
      </c>
      <c r="I1212" t="s">
        <v>91</v>
      </c>
      <c r="J1212" t="s">
        <v>323</v>
      </c>
      <c r="K1212" t="s">
        <v>1633</v>
      </c>
      <c r="L1212">
        <v>11.573</v>
      </c>
      <c r="M1212">
        <v>11.80385626</v>
      </c>
      <c r="N1212">
        <v>12.420999999999999</v>
      </c>
      <c r="O1212">
        <v>11.25291314</v>
      </c>
      <c r="P1212">
        <v>10.618</v>
      </c>
      <c r="Q1212" s="86">
        <v>45821</v>
      </c>
      <c r="S1212">
        <v>0.61</v>
      </c>
      <c r="T1212">
        <v>0.5</v>
      </c>
      <c r="V1212" t="s">
        <v>3119</v>
      </c>
      <c r="W1212">
        <v>5</v>
      </c>
      <c r="X1212" s="86">
        <v>45521</v>
      </c>
      <c r="Y1212">
        <v>4</v>
      </c>
      <c r="Z1212" s="86">
        <v>45382</v>
      </c>
      <c r="AA1212">
        <v>3</v>
      </c>
      <c r="AB1212">
        <v>3</v>
      </c>
      <c r="AC1212" t="s">
        <v>156</v>
      </c>
    </row>
    <row r="1213" spans="1:29" x14ac:dyDescent="0.2">
      <c r="A1213" t="s">
        <v>3120</v>
      </c>
      <c r="B1213" t="s">
        <v>3121</v>
      </c>
      <c r="C1213" t="s">
        <v>3120</v>
      </c>
      <c r="D1213" t="s">
        <v>84</v>
      </c>
      <c r="E1213" t="s">
        <v>89</v>
      </c>
      <c r="G1213" t="s">
        <v>90</v>
      </c>
      <c r="H1213" t="s">
        <v>163</v>
      </c>
      <c r="I1213" t="s">
        <v>91</v>
      </c>
      <c r="L1213">
        <v>4.1280000000000001</v>
      </c>
      <c r="M1213">
        <v>4.4783511410000001</v>
      </c>
      <c r="N1213">
        <v>4.883</v>
      </c>
      <c r="O1213">
        <v>3.9363974719999999</v>
      </c>
      <c r="P1213">
        <v>3.2759999999999998</v>
      </c>
      <c r="Q1213" s="86">
        <v>45821</v>
      </c>
      <c r="S1213">
        <v>0.69</v>
      </c>
      <c r="W1213">
        <v>3</v>
      </c>
      <c r="X1213" s="86">
        <v>45777</v>
      </c>
      <c r="Y1213">
        <v>2</v>
      </c>
      <c r="Z1213" s="86">
        <v>45777</v>
      </c>
      <c r="AB1213">
        <v>2</v>
      </c>
      <c r="AC1213" t="s">
        <v>153</v>
      </c>
    </row>
    <row r="1214" spans="1:29" x14ac:dyDescent="0.2">
      <c r="A1214" t="s">
        <v>3122</v>
      </c>
      <c r="B1214" t="s">
        <v>3123</v>
      </c>
      <c r="C1214" t="s">
        <v>3122</v>
      </c>
      <c r="D1214" t="s">
        <v>84</v>
      </c>
      <c r="E1214" t="s">
        <v>89</v>
      </c>
      <c r="F1214" t="s">
        <v>642</v>
      </c>
      <c r="G1214" t="s">
        <v>90</v>
      </c>
      <c r="I1214" t="s">
        <v>91</v>
      </c>
      <c r="J1214" t="s">
        <v>323</v>
      </c>
      <c r="K1214" t="s">
        <v>1835</v>
      </c>
      <c r="L1214">
        <v>5.7050000000000001</v>
      </c>
      <c r="M1214">
        <v>5.3153000199999996</v>
      </c>
      <c r="N1214">
        <v>5.5759999999999996</v>
      </c>
      <c r="O1214">
        <v>4.6518402859999997</v>
      </c>
      <c r="P1214">
        <v>5.0039999999999996</v>
      </c>
      <c r="Q1214" s="86">
        <v>45821</v>
      </c>
      <c r="R1214">
        <v>5</v>
      </c>
      <c r="S1214">
        <v>1.22</v>
      </c>
      <c r="T1214">
        <v>1.2</v>
      </c>
      <c r="V1214" t="s">
        <v>3124</v>
      </c>
      <c r="W1214">
        <v>5</v>
      </c>
      <c r="X1214" s="86">
        <v>45706</v>
      </c>
      <c r="Y1214">
        <v>4</v>
      </c>
      <c r="Z1214" s="86">
        <v>44077</v>
      </c>
      <c r="AA1214">
        <v>2</v>
      </c>
      <c r="AB1214">
        <v>3</v>
      </c>
      <c r="AC1214" t="s">
        <v>156</v>
      </c>
    </row>
    <row r="1215" spans="1:29" x14ac:dyDescent="0.2">
      <c r="A1215" t="s">
        <v>3125</v>
      </c>
      <c r="B1215" t="s">
        <v>3126</v>
      </c>
      <c r="C1215" t="s">
        <v>3125</v>
      </c>
      <c r="D1215" t="s">
        <v>84</v>
      </c>
      <c r="E1215" t="s">
        <v>89</v>
      </c>
      <c r="G1215" t="s">
        <v>90</v>
      </c>
      <c r="I1215" t="s">
        <v>91</v>
      </c>
      <c r="L1215">
        <v>11.004</v>
      </c>
      <c r="M1215">
        <v>9.5574477600000005</v>
      </c>
      <c r="N1215">
        <v>10.391999999999999</v>
      </c>
      <c r="O1215">
        <v>8.3757311100000003</v>
      </c>
      <c r="P1215">
        <v>8.99</v>
      </c>
      <c r="Q1215" s="86">
        <v>45821</v>
      </c>
      <c r="S1215">
        <v>0.11</v>
      </c>
      <c r="W1215">
        <v>6</v>
      </c>
      <c r="X1215" s="86">
        <v>45706</v>
      </c>
      <c r="Y1215">
        <v>4</v>
      </c>
      <c r="Z1215" s="86">
        <v>44897</v>
      </c>
      <c r="AB1215">
        <v>3</v>
      </c>
      <c r="AC1215" t="s">
        <v>156</v>
      </c>
    </row>
    <row r="1216" spans="1:29" x14ac:dyDescent="0.2">
      <c r="A1216" t="s">
        <v>3127</v>
      </c>
      <c r="B1216" t="s">
        <v>3128</v>
      </c>
      <c r="C1216" t="s">
        <v>3127</v>
      </c>
      <c r="D1216" t="s">
        <v>84</v>
      </c>
      <c r="E1216" t="s">
        <v>89</v>
      </c>
      <c r="G1216" t="s">
        <v>90</v>
      </c>
      <c r="I1216" t="s">
        <v>91</v>
      </c>
      <c r="L1216">
        <v>11.013999999999999</v>
      </c>
      <c r="M1216">
        <v>9.5582169869999998</v>
      </c>
      <c r="N1216">
        <v>10.395</v>
      </c>
      <c r="O1216">
        <v>8.3802145830000008</v>
      </c>
      <c r="P1216">
        <v>8.9960000000000004</v>
      </c>
      <c r="Q1216" s="86">
        <v>45821</v>
      </c>
      <c r="S1216">
        <v>0.12</v>
      </c>
      <c r="W1216">
        <v>6</v>
      </c>
      <c r="X1216" s="86">
        <v>45706</v>
      </c>
      <c r="Y1216">
        <v>4</v>
      </c>
      <c r="Z1216" s="86">
        <v>44897</v>
      </c>
      <c r="AB1216">
        <v>3</v>
      </c>
      <c r="AC1216" t="s">
        <v>156</v>
      </c>
    </row>
    <row r="1217" spans="1:29" x14ac:dyDescent="0.2">
      <c r="A1217" t="s">
        <v>3129</v>
      </c>
      <c r="B1217" t="s">
        <v>3130</v>
      </c>
      <c r="C1217" t="s">
        <v>3129</v>
      </c>
      <c r="D1217" t="s">
        <v>84</v>
      </c>
      <c r="E1217" t="s">
        <v>89</v>
      </c>
      <c r="F1217" t="s">
        <v>642</v>
      </c>
      <c r="G1217" t="s">
        <v>90</v>
      </c>
      <c r="I1217" t="s">
        <v>91</v>
      </c>
      <c r="J1217" t="s">
        <v>323</v>
      </c>
      <c r="K1217" t="s">
        <v>1236</v>
      </c>
      <c r="L1217">
        <v>11.444000000000001</v>
      </c>
      <c r="M1217">
        <v>10.070460110000001</v>
      </c>
      <c r="N1217">
        <v>11.036</v>
      </c>
      <c r="O1217">
        <v>8.9124529240000001</v>
      </c>
      <c r="P1217">
        <v>9.0779999999999994</v>
      </c>
      <c r="Q1217" s="86">
        <v>45821</v>
      </c>
      <c r="S1217">
        <v>0.13</v>
      </c>
      <c r="T1217">
        <v>0.04</v>
      </c>
      <c r="V1217" t="s">
        <v>3131</v>
      </c>
      <c r="W1217">
        <v>6</v>
      </c>
      <c r="X1217" s="86">
        <v>45706</v>
      </c>
      <c r="Y1217">
        <v>4</v>
      </c>
      <c r="Z1217" s="86">
        <v>44897</v>
      </c>
      <c r="AA1217">
        <v>3</v>
      </c>
      <c r="AB1217">
        <v>3</v>
      </c>
      <c r="AC1217" t="s">
        <v>156</v>
      </c>
    </row>
    <row r="1218" spans="1:29" x14ac:dyDescent="0.2">
      <c r="A1218" t="s">
        <v>3132</v>
      </c>
      <c r="B1218" t="s">
        <v>3133</v>
      </c>
      <c r="C1218" t="s">
        <v>3132</v>
      </c>
      <c r="D1218" t="s">
        <v>84</v>
      </c>
      <c r="E1218" t="s">
        <v>89</v>
      </c>
      <c r="G1218" t="s">
        <v>90</v>
      </c>
      <c r="H1218" t="s">
        <v>3134</v>
      </c>
      <c r="I1218" t="s">
        <v>91</v>
      </c>
      <c r="L1218">
        <v>15.545</v>
      </c>
      <c r="M1218">
        <v>15.457636770000001</v>
      </c>
      <c r="N1218">
        <v>16.201000000000001</v>
      </c>
      <c r="O1218">
        <v>12.755924</v>
      </c>
      <c r="P1218">
        <v>11.29</v>
      </c>
      <c r="Q1218" s="86">
        <v>45821</v>
      </c>
      <c r="S1218">
        <v>0.41</v>
      </c>
      <c r="W1218">
        <v>6</v>
      </c>
      <c r="X1218" s="86">
        <v>45706</v>
      </c>
      <c r="Y1218">
        <v>5</v>
      </c>
      <c r="Z1218" s="86">
        <v>44897</v>
      </c>
      <c r="AB1218">
        <v>3</v>
      </c>
      <c r="AC1218" t="s">
        <v>156</v>
      </c>
    </row>
    <row r="1219" spans="1:29" x14ac:dyDescent="0.2">
      <c r="A1219" t="s">
        <v>3135</v>
      </c>
      <c r="B1219" t="s">
        <v>3136</v>
      </c>
      <c r="C1219" t="s">
        <v>3135</v>
      </c>
      <c r="D1219" t="s">
        <v>84</v>
      </c>
      <c r="E1219" t="s">
        <v>89</v>
      </c>
      <c r="F1219" t="s">
        <v>642</v>
      </c>
      <c r="G1219" t="s">
        <v>90</v>
      </c>
      <c r="I1219" t="s">
        <v>91</v>
      </c>
      <c r="J1219" t="s">
        <v>323</v>
      </c>
      <c r="K1219" t="s">
        <v>1236</v>
      </c>
      <c r="L1219">
        <v>9.2479999999999993</v>
      </c>
      <c r="M1219">
        <v>9.6829152159999996</v>
      </c>
      <c r="N1219">
        <v>10.125</v>
      </c>
      <c r="O1219">
        <v>6.5905289649999999</v>
      </c>
      <c r="P1219">
        <v>5.2859999999999996</v>
      </c>
      <c r="Q1219" s="86">
        <v>45821</v>
      </c>
      <c r="S1219">
        <v>0.13</v>
      </c>
      <c r="T1219">
        <v>0.1</v>
      </c>
      <c r="V1219" t="s">
        <v>3137</v>
      </c>
      <c r="W1219">
        <v>5</v>
      </c>
      <c r="X1219" s="86">
        <v>45791</v>
      </c>
      <c r="Y1219">
        <v>3</v>
      </c>
      <c r="Z1219" s="86">
        <v>44897</v>
      </c>
      <c r="AA1219">
        <v>3</v>
      </c>
      <c r="AB1219">
        <v>3</v>
      </c>
      <c r="AC1219" t="s">
        <v>156</v>
      </c>
    </row>
    <row r="1220" spans="1:29" x14ac:dyDescent="0.2">
      <c r="A1220" t="s">
        <v>3138</v>
      </c>
      <c r="B1220" t="s">
        <v>3139</v>
      </c>
      <c r="C1220" t="s">
        <v>3138</v>
      </c>
      <c r="D1220" t="s">
        <v>84</v>
      </c>
      <c r="E1220" t="s">
        <v>89</v>
      </c>
      <c r="F1220" t="s">
        <v>642</v>
      </c>
      <c r="G1220" t="s">
        <v>90</v>
      </c>
      <c r="I1220" t="s">
        <v>91</v>
      </c>
      <c r="J1220" t="s">
        <v>323</v>
      </c>
      <c r="K1220" t="s">
        <v>1236</v>
      </c>
      <c r="L1220">
        <v>15.021000000000001</v>
      </c>
      <c r="M1220">
        <v>13.01464769</v>
      </c>
      <c r="N1220">
        <v>14.747999999999999</v>
      </c>
      <c r="O1220">
        <v>12.40947336</v>
      </c>
      <c r="P1220">
        <v>11.975</v>
      </c>
      <c r="Q1220" s="86">
        <v>45821</v>
      </c>
      <c r="S1220">
        <v>0.06</v>
      </c>
      <c r="T1220">
        <v>0.04</v>
      </c>
      <c r="V1220" t="s">
        <v>3140</v>
      </c>
      <c r="W1220">
        <v>5</v>
      </c>
      <c r="X1220" s="86">
        <v>45706</v>
      </c>
      <c r="Y1220">
        <v>4</v>
      </c>
      <c r="Z1220" s="86">
        <v>44897</v>
      </c>
      <c r="AA1220">
        <v>3</v>
      </c>
      <c r="AB1220">
        <v>3</v>
      </c>
      <c r="AC1220" t="s">
        <v>156</v>
      </c>
    </row>
    <row r="1221" spans="1:29" x14ac:dyDescent="0.2">
      <c r="A1221" t="s">
        <v>3141</v>
      </c>
      <c r="B1221" t="s">
        <v>3142</v>
      </c>
      <c r="C1221" t="s">
        <v>3141</v>
      </c>
      <c r="D1221" t="s">
        <v>84</v>
      </c>
      <c r="E1221" t="s">
        <v>89</v>
      </c>
      <c r="F1221" t="s">
        <v>642</v>
      </c>
      <c r="G1221" t="s">
        <v>90</v>
      </c>
      <c r="I1221" t="s">
        <v>91</v>
      </c>
      <c r="J1221" t="s">
        <v>323</v>
      </c>
      <c r="K1221" t="s">
        <v>1236</v>
      </c>
      <c r="L1221">
        <v>15.021000000000001</v>
      </c>
      <c r="M1221">
        <v>13.01506955</v>
      </c>
      <c r="N1221">
        <v>14.75</v>
      </c>
      <c r="O1221">
        <v>12.41083594</v>
      </c>
      <c r="P1221">
        <v>11.978999999999999</v>
      </c>
      <c r="Q1221" s="86">
        <v>45821</v>
      </c>
      <c r="S1221">
        <v>0.06</v>
      </c>
      <c r="T1221">
        <v>0.04</v>
      </c>
      <c r="V1221" t="s">
        <v>3143</v>
      </c>
      <c r="W1221">
        <v>5</v>
      </c>
      <c r="X1221" s="86">
        <v>45706</v>
      </c>
      <c r="Y1221">
        <v>4</v>
      </c>
      <c r="Z1221" s="86">
        <v>44897</v>
      </c>
      <c r="AA1221">
        <v>3</v>
      </c>
      <c r="AB1221">
        <v>3</v>
      </c>
      <c r="AC1221" t="s">
        <v>156</v>
      </c>
    </row>
    <row r="1222" spans="1:29" x14ac:dyDescent="0.2">
      <c r="A1222" t="s">
        <v>3144</v>
      </c>
      <c r="B1222" t="s">
        <v>3145</v>
      </c>
      <c r="C1222" t="s">
        <v>3144</v>
      </c>
      <c r="D1222" t="s">
        <v>84</v>
      </c>
      <c r="E1222" t="s">
        <v>89</v>
      </c>
      <c r="G1222" t="s">
        <v>90</v>
      </c>
      <c r="I1222" t="s">
        <v>91</v>
      </c>
      <c r="L1222">
        <v>14.906000000000001</v>
      </c>
      <c r="M1222">
        <v>12.48962491</v>
      </c>
      <c r="N1222">
        <v>14.548</v>
      </c>
      <c r="O1222">
        <v>10.37825297</v>
      </c>
      <c r="P1222">
        <v>11.669</v>
      </c>
      <c r="Q1222" s="86">
        <v>45821</v>
      </c>
      <c r="S1222">
        <v>0.05</v>
      </c>
      <c r="W1222">
        <v>6</v>
      </c>
      <c r="X1222" s="86">
        <v>45706</v>
      </c>
      <c r="Y1222">
        <v>4</v>
      </c>
      <c r="Z1222" s="86">
        <v>44897</v>
      </c>
      <c r="AB1222">
        <v>3</v>
      </c>
      <c r="AC1222" t="s">
        <v>156</v>
      </c>
    </row>
    <row r="1223" spans="1:29" x14ac:dyDescent="0.2">
      <c r="A1223" t="s">
        <v>3146</v>
      </c>
      <c r="B1223" t="s">
        <v>3147</v>
      </c>
      <c r="C1223" t="s">
        <v>3146</v>
      </c>
      <c r="D1223" t="s">
        <v>84</v>
      </c>
      <c r="E1223" t="s">
        <v>89</v>
      </c>
      <c r="F1223" t="s">
        <v>642</v>
      </c>
      <c r="G1223" t="s">
        <v>90</v>
      </c>
      <c r="I1223" t="s">
        <v>91</v>
      </c>
      <c r="J1223" t="s">
        <v>323</v>
      </c>
      <c r="K1223" t="s">
        <v>1236</v>
      </c>
      <c r="L1223">
        <v>14.907999999999999</v>
      </c>
      <c r="M1223">
        <v>12.493524860000001</v>
      </c>
      <c r="N1223">
        <v>14.554</v>
      </c>
      <c r="O1223">
        <v>10.38960807</v>
      </c>
      <c r="P1223">
        <v>11.686</v>
      </c>
      <c r="Q1223" s="86">
        <v>45821</v>
      </c>
      <c r="S1223">
        <v>0.08</v>
      </c>
      <c r="T1223">
        <v>0.03</v>
      </c>
      <c r="V1223" t="s">
        <v>3148</v>
      </c>
      <c r="W1223">
        <v>6</v>
      </c>
      <c r="X1223" s="86">
        <v>45706</v>
      </c>
      <c r="Y1223">
        <v>4</v>
      </c>
      <c r="Z1223" s="86">
        <v>44897</v>
      </c>
      <c r="AA1223">
        <v>3</v>
      </c>
      <c r="AB1223">
        <v>3</v>
      </c>
      <c r="AC1223" t="s">
        <v>156</v>
      </c>
    </row>
    <row r="1224" spans="1:29" x14ac:dyDescent="0.2">
      <c r="A1224" t="s">
        <v>3149</v>
      </c>
      <c r="B1224" t="s">
        <v>3150</v>
      </c>
      <c r="C1224" t="s">
        <v>3149</v>
      </c>
      <c r="D1224" t="s">
        <v>84</v>
      </c>
      <c r="E1224" t="s">
        <v>89</v>
      </c>
      <c r="G1224" t="s">
        <v>90</v>
      </c>
      <c r="I1224" t="s">
        <v>91</v>
      </c>
      <c r="J1224" t="s">
        <v>323</v>
      </c>
      <c r="K1224" t="s">
        <v>1236</v>
      </c>
      <c r="L1224">
        <v>12.472</v>
      </c>
      <c r="M1224">
        <v>10.384650110000001</v>
      </c>
      <c r="N1224">
        <v>11.414</v>
      </c>
      <c r="O1224">
        <v>9.1614589009999996</v>
      </c>
      <c r="P1224">
        <v>8.7210000000000001</v>
      </c>
      <c r="Q1224" s="86">
        <v>45821</v>
      </c>
      <c r="S1224">
        <v>0.14000000000000001</v>
      </c>
      <c r="T1224">
        <v>0.1</v>
      </c>
      <c r="W1224">
        <v>5</v>
      </c>
      <c r="X1224" s="86">
        <v>45706</v>
      </c>
      <c r="Y1224">
        <v>4</v>
      </c>
      <c r="Z1224" s="86">
        <v>44897</v>
      </c>
      <c r="AA1224">
        <v>3</v>
      </c>
      <c r="AB1224">
        <v>3</v>
      </c>
      <c r="AC1224" t="s">
        <v>156</v>
      </c>
    </row>
    <row r="1225" spans="1:29" x14ac:dyDescent="0.2">
      <c r="A1225" t="s">
        <v>3151</v>
      </c>
      <c r="B1225" t="s">
        <v>3152</v>
      </c>
      <c r="C1225" t="s">
        <v>3151</v>
      </c>
      <c r="D1225" t="s">
        <v>84</v>
      </c>
      <c r="E1225" t="s">
        <v>89</v>
      </c>
      <c r="G1225" t="s">
        <v>90</v>
      </c>
      <c r="H1225" t="s">
        <v>3134</v>
      </c>
      <c r="I1225" t="s">
        <v>91</v>
      </c>
      <c r="L1225">
        <v>12.477</v>
      </c>
      <c r="M1225">
        <v>10.388619630000001</v>
      </c>
      <c r="N1225">
        <v>11.42</v>
      </c>
      <c r="O1225">
        <v>9.1641276509999994</v>
      </c>
      <c r="P1225">
        <v>8.7260000000000009</v>
      </c>
      <c r="Q1225" s="86">
        <v>45821</v>
      </c>
      <c r="S1225">
        <v>0.13</v>
      </c>
      <c r="W1225">
        <v>5</v>
      </c>
      <c r="X1225" s="86">
        <v>45706</v>
      </c>
      <c r="Y1225">
        <v>4</v>
      </c>
      <c r="Z1225" s="86">
        <v>44897</v>
      </c>
      <c r="AB1225">
        <v>3</v>
      </c>
      <c r="AC1225" t="s">
        <v>156</v>
      </c>
    </row>
    <row r="1226" spans="1:29" x14ac:dyDescent="0.2">
      <c r="A1226" t="s">
        <v>3153</v>
      </c>
      <c r="B1226" t="s">
        <v>3154</v>
      </c>
      <c r="C1226" t="s">
        <v>3153</v>
      </c>
      <c r="D1226" t="s">
        <v>84</v>
      </c>
      <c r="E1226" t="s">
        <v>89</v>
      </c>
      <c r="F1226" t="s">
        <v>642</v>
      </c>
      <c r="G1226" t="s">
        <v>90</v>
      </c>
      <c r="I1226" t="s">
        <v>91</v>
      </c>
      <c r="J1226" t="s">
        <v>323</v>
      </c>
      <c r="K1226" t="s">
        <v>1236</v>
      </c>
      <c r="L1226">
        <v>18.465</v>
      </c>
      <c r="M1226">
        <v>14.124009839999999</v>
      </c>
      <c r="N1226">
        <v>19.370999999999999</v>
      </c>
      <c r="O1226">
        <v>12.4831605</v>
      </c>
      <c r="P1226">
        <v>13.545</v>
      </c>
      <c r="Q1226" s="86">
        <v>45821</v>
      </c>
      <c r="S1226">
        <v>0.19</v>
      </c>
      <c r="T1226">
        <v>0.1</v>
      </c>
      <c r="W1226">
        <v>6</v>
      </c>
      <c r="X1226" s="86">
        <v>45706</v>
      </c>
      <c r="Y1226">
        <v>4</v>
      </c>
      <c r="Z1226" s="86">
        <v>44897</v>
      </c>
      <c r="AA1226">
        <v>3</v>
      </c>
      <c r="AB1226">
        <v>3</v>
      </c>
      <c r="AC1226" t="s">
        <v>156</v>
      </c>
    </row>
    <row r="1227" spans="1:29" x14ac:dyDescent="0.2">
      <c r="A1227" t="s">
        <v>3155</v>
      </c>
      <c r="B1227" t="s">
        <v>3156</v>
      </c>
      <c r="C1227" t="s">
        <v>3155</v>
      </c>
      <c r="D1227" t="s">
        <v>84</v>
      </c>
      <c r="E1227" t="s">
        <v>89</v>
      </c>
      <c r="G1227" t="s">
        <v>90</v>
      </c>
      <c r="L1227">
        <v>4.4269999999999996</v>
      </c>
      <c r="M1227">
        <v>4.5605630440000002</v>
      </c>
      <c r="N1227">
        <v>4.9249999999999998</v>
      </c>
      <c r="O1227">
        <v>4.6650113490000003</v>
      </c>
      <c r="P1227">
        <v>3.214</v>
      </c>
      <c r="Q1227" s="86">
        <v>45821</v>
      </c>
      <c r="W1227">
        <v>4</v>
      </c>
      <c r="X1227" s="86">
        <v>45699</v>
      </c>
      <c r="Y1227">
        <v>2</v>
      </c>
      <c r="Z1227" s="86">
        <v>45626</v>
      </c>
      <c r="AB1227">
        <v>2</v>
      </c>
      <c r="AC1227" t="s">
        <v>153</v>
      </c>
    </row>
    <row r="1228" spans="1:29" x14ac:dyDescent="0.2">
      <c r="A1228" t="s">
        <v>3157</v>
      </c>
      <c r="B1228" t="s">
        <v>3158</v>
      </c>
      <c r="C1228" t="s">
        <v>3157</v>
      </c>
      <c r="D1228" t="s">
        <v>84</v>
      </c>
      <c r="E1228" t="s">
        <v>89</v>
      </c>
      <c r="F1228" t="s">
        <v>642</v>
      </c>
      <c r="G1228" t="s">
        <v>90</v>
      </c>
      <c r="I1228" t="s">
        <v>91</v>
      </c>
      <c r="J1228" t="s">
        <v>323</v>
      </c>
      <c r="K1228" t="s">
        <v>1055</v>
      </c>
      <c r="L1228">
        <v>12.968999999999999</v>
      </c>
      <c r="M1228">
        <v>10.97622464</v>
      </c>
      <c r="N1228">
        <v>12.166</v>
      </c>
      <c r="O1228">
        <v>10.544771280000001</v>
      </c>
      <c r="P1228">
        <v>10.568</v>
      </c>
      <c r="Q1228" s="86">
        <v>45821</v>
      </c>
      <c r="R1228">
        <v>3</v>
      </c>
      <c r="S1228">
        <v>0.79</v>
      </c>
      <c r="T1228">
        <v>0.75</v>
      </c>
      <c r="V1228" t="s">
        <v>3159</v>
      </c>
      <c r="W1228">
        <v>6</v>
      </c>
      <c r="X1228" s="86">
        <v>45777</v>
      </c>
      <c r="Y1228">
        <v>4</v>
      </c>
      <c r="Z1228" s="86">
        <v>45777</v>
      </c>
      <c r="AA1228">
        <v>3</v>
      </c>
      <c r="AB1228">
        <v>3</v>
      </c>
      <c r="AC1228" t="s">
        <v>156</v>
      </c>
    </row>
    <row r="1229" spans="1:29" x14ac:dyDescent="0.2">
      <c r="A1229" t="s">
        <v>3160</v>
      </c>
      <c r="B1229" t="s">
        <v>3161</v>
      </c>
      <c r="C1229" t="s">
        <v>3160</v>
      </c>
      <c r="D1229" t="s">
        <v>84</v>
      </c>
      <c r="E1229" t="s">
        <v>89</v>
      </c>
      <c r="G1229" t="s">
        <v>90</v>
      </c>
      <c r="I1229" t="s">
        <v>91</v>
      </c>
      <c r="J1229" t="s">
        <v>323</v>
      </c>
      <c r="L1229">
        <v>7.3890000000000002</v>
      </c>
      <c r="M1229">
        <v>7.0600279879999999</v>
      </c>
      <c r="N1229">
        <v>7.6580000000000004</v>
      </c>
      <c r="O1229">
        <v>6.1959424969999999</v>
      </c>
      <c r="P1229">
        <v>4.7110000000000003</v>
      </c>
      <c r="Q1229" s="86">
        <v>45821</v>
      </c>
      <c r="S1229">
        <v>1.07</v>
      </c>
      <c r="T1229">
        <v>0.63</v>
      </c>
      <c r="V1229" t="s">
        <v>3162</v>
      </c>
      <c r="W1229">
        <v>5</v>
      </c>
      <c r="X1229" s="86">
        <v>45705</v>
      </c>
      <c r="Y1229">
        <v>3</v>
      </c>
      <c r="Z1229" s="86">
        <v>45657</v>
      </c>
      <c r="AA1229">
        <v>3</v>
      </c>
      <c r="AB1229">
        <v>3</v>
      </c>
      <c r="AC1229" t="s">
        <v>156</v>
      </c>
    </row>
    <row r="1230" spans="1:29" x14ac:dyDescent="0.2">
      <c r="A1230" t="s">
        <v>3163</v>
      </c>
      <c r="B1230" t="s">
        <v>3164</v>
      </c>
      <c r="C1230" t="s">
        <v>3163</v>
      </c>
      <c r="D1230" t="s">
        <v>84</v>
      </c>
      <c r="E1230" t="s">
        <v>89</v>
      </c>
      <c r="G1230" t="s">
        <v>90</v>
      </c>
      <c r="I1230" t="s">
        <v>91</v>
      </c>
      <c r="J1230" t="s">
        <v>323</v>
      </c>
      <c r="K1230" t="s">
        <v>2363</v>
      </c>
      <c r="L1230">
        <v>10.161</v>
      </c>
      <c r="M1230">
        <v>10.899224350000001</v>
      </c>
      <c r="N1230">
        <v>10.644</v>
      </c>
      <c r="O1230">
        <v>8.3062641609999996</v>
      </c>
      <c r="P1230">
        <v>7.6829999999999998</v>
      </c>
      <c r="Q1230" s="86">
        <v>45821</v>
      </c>
      <c r="S1230">
        <v>0.62</v>
      </c>
      <c r="T1230">
        <v>0.6</v>
      </c>
      <c r="V1230" t="s">
        <v>3165</v>
      </c>
      <c r="W1230">
        <v>5</v>
      </c>
      <c r="X1230" s="86">
        <v>45705</v>
      </c>
      <c r="Y1230">
        <v>3</v>
      </c>
      <c r="Z1230" s="86">
        <v>45657</v>
      </c>
      <c r="AA1230">
        <v>3</v>
      </c>
      <c r="AB1230">
        <v>3</v>
      </c>
      <c r="AC1230" t="s">
        <v>156</v>
      </c>
    </row>
    <row r="1231" spans="1:29" x14ac:dyDescent="0.2">
      <c r="A1231" t="s">
        <v>3166</v>
      </c>
      <c r="B1231" t="s">
        <v>3167</v>
      </c>
      <c r="C1231" t="s">
        <v>3166</v>
      </c>
      <c r="D1231" t="s">
        <v>84</v>
      </c>
      <c r="E1231" t="s">
        <v>89</v>
      </c>
      <c r="G1231" t="s">
        <v>90</v>
      </c>
      <c r="I1231" t="s">
        <v>91</v>
      </c>
      <c r="J1231" t="s">
        <v>323</v>
      </c>
      <c r="K1231" t="s">
        <v>3168</v>
      </c>
      <c r="L1231">
        <v>18.483000000000001</v>
      </c>
      <c r="M1231">
        <v>16.316880739999998</v>
      </c>
      <c r="N1231">
        <v>20.215</v>
      </c>
      <c r="O1231">
        <v>17.844428369999999</v>
      </c>
      <c r="P1231">
        <v>17.359000000000002</v>
      </c>
      <c r="Q1231" s="86">
        <v>45821</v>
      </c>
      <c r="S1231">
        <v>0.83</v>
      </c>
      <c r="T1231">
        <v>0.75</v>
      </c>
      <c r="V1231" t="s">
        <v>3169</v>
      </c>
      <c r="W1231">
        <v>6</v>
      </c>
      <c r="X1231" s="86">
        <v>45733</v>
      </c>
      <c r="Y1231">
        <v>4</v>
      </c>
      <c r="Z1231" s="86">
        <v>44169</v>
      </c>
      <c r="AA1231">
        <v>3</v>
      </c>
      <c r="AB1231">
        <v>3</v>
      </c>
      <c r="AC1231" t="s">
        <v>156</v>
      </c>
    </row>
    <row r="1232" spans="1:29" x14ac:dyDescent="0.2">
      <c r="A1232" t="s">
        <v>3170</v>
      </c>
      <c r="B1232" t="s">
        <v>3171</v>
      </c>
      <c r="C1232" t="s">
        <v>3170</v>
      </c>
      <c r="D1232" t="s">
        <v>84</v>
      </c>
      <c r="E1232" t="s">
        <v>89</v>
      </c>
      <c r="G1232" t="s">
        <v>90</v>
      </c>
      <c r="H1232" t="s">
        <v>225</v>
      </c>
      <c r="I1232" t="s">
        <v>91</v>
      </c>
      <c r="L1232">
        <v>17.515999999999998</v>
      </c>
      <c r="M1232">
        <v>13.3004748</v>
      </c>
      <c r="N1232">
        <v>18.241</v>
      </c>
      <c r="O1232">
        <v>11.098924650000001</v>
      </c>
      <c r="P1232">
        <v>12.525</v>
      </c>
      <c r="Q1232" s="86">
        <v>45821</v>
      </c>
      <c r="S1232">
        <v>0.87</v>
      </c>
      <c r="W1232">
        <v>6</v>
      </c>
      <c r="X1232" s="86">
        <v>45729</v>
      </c>
      <c r="Y1232">
        <v>4</v>
      </c>
      <c r="Z1232" s="86">
        <v>45692</v>
      </c>
      <c r="AB1232">
        <v>3</v>
      </c>
      <c r="AC1232" t="s">
        <v>156</v>
      </c>
    </row>
    <row r="1233" spans="1:29" x14ac:dyDescent="0.2">
      <c r="A1233" t="s">
        <v>3172</v>
      </c>
      <c r="B1233" t="s">
        <v>3173</v>
      </c>
      <c r="C1233" t="s">
        <v>3172</v>
      </c>
      <c r="D1233" t="s">
        <v>84</v>
      </c>
      <c r="E1233" t="s">
        <v>89</v>
      </c>
      <c r="G1233" t="s">
        <v>90</v>
      </c>
      <c r="H1233" t="s">
        <v>3134</v>
      </c>
      <c r="I1233" t="s">
        <v>91</v>
      </c>
      <c r="L1233">
        <v>15.186999999999999</v>
      </c>
      <c r="M1233">
        <v>12.78613346</v>
      </c>
      <c r="N1233">
        <v>14.166</v>
      </c>
      <c r="O1233">
        <v>12.39242095</v>
      </c>
      <c r="P1233">
        <v>10.426</v>
      </c>
      <c r="Q1233" s="86">
        <v>45821</v>
      </c>
      <c r="S1233">
        <v>0.65</v>
      </c>
      <c r="W1233">
        <v>6</v>
      </c>
      <c r="X1233" s="86">
        <v>45803</v>
      </c>
      <c r="Y1233">
        <v>4</v>
      </c>
      <c r="Z1233" s="86">
        <v>45803</v>
      </c>
      <c r="AB1233">
        <v>3</v>
      </c>
      <c r="AC1233" t="s">
        <v>156</v>
      </c>
    </row>
    <row r="1234" spans="1:29" x14ac:dyDescent="0.2">
      <c r="A1234" t="s">
        <v>3174</v>
      </c>
      <c r="B1234" t="s">
        <v>3175</v>
      </c>
      <c r="C1234" t="s">
        <v>3174</v>
      </c>
      <c r="D1234" t="s">
        <v>84</v>
      </c>
      <c r="E1234" t="s">
        <v>89</v>
      </c>
      <c r="G1234" t="s">
        <v>90</v>
      </c>
      <c r="I1234" t="s">
        <v>91</v>
      </c>
      <c r="J1234" t="s">
        <v>323</v>
      </c>
      <c r="K1234" t="s">
        <v>1247</v>
      </c>
      <c r="L1234">
        <v>21.611000000000001</v>
      </c>
      <c r="M1234">
        <v>15.32077496</v>
      </c>
      <c r="N1234">
        <v>19.521000000000001</v>
      </c>
      <c r="O1234">
        <v>14.4250072</v>
      </c>
      <c r="P1234">
        <v>14.49</v>
      </c>
      <c r="Q1234" s="86">
        <v>45821</v>
      </c>
      <c r="R1234">
        <v>5</v>
      </c>
      <c r="S1234">
        <v>0.84</v>
      </c>
      <c r="T1234">
        <v>0.85</v>
      </c>
      <c r="V1234" t="s">
        <v>3176</v>
      </c>
      <c r="W1234">
        <v>6</v>
      </c>
      <c r="X1234" s="86">
        <v>45808</v>
      </c>
      <c r="AA1234">
        <v>4</v>
      </c>
      <c r="AB1234">
        <v>4</v>
      </c>
      <c r="AC1234" t="s">
        <v>127</v>
      </c>
    </row>
    <row r="1235" spans="1:29" x14ac:dyDescent="0.2">
      <c r="A1235" t="s">
        <v>3177</v>
      </c>
      <c r="B1235" t="s">
        <v>3178</v>
      </c>
      <c r="C1235" t="s">
        <v>3177</v>
      </c>
      <c r="D1235" t="s">
        <v>84</v>
      </c>
      <c r="E1235" t="s">
        <v>89</v>
      </c>
      <c r="F1235" t="s">
        <v>642</v>
      </c>
      <c r="G1235" t="s">
        <v>90</v>
      </c>
      <c r="I1235" t="s">
        <v>91</v>
      </c>
      <c r="J1235" t="s">
        <v>323</v>
      </c>
      <c r="K1235" t="s">
        <v>1082</v>
      </c>
      <c r="L1235">
        <v>9.1020000000000003</v>
      </c>
      <c r="M1235">
        <v>9.5384867619999998</v>
      </c>
      <c r="N1235">
        <v>9.99</v>
      </c>
      <c r="O1235">
        <v>6.5533159559999996</v>
      </c>
      <c r="P1235">
        <v>5.351</v>
      </c>
      <c r="Q1235" s="86">
        <v>45821</v>
      </c>
      <c r="S1235">
        <v>0.15</v>
      </c>
      <c r="V1235" t="s">
        <v>3179</v>
      </c>
      <c r="W1235">
        <v>4</v>
      </c>
      <c r="X1235" s="86">
        <v>45737</v>
      </c>
      <c r="Y1235">
        <v>3</v>
      </c>
      <c r="Z1235" s="86">
        <v>45657</v>
      </c>
      <c r="AA1235">
        <v>3</v>
      </c>
      <c r="AB1235">
        <v>3</v>
      </c>
      <c r="AC1235" t="s">
        <v>156</v>
      </c>
    </row>
    <row r="1236" spans="1:29" x14ac:dyDescent="0.2">
      <c r="A1236" t="s">
        <v>3180</v>
      </c>
      <c r="B1236" t="s">
        <v>3181</v>
      </c>
      <c r="C1236" t="s">
        <v>3180</v>
      </c>
      <c r="D1236" t="s">
        <v>84</v>
      </c>
      <c r="E1236" t="s">
        <v>89</v>
      </c>
      <c r="G1236" t="s">
        <v>90</v>
      </c>
      <c r="I1236" t="s">
        <v>91</v>
      </c>
      <c r="J1236" t="s">
        <v>323</v>
      </c>
      <c r="K1236" t="s">
        <v>1055</v>
      </c>
      <c r="L1236">
        <v>20.324000000000002</v>
      </c>
      <c r="M1236">
        <v>17.173764869999999</v>
      </c>
      <c r="N1236">
        <v>20.645</v>
      </c>
      <c r="O1236">
        <v>19.377675799999999</v>
      </c>
      <c r="P1236">
        <v>20.995000000000001</v>
      </c>
      <c r="Q1236" s="86">
        <v>45821</v>
      </c>
      <c r="R1236">
        <v>3</v>
      </c>
      <c r="S1236">
        <v>0.88</v>
      </c>
      <c r="T1236">
        <v>0.75</v>
      </c>
      <c r="V1236" t="s">
        <v>3182</v>
      </c>
      <c r="W1236">
        <v>6</v>
      </c>
      <c r="X1236" s="86">
        <v>45777</v>
      </c>
      <c r="Y1236">
        <v>5</v>
      </c>
      <c r="Z1236" s="86">
        <v>45777</v>
      </c>
      <c r="AA1236">
        <v>3</v>
      </c>
      <c r="AB1236">
        <v>3</v>
      </c>
      <c r="AC1236" t="s">
        <v>156</v>
      </c>
    </row>
    <row r="1237" spans="1:29" x14ac:dyDescent="0.2">
      <c r="A1237" t="s">
        <v>3183</v>
      </c>
      <c r="B1237" t="s">
        <v>3184</v>
      </c>
      <c r="C1237" t="s">
        <v>3183</v>
      </c>
      <c r="D1237" t="s">
        <v>84</v>
      </c>
      <c r="E1237" t="s">
        <v>89</v>
      </c>
      <c r="G1237" t="s">
        <v>90</v>
      </c>
      <c r="I1237" t="s">
        <v>91</v>
      </c>
      <c r="J1237" t="s">
        <v>323</v>
      </c>
      <c r="K1237" t="s">
        <v>2425</v>
      </c>
      <c r="L1237">
        <v>14.875999999999999</v>
      </c>
      <c r="M1237">
        <v>10.722425189999999</v>
      </c>
      <c r="N1237">
        <v>14.648999999999999</v>
      </c>
      <c r="O1237">
        <v>10.516895180000001</v>
      </c>
      <c r="P1237">
        <v>10.265000000000001</v>
      </c>
      <c r="Q1237" s="86">
        <v>45821</v>
      </c>
      <c r="S1237">
        <v>1.7</v>
      </c>
      <c r="T1237">
        <v>0.75</v>
      </c>
      <c r="V1237" t="s">
        <v>3185</v>
      </c>
      <c r="W1237">
        <v>5</v>
      </c>
      <c r="X1237" s="86">
        <v>45808</v>
      </c>
      <c r="AA1237">
        <v>3</v>
      </c>
      <c r="AB1237">
        <v>3</v>
      </c>
      <c r="AC1237" t="s">
        <v>156</v>
      </c>
    </row>
    <row r="1238" spans="1:29" x14ac:dyDescent="0.2">
      <c r="A1238" t="s">
        <v>3186</v>
      </c>
      <c r="B1238" t="s">
        <v>3187</v>
      </c>
      <c r="C1238" t="s">
        <v>3186</v>
      </c>
      <c r="D1238" t="s">
        <v>84</v>
      </c>
      <c r="E1238" t="s">
        <v>89</v>
      </c>
      <c r="G1238" t="s">
        <v>90</v>
      </c>
      <c r="H1238" t="s">
        <v>196</v>
      </c>
      <c r="I1238" t="s">
        <v>91</v>
      </c>
      <c r="L1238">
        <v>9.0779999999999994</v>
      </c>
      <c r="M1238">
        <v>9.5007618780000005</v>
      </c>
      <c r="N1238">
        <v>9.9510000000000005</v>
      </c>
      <c r="O1238">
        <v>6.5530873170000001</v>
      </c>
      <c r="P1238">
        <v>5.3310000000000004</v>
      </c>
      <c r="Q1238" s="86">
        <v>45821</v>
      </c>
      <c r="S1238">
        <v>0.15</v>
      </c>
      <c r="W1238">
        <v>4</v>
      </c>
      <c r="X1238" s="86">
        <v>45737</v>
      </c>
      <c r="Y1238">
        <v>7</v>
      </c>
      <c r="Z1238" s="86">
        <v>45657</v>
      </c>
      <c r="AB1238">
        <v>5</v>
      </c>
      <c r="AC1238" t="s">
        <v>86</v>
      </c>
    </row>
    <row r="1239" spans="1:29" x14ac:dyDescent="0.2">
      <c r="A1239" t="s">
        <v>3188</v>
      </c>
      <c r="B1239" t="s">
        <v>3189</v>
      </c>
      <c r="C1239" t="s">
        <v>3188</v>
      </c>
      <c r="D1239" t="s">
        <v>84</v>
      </c>
      <c r="E1239" t="s">
        <v>89</v>
      </c>
      <c r="F1239" t="s">
        <v>642</v>
      </c>
      <c r="G1239" t="s">
        <v>90</v>
      </c>
      <c r="I1239" t="s">
        <v>91</v>
      </c>
      <c r="J1239" t="s">
        <v>323</v>
      </c>
      <c r="K1239" t="s">
        <v>778</v>
      </c>
      <c r="L1239">
        <v>9.2560000000000002</v>
      </c>
      <c r="M1239">
        <v>9.6999280320000008</v>
      </c>
      <c r="N1239">
        <v>10.132999999999999</v>
      </c>
      <c r="O1239">
        <v>6.6823308160000003</v>
      </c>
      <c r="P1239">
        <v>5.5869999999999997</v>
      </c>
      <c r="Q1239" s="86">
        <v>45821</v>
      </c>
      <c r="S1239">
        <v>0.11</v>
      </c>
      <c r="T1239">
        <v>0.1</v>
      </c>
      <c r="V1239" t="s">
        <v>3190</v>
      </c>
      <c r="W1239">
        <v>4</v>
      </c>
      <c r="X1239" s="86">
        <v>45747</v>
      </c>
      <c r="Y1239">
        <v>3</v>
      </c>
      <c r="Z1239" s="86">
        <v>45747</v>
      </c>
      <c r="AA1239">
        <v>3</v>
      </c>
      <c r="AB1239">
        <v>3</v>
      </c>
      <c r="AC1239" t="s">
        <v>156</v>
      </c>
    </row>
    <row r="1240" spans="1:29" x14ac:dyDescent="0.2">
      <c r="A1240" t="s">
        <v>3191</v>
      </c>
      <c r="B1240" t="s">
        <v>3192</v>
      </c>
      <c r="C1240" t="s">
        <v>3191</v>
      </c>
      <c r="D1240" t="s">
        <v>84</v>
      </c>
      <c r="E1240" t="s">
        <v>89</v>
      </c>
      <c r="F1240" t="s">
        <v>642</v>
      </c>
      <c r="G1240" t="s">
        <v>90</v>
      </c>
      <c r="I1240" t="s">
        <v>91</v>
      </c>
      <c r="J1240" t="s">
        <v>323</v>
      </c>
      <c r="K1240" t="s">
        <v>1915</v>
      </c>
      <c r="L1240">
        <v>15.657999999999999</v>
      </c>
      <c r="M1240">
        <v>11.893933349999999</v>
      </c>
      <c r="N1240">
        <v>15.506</v>
      </c>
      <c r="O1240">
        <v>11.627452570000001</v>
      </c>
      <c r="P1240">
        <v>11.962</v>
      </c>
      <c r="Q1240" s="86">
        <v>45821</v>
      </c>
      <c r="S1240">
        <v>0.13</v>
      </c>
      <c r="W1240">
        <v>5</v>
      </c>
      <c r="X1240" s="86">
        <v>45737</v>
      </c>
      <c r="Y1240">
        <v>4</v>
      </c>
      <c r="Z1240" s="86">
        <v>45657</v>
      </c>
      <c r="AA1240">
        <v>3</v>
      </c>
      <c r="AB1240">
        <v>3</v>
      </c>
      <c r="AC1240" t="s">
        <v>156</v>
      </c>
    </row>
    <row r="1241" spans="1:29" x14ac:dyDescent="0.2">
      <c r="A1241" t="s">
        <v>3193</v>
      </c>
      <c r="B1241" t="s">
        <v>3194</v>
      </c>
      <c r="C1241" t="s">
        <v>3193</v>
      </c>
      <c r="D1241" t="s">
        <v>84</v>
      </c>
      <c r="E1241" t="s">
        <v>89</v>
      </c>
      <c r="F1241" t="s">
        <v>642</v>
      </c>
      <c r="G1241" t="s">
        <v>90</v>
      </c>
      <c r="I1241" t="s">
        <v>91</v>
      </c>
      <c r="J1241" t="s">
        <v>323</v>
      </c>
      <c r="K1241" t="s">
        <v>688</v>
      </c>
      <c r="L1241">
        <v>14.863</v>
      </c>
      <c r="M1241">
        <v>12.3253637</v>
      </c>
      <c r="N1241">
        <v>14.375</v>
      </c>
      <c r="O1241">
        <v>10.02459831</v>
      </c>
      <c r="P1241">
        <v>11.295</v>
      </c>
      <c r="Q1241" s="86">
        <v>45821</v>
      </c>
      <c r="S1241">
        <v>0.06</v>
      </c>
      <c r="T1241">
        <v>0.04</v>
      </c>
      <c r="V1241" t="s">
        <v>3195</v>
      </c>
      <c r="W1241">
        <v>6</v>
      </c>
      <c r="X1241" s="86">
        <v>45747</v>
      </c>
      <c r="Y1241">
        <v>4</v>
      </c>
      <c r="Z1241" s="86">
        <v>45747</v>
      </c>
      <c r="AA1241">
        <v>3</v>
      </c>
      <c r="AB1241">
        <v>3</v>
      </c>
      <c r="AC1241" t="s">
        <v>156</v>
      </c>
    </row>
    <row r="1242" spans="1:29" x14ac:dyDescent="0.2">
      <c r="A1242" t="s">
        <v>3196</v>
      </c>
      <c r="B1242" t="s">
        <v>3197</v>
      </c>
      <c r="C1242" t="s">
        <v>3196</v>
      </c>
      <c r="D1242" t="s">
        <v>84</v>
      </c>
      <c r="E1242" t="s">
        <v>89</v>
      </c>
      <c r="G1242" t="s">
        <v>90</v>
      </c>
      <c r="H1242" t="s">
        <v>3134</v>
      </c>
      <c r="I1242" t="s">
        <v>91</v>
      </c>
      <c r="L1242">
        <v>6.9219999999999997</v>
      </c>
      <c r="M1242">
        <v>6.8381423620000001</v>
      </c>
      <c r="N1242">
        <v>7.2460000000000004</v>
      </c>
      <c r="O1242">
        <v>3.1364671350000002</v>
      </c>
      <c r="P1242">
        <v>2.4750000000000001</v>
      </c>
      <c r="Q1242" s="86">
        <v>45821</v>
      </c>
      <c r="S1242">
        <v>0.72</v>
      </c>
      <c r="W1242">
        <v>5</v>
      </c>
      <c r="X1242" s="86">
        <v>45777</v>
      </c>
      <c r="Y1242">
        <v>3</v>
      </c>
      <c r="Z1242" s="86">
        <v>45747</v>
      </c>
      <c r="AB1242">
        <v>3</v>
      </c>
      <c r="AC1242" t="s">
        <v>156</v>
      </c>
    </row>
    <row r="1243" spans="1:29" x14ac:dyDescent="0.2">
      <c r="A1243" t="s">
        <v>3198</v>
      </c>
      <c r="B1243" t="s">
        <v>3199</v>
      </c>
      <c r="C1243" t="s">
        <v>3198</v>
      </c>
      <c r="D1243" t="s">
        <v>84</v>
      </c>
      <c r="E1243" t="s">
        <v>89</v>
      </c>
      <c r="F1243" t="s">
        <v>642</v>
      </c>
      <c r="G1243" t="s">
        <v>90</v>
      </c>
      <c r="I1243" t="s">
        <v>91</v>
      </c>
      <c r="J1243" t="s">
        <v>323</v>
      </c>
      <c r="K1243" t="s">
        <v>688</v>
      </c>
      <c r="L1243">
        <v>15.795</v>
      </c>
      <c r="M1243">
        <v>16.920451660000001</v>
      </c>
      <c r="N1243">
        <v>17.108000000000001</v>
      </c>
      <c r="O1243">
        <v>10.87774005</v>
      </c>
      <c r="P1243">
        <v>8.3350000000000009</v>
      </c>
      <c r="Q1243" s="86">
        <v>45821</v>
      </c>
      <c r="S1243">
        <v>0.11</v>
      </c>
      <c r="T1243">
        <v>0.1</v>
      </c>
      <c r="V1243" t="s">
        <v>3200</v>
      </c>
      <c r="W1243">
        <v>6</v>
      </c>
      <c r="X1243" s="86">
        <v>45747</v>
      </c>
      <c r="Y1243">
        <v>4</v>
      </c>
      <c r="Z1243" s="86">
        <v>45747</v>
      </c>
      <c r="AA1243">
        <v>3</v>
      </c>
      <c r="AB1243">
        <v>3</v>
      </c>
      <c r="AC1243" t="s">
        <v>156</v>
      </c>
    </row>
    <row r="1244" spans="1:29" x14ac:dyDescent="0.2">
      <c r="A1244" t="s">
        <v>3201</v>
      </c>
      <c r="B1244" t="s">
        <v>3202</v>
      </c>
      <c r="C1244" t="s">
        <v>3201</v>
      </c>
      <c r="D1244" t="s">
        <v>84</v>
      </c>
      <c r="E1244" t="s">
        <v>89</v>
      </c>
      <c r="G1244" t="s">
        <v>90</v>
      </c>
      <c r="I1244" t="s">
        <v>91</v>
      </c>
      <c r="L1244">
        <v>18.297999999999998</v>
      </c>
      <c r="M1244">
        <v>17.0837751</v>
      </c>
      <c r="N1244">
        <v>17.925999999999998</v>
      </c>
      <c r="O1244">
        <v>13.50686295</v>
      </c>
      <c r="P1244">
        <v>14.41</v>
      </c>
      <c r="Q1244" s="86">
        <v>45821</v>
      </c>
      <c r="S1244">
        <v>0.91</v>
      </c>
      <c r="W1244">
        <v>6</v>
      </c>
      <c r="X1244" s="86">
        <v>45747</v>
      </c>
      <c r="Y1244">
        <v>4</v>
      </c>
      <c r="Z1244" s="86">
        <v>45747</v>
      </c>
      <c r="AB1244">
        <v>3</v>
      </c>
      <c r="AC1244" t="s">
        <v>156</v>
      </c>
    </row>
    <row r="1245" spans="1:29" x14ac:dyDescent="0.2">
      <c r="A1245" t="s">
        <v>3203</v>
      </c>
      <c r="B1245" t="s">
        <v>3204</v>
      </c>
      <c r="C1245" t="s">
        <v>3203</v>
      </c>
      <c r="D1245" t="s">
        <v>84</v>
      </c>
      <c r="E1245" t="s">
        <v>89</v>
      </c>
      <c r="F1245" t="s">
        <v>642</v>
      </c>
      <c r="G1245" t="s">
        <v>90</v>
      </c>
      <c r="I1245" t="s">
        <v>91</v>
      </c>
      <c r="J1245" t="s">
        <v>323</v>
      </c>
      <c r="K1245" t="s">
        <v>2363</v>
      </c>
      <c r="L1245">
        <v>10.182</v>
      </c>
      <c r="M1245">
        <v>10.921877070000001</v>
      </c>
      <c r="N1245">
        <v>10.677</v>
      </c>
      <c r="O1245">
        <v>8.3213986470000005</v>
      </c>
      <c r="P1245">
        <v>7.6550000000000002</v>
      </c>
      <c r="Q1245" s="86">
        <v>45821</v>
      </c>
      <c r="S1245">
        <v>0.77</v>
      </c>
      <c r="T1245">
        <v>0.75</v>
      </c>
      <c r="V1245" t="s">
        <v>3205</v>
      </c>
      <c r="W1245">
        <v>5</v>
      </c>
      <c r="X1245" s="86">
        <v>45705</v>
      </c>
      <c r="Y1245">
        <v>3</v>
      </c>
      <c r="Z1245" s="86">
        <v>45657</v>
      </c>
      <c r="AA1245">
        <v>3</v>
      </c>
      <c r="AB1245">
        <v>3</v>
      </c>
      <c r="AC1245" t="s">
        <v>156</v>
      </c>
    </row>
    <row r="1246" spans="1:29" x14ac:dyDescent="0.2">
      <c r="A1246" t="s">
        <v>3206</v>
      </c>
      <c r="B1246" t="s">
        <v>3207</v>
      </c>
      <c r="C1246" t="s">
        <v>3206</v>
      </c>
      <c r="D1246" t="s">
        <v>84</v>
      </c>
      <c r="E1246" t="s">
        <v>89</v>
      </c>
      <c r="G1246" t="s">
        <v>90</v>
      </c>
      <c r="I1246" t="s">
        <v>91</v>
      </c>
      <c r="J1246" t="s">
        <v>323</v>
      </c>
      <c r="K1246" t="s">
        <v>1400</v>
      </c>
      <c r="L1246">
        <v>9.5350000000000001</v>
      </c>
      <c r="M1246">
        <v>7.741629144</v>
      </c>
      <c r="N1246">
        <v>7.6280000000000001</v>
      </c>
      <c r="O1246">
        <v>7.3758636769999999</v>
      </c>
      <c r="P1246">
        <v>8.2189999999999994</v>
      </c>
      <c r="Q1246" s="86">
        <v>45821</v>
      </c>
      <c r="S1246">
        <v>0.73</v>
      </c>
      <c r="T1246">
        <v>0.63</v>
      </c>
      <c r="V1246" t="s">
        <v>3208</v>
      </c>
      <c r="W1246">
        <v>5</v>
      </c>
      <c r="X1246" s="86">
        <v>45698</v>
      </c>
      <c r="Y1246">
        <v>4</v>
      </c>
      <c r="Z1246" s="86">
        <v>45657</v>
      </c>
      <c r="AA1246">
        <v>3</v>
      </c>
      <c r="AB1246">
        <v>3</v>
      </c>
      <c r="AC1246" t="s">
        <v>156</v>
      </c>
    </row>
    <row r="1247" spans="1:29" x14ac:dyDescent="0.2">
      <c r="A1247" t="s">
        <v>3209</v>
      </c>
      <c r="B1247" t="s">
        <v>3210</v>
      </c>
      <c r="C1247" t="s">
        <v>3209</v>
      </c>
      <c r="D1247" t="s">
        <v>84</v>
      </c>
      <c r="E1247" t="s">
        <v>89</v>
      </c>
      <c r="G1247" t="s">
        <v>90</v>
      </c>
      <c r="I1247" t="s">
        <v>91</v>
      </c>
      <c r="J1247" t="s">
        <v>323</v>
      </c>
      <c r="L1247">
        <v>14.8</v>
      </c>
      <c r="M1247">
        <v>11.933322710000001</v>
      </c>
      <c r="N1247">
        <v>13.574</v>
      </c>
      <c r="O1247">
        <v>10.29009782</v>
      </c>
      <c r="P1247">
        <v>11.379</v>
      </c>
      <c r="Q1247" s="86">
        <v>45821</v>
      </c>
      <c r="S1247">
        <v>0.85</v>
      </c>
      <c r="T1247">
        <v>0.75</v>
      </c>
      <c r="V1247" t="s">
        <v>3211</v>
      </c>
      <c r="W1247">
        <v>6</v>
      </c>
      <c r="X1247" s="86">
        <v>45808</v>
      </c>
      <c r="Y1247">
        <v>4</v>
      </c>
      <c r="Z1247" s="86">
        <v>45808</v>
      </c>
      <c r="AA1247">
        <v>3</v>
      </c>
      <c r="AB1247">
        <v>3</v>
      </c>
      <c r="AC1247" t="s">
        <v>156</v>
      </c>
    </row>
    <row r="1248" spans="1:29" x14ac:dyDescent="0.2">
      <c r="A1248" t="s">
        <v>3212</v>
      </c>
      <c r="B1248" t="s">
        <v>3213</v>
      </c>
      <c r="C1248" t="s">
        <v>3212</v>
      </c>
      <c r="D1248" t="s">
        <v>84</v>
      </c>
      <c r="E1248" t="s">
        <v>89</v>
      </c>
      <c r="G1248" t="s">
        <v>90</v>
      </c>
      <c r="I1248" t="s">
        <v>91</v>
      </c>
      <c r="J1248" t="s">
        <v>323</v>
      </c>
      <c r="K1248" t="s">
        <v>688</v>
      </c>
      <c r="L1248">
        <v>18.428000000000001</v>
      </c>
      <c r="M1248">
        <v>14.75286646</v>
      </c>
      <c r="N1248">
        <v>19.571000000000002</v>
      </c>
      <c r="O1248">
        <v>13.942253150000001</v>
      </c>
      <c r="P1248">
        <v>15.086</v>
      </c>
      <c r="Q1248" s="86">
        <v>45821</v>
      </c>
      <c r="S1248">
        <v>0.17</v>
      </c>
      <c r="T1248">
        <v>0.16</v>
      </c>
      <c r="V1248" t="s">
        <v>3214</v>
      </c>
      <c r="W1248">
        <v>6</v>
      </c>
      <c r="X1248" s="86">
        <v>45747</v>
      </c>
      <c r="Y1248">
        <v>4</v>
      </c>
      <c r="Z1248" s="86">
        <v>45747</v>
      </c>
      <c r="AA1248">
        <v>3</v>
      </c>
      <c r="AB1248">
        <v>3</v>
      </c>
      <c r="AC1248" t="s">
        <v>156</v>
      </c>
    </row>
    <row r="1249" spans="1:29" x14ac:dyDescent="0.2">
      <c r="A1249" t="s">
        <v>3215</v>
      </c>
      <c r="B1249" t="s">
        <v>3216</v>
      </c>
      <c r="C1249" t="s">
        <v>3215</v>
      </c>
      <c r="D1249" t="s">
        <v>84</v>
      </c>
      <c r="E1249" t="s">
        <v>89</v>
      </c>
      <c r="F1249" t="s">
        <v>642</v>
      </c>
      <c r="G1249" t="s">
        <v>90</v>
      </c>
      <c r="I1249" t="s">
        <v>91</v>
      </c>
      <c r="J1249" t="s">
        <v>323</v>
      </c>
      <c r="K1249" t="s">
        <v>1236</v>
      </c>
      <c r="L1249">
        <v>9.16</v>
      </c>
      <c r="M1249">
        <v>9.1352835250000002</v>
      </c>
      <c r="N1249">
        <v>8.8780000000000001</v>
      </c>
      <c r="O1249">
        <v>8.5712700809999998</v>
      </c>
      <c r="P1249">
        <v>9.2799999999999994</v>
      </c>
      <c r="Q1249" s="86">
        <v>45821</v>
      </c>
      <c r="S1249">
        <v>0.18</v>
      </c>
      <c r="T1249">
        <v>0.1</v>
      </c>
      <c r="V1249" t="s">
        <v>3217</v>
      </c>
      <c r="W1249">
        <v>5</v>
      </c>
      <c r="X1249" s="86">
        <v>45735</v>
      </c>
      <c r="Y1249">
        <v>4</v>
      </c>
      <c r="Z1249" s="86">
        <v>44897</v>
      </c>
      <c r="AA1249">
        <v>3</v>
      </c>
      <c r="AB1249">
        <v>3</v>
      </c>
      <c r="AC1249" t="s">
        <v>156</v>
      </c>
    </row>
    <row r="1250" spans="1:29" x14ac:dyDescent="0.2">
      <c r="A1250" t="s">
        <v>3218</v>
      </c>
      <c r="B1250" t="s">
        <v>3219</v>
      </c>
      <c r="C1250" t="s">
        <v>3218</v>
      </c>
      <c r="D1250" t="s">
        <v>84</v>
      </c>
      <c r="E1250" t="s">
        <v>89</v>
      </c>
      <c r="G1250" t="s">
        <v>90</v>
      </c>
      <c r="I1250" t="s">
        <v>91</v>
      </c>
      <c r="J1250" t="s">
        <v>323</v>
      </c>
      <c r="K1250" t="s">
        <v>688</v>
      </c>
      <c r="L1250">
        <v>18.427</v>
      </c>
      <c r="M1250">
        <v>13.92320078</v>
      </c>
      <c r="N1250">
        <v>19.29</v>
      </c>
      <c r="O1250">
        <v>12.35737114</v>
      </c>
      <c r="P1250">
        <v>13.377000000000001</v>
      </c>
      <c r="Q1250" s="86">
        <v>45821</v>
      </c>
      <c r="S1250">
        <v>0.11</v>
      </c>
      <c r="T1250">
        <v>0.08</v>
      </c>
      <c r="V1250" t="s">
        <v>3220</v>
      </c>
      <c r="W1250">
        <v>6</v>
      </c>
      <c r="X1250" s="86">
        <v>45747</v>
      </c>
      <c r="Y1250">
        <v>4</v>
      </c>
      <c r="Z1250" s="86">
        <v>45747</v>
      </c>
      <c r="AA1250">
        <v>3</v>
      </c>
      <c r="AB1250">
        <v>3</v>
      </c>
      <c r="AC1250" t="s">
        <v>156</v>
      </c>
    </row>
    <row r="1251" spans="1:29" x14ac:dyDescent="0.2">
      <c r="A1251" t="s">
        <v>3221</v>
      </c>
      <c r="B1251" t="s">
        <v>3222</v>
      </c>
      <c r="C1251" t="s">
        <v>3221</v>
      </c>
      <c r="D1251" t="s">
        <v>84</v>
      </c>
      <c r="E1251" t="s">
        <v>89</v>
      </c>
      <c r="G1251" t="s">
        <v>90</v>
      </c>
      <c r="I1251" t="s">
        <v>91</v>
      </c>
      <c r="J1251" t="s">
        <v>323</v>
      </c>
      <c r="K1251" t="s">
        <v>688</v>
      </c>
      <c r="L1251">
        <v>7.532</v>
      </c>
      <c r="M1251">
        <v>8.0839369140000006</v>
      </c>
      <c r="N1251">
        <v>8.7560000000000002</v>
      </c>
      <c r="O1251">
        <v>4.9889237939999997</v>
      </c>
      <c r="P1251">
        <v>3.157</v>
      </c>
      <c r="Q1251" s="86">
        <v>45821</v>
      </c>
      <c r="S1251">
        <v>0.11</v>
      </c>
      <c r="T1251">
        <v>0.1</v>
      </c>
      <c r="V1251" t="s">
        <v>3223</v>
      </c>
      <c r="W1251">
        <v>4</v>
      </c>
      <c r="X1251" s="86">
        <v>45747</v>
      </c>
      <c r="Y1251">
        <v>2</v>
      </c>
      <c r="Z1251" s="86">
        <v>45747</v>
      </c>
      <c r="AA1251">
        <v>2</v>
      </c>
      <c r="AB1251">
        <v>2</v>
      </c>
      <c r="AC1251" t="s">
        <v>153</v>
      </c>
    </row>
    <row r="1252" spans="1:29" x14ac:dyDescent="0.2">
      <c r="A1252" t="s">
        <v>3224</v>
      </c>
      <c r="B1252" t="s">
        <v>3225</v>
      </c>
      <c r="C1252" t="s">
        <v>3224</v>
      </c>
      <c r="D1252" t="s">
        <v>84</v>
      </c>
      <c r="E1252" t="s">
        <v>89</v>
      </c>
      <c r="G1252" t="s">
        <v>90</v>
      </c>
      <c r="I1252" t="s">
        <v>91</v>
      </c>
      <c r="J1252" t="s">
        <v>323</v>
      </c>
      <c r="K1252" t="s">
        <v>778</v>
      </c>
      <c r="L1252">
        <v>6.7670000000000003</v>
      </c>
      <c r="M1252">
        <v>7.4123113439999999</v>
      </c>
      <c r="N1252">
        <v>8.23</v>
      </c>
      <c r="O1252">
        <v>4.6657495649999996</v>
      </c>
      <c r="P1252">
        <v>2.629</v>
      </c>
      <c r="Q1252" s="86">
        <v>45821</v>
      </c>
      <c r="S1252">
        <v>0.16</v>
      </c>
      <c r="T1252">
        <v>0.15</v>
      </c>
      <c r="W1252">
        <v>4</v>
      </c>
      <c r="X1252" s="86">
        <v>45747</v>
      </c>
      <c r="Y1252">
        <v>2</v>
      </c>
      <c r="Z1252" s="86">
        <v>45747</v>
      </c>
      <c r="AA1252">
        <v>2</v>
      </c>
      <c r="AB1252">
        <v>2</v>
      </c>
      <c r="AC1252" t="s">
        <v>153</v>
      </c>
    </row>
    <row r="1253" spans="1:29" x14ac:dyDescent="0.2">
      <c r="A1253" t="s">
        <v>3226</v>
      </c>
      <c r="B1253" t="s">
        <v>3227</v>
      </c>
      <c r="C1253" t="s">
        <v>3226</v>
      </c>
      <c r="D1253" t="s">
        <v>84</v>
      </c>
      <c r="E1253" t="s">
        <v>89</v>
      </c>
      <c r="G1253" t="s">
        <v>90</v>
      </c>
      <c r="L1253">
        <v>5.5220000000000002</v>
      </c>
      <c r="M1253">
        <v>5.8762287369999999</v>
      </c>
      <c r="N1253">
        <v>6.1509999999999998</v>
      </c>
      <c r="O1253">
        <v>5.0794986</v>
      </c>
      <c r="P1253">
        <v>3.8439999999999999</v>
      </c>
      <c r="Q1253" s="86">
        <v>45821</v>
      </c>
      <c r="W1253">
        <v>4</v>
      </c>
      <c r="X1253" s="86">
        <v>45706</v>
      </c>
      <c r="Y1253">
        <v>3</v>
      </c>
      <c r="Z1253" s="86">
        <v>44897</v>
      </c>
      <c r="AB1253">
        <v>3</v>
      </c>
      <c r="AC1253" t="s">
        <v>156</v>
      </c>
    </row>
    <row r="1254" spans="1:29" x14ac:dyDescent="0.2">
      <c r="A1254" t="s">
        <v>3228</v>
      </c>
      <c r="B1254" t="s">
        <v>3229</v>
      </c>
      <c r="C1254" t="s">
        <v>3228</v>
      </c>
      <c r="D1254" t="s">
        <v>84</v>
      </c>
      <c r="E1254" t="s">
        <v>89</v>
      </c>
      <c r="G1254" t="s">
        <v>90</v>
      </c>
      <c r="I1254" t="s">
        <v>91</v>
      </c>
      <c r="J1254" t="s">
        <v>323</v>
      </c>
      <c r="K1254" t="s">
        <v>688</v>
      </c>
      <c r="L1254">
        <v>15.298</v>
      </c>
      <c r="M1254">
        <v>11.72737077</v>
      </c>
      <c r="N1254">
        <v>15.743</v>
      </c>
      <c r="O1254">
        <v>9.0841384739999995</v>
      </c>
      <c r="P1254">
        <v>11.199</v>
      </c>
      <c r="Q1254" s="86">
        <v>45821</v>
      </c>
      <c r="S1254">
        <v>0.21</v>
      </c>
      <c r="T1254">
        <v>0.12</v>
      </c>
      <c r="V1254" t="s">
        <v>3230</v>
      </c>
      <c r="W1254">
        <v>5</v>
      </c>
      <c r="X1254" s="86">
        <v>45747</v>
      </c>
      <c r="Y1254">
        <v>4</v>
      </c>
      <c r="Z1254" s="86">
        <v>45747</v>
      </c>
      <c r="AA1254">
        <v>3</v>
      </c>
      <c r="AB1254">
        <v>3</v>
      </c>
      <c r="AC1254" t="s">
        <v>156</v>
      </c>
    </row>
    <row r="1255" spans="1:29" x14ac:dyDescent="0.2">
      <c r="A1255" t="s">
        <v>3231</v>
      </c>
      <c r="B1255" t="s">
        <v>3232</v>
      </c>
      <c r="C1255" t="s">
        <v>3231</v>
      </c>
      <c r="D1255" t="s">
        <v>84</v>
      </c>
      <c r="E1255" t="s">
        <v>89</v>
      </c>
      <c r="F1255" t="s">
        <v>642</v>
      </c>
      <c r="G1255" t="s">
        <v>90</v>
      </c>
      <c r="I1255" t="s">
        <v>91</v>
      </c>
      <c r="J1255" t="s">
        <v>323</v>
      </c>
      <c r="K1255" t="s">
        <v>1236</v>
      </c>
      <c r="L1255">
        <v>17.957999999999998</v>
      </c>
      <c r="M1255">
        <v>13.65297713</v>
      </c>
      <c r="N1255">
        <v>19.742000000000001</v>
      </c>
      <c r="O1255">
        <v>12.74613336</v>
      </c>
      <c r="P1255">
        <v>12.675000000000001</v>
      </c>
      <c r="Q1255" s="86">
        <v>45821</v>
      </c>
      <c r="S1255">
        <v>0.38</v>
      </c>
      <c r="T1255">
        <v>0.6</v>
      </c>
      <c r="V1255" t="s">
        <v>3233</v>
      </c>
      <c r="W1255">
        <v>6</v>
      </c>
      <c r="X1255" s="86">
        <v>45706</v>
      </c>
      <c r="Y1255">
        <v>4</v>
      </c>
      <c r="Z1255" s="86">
        <v>44897</v>
      </c>
      <c r="AA1255">
        <v>3</v>
      </c>
      <c r="AB1255">
        <v>3</v>
      </c>
      <c r="AC1255" t="s">
        <v>156</v>
      </c>
    </row>
    <row r="1256" spans="1:29" x14ac:dyDescent="0.2">
      <c r="A1256" t="s">
        <v>3234</v>
      </c>
      <c r="B1256" t="s">
        <v>3235</v>
      </c>
      <c r="C1256" t="s">
        <v>3234</v>
      </c>
      <c r="D1256" t="s">
        <v>84</v>
      </c>
      <c r="E1256" t="s">
        <v>89</v>
      </c>
      <c r="G1256" t="s">
        <v>90</v>
      </c>
      <c r="H1256" t="s">
        <v>3134</v>
      </c>
      <c r="I1256" t="s">
        <v>91</v>
      </c>
      <c r="L1256">
        <v>16.893999999999998</v>
      </c>
      <c r="M1256">
        <v>16.946788269999999</v>
      </c>
      <c r="N1256">
        <v>16.696000000000002</v>
      </c>
      <c r="O1256">
        <v>12.7891335</v>
      </c>
      <c r="P1256">
        <v>13.879</v>
      </c>
      <c r="Q1256" s="86">
        <v>45821</v>
      </c>
      <c r="S1256">
        <v>0.85</v>
      </c>
      <c r="W1256">
        <v>6</v>
      </c>
      <c r="X1256" s="86">
        <v>45808</v>
      </c>
      <c r="Y1256">
        <v>4</v>
      </c>
      <c r="Z1256" s="86">
        <v>45808</v>
      </c>
      <c r="AB1256">
        <v>3</v>
      </c>
      <c r="AC1256" t="s">
        <v>156</v>
      </c>
    </row>
    <row r="1257" spans="1:29" x14ac:dyDescent="0.2">
      <c r="A1257" t="s">
        <v>3236</v>
      </c>
      <c r="B1257" t="s">
        <v>3237</v>
      </c>
      <c r="C1257" t="s">
        <v>3236</v>
      </c>
      <c r="D1257" t="s">
        <v>84</v>
      </c>
      <c r="E1257" t="s">
        <v>89</v>
      </c>
      <c r="G1257" t="s">
        <v>90</v>
      </c>
      <c r="I1257" t="s">
        <v>91</v>
      </c>
      <c r="J1257" t="s">
        <v>323</v>
      </c>
      <c r="L1257">
        <v>7.867</v>
      </c>
      <c r="M1257">
        <v>6.0110790420000004</v>
      </c>
      <c r="N1257">
        <v>5.9980000000000002</v>
      </c>
      <c r="O1257">
        <v>5.4573486899999999</v>
      </c>
      <c r="P1257">
        <v>5.35</v>
      </c>
      <c r="Q1257" s="86">
        <v>45474</v>
      </c>
      <c r="S1257">
        <v>1.05</v>
      </c>
      <c r="T1257">
        <v>0.75</v>
      </c>
      <c r="V1257" t="s">
        <v>3238</v>
      </c>
      <c r="W1257">
        <v>4</v>
      </c>
      <c r="X1257" s="86">
        <v>45504</v>
      </c>
      <c r="AA1257">
        <v>2</v>
      </c>
      <c r="AB1257">
        <v>3</v>
      </c>
      <c r="AC1257" t="s">
        <v>156</v>
      </c>
    </row>
    <row r="1258" spans="1:29" x14ac:dyDescent="0.2">
      <c r="A1258" t="s">
        <v>3239</v>
      </c>
      <c r="B1258" t="s">
        <v>3240</v>
      </c>
      <c r="C1258" t="s">
        <v>3239</v>
      </c>
      <c r="D1258" t="s">
        <v>84</v>
      </c>
      <c r="E1258" t="s">
        <v>89</v>
      </c>
      <c r="G1258" t="s">
        <v>90</v>
      </c>
      <c r="H1258" t="s">
        <v>3134</v>
      </c>
      <c r="I1258" t="s">
        <v>91</v>
      </c>
      <c r="L1258">
        <v>17.73</v>
      </c>
      <c r="M1258">
        <v>14.112400040000001</v>
      </c>
      <c r="N1258">
        <v>18.343</v>
      </c>
      <c r="O1258">
        <v>11.44867024</v>
      </c>
      <c r="P1258">
        <v>14.028</v>
      </c>
      <c r="Q1258" s="86">
        <v>45821</v>
      </c>
      <c r="S1258">
        <v>0.9</v>
      </c>
      <c r="W1258">
        <v>6</v>
      </c>
      <c r="X1258" s="86">
        <v>45772</v>
      </c>
      <c r="Y1258">
        <v>4</v>
      </c>
      <c r="Z1258" s="86">
        <v>45772</v>
      </c>
      <c r="AB1258">
        <v>3</v>
      </c>
      <c r="AC1258" t="s">
        <v>156</v>
      </c>
    </row>
    <row r="1259" spans="1:29" x14ac:dyDescent="0.2">
      <c r="A1259" t="s">
        <v>3241</v>
      </c>
      <c r="B1259" t="s">
        <v>3242</v>
      </c>
      <c r="C1259" t="s">
        <v>3241</v>
      </c>
      <c r="D1259" t="s">
        <v>84</v>
      </c>
      <c r="E1259" t="s">
        <v>89</v>
      </c>
      <c r="F1259" t="s">
        <v>642</v>
      </c>
      <c r="G1259" t="s">
        <v>90</v>
      </c>
      <c r="I1259" t="s">
        <v>91</v>
      </c>
      <c r="J1259" t="s">
        <v>323</v>
      </c>
      <c r="K1259" t="s">
        <v>1082</v>
      </c>
      <c r="L1259">
        <v>13.878</v>
      </c>
      <c r="M1259">
        <v>14.830911240000001</v>
      </c>
      <c r="N1259">
        <v>14.888999999999999</v>
      </c>
      <c r="O1259">
        <v>8.5924245940000006</v>
      </c>
      <c r="P1259">
        <v>6.6280000000000001</v>
      </c>
      <c r="Q1259" s="86">
        <v>45821</v>
      </c>
      <c r="S1259">
        <v>0.15</v>
      </c>
      <c r="V1259" t="s">
        <v>3243</v>
      </c>
      <c r="W1259">
        <v>6</v>
      </c>
      <c r="X1259" s="86">
        <v>45737</v>
      </c>
      <c r="Y1259">
        <v>4</v>
      </c>
      <c r="Z1259" s="86">
        <v>45657</v>
      </c>
      <c r="AA1259">
        <v>3</v>
      </c>
      <c r="AB1259">
        <v>3</v>
      </c>
      <c r="AC1259" t="s">
        <v>156</v>
      </c>
    </row>
    <row r="1260" spans="1:29" x14ac:dyDescent="0.2">
      <c r="A1260" t="s">
        <v>3244</v>
      </c>
      <c r="B1260" t="s">
        <v>3245</v>
      </c>
      <c r="C1260" t="s">
        <v>3244</v>
      </c>
      <c r="D1260" t="s">
        <v>84</v>
      </c>
      <c r="E1260" t="s">
        <v>89</v>
      </c>
      <c r="F1260" t="s">
        <v>642</v>
      </c>
      <c r="G1260" t="s">
        <v>90</v>
      </c>
      <c r="I1260" t="s">
        <v>91</v>
      </c>
      <c r="J1260" t="s">
        <v>323</v>
      </c>
      <c r="K1260" t="s">
        <v>2075</v>
      </c>
      <c r="L1260">
        <v>30.716000000000001</v>
      </c>
      <c r="M1260">
        <v>26.564908970000001</v>
      </c>
      <c r="N1260">
        <v>30.321000000000002</v>
      </c>
      <c r="O1260">
        <v>23.913900720000001</v>
      </c>
      <c r="P1260">
        <v>24.542000000000002</v>
      </c>
      <c r="Q1260" s="86">
        <v>45821</v>
      </c>
      <c r="R1260">
        <v>5</v>
      </c>
      <c r="S1260">
        <v>1.24</v>
      </c>
      <c r="T1260">
        <v>1.2</v>
      </c>
      <c r="V1260" t="s">
        <v>3246</v>
      </c>
      <c r="W1260">
        <v>7</v>
      </c>
      <c r="X1260" s="86">
        <v>45814</v>
      </c>
      <c r="Y1260">
        <v>5</v>
      </c>
      <c r="Z1260" s="86">
        <v>44034</v>
      </c>
      <c r="AA1260">
        <v>4</v>
      </c>
      <c r="AB1260">
        <v>3</v>
      </c>
      <c r="AC1260" t="s">
        <v>156</v>
      </c>
    </row>
    <row r="1261" spans="1:29" x14ac:dyDescent="0.2">
      <c r="A1261" t="s">
        <v>3247</v>
      </c>
      <c r="B1261" t="s">
        <v>3248</v>
      </c>
      <c r="C1261" t="s">
        <v>3247</v>
      </c>
      <c r="D1261" t="s">
        <v>84</v>
      </c>
      <c r="E1261" t="s">
        <v>89</v>
      </c>
      <c r="G1261" t="s">
        <v>90</v>
      </c>
      <c r="I1261" t="s">
        <v>91</v>
      </c>
      <c r="J1261" t="s">
        <v>323</v>
      </c>
      <c r="L1261">
        <v>12.675000000000001</v>
      </c>
      <c r="M1261">
        <v>13.32893041</v>
      </c>
      <c r="N1261">
        <v>11.962</v>
      </c>
      <c r="O1261">
        <v>11.62272926</v>
      </c>
      <c r="P1261">
        <v>13.827</v>
      </c>
      <c r="Q1261" s="86">
        <v>45821</v>
      </c>
      <c r="S1261">
        <v>0.86</v>
      </c>
      <c r="T1261">
        <v>0.75</v>
      </c>
      <c r="V1261" t="s">
        <v>3249</v>
      </c>
      <c r="W1261">
        <v>5</v>
      </c>
      <c r="X1261" s="86">
        <v>45699</v>
      </c>
      <c r="Y1261">
        <v>5</v>
      </c>
      <c r="Z1261" s="86">
        <v>45657</v>
      </c>
      <c r="AA1261">
        <v>3</v>
      </c>
      <c r="AB1261">
        <v>3</v>
      </c>
      <c r="AC1261" t="s">
        <v>156</v>
      </c>
    </row>
    <row r="1262" spans="1:29" x14ac:dyDescent="0.2">
      <c r="A1262" t="s">
        <v>3250</v>
      </c>
      <c r="B1262" t="s">
        <v>3251</v>
      </c>
      <c r="C1262" t="s">
        <v>3250</v>
      </c>
      <c r="D1262" t="s">
        <v>84</v>
      </c>
      <c r="E1262" t="s">
        <v>89</v>
      </c>
      <c r="G1262" t="s">
        <v>90</v>
      </c>
      <c r="I1262" t="s">
        <v>91</v>
      </c>
      <c r="J1262" t="s">
        <v>323</v>
      </c>
      <c r="L1262">
        <v>7.7709999999999999</v>
      </c>
      <c r="M1262">
        <v>7.0388209230000003</v>
      </c>
      <c r="N1262">
        <v>6.7759999999999998</v>
      </c>
      <c r="O1262">
        <v>6.4320701849999997</v>
      </c>
      <c r="P1262">
        <v>7.3079999999999998</v>
      </c>
      <c r="Q1262" s="86">
        <v>45821</v>
      </c>
      <c r="S1262">
        <v>0.67</v>
      </c>
      <c r="T1262">
        <v>0.63</v>
      </c>
      <c r="W1262">
        <v>5</v>
      </c>
      <c r="X1262" s="86">
        <v>45698</v>
      </c>
      <c r="Y1262">
        <v>3</v>
      </c>
      <c r="Z1262" s="86">
        <v>45657</v>
      </c>
      <c r="AA1262">
        <v>3</v>
      </c>
      <c r="AB1262">
        <v>3</v>
      </c>
      <c r="AC1262" t="s">
        <v>156</v>
      </c>
    </row>
    <row r="1263" spans="1:29" x14ac:dyDescent="0.2">
      <c r="A1263" t="s">
        <v>3252</v>
      </c>
      <c r="B1263" t="s">
        <v>3253</v>
      </c>
      <c r="C1263" t="s">
        <v>3252</v>
      </c>
      <c r="D1263" t="s">
        <v>84</v>
      </c>
      <c r="E1263" t="s">
        <v>89</v>
      </c>
      <c r="G1263" t="s">
        <v>90</v>
      </c>
      <c r="H1263" t="s">
        <v>3134</v>
      </c>
      <c r="I1263" t="s">
        <v>91</v>
      </c>
      <c r="L1263">
        <v>7.4489999999999998</v>
      </c>
      <c r="M1263">
        <v>7.3467866730000004</v>
      </c>
      <c r="N1263">
        <v>7.7089999999999996</v>
      </c>
      <c r="O1263">
        <v>6.001123668</v>
      </c>
      <c r="P1263">
        <v>5.7549999999999999</v>
      </c>
      <c r="Q1263" s="86">
        <v>45821</v>
      </c>
      <c r="S1263">
        <v>0.22</v>
      </c>
      <c r="W1263">
        <v>4</v>
      </c>
      <c r="X1263" s="86">
        <v>45747</v>
      </c>
      <c r="Y1263">
        <v>3</v>
      </c>
      <c r="Z1263" s="86">
        <v>45747</v>
      </c>
      <c r="AB1263">
        <v>3</v>
      </c>
      <c r="AC1263" t="s">
        <v>156</v>
      </c>
    </row>
    <row r="1264" spans="1:29" x14ac:dyDescent="0.2">
      <c r="A1264" t="s">
        <v>3254</v>
      </c>
      <c r="B1264" t="s">
        <v>3255</v>
      </c>
      <c r="C1264" t="s">
        <v>3254</v>
      </c>
      <c r="D1264" t="s">
        <v>84</v>
      </c>
      <c r="E1264" t="s">
        <v>89</v>
      </c>
      <c r="F1264" t="s">
        <v>642</v>
      </c>
      <c r="G1264" t="s">
        <v>90</v>
      </c>
      <c r="I1264" t="s">
        <v>91</v>
      </c>
      <c r="J1264" t="s">
        <v>323</v>
      </c>
      <c r="K1264" t="s">
        <v>1633</v>
      </c>
      <c r="L1264">
        <v>8.1739999999999995</v>
      </c>
      <c r="M1264">
        <v>8.3926550029999998</v>
      </c>
      <c r="N1264">
        <v>8.7859999999999996</v>
      </c>
      <c r="O1264">
        <v>7.8635435359999999</v>
      </c>
      <c r="P1264">
        <v>7.234</v>
      </c>
      <c r="Q1264" s="86">
        <v>45821</v>
      </c>
      <c r="S1264">
        <v>0.59</v>
      </c>
      <c r="T1264">
        <v>0.5</v>
      </c>
      <c r="V1264" t="s">
        <v>3256</v>
      </c>
      <c r="W1264">
        <v>4</v>
      </c>
      <c r="X1264" s="86">
        <v>45473</v>
      </c>
      <c r="Y1264">
        <v>3</v>
      </c>
      <c r="Z1264" s="86">
        <v>45382</v>
      </c>
      <c r="AA1264">
        <v>2</v>
      </c>
      <c r="AB1264">
        <v>3</v>
      </c>
      <c r="AC1264" t="s">
        <v>156</v>
      </c>
    </row>
    <row r="1265" spans="1:29" x14ac:dyDescent="0.2">
      <c r="A1265" t="s">
        <v>3257</v>
      </c>
      <c r="B1265" t="s">
        <v>3258</v>
      </c>
      <c r="C1265" t="s">
        <v>3257</v>
      </c>
      <c r="D1265" t="s">
        <v>84</v>
      </c>
      <c r="E1265" t="s">
        <v>89</v>
      </c>
      <c r="F1265" t="s">
        <v>642</v>
      </c>
      <c r="G1265" t="s">
        <v>90</v>
      </c>
      <c r="I1265" t="s">
        <v>91</v>
      </c>
      <c r="J1265" t="s">
        <v>323</v>
      </c>
      <c r="K1265" t="s">
        <v>1633</v>
      </c>
      <c r="L1265">
        <v>8.18</v>
      </c>
      <c r="M1265">
        <v>8.3955870499999996</v>
      </c>
      <c r="N1265">
        <v>8.7899999999999991</v>
      </c>
      <c r="O1265">
        <v>7.867840932</v>
      </c>
      <c r="P1265">
        <v>7.2320000000000002</v>
      </c>
      <c r="Q1265" s="86">
        <v>45821</v>
      </c>
      <c r="S1265">
        <v>0.57999999999999996</v>
      </c>
      <c r="T1265">
        <v>0.5</v>
      </c>
      <c r="V1265" t="s">
        <v>3259</v>
      </c>
      <c r="W1265">
        <v>4</v>
      </c>
      <c r="X1265" s="86">
        <v>45521</v>
      </c>
      <c r="Y1265">
        <v>3</v>
      </c>
      <c r="Z1265" s="86">
        <v>45382</v>
      </c>
      <c r="AA1265">
        <v>2</v>
      </c>
      <c r="AB1265">
        <v>3</v>
      </c>
      <c r="AC1265" t="s">
        <v>156</v>
      </c>
    </row>
    <row r="1266" spans="1:29" x14ac:dyDescent="0.2">
      <c r="A1266" t="s">
        <v>3260</v>
      </c>
      <c r="B1266" t="s">
        <v>3261</v>
      </c>
      <c r="C1266" t="s">
        <v>3260</v>
      </c>
      <c r="D1266" t="s">
        <v>84</v>
      </c>
      <c r="E1266" t="s">
        <v>89</v>
      </c>
      <c r="F1266" t="s">
        <v>642</v>
      </c>
      <c r="G1266" t="s">
        <v>90</v>
      </c>
      <c r="I1266" t="s">
        <v>91</v>
      </c>
      <c r="J1266" t="s">
        <v>323</v>
      </c>
      <c r="K1266" t="s">
        <v>1633</v>
      </c>
      <c r="L1266">
        <v>4.8890000000000002</v>
      </c>
      <c r="M1266">
        <v>5.1796849849999997</v>
      </c>
      <c r="N1266">
        <v>5.6079999999999997</v>
      </c>
      <c r="O1266">
        <v>5.0575462729999998</v>
      </c>
      <c r="P1266">
        <v>4.3730000000000002</v>
      </c>
      <c r="Q1266" s="86">
        <v>45821</v>
      </c>
      <c r="S1266">
        <v>0.57999999999999996</v>
      </c>
      <c r="T1266">
        <v>0.5</v>
      </c>
      <c r="V1266" t="s">
        <v>3262</v>
      </c>
      <c r="W1266">
        <v>4</v>
      </c>
      <c r="X1266" s="86">
        <v>45473</v>
      </c>
      <c r="Y1266">
        <v>3</v>
      </c>
      <c r="Z1266" s="86">
        <v>45382</v>
      </c>
      <c r="AA1266">
        <v>2</v>
      </c>
      <c r="AB1266">
        <v>3</v>
      </c>
      <c r="AC1266" t="s">
        <v>156</v>
      </c>
    </row>
    <row r="1267" spans="1:29" x14ac:dyDescent="0.2">
      <c r="A1267" t="s">
        <v>3263</v>
      </c>
      <c r="B1267" t="s">
        <v>3264</v>
      </c>
      <c r="C1267" t="s">
        <v>3263</v>
      </c>
      <c r="D1267" t="s">
        <v>84</v>
      </c>
      <c r="E1267" t="s">
        <v>89</v>
      </c>
      <c r="G1267" t="s">
        <v>90</v>
      </c>
      <c r="L1267">
        <v>9.5350000000000001</v>
      </c>
      <c r="M1267">
        <v>7.7401238980000002</v>
      </c>
      <c r="N1267">
        <v>7.6269999999999998</v>
      </c>
      <c r="O1267">
        <v>7.3750078989999999</v>
      </c>
      <c r="P1267">
        <v>8.2170000000000005</v>
      </c>
      <c r="Q1267" s="86">
        <v>45821</v>
      </c>
      <c r="W1267">
        <v>5</v>
      </c>
      <c r="X1267" s="86">
        <v>45698</v>
      </c>
      <c r="Y1267">
        <v>4</v>
      </c>
      <c r="Z1267" s="86">
        <v>45657</v>
      </c>
      <c r="AB1267">
        <v>3</v>
      </c>
      <c r="AC1267" t="s">
        <v>156</v>
      </c>
    </row>
    <row r="1268" spans="1:29" x14ac:dyDescent="0.2">
      <c r="A1268" t="s">
        <v>3265</v>
      </c>
      <c r="B1268" t="s">
        <v>3266</v>
      </c>
      <c r="C1268" t="s">
        <v>3265</v>
      </c>
      <c r="D1268" t="s">
        <v>84</v>
      </c>
      <c r="E1268" t="s">
        <v>89</v>
      </c>
      <c r="G1268" t="s">
        <v>90</v>
      </c>
      <c r="I1268" t="s">
        <v>91</v>
      </c>
      <c r="J1268" t="s">
        <v>323</v>
      </c>
      <c r="L1268">
        <v>6.3719999999999999</v>
      </c>
      <c r="M1268">
        <v>6.1876566889999998</v>
      </c>
      <c r="N1268">
        <v>7.149</v>
      </c>
      <c r="O1268">
        <v>5.5012142979999998</v>
      </c>
      <c r="P1268">
        <v>5.69</v>
      </c>
      <c r="Q1268" s="86">
        <v>45821</v>
      </c>
      <c r="R1268">
        <v>3</v>
      </c>
      <c r="S1268">
        <v>0.67</v>
      </c>
      <c r="T1268">
        <v>0.5</v>
      </c>
      <c r="V1268" t="s">
        <v>3267</v>
      </c>
      <c r="W1268">
        <v>4</v>
      </c>
      <c r="X1268" s="86">
        <v>45777</v>
      </c>
      <c r="Y1268">
        <v>3</v>
      </c>
      <c r="Z1268" s="86">
        <v>45777</v>
      </c>
      <c r="AA1268">
        <v>2</v>
      </c>
      <c r="AB1268">
        <v>3</v>
      </c>
      <c r="AC1268" t="s">
        <v>156</v>
      </c>
    </row>
    <row r="1269" spans="1:29" x14ac:dyDescent="0.2">
      <c r="A1269" t="s">
        <v>3268</v>
      </c>
      <c r="B1269" t="s">
        <v>3269</v>
      </c>
      <c r="C1269" t="s">
        <v>3268</v>
      </c>
      <c r="D1269" t="s">
        <v>84</v>
      </c>
      <c r="E1269" t="s">
        <v>89</v>
      </c>
      <c r="G1269" t="s">
        <v>90</v>
      </c>
      <c r="I1269" t="s">
        <v>91</v>
      </c>
      <c r="J1269" t="s">
        <v>323</v>
      </c>
      <c r="K1269" t="s">
        <v>2363</v>
      </c>
      <c r="L1269">
        <v>7.35</v>
      </c>
      <c r="M1269">
        <v>7.9195922190000001</v>
      </c>
      <c r="N1269">
        <v>8.5939999999999994</v>
      </c>
      <c r="O1269">
        <v>4.9328770090000003</v>
      </c>
      <c r="P1269">
        <v>2.8639999999999999</v>
      </c>
      <c r="Q1269" s="86">
        <v>45821</v>
      </c>
      <c r="S1269">
        <v>0.56000000000000005</v>
      </c>
      <c r="T1269">
        <v>0.56000000000000005</v>
      </c>
      <c r="V1269" t="s">
        <v>3270</v>
      </c>
      <c r="W1269">
        <v>4</v>
      </c>
      <c r="X1269" s="86">
        <v>45705</v>
      </c>
      <c r="Y1269">
        <v>3</v>
      </c>
      <c r="Z1269" s="86">
        <v>45657</v>
      </c>
      <c r="AA1269">
        <v>2</v>
      </c>
      <c r="AB1269">
        <v>3</v>
      </c>
      <c r="AC1269" t="s">
        <v>156</v>
      </c>
    </row>
    <row r="1270" spans="1:29" x14ac:dyDescent="0.2">
      <c r="A1270" t="s">
        <v>3271</v>
      </c>
      <c r="B1270" t="s">
        <v>3272</v>
      </c>
      <c r="C1270" t="s">
        <v>3271</v>
      </c>
      <c r="D1270" t="s">
        <v>84</v>
      </c>
      <c r="E1270" t="s">
        <v>89</v>
      </c>
      <c r="F1270" t="s">
        <v>642</v>
      </c>
      <c r="G1270" t="s">
        <v>90</v>
      </c>
      <c r="I1270" t="s">
        <v>91</v>
      </c>
      <c r="J1270" t="s">
        <v>323</v>
      </c>
      <c r="K1270" t="s">
        <v>1572</v>
      </c>
      <c r="L1270">
        <v>12.760999999999999</v>
      </c>
      <c r="M1270">
        <v>13.061764480000001</v>
      </c>
      <c r="N1270">
        <v>13.632</v>
      </c>
      <c r="O1270">
        <v>11.41389884</v>
      </c>
      <c r="P1270">
        <v>10.862</v>
      </c>
      <c r="Q1270" s="86">
        <v>45821</v>
      </c>
      <c r="S1270">
        <v>1.05</v>
      </c>
      <c r="T1270">
        <v>1</v>
      </c>
      <c r="V1270" t="s">
        <v>3273</v>
      </c>
      <c r="W1270">
        <v>6</v>
      </c>
      <c r="X1270" s="86">
        <v>45699</v>
      </c>
      <c r="Y1270">
        <v>6</v>
      </c>
      <c r="Z1270" s="86">
        <v>45657</v>
      </c>
      <c r="AA1270">
        <v>3</v>
      </c>
      <c r="AB1270">
        <v>4</v>
      </c>
      <c r="AC1270" t="s">
        <v>127</v>
      </c>
    </row>
    <row r="1271" spans="1:29" x14ac:dyDescent="0.2">
      <c r="A1271" t="s">
        <v>17675</v>
      </c>
      <c r="B1271" t="s">
        <v>17676</v>
      </c>
      <c r="C1271" t="s">
        <v>17675</v>
      </c>
      <c r="D1271" t="s">
        <v>84</v>
      </c>
      <c r="E1271" t="s">
        <v>89</v>
      </c>
      <c r="G1271" t="s">
        <v>90</v>
      </c>
      <c r="H1271" t="s">
        <v>16039</v>
      </c>
      <c r="I1271" t="s">
        <v>91</v>
      </c>
      <c r="L1271">
        <v>6.7880000000000003</v>
      </c>
      <c r="M1271">
        <v>7.2488115339999997</v>
      </c>
      <c r="N1271">
        <v>7.7190000000000003</v>
      </c>
      <c r="O1271">
        <v>3.5426131509999998</v>
      </c>
      <c r="P1271">
        <v>2.0819999999999999</v>
      </c>
      <c r="Q1271" s="86">
        <v>45821</v>
      </c>
      <c r="S1271">
        <v>0.88</v>
      </c>
      <c r="W1271">
        <v>4</v>
      </c>
      <c r="X1271" s="86">
        <v>45698</v>
      </c>
      <c r="Y1271">
        <v>2</v>
      </c>
      <c r="Z1271" s="86">
        <v>43371</v>
      </c>
      <c r="AB1271">
        <v>2</v>
      </c>
      <c r="AC1271" t="s">
        <v>153</v>
      </c>
    </row>
    <row r="1272" spans="1:29" x14ac:dyDescent="0.2">
      <c r="A1272" t="s">
        <v>3274</v>
      </c>
      <c r="B1272" t="s">
        <v>3275</v>
      </c>
      <c r="C1272" t="s">
        <v>3274</v>
      </c>
      <c r="D1272" t="s">
        <v>84</v>
      </c>
      <c r="E1272" t="s">
        <v>89</v>
      </c>
      <c r="F1272" t="s">
        <v>642</v>
      </c>
      <c r="G1272" t="s">
        <v>90</v>
      </c>
      <c r="I1272" t="s">
        <v>91</v>
      </c>
      <c r="J1272" t="s">
        <v>323</v>
      </c>
      <c r="K1272" t="s">
        <v>2363</v>
      </c>
      <c r="L1272">
        <v>12.141999999999999</v>
      </c>
      <c r="M1272">
        <v>12.954120209999999</v>
      </c>
      <c r="N1272">
        <v>11.823</v>
      </c>
      <c r="O1272">
        <v>10.51799042</v>
      </c>
      <c r="P1272">
        <v>11.680999999999999</v>
      </c>
      <c r="Q1272" s="86">
        <v>45821</v>
      </c>
      <c r="S1272">
        <v>0.77</v>
      </c>
      <c r="T1272">
        <v>0.75</v>
      </c>
      <c r="V1272" t="s">
        <v>3276</v>
      </c>
      <c r="W1272">
        <v>5</v>
      </c>
      <c r="X1272" s="86">
        <v>45705</v>
      </c>
      <c r="Y1272">
        <v>4</v>
      </c>
      <c r="Z1272" s="86">
        <v>45657</v>
      </c>
      <c r="AA1272">
        <v>3</v>
      </c>
      <c r="AB1272">
        <v>3</v>
      </c>
      <c r="AC1272" t="s">
        <v>156</v>
      </c>
    </row>
    <row r="1273" spans="1:29" x14ac:dyDescent="0.2">
      <c r="A1273" t="s">
        <v>17202</v>
      </c>
      <c r="B1273" t="s">
        <v>17203</v>
      </c>
      <c r="C1273" t="s">
        <v>17202</v>
      </c>
      <c r="D1273" t="s">
        <v>84</v>
      </c>
      <c r="E1273" t="s">
        <v>89</v>
      </c>
      <c r="G1273" t="s">
        <v>90</v>
      </c>
      <c r="I1273" t="s">
        <v>91</v>
      </c>
      <c r="L1273">
        <v>12.971</v>
      </c>
      <c r="M1273">
        <v>11.32934262</v>
      </c>
      <c r="N1273">
        <v>12.404</v>
      </c>
      <c r="O1273">
        <v>10.928447269999999</v>
      </c>
      <c r="P1273">
        <v>11.169</v>
      </c>
      <c r="Q1273" s="86">
        <v>45821</v>
      </c>
      <c r="S1273">
        <v>0.89</v>
      </c>
      <c r="W1273">
        <v>6</v>
      </c>
      <c r="X1273" s="86">
        <v>45777</v>
      </c>
      <c r="Y1273">
        <v>4</v>
      </c>
      <c r="Z1273" s="86">
        <v>45777</v>
      </c>
      <c r="AB1273">
        <v>3</v>
      </c>
      <c r="AC1273" t="s">
        <v>156</v>
      </c>
    </row>
    <row r="1274" spans="1:29" x14ac:dyDescent="0.2">
      <c r="A1274" t="s">
        <v>3277</v>
      </c>
      <c r="B1274" t="s">
        <v>3278</v>
      </c>
      <c r="C1274" t="s">
        <v>3277</v>
      </c>
      <c r="D1274" t="s">
        <v>84</v>
      </c>
      <c r="E1274" t="s">
        <v>89</v>
      </c>
      <c r="G1274" t="s">
        <v>90</v>
      </c>
      <c r="I1274" t="s">
        <v>91</v>
      </c>
      <c r="L1274">
        <v>12.968</v>
      </c>
      <c r="M1274">
        <v>10.97829248</v>
      </c>
      <c r="N1274">
        <v>12.167999999999999</v>
      </c>
      <c r="O1274">
        <v>10.545830090000001</v>
      </c>
      <c r="P1274">
        <v>10.568</v>
      </c>
      <c r="Q1274" s="86">
        <v>45821</v>
      </c>
      <c r="S1274">
        <v>0.79</v>
      </c>
      <c r="W1274">
        <v>6</v>
      </c>
      <c r="X1274" s="86">
        <v>45777</v>
      </c>
      <c r="Y1274">
        <v>4</v>
      </c>
      <c r="Z1274" s="86">
        <v>45777</v>
      </c>
      <c r="AB1274">
        <v>3</v>
      </c>
      <c r="AC1274" t="s">
        <v>156</v>
      </c>
    </row>
    <row r="1275" spans="1:29" x14ac:dyDescent="0.2">
      <c r="A1275" t="s">
        <v>3279</v>
      </c>
      <c r="B1275" t="s">
        <v>3280</v>
      </c>
      <c r="C1275" t="s">
        <v>3279</v>
      </c>
      <c r="D1275" t="s">
        <v>84</v>
      </c>
      <c r="E1275" t="s">
        <v>89</v>
      </c>
      <c r="F1275" t="s">
        <v>642</v>
      </c>
      <c r="G1275" t="s">
        <v>90</v>
      </c>
      <c r="I1275" t="s">
        <v>91</v>
      </c>
      <c r="J1275" t="s">
        <v>323</v>
      </c>
      <c r="K1275" t="s">
        <v>1048</v>
      </c>
      <c r="L1275">
        <v>21.106000000000002</v>
      </c>
      <c r="M1275">
        <v>17.496906330000002</v>
      </c>
      <c r="N1275">
        <v>19.63</v>
      </c>
      <c r="O1275">
        <v>14.824971059999999</v>
      </c>
      <c r="P1275">
        <v>14.9</v>
      </c>
      <c r="Q1275" s="86">
        <v>45821</v>
      </c>
      <c r="S1275">
        <v>0.81</v>
      </c>
      <c r="T1275">
        <v>0.75</v>
      </c>
      <c r="V1275" t="s">
        <v>3281</v>
      </c>
      <c r="W1275">
        <v>6</v>
      </c>
      <c r="X1275" s="86">
        <v>45808</v>
      </c>
      <c r="Y1275">
        <v>5</v>
      </c>
      <c r="Z1275" s="86">
        <v>45808</v>
      </c>
      <c r="AA1275">
        <v>3</v>
      </c>
      <c r="AB1275">
        <v>3</v>
      </c>
      <c r="AC1275" t="s">
        <v>156</v>
      </c>
    </row>
    <row r="1276" spans="1:29" x14ac:dyDescent="0.2">
      <c r="A1276" t="s">
        <v>3282</v>
      </c>
      <c r="B1276" t="s">
        <v>3283</v>
      </c>
      <c r="C1276" t="s">
        <v>3282</v>
      </c>
      <c r="D1276" t="s">
        <v>84</v>
      </c>
      <c r="E1276" t="s">
        <v>89</v>
      </c>
      <c r="G1276" t="s">
        <v>90</v>
      </c>
      <c r="I1276" t="s">
        <v>91</v>
      </c>
      <c r="J1276" t="s">
        <v>323</v>
      </c>
      <c r="K1276" t="s">
        <v>1160</v>
      </c>
      <c r="L1276">
        <v>14.648</v>
      </c>
      <c r="M1276">
        <v>12.30071515</v>
      </c>
      <c r="N1276">
        <v>12.779</v>
      </c>
      <c r="O1276">
        <v>10.39454563</v>
      </c>
      <c r="P1276">
        <v>10.039</v>
      </c>
      <c r="Q1276" s="86">
        <v>45821</v>
      </c>
      <c r="S1276">
        <v>0.91</v>
      </c>
      <c r="T1276">
        <v>0.75</v>
      </c>
      <c r="V1276" t="s">
        <v>3284</v>
      </c>
      <c r="W1276">
        <v>6</v>
      </c>
      <c r="X1276" s="86">
        <v>45772</v>
      </c>
      <c r="Y1276">
        <v>4</v>
      </c>
      <c r="Z1276" s="86">
        <v>45772</v>
      </c>
      <c r="AA1276">
        <v>3</v>
      </c>
      <c r="AB1276">
        <v>3</v>
      </c>
      <c r="AC1276" t="s">
        <v>156</v>
      </c>
    </row>
    <row r="1277" spans="1:29" x14ac:dyDescent="0.2">
      <c r="A1277" t="s">
        <v>3285</v>
      </c>
      <c r="B1277" t="s">
        <v>3286</v>
      </c>
      <c r="C1277" t="s">
        <v>3285</v>
      </c>
      <c r="D1277" t="s">
        <v>84</v>
      </c>
      <c r="E1277" t="s">
        <v>89</v>
      </c>
      <c r="F1277" t="s">
        <v>642</v>
      </c>
      <c r="G1277" t="s">
        <v>90</v>
      </c>
      <c r="I1277" t="s">
        <v>91</v>
      </c>
      <c r="J1277" t="s">
        <v>323</v>
      </c>
      <c r="K1277" t="s">
        <v>1082</v>
      </c>
      <c r="L1277">
        <v>6.5279999999999996</v>
      </c>
      <c r="M1277">
        <v>6.6604081600000002</v>
      </c>
      <c r="N1277">
        <v>7.1239999999999997</v>
      </c>
      <c r="O1277">
        <v>5.6801161279999999</v>
      </c>
      <c r="P1277">
        <v>5.0140000000000002</v>
      </c>
      <c r="Q1277" s="86">
        <v>45821</v>
      </c>
      <c r="S1277">
        <v>0.31</v>
      </c>
      <c r="V1277" t="s">
        <v>3287</v>
      </c>
      <c r="W1277">
        <v>4</v>
      </c>
      <c r="X1277" s="86">
        <v>45737</v>
      </c>
      <c r="Y1277">
        <v>3</v>
      </c>
      <c r="Z1277" s="86">
        <v>45657</v>
      </c>
      <c r="AA1277">
        <v>2</v>
      </c>
      <c r="AB1277">
        <v>3</v>
      </c>
      <c r="AC1277" t="s">
        <v>156</v>
      </c>
    </row>
    <row r="1278" spans="1:29" x14ac:dyDescent="0.2">
      <c r="A1278" t="s">
        <v>3288</v>
      </c>
      <c r="B1278" t="s">
        <v>3289</v>
      </c>
      <c r="C1278" t="s">
        <v>3288</v>
      </c>
      <c r="D1278" t="s">
        <v>84</v>
      </c>
      <c r="E1278" t="s">
        <v>89</v>
      </c>
      <c r="F1278" t="s">
        <v>642</v>
      </c>
      <c r="G1278" t="s">
        <v>90</v>
      </c>
      <c r="I1278" t="s">
        <v>91</v>
      </c>
      <c r="J1278" t="s">
        <v>323</v>
      </c>
      <c r="K1278" t="s">
        <v>1160</v>
      </c>
      <c r="L1278">
        <v>9.3170000000000002</v>
      </c>
      <c r="M1278">
        <v>9.4288015939999994</v>
      </c>
      <c r="N1278">
        <v>9.3279999999999994</v>
      </c>
      <c r="O1278">
        <v>8.9293416329999999</v>
      </c>
      <c r="P1278">
        <v>9.4120000000000008</v>
      </c>
      <c r="Q1278" s="86">
        <v>45821</v>
      </c>
      <c r="S1278">
        <v>0.2</v>
      </c>
      <c r="T1278">
        <v>0.25</v>
      </c>
      <c r="V1278" t="s">
        <v>3290</v>
      </c>
      <c r="W1278">
        <v>5</v>
      </c>
      <c r="X1278" s="86">
        <v>45772</v>
      </c>
      <c r="Y1278">
        <v>3</v>
      </c>
      <c r="Z1278" s="86">
        <v>45772</v>
      </c>
      <c r="AA1278">
        <v>2</v>
      </c>
      <c r="AB1278">
        <v>3</v>
      </c>
      <c r="AC1278" t="s">
        <v>156</v>
      </c>
    </row>
    <row r="1279" spans="1:29" x14ac:dyDescent="0.2">
      <c r="A1279" t="s">
        <v>3291</v>
      </c>
      <c r="B1279" t="s">
        <v>3292</v>
      </c>
      <c r="C1279" t="s">
        <v>3291</v>
      </c>
      <c r="D1279" t="s">
        <v>84</v>
      </c>
      <c r="E1279" t="s">
        <v>89</v>
      </c>
      <c r="G1279" t="s">
        <v>90</v>
      </c>
      <c r="I1279" t="s">
        <v>91</v>
      </c>
      <c r="J1279" t="s">
        <v>323</v>
      </c>
      <c r="K1279" t="s">
        <v>688</v>
      </c>
      <c r="L1279">
        <v>9.2560000000000002</v>
      </c>
      <c r="M1279">
        <v>9.6951128690000008</v>
      </c>
      <c r="N1279">
        <v>10.132999999999999</v>
      </c>
      <c r="O1279">
        <v>6.6822682420000001</v>
      </c>
      <c r="P1279">
        <v>5.5869999999999997</v>
      </c>
      <c r="Q1279" s="86">
        <v>45821</v>
      </c>
      <c r="S1279">
        <v>0.11</v>
      </c>
      <c r="T1279">
        <v>0.1</v>
      </c>
      <c r="V1279" t="s">
        <v>3293</v>
      </c>
      <c r="W1279">
        <v>4</v>
      </c>
      <c r="X1279" s="86">
        <v>45747</v>
      </c>
      <c r="Y1279">
        <v>3</v>
      </c>
      <c r="Z1279" s="86">
        <v>45747</v>
      </c>
      <c r="AA1279">
        <v>1</v>
      </c>
      <c r="AB1279">
        <v>3</v>
      </c>
      <c r="AC1279" t="s">
        <v>156</v>
      </c>
    </row>
    <row r="1280" spans="1:29" x14ac:dyDescent="0.2">
      <c r="A1280" t="s">
        <v>3294</v>
      </c>
      <c r="B1280" t="s">
        <v>3295</v>
      </c>
      <c r="C1280" t="s">
        <v>3294</v>
      </c>
      <c r="D1280" t="s">
        <v>84</v>
      </c>
      <c r="E1280" t="s">
        <v>89</v>
      </c>
      <c r="G1280" t="s">
        <v>90</v>
      </c>
      <c r="H1280" t="s">
        <v>3134</v>
      </c>
      <c r="I1280" t="s">
        <v>91</v>
      </c>
      <c r="L1280">
        <v>19.908000000000001</v>
      </c>
      <c r="M1280">
        <v>13.96662472</v>
      </c>
      <c r="N1280">
        <v>18.661000000000001</v>
      </c>
      <c r="O1280">
        <v>15.299263270000001</v>
      </c>
      <c r="P1280">
        <v>13.419</v>
      </c>
      <c r="Q1280" s="86">
        <v>45474</v>
      </c>
      <c r="S1280">
        <v>0.92</v>
      </c>
      <c r="W1280">
        <v>6</v>
      </c>
      <c r="X1280" s="86">
        <v>45492</v>
      </c>
      <c r="Y1280">
        <v>4</v>
      </c>
      <c r="Z1280" s="86">
        <v>45382</v>
      </c>
      <c r="AB1280">
        <v>3</v>
      </c>
      <c r="AC1280" t="s">
        <v>156</v>
      </c>
    </row>
    <row r="1281" spans="1:29" x14ac:dyDescent="0.2">
      <c r="A1281" t="s">
        <v>3296</v>
      </c>
      <c r="B1281" t="s">
        <v>3297</v>
      </c>
      <c r="C1281" t="s">
        <v>3296</v>
      </c>
      <c r="D1281" t="s">
        <v>84</v>
      </c>
      <c r="E1281" t="s">
        <v>89</v>
      </c>
      <c r="G1281" t="s">
        <v>90</v>
      </c>
      <c r="I1281" t="s">
        <v>91</v>
      </c>
      <c r="J1281" t="s">
        <v>323</v>
      </c>
      <c r="K1281" t="s">
        <v>688</v>
      </c>
      <c r="L1281">
        <v>15.794</v>
      </c>
      <c r="M1281">
        <v>16.92559177</v>
      </c>
      <c r="N1281">
        <v>17.106999999999999</v>
      </c>
      <c r="O1281">
        <v>10.8774186</v>
      </c>
      <c r="P1281">
        <v>8.3339999999999996</v>
      </c>
      <c r="Q1281" s="86">
        <v>45821</v>
      </c>
      <c r="S1281">
        <v>0.21</v>
      </c>
      <c r="T1281">
        <v>0.2</v>
      </c>
      <c r="V1281" t="s">
        <v>3298</v>
      </c>
      <c r="W1281">
        <v>6</v>
      </c>
      <c r="X1281" s="86">
        <v>45747</v>
      </c>
      <c r="Y1281">
        <v>4</v>
      </c>
      <c r="Z1281" s="86">
        <v>45747</v>
      </c>
      <c r="AA1281">
        <v>3</v>
      </c>
      <c r="AB1281">
        <v>3</v>
      </c>
      <c r="AC1281" t="s">
        <v>156</v>
      </c>
    </row>
    <row r="1282" spans="1:29" x14ac:dyDescent="0.2">
      <c r="A1282" t="s">
        <v>3299</v>
      </c>
      <c r="B1282" t="s">
        <v>3300</v>
      </c>
      <c r="C1282" t="s">
        <v>3299</v>
      </c>
      <c r="D1282" t="s">
        <v>84</v>
      </c>
      <c r="E1282" t="s">
        <v>89</v>
      </c>
      <c r="F1282" t="s">
        <v>642</v>
      </c>
      <c r="G1282" t="s">
        <v>90</v>
      </c>
      <c r="I1282" t="s">
        <v>91</v>
      </c>
      <c r="J1282" t="s">
        <v>323</v>
      </c>
      <c r="K1282" t="s">
        <v>1055</v>
      </c>
      <c r="L1282">
        <v>17.07</v>
      </c>
      <c r="M1282">
        <v>15.86410613</v>
      </c>
      <c r="N1282">
        <v>17.733000000000001</v>
      </c>
      <c r="O1282">
        <v>12.2021423</v>
      </c>
      <c r="P1282">
        <v>12.416</v>
      </c>
      <c r="Q1282" s="86">
        <v>45821</v>
      </c>
      <c r="R1282">
        <v>3</v>
      </c>
      <c r="S1282">
        <v>0.79</v>
      </c>
      <c r="T1282">
        <v>0.75</v>
      </c>
      <c r="V1282" t="s">
        <v>3301</v>
      </c>
      <c r="W1282">
        <v>6</v>
      </c>
      <c r="X1282" s="86">
        <v>45777</v>
      </c>
      <c r="Y1282">
        <v>4</v>
      </c>
      <c r="Z1282" s="86">
        <v>45777</v>
      </c>
      <c r="AA1282">
        <v>4</v>
      </c>
      <c r="AB1282">
        <v>3</v>
      </c>
      <c r="AC1282" t="s">
        <v>156</v>
      </c>
    </row>
    <row r="1283" spans="1:29" x14ac:dyDescent="0.2">
      <c r="A1283" t="s">
        <v>3302</v>
      </c>
      <c r="B1283" t="s">
        <v>3303</v>
      </c>
      <c r="C1283" t="s">
        <v>3302</v>
      </c>
      <c r="D1283" t="s">
        <v>84</v>
      </c>
      <c r="E1283" t="s">
        <v>89</v>
      </c>
      <c r="G1283" t="s">
        <v>90</v>
      </c>
      <c r="I1283" t="s">
        <v>91</v>
      </c>
      <c r="J1283" t="s">
        <v>323</v>
      </c>
      <c r="L1283">
        <v>9.0139999999999993</v>
      </c>
      <c r="M1283">
        <v>8.7179880199999999</v>
      </c>
      <c r="N1283">
        <v>8.9969999999999999</v>
      </c>
      <c r="O1283">
        <v>7.7752761530000001</v>
      </c>
      <c r="P1283">
        <v>7.181</v>
      </c>
      <c r="Q1283" s="86">
        <v>45821</v>
      </c>
      <c r="S1283">
        <v>0.77</v>
      </c>
      <c r="T1283">
        <v>0.5</v>
      </c>
      <c r="W1283">
        <v>5</v>
      </c>
      <c r="X1283" s="86">
        <v>45733</v>
      </c>
      <c r="Y1283">
        <v>3</v>
      </c>
      <c r="Z1283" s="86">
        <v>44169</v>
      </c>
      <c r="AA1283">
        <v>2</v>
      </c>
      <c r="AB1283">
        <v>3</v>
      </c>
      <c r="AC1283" t="s">
        <v>156</v>
      </c>
    </row>
    <row r="1284" spans="1:29" x14ac:dyDescent="0.2">
      <c r="A1284" t="s">
        <v>3304</v>
      </c>
      <c r="B1284" t="s">
        <v>3305</v>
      </c>
      <c r="C1284" t="s">
        <v>3304</v>
      </c>
      <c r="D1284" t="s">
        <v>84</v>
      </c>
      <c r="E1284" t="s">
        <v>89</v>
      </c>
      <c r="G1284" t="s">
        <v>90</v>
      </c>
      <c r="I1284" t="s">
        <v>91</v>
      </c>
      <c r="J1284" t="s">
        <v>323</v>
      </c>
      <c r="L1284">
        <v>4.7430000000000003</v>
      </c>
      <c r="M1284">
        <v>5.016125648</v>
      </c>
      <c r="N1284">
        <v>5.2220000000000004</v>
      </c>
      <c r="O1284">
        <v>4.1753016430000001</v>
      </c>
      <c r="P1284">
        <v>3.0819999999999999</v>
      </c>
      <c r="Q1284" s="86">
        <v>45821</v>
      </c>
      <c r="S1284">
        <v>0.38</v>
      </c>
      <c r="V1284" t="s">
        <v>3306</v>
      </c>
      <c r="W1284">
        <v>4</v>
      </c>
      <c r="X1284" s="86">
        <v>45702</v>
      </c>
      <c r="Y1284">
        <v>2</v>
      </c>
      <c r="Z1284" s="86">
        <v>44404</v>
      </c>
      <c r="AA1284">
        <v>2</v>
      </c>
      <c r="AB1284">
        <v>2</v>
      </c>
      <c r="AC1284" t="s">
        <v>153</v>
      </c>
    </row>
    <row r="1285" spans="1:29" x14ac:dyDescent="0.2">
      <c r="A1285" t="s">
        <v>3307</v>
      </c>
      <c r="B1285" t="s">
        <v>3308</v>
      </c>
      <c r="C1285" t="s">
        <v>3307</v>
      </c>
      <c r="D1285" t="s">
        <v>84</v>
      </c>
      <c r="E1285" t="s">
        <v>89</v>
      </c>
      <c r="G1285" t="s">
        <v>90</v>
      </c>
      <c r="I1285" t="s">
        <v>91</v>
      </c>
      <c r="J1285" t="s">
        <v>323</v>
      </c>
      <c r="K1285" t="s">
        <v>1400</v>
      </c>
      <c r="L1285">
        <v>13.696999999999999</v>
      </c>
      <c r="M1285">
        <v>7.7039538749999998</v>
      </c>
      <c r="N1285">
        <v>12.939</v>
      </c>
      <c r="O1285">
        <v>8.1327688810000005</v>
      </c>
      <c r="P1285">
        <v>10.606</v>
      </c>
      <c r="Q1285" s="86">
        <v>45821</v>
      </c>
      <c r="S1285">
        <v>0.79</v>
      </c>
      <c r="T1285">
        <v>0.75</v>
      </c>
      <c r="V1285" t="s">
        <v>3309</v>
      </c>
      <c r="W1285">
        <v>5</v>
      </c>
      <c r="X1285" s="86">
        <v>45698</v>
      </c>
      <c r="Y1285">
        <v>4</v>
      </c>
      <c r="Z1285" s="86">
        <v>45657</v>
      </c>
      <c r="AA1285">
        <v>3</v>
      </c>
      <c r="AB1285">
        <v>3</v>
      </c>
      <c r="AC1285" t="s">
        <v>156</v>
      </c>
    </row>
    <row r="1286" spans="1:29" x14ac:dyDescent="0.2">
      <c r="A1286" t="s">
        <v>3310</v>
      </c>
      <c r="B1286" t="s">
        <v>3311</v>
      </c>
      <c r="C1286" t="s">
        <v>3310</v>
      </c>
      <c r="D1286" t="s">
        <v>84</v>
      </c>
      <c r="E1286" t="s">
        <v>89</v>
      </c>
      <c r="G1286" t="s">
        <v>90</v>
      </c>
      <c r="I1286" t="s">
        <v>91</v>
      </c>
      <c r="J1286" t="s">
        <v>323</v>
      </c>
      <c r="K1286" t="s">
        <v>1572</v>
      </c>
      <c r="L1286">
        <v>10.457000000000001</v>
      </c>
      <c r="M1286">
        <v>9.8822847940000003</v>
      </c>
      <c r="N1286">
        <v>10.31</v>
      </c>
      <c r="O1286">
        <v>8.8711273839999993</v>
      </c>
      <c r="P1286">
        <v>10.5</v>
      </c>
      <c r="Q1286" s="86">
        <v>45821</v>
      </c>
      <c r="S1286">
        <v>1.08</v>
      </c>
      <c r="T1286">
        <v>1</v>
      </c>
      <c r="V1286" t="s">
        <v>3312</v>
      </c>
      <c r="W1286">
        <v>6</v>
      </c>
      <c r="X1286" s="86">
        <v>45699</v>
      </c>
      <c r="Y1286">
        <v>5</v>
      </c>
      <c r="Z1286" s="86">
        <v>45657</v>
      </c>
      <c r="AA1286">
        <v>3</v>
      </c>
      <c r="AB1286">
        <v>3</v>
      </c>
      <c r="AC1286" t="s">
        <v>156</v>
      </c>
    </row>
    <row r="1287" spans="1:29" x14ac:dyDescent="0.2">
      <c r="A1287" t="s">
        <v>3313</v>
      </c>
      <c r="B1287" t="s">
        <v>3314</v>
      </c>
      <c r="C1287" t="s">
        <v>3313</v>
      </c>
      <c r="D1287" t="s">
        <v>84</v>
      </c>
      <c r="E1287" t="s">
        <v>89</v>
      </c>
      <c r="G1287" t="s">
        <v>90</v>
      </c>
      <c r="H1287" t="s">
        <v>3134</v>
      </c>
      <c r="I1287" t="s">
        <v>91</v>
      </c>
      <c r="L1287">
        <v>12.531000000000001</v>
      </c>
      <c r="M1287">
        <v>12.964810890000001</v>
      </c>
      <c r="N1287">
        <v>13.077999999999999</v>
      </c>
      <c r="O1287">
        <v>11.34396767</v>
      </c>
      <c r="P1287">
        <v>11.599</v>
      </c>
      <c r="Q1287" s="86">
        <v>45821</v>
      </c>
      <c r="S1287">
        <v>0.61</v>
      </c>
      <c r="W1287">
        <v>6</v>
      </c>
      <c r="X1287" s="86">
        <v>45705</v>
      </c>
      <c r="Y1287">
        <v>4</v>
      </c>
      <c r="Z1287" s="86">
        <v>45657</v>
      </c>
      <c r="AB1287">
        <v>3</v>
      </c>
      <c r="AC1287" t="s">
        <v>156</v>
      </c>
    </row>
    <row r="1288" spans="1:29" x14ac:dyDescent="0.2">
      <c r="A1288" t="s">
        <v>3315</v>
      </c>
      <c r="B1288" t="s">
        <v>3316</v>
      </c>
      <c r="C1288" t="s">
        <v>3315</v>
      </c>
      <c r="D1288" t="s">
        <v>84</v>
      </c>
      <c r="E1288" t="s">
        <v>89</v>
      </c>
      <c r="F1288" t="s">
        <v>1277</v>
      </c>
      <c r="G1288" t="s">
        <v>90</v>
      </c>
      <c r="I1288" t="s">
        <v>91</v>
      </c>
      <c r="J1288" t="s">
        <v>323</v>
      </c>
      <c r="K1288" t="s">
        <v>1716</v>
      </c>
      <c r="L1288">
        <v>4.1139999999999999</v>
      </c>
      <c r="M1288">
        <v>4.4171360049999997</v>
      </c>
      <c r="N1288">
        <v>4.7309999999999999</v>
      </c>
      <c r="O1288">
        <v>3.873821639</v>
      </c>
      <c r="P1288">
        <v>3.0259999999999998</v>
      </c>
      <c r="Q1288" s="86">
        <v>45434</v>
      </c>
      <c r="S1288">
        <v>1.57</v>
      </c>
      <c r="T1288">
        <v>1.57</v>
      </c>
      <c r="V1288" t="s">
        <v>3317</v>
      </c>
      <c r="W1288">
        <v>3</v>
      </c>
      <c r="X1288" s="86">
        <v>45261</v>
      </c>
      <c r="Y1288">
        <v>3</v>
      </c>
      <c r="Z1288" s="86">
        <v>45107</v>
      </c>
      <c r="AA1288">
        <v>2</v>
      </c>
      <c r="AB1288">
        <v>3</v>
      </c>
      <c r="AC1288" t="s">
        <v>156</v>
      </c>
    </row>
    <row r="1289" spans="1:29" x14ac:dyDescent="0.2">
      <c r="A1289" t="s">
        <v>3318</v>
      </c>
      <c r="B1289" t="s">
        <v>3319</v>
      </c>
      <c r="C1289" t="s">
        <v>3318</v>
      </c>
      <c r="D1289" t="s">
        <v>84</v>
      </c>
      <c r="E1289" t="s">
        <v>89</v>
      </c>
      <c r="G1289" t="s">
        <v>90</v>
      </c>
      <c r="I1289" t="s">
        <v>91</v>
      </c>
      <c r="J1289" t="s">
        <v>323</v>
      </c>
      <c r="L1289">
        <v>17.295999999999999</v>
      </c>
      <c r="M1289">
        <v>18.471248809999999</v>
      </c>
      <c r="N1289">
        <v>17.689</v>
      </c>
      <c r="O1289">
        <v>16.258055949999999</v>
      </c>
      <c r="P1289">
        <v>18.460999999999999</v>
      </c>
      <c r="Q1289" s="86">
        <v>45821</v>
      </c>
      <c r="S1289">
        <v>0.81</v>
      </c>
      <c r="T1289">
        <v>0.75</v>
      </c>
      <c r="W1289">
        <v>6</v>
      </c>
      <c r="X1289" s="86">
        <v>45808</v>
      </c>
      <c r="AA1289">
        <v>3</v>
      </c>
      <c r="AB1289">
        <v>4</v>
      </c>
      <c r="AC1289" t="s">
        <v>127</v>
      </c>
    </row>
    <row r="1290" spans="1:29" x14ac:dyDescent="0.2">
      <c r="A1290" t="s">
        <v>17673</v>
      </c>
      <c r="B1290" t="s">
        <v>17674</v>
      </c>
      <c r="C1290" t="s">
        <v>17673</v>
      </c>
      <c r="D1290" t="s">
        <v>84</v>
      </c>
      <c r="E1290" t="s">
        <v>89</v>
      </c>
      <c r="G1290" t="s">
        <v>90</v>
      </c>
      <c r="H1290" t="s">
        <v>16039</v>
      </c>
      <c r="I1290" t="s">
        <v>91</v>
      </c>
      <c r="L1290">
        <v>8.3149999999999995</v>
      </c>
      <c r="M1290">
        <v>8.0236342880000002</v>
      </c>
      <c r="N1290">
        <v>8.3209999999999997</v>
      </c>
      <c r="O1290">
        <v>6.8677269719999998</v>
      </c>
      <c r="P1290">
        <v>7.1020000000000003</v>
      </c>
      <c r="Q1290" s="86">
        <v>45821</v>
      </c>
      <c r="S1290">
        <v>0.22</v>
      </c>
      <c r="W1290">
        <v>5</v>
      </c>
      <c r="X1290" s="86">
        <v>45747</v>
      </c>
      <c r="Y1290">
        <v>3</v>
      </c>
      <c r="Z1290" s="86">
        <v>45747</v>
      </c>
      <c r="AB1290">
        <v>3</v>
      </c>
      <c r="AC1290" t="s">
        <v>156</v>
      </c>
    </row>
    <row r="1291" spans="1:29" x14ac:dyDescent="0.2">
      <c r="A1291" t="s">
        <v>3320</v>
      </c>
      <c r="B1291" t="s">
        <v>3321</v>
      </c>
      <c r="C1291" t="s">
        <v>3320</v>
      </c>
      <c r="D1291" t="s">
        <v>84</v>
      </c>
      <c r="E1291" t="s">
        <v>89</v>
      </c>
      <c r="G1291" t="s">
        <v>90</v>
      </c>
      <c r="I1291" t="s">
        <v>91</v>
      </c>
      <c r="J1291" t="s">
        <v>323</v>
      </c>
      <c r="L1291">
        <v>18.963999999999999</v>
      </c>
      <c r="M1291">
        <v>11.394879960000001</v>
      </c>
      <c r="N1291">
        <v>17.908000000000001</v>
      </c>
      <c r="O1291">
        <v>9.5796733829999994</v>
      </c>
      <c r="P1291">
        <v>11.629</v>
      </c>
      <c r="Q1291" s="86">
        <v>45821</v>
      </c>
      <c r="S1291">
        <v>0.9</v>
      </c>
      <c r="T1291">
        <v>0.75</v>
      </c>
      <c r="V1291" t="s">
        <v>3322</v>
      </c>
      <c r="W1291">
        <v>6</v>
      </c>
      <c r="X1291" s="86">
        <v>45808</v>
      </c>
      <c r="Y1291">
        <v>4</v>
      </c>
      <c r="Z1291" s="86">
        <v>45808</v>
      </c>
      <c r="AA1291">
        <v>3</v>
      </c>
      <c r="AB1291">
        <v>3</v>
      </c>
      <c r="AC1291" t="s">
        <v>156</v>
      </c>
    </row>
    <row r="1292" spans="1:29" x14ac:dyDescent="0.2">
      <c r="A1292" t="s">
        <v>3323</v>
      </c>
      <c r="B1292" t="s">
        <v>3324</v>
      </c>
      <c r="C1292" t="s">
        <v>3323</v>
      </c>
      <c r="D1292" t="s">
        <v>84</v>
      </c>
      <c r="E1292" t="s">
        <v>89</v>
      </c>
      <c r="F1292" t="s">
        <v>642</v>
      </c>
      <c r="G1292" t="s">
        <v>90</v>
      </c>
      <c r="I1292" t="s">
        <v>91</v>
      </c>
      <c r="J1292" t="s">
        <v>323</v>
      </c>
      <c r="K1292" t="s">
        <v>1247</v>
      </c>
      <c r="L1292">
        <v>15.813000000000001</v>
      </c>
      <c r="M1292">
        <v>14.15549128</v>
      </c>
      <c r="N1292">
        <v>13.959</v>
      </c>
      <c r="O1292">
        <v>13.71500926</v>
      </c>
      <c r="P1292">
        <v>12.095000000000001</v>
      </c>
      <c r="Q1292" s="86">
        <v>45821</v>
      </c>
      <c r="S1292">
        <v>0.8</v>
      </c>
      <c r="T1292">
        <v>0.75</v>
      </c>
      <c r="V1292" t="s">
        <v>3325</v>
      </c>
      <c r="W1292">
        <v>6</v>
      </c>
      <c r="X1292" s="86">
        <v>45808</v>
      </c>
      <c r="AA1292">
        <v>4</v>
      </c>
      <c r="AB1292">
        <v>4</v>
      </c>
      <c r="AC1292" t="s">
        <v>127</v>
      </c>
    </row>
    <row r="1293" spans="1:29" x14ac:dyDescent="0.2">
      <c r="A1293" t="s">
        <v>3326</v>
      </c>
      <c r="B1293" t="s">
        <v>3327</v>
      </c>
      <c r="C1293" t="s">
        <v>3326</v>
      </c>
      <c r="D1293" t="s">
        <v>84</v>
      </c>
      <c r="E1293" t="s">
        <v>89</v>
      </c>
      <c r="G1293" t="s">
        <v>90</v>
      </c>
      <c r="H1293" t="s">
        <v>3134</v>
      </c>
      <c r="I1293" t="s">
        <v>91</v>
      </c>
      <c r="L1293">
        <v>18.213999999999999</v>
      </c>
      <c r="M1293">
        <v>14.733634</v>
      </c>
      <c r="N1293">
        <v>16.181999999999999</v>
      </c>
      <c r="O1293">
        <v>13.40065083</v>
      </c>
      <c r="P1293">
        <v>10.811</v>
      </c>
      <c r="Q1293" s="86">
        <v>45821</v>
      </c>
      <c r="S1293">
        <v>0.66</v>
      </c>
      <c r="W1293">
        <v>6</v>
      </c>
      <c r="X1293" s="86">
        <v>45657</v>
      </c>
      <c r="Y1293">
        <v>5</v>
      </c>
      <c r="Z1293" s="86">
        <v>45657</v>
      </c>
      <c r="AB1293">
        <v>3</v>
      </c>
      <c r="AC1293" t="s">
        <v>156</v>
      </c>
    </row>
    <row r="1294" spans="1:29" x14ac:dyDescent="0.2">
      <c r="A1294" t="s">
        <v>3328</v>
      </c>
      <c r="B1294" t="s">
        <v>3329</v>
      </c>
      <c r="C1294" t="s">
        <v>3328</v>
      </c>
      <c r="D1294" t="s">
        <v>84</v>
      </c>
      <c r="F1294" t="s">
        <v>642</v>
      </c>
      <c r="G1294" t="s">
        <v>90</v>
      </c>
      <c r="K1294" t="s">
        <v>1251</v>
      </c>
      <c r="L1294">
        <v>10.444000000000001</v>
      </c>
      <c r="M1294">
        <v>3.0818833940000001</v>
      </c>
      <c r="N1294">
        <v>10.677</v>
      </c>
      <c r="O1294">
        <v>2.2740073700000001</v>
      </c>
      <c r="P1294">
        <v>7.4950000000000001</v>
      </c>
      <c r="Q1294" s="86">
        <v>45761</v>
      </c>
      <c r="S1294">
        <v>0.92</v>
      </c>
      <c r="V1294" t="s">
        <v>3330</v>
      </c>
      <c r="W1294">
        <v>3</v>
      </c>
      <c r="X1294" s="86">
        <v>45730</v>
      </c>
      <c r="Y1294">
        <v>2</v>
      </c>
      <c r="Z1294" s="86">
        <v>45716</v>
      </c>
      <c r="AB1294">
        <v>2</v>
      </c>
      <c r="AC1294" t="s">
        <v>153</v>
      </c>
    </row>
    <row r="1295" spans="1:29" x14ac:dyDescent="0.2">
      <c r="A1295" t="s">
        <v>3331</v>
      </c>
      <c r="B1295" t="s">
        <v>3332</v>
      </c>
      <c r="C1295" t="s">
        <v>3331</v>
      </c>
      <c r="D1295" t="s">
        <v>84</v>
      </c>
      <c r="E1295" t="s">
        <v>89</v>
      </c>
      <c r="G1295" t="s">
        <v>90</v>
      </c>
      <c r="H1295" t="s">
        <v>163</v>
      </c>
      <c r="I1295" t="s">
        <v>91</v>
      </c>
      <c r="L1295">
        <v>9.0670000000000002</v>
      </c>
      <c r="M1295">
        <v>8.4581437410000007</v>
      </c>
      <c r="N1295">
        <v>8.5549999999999997</v>
      </c>
      <c r="O1295">
        <v>7.4215783880000004</v>
      </c>
      <c r="P1295">
        <v>7.9640000000000004</v>
      </c>
      <c r="Q1295" s="86">
        <v>45821</v>
      </c>
      <c r="S1295">
        <v>0.15</v>
      </c>
      <c r="W1295">
        <v>5</v>
      </c>
      <c r="X1295" s="86">
        <v>45699</v>
      </c>
      <c r="Y1295">
        <v>5</v>
      </c>
      <c r="Z1295" s="86">
        <v>45657</v>
      </c>
      <c r="AB1295">
        <v>3</v>
      </c>
      <c r="AC1295" t="s">
        <v>156</v>
      </c>
    </row>
    <row r="1296" spans="1:29" x14ac:dyDescent="0.2">
      <c r="A1296" t="s">
        <v>3333</v>
      </c>
      <c r="B1296" t="s">
        <v>3334</v>
      </c>
      <c r="C1296" t="s">
        <v>3333</v>
      </c>
      <c r="D1296" t="s">
        <v>84</v>
      </c>
      <c r="E1296" t="s">
        <v>89</v>
      </c>
      <c r="G1296" t="s">
        <v>90</v>
      </c>
      <c r="L1296">
        <v>15.412000000000001</v>
      </c>
      <c r="M1296">
        <v>13.338685679999999</v>
      </c>
      <c r="N1296">
        <v>15.159000000000001</v>
      </c>
      <c r="O1296">
        <v>12.844845640000001</v>
      </c>
      <c r="P1296">
        <v>12.776</v>
      </c>
      <c r="Q1296" s="86">
        <v>45821</v>
      </c>
      <c r="S1296">
        <v>0.3</v>
      </c>
      <c r="W1296">
        <v>6</v>
      </c>
      <c r="X1296" s="86">
        <v>45772</v>
      </c>
      <c r="Y1296">
        <v>4</v>
      </c>
      <c r="Z1296" s="86">
        <v>45772</v>
      </c>
      <c r="AB1296">
        <v>3</v>
      </c>
      <c r="AC1296" t="s">
        <v>156</v>
      </c>
    </row>
    <row r="1297" spans="1:29" x14ac:dyDescent="0.2">
      <c r="A1297" t="s">
        <v>3335</v>
      </c>
      <c r="B1297" t="s">
        <v>3336</v>
      </c>
      <c r="C1297" t="s">
        <v>3335</v>
      </c>
      <c r="D1297" t="s">
        <v>84</v>
      </c>
      <c r="E1297" t="s">
        <v>89</v>
      </c>
      <c r="F1297" t="s">
        <v>642</v>
      </c>
      <c r="G1297" t="s">
        <v>90</v>
      </c>
      <c r="I1297" t="s">
        <v>91</v>
      </c>
      <c r="J1297" t="s">
        <v>323</v>
      </c>
      <c r="K1297" t="s">
        <v>2363</v>
      </c>
      <c r="L1297">
        <v>12.147</v>
      </c>
      <c r="M1297">
        <v>12.96489506</v>
      </c>
      <c r="N1297">
        <v>11.835000000000001</v>
      </c>
      <c r="O1297">
        <v>10.520513429999999</v>
      </c>
      <c r="P1297">
        <v>11.683999999999999</v>
      </c>
      <c r="Q1297" s="86">
        <v>45821</v>
      </c>
      <c r="S1297">
        <v>0.77</v>
      </c>
      <c r="T1297">
        <v>0.75</v>
      </c>
      <c r="V1297" t="s">
        <v>3337</v>
      </c>
      <c r="W1297">
        <v>5</v>
      </c>
      <c r="X1297" s="86">
        <v>45705</v>
      </c>
      <c r="Y1297">
        <v>4</v>
      </c>
      <c r="Z1297" s="86">
        <v>45657</v>
      </c>
      <c r="AA1297">
        <v>3</v>
      </c>
      <c r="AB1297">
        <v>3</v>
      </c>
      <c r="AC1297" t="s">
        <v>156</v>
      </c>
    </row>
    <row r="1298" spans="1:29" x14ac:dyDescent="0.2">
      <c r="A1298" t="s">
        <v>3338</v>
      </c>
      <c r="B1298" t="s">
        <v>3339</v>
      </c>
      <c r="C1298" t="s">
        <v>3338</v>
      </c>
      <c r="D1298" t="s">
        <v>84</v>
      </c>
      <c r="E1298" t="s">
        <v>89</v>
      </c>
      <c r="G1298" t="s">
        <v>90</v>
      </c>
      <c r="H1298" t="s">
        <v>3134</v>
      </c>
      <c r="I1298" t="s">
        <v>91</v>
      </c>
      <c r="L1298">
        <v>14.67</v>
      </c>
      <c r="M1298">
        <v>9.7411212010000003</v>
      </c>
      <c r="N1298">
        <v>14.503</v>
      </c>
      <c r="O1298">
        <v>9.0891230959999998</v>
      </c>
      <c r="P1298">
        <v>11.750999999999999</v>
      </c>
      <c r="Q1298" s="86">
        <v>45821</v>
      </c>
      <c r="S1298">
        <v>0.94</v>
      </c>
      <c r="W1298">
        <v>5</v>
      </c>
      <c r="X1298" s="86">
        <v>45698</v>
      </c>
      <c r="Y1298">
        <v>4</v>
      </c>
      <c r="Z1298" s="86">
        <v>45657</v>
      </c>
      <c r="AB1298">
        <v>3</v>
      </c>
      <c r="AC1298" t="s">
        <v>156</v>
      </c>
    </row>
    <row r="1299" spans="1:29" x14ac:dyDescent="0.2">
      <c r="A1299" t="s">
        <v>3340</v>
      </c>
      <c r="B1299" t="s">
        <v>3341</v>
      </c>
      <c r="C1299" t="s">
        <v>3340</v>
      </c>
      <c r="D1299" t="s">
        <v>84</v>
      </c>
      <c r="E1299" t="s">
        <v>89</v>
      </c>
      <c r="G1299" t="s">
        <v>90</v>
      </c>
      <c r="I1299" t="s">
        <v>91</v>
      </c>
      <c r="J1299" t="s">
        <v>323</v>
      </c>
      <c r="K1299" t="s">
        <v>2363</v>
      </c>
      <c r="L1299">
        <v>12.141</v>
      </c>
      <c r="M1299">
        <v>12.95325459</v>
      </c>
      <c r="N1299">
        <v>11.811999999999999</v>
      </c>
      <c r="O1299">
        <v>10.49885304</v>
      </c>
      <c r="P1299">
        <v>11.664999999999999</v>
      </c>
      <c r="Q1299" s="86">
        <v>45821</v>
      </c>
      <c r="S1299">
        <v>0.62</v>
      </c>
      <c r="T1299">
        <v>0.6</v>
      </c>
      <c r="V1299" t="s">
        <v>3342</v>
      </c>
      <c r="W1299">
        <v>5</v>
      </c>
      <c r="X1299" s="86">
        <v>45705</v>
      </c>
      <c r="Y1299">
        <v>4</v>
      </c>
      <c r="Z1299" s="86">
        <v>45657</v>
      </c>
      <c r="AA1299">
        <v>3</v>
      </c>
      <c r="AB1299">
        <v>3</v>
      </c>
      <c r="AC1299" t="s">
        <v>156</v>
      </c>
    </row>
    <row r="1300" spans="1:29" x14ac:dyDescent="0.2">
      <c r="A1300" t="s">
        <v>3343</v>
      </c>
      <c r="B1300" t="s">
        <v>3344</v>
      </c>
      <c r="C1300" t="s">
        <v>3343</v>
      </c>
      <c r="D1300" t="s">
        <v>84</v>
      </c>
      <c r="E1300" t="s">
        <v>89</v>
      </c>
      <c r="G1300" t="s">
        <v>90</v>
      </c>
      <c r="H1300" t="s">
        <v>3134</v>
      </c>
      <c r="I1300" t="s">
        <v>91</v>
      </c>
      <c r="L1300">
        <v>7.7569999999999997</v>
      </c>
      <c r="M1300">
        <v>8.2845265950000009</v>
      </c>
      <c r="N1300">
        <v>9.0039999999999996</v>
      </c>
      <c r="O1300">
        <v>4.6707710090000001</v>
      </c>
      <c r="P1300">
        <v>2.6520000000000001</v>
      </c>
      <c r="Q1300" s="86">
        <v>45821</v>
      </c>
      <c r="S1300">
        <v>0.53</v>
      </c>
      <c r="W1300">
        <v>4</v>
      </c>
      <c r="X1300" s="86">
        <v>45705</v>
      </c>
      <c r="Y1300">
        <v>3</v>
      </c>
      <c r="Z1300" s="86">
        <v>45657</v>
      </c>
      <c r="AB1300">
        <v>3</v>
      </c>
      <c r="AC1300" t="s">
        <v>156</v>
      </c>
    </row>
    <row r="1301" spans="1:29" x14ac:dyDescent="0.2">
      <c r="A1301" t="s">
        <v>3345</v>
      </c>
      <c r="B1301" t="s">
        <v>3346</v>
      </c>
      <c r="C1301" t="s">
        <v>3345</v>
      </c>
      <c r="D1301" t="s">
        <v>84</v>
      </c>
      <c r="E1301" t="s">
        <v>89</v>
      </c>
      <c r="G1301" t="s">
        <v>90</v>
      </c>
      <c r="I1301" t="s">
        <v>91</v>
      </c>
      <c r="J1301" t="s">
        <v>323</v>
      </c>
      <c r="K1301" t="s">
        <v>1400</v>
      </c>
      <c r="L1301">
        <v>18.079000000000001</v>
      </c>
      <c r="M1301">
        <v>12.93802992</v>
      </c>
      <c r="N1301">
        <v>16.37</v>
      </c>
      <c r="O1301">
        <v>11.96387286</v>
      </c>
      <c r="P1301">
        <v>14.218</v>
      </c>
      <c r="Q1301" s="86">
        <v>45821</v>
      </c>
      <c r="S1301">
        <v>0.86</v>
      </c>
      <c r="T1301">
        <v>0.75</v>
      </c>
      <c r="V1301" t="s">
        <v>3347</v>
      </c>
      <c r="W1301">
        <v>6</v>
      </c>
      <c r="X1301" s="86">
        <v>45698</v>
      </c>
      <c r="Y1301">
        <v>4</v>
      </c>
      <c r="Z1301" s="86">
        <v>45657</v>
      </c>
      <c r="AA1301">
        <v>3</v>
      </c>
      <c r="AB1301">
        <v>3</v>
      </c>
      <c r="AC1301" t="s">
        <v>156</v>
      </c>
    </row>
    <row r="1302" spans="1:29" x14ac:dyDescent="0.2">
      <c r="A1302" t="s">
        <v>3348</v>
      </c>
      <c r="B1302" t="s">
        <v>3349</v>
      </c>
      <c r="C1302" t="s">
        <v>3348</v>
      </c>
      <c r="D1302" t="s">
        <v>84</v>
      </c>
      <c r="E1302" t="s">
        <v>89</v>
      </c>
      <c r="G1302" t="s">
        <v>90</v>
      </c>
      <c r="I1302" t="s">
        <v>91</v>
      </c>
      <c r="J1302" t="s">
        <v>323</v>
      </c>
      <c r="K1302" t="s">
        <v>1443</v>
      </c>
      <c r="L1302">
        <v>7.5839999999999996</v>
      </c>
      <c r="M1302">
        <v>8.1264969130000004</v>
      </c>
      <c r="N1302">
        <v>8.7970000000000006</v>
      </c>
      <c r="O1302">
        <v>5.404564798</v>
      </c>
      <c r="P1302">
        <v>3.4609999999999999</v>
      </c>
      <c r="Q1302" s="86">
        <v>45821</v>
      </c>
      <c r="S1302">
        <v>0.71</v>
      </c>
      <c r="T1302">
        <v>0.5</v>
      </c>
      <c r="V1302" t="s">
        <v>3350</v>
      </c>
      <c r="W1302">
        <v>4</v>
      </c>
      <c r="X1302" s="86">
        <v>45699</v>
      </c>
      <c r="Y1302">
        <v>3</v>
      </c>
      <c r="Z1302" s="86">
        <v>45626</v>
      </c>
      <c r="AA1302">
        <v>2</v>
      </c>
      <c r="AB1302">
        <v>3</v>
      </c>
      <c r="AC1302" t="s">
        <v>156</v>
      </c>
    </row>
    <row r="1303" spans="1:29" x14ac:dyDescent="0.2">
      <c r="A1303" t="s">
        <v>3351</v>
      </c>
      <c r="B1303" t="s">
        <v>3352</v>
      </c>
      <c r="C1303" t="s">
        <v>3351</v>
      </c>
      <c r="D1303" t="s">
        <v>84</v>
      </c>
      <c r="E1303" t="s">
        <v>89</v>
      </c>
      <c r="G1303" t="s">
        <v>90</v>
      </c>
      <c r="H1303" t="s">
        <v>3134</v>
      </c>
      <c r="I1303" t="s">
        <v>91</v>
      </c>
      <c r="L1303">
        <v>17.018000000000001</v>
      </c>
      <c r="M1303">
        <v>12.28856126</v>
      </c>
      <c r="N1303">
        <v>16.663</v>
      </c>
      <c r="O1303">
        <v>12.91583492</v>
      </c>
      <c r="P1303">
        <v>14.5</v>
      </c>
      <c r="Q1303" s="86">
        <v>45821</v>
      </c>
      <c r="S1303">
        <v>0.89</v>
      </c>
      <c r="W1303">
        <v>6</v>
      </c>
      <c r="X1303" s="86">
        <v>45747</v>
      </c>
      <c r="Y1303">
        <v>4</v>
      </c>
      <c r="Z1303" s="86">
        <v>45747</v>
      </c>
      <c r="AB1303">
        <v>3</v>
      </c>
      <c r="AC1303" t="s">
        <v>156</v>
      </c>
    </row>
    <row r="1304" spans="1:29" x14ac:dyDescent="0.2">
      <c r="A1304" t="s">
        <v>3353</v>
      </c>
      <c r="B1304" t="s">
        <v>3354</v>
      </c>
      <c r="C1304" t="s">
        <v>3353</v>
      </c>
      <c r="D1304" t="s">
        <v>84</v>
      </c>
      <c r="E1304" t="s">
        <v>89</v>
      </c>
      <c r="I1304" t="s">
        <v>91</v>
      </c>
      <c r="J1304" t="s">
        <v>323</v>
      </c>
      <c r="L1304">
        <v>2.9390000000000001</v>
      </c>
      <c r="M1304">
        <v>3.1292389350000001</v>
      </c>
      <c r="N1304">
        <v>3.2229999999999999</v>
      </c>
      <c r="O1304">
        <v>2.423944219</v>
      </c>
      <c r="P1304">
        <v>2.109</v>
      </c>
      <c r="Q1304" s="86">
        <v>45821</v>
      </c>
      <c r="S1304">
        <v>0.55000000000000004</v>
      </c>
      <c r="T1304">
        <v>0.5</v>
      </c>
      <c r="W1304">
        <v>3</v>
      </c>
      <c r="X1304" s="86">
        <v>45810</v>
      </c>
      <c r="Y1304">
        <v>2</v>
      </c>
      <c r="Z1304" s="86">
        <v>45657</v>
      </c>
      <c r="AA1304">
        <v>5</v>
      </c>
      <c r="AB1304">
        <v>2</v>
      </c>
      <c r="AC1304" t="s">
        <v>153</v>
      </c>
    </row>
    <row r="1305" spans="1:29" x14ac:dyDescent="0.2">
      <c r="A1305" t="s">
        <v>3355</v>
      </c>
      <c r="B1305" t="s">
        <v>3356</v>
      </c>
      <c r="C1305" t="s">
        <v>3355</v>
      </c>
      <c r="D1305" t="s">
        <v>84</v>
      </c>
      <c r="E1305" t="s">
        <v>89</v>
      </c>
      <c r="G1305" t="s">
        <v>90</v>
      </c>
      <c r="I1305" t="s">
        <v>91</v>
      </c>
      <c r="L1305">
        <v>10.077999999999999</v>
      </c>
      <c r="M1305">
        <v>5.2404870140000002</v>
      </c>
      <c r="N1305">
        <v>11.023999999999999</v>
      </c>
      <c r="O1305">
        <v>4.9478685530000002</v>
      </c>
      <c r="P1305">
        <v>9.4309999999999992</v>
      </c>
      <c r="Q1305" s="86">
        <v>45821</v>
      </c>
      <c r="S1305">
        <v>0.42</v>
      </c>
      <c r="W1305">
        <v>4</v>
      </c>
      <c r="X1305" s="86">
        <v>45808</v>
      </c>
      <c r="Y1305">
        <v>4</v>
      </c>
      <c r="Z1305" s="86">
        <v>45337</v>
      </c>
      <c r="AB1305">
        <v>3</v>
      </c>
      <c r="AC1305" t="s">
        <v>156</v>
      </c>
    </row>
    <row r="1306" spans="1:29" x14ac:dyDescent="0.2">
      <c r="A1306" t="s">
        <v>3357</v>
      </c>
      <c r="B1306" t="s">
        <v>3358</v>
      </c>
      <c r="C1306" t="s">
        <v>3357</v>
      </c>
      <c r="D1306" t="s">
        <v>84</v>
      </c>
      <c r="E1306" t="s">
        <v>89</v>
      </c>
      <c r="G1306" t="s">
        <v>90</v>
      </c>
      <c r="I1306" t="s">
        <v>91</v>
      </c>
      <c r="J1306" t="s">
        <v>323</v>
      </c>
      <c r="K1306" t="s">
        <v>2363</v>
      </c>
      <c r="L1306">
        <v>8.3810000000000002</v>
      </c>
      <c r="M1306">
        <v>9.0404961149999998</v>
      </c>
      <c r="N1306">
        <v>9.3239999999999998</v>
      </c>
      <c r="O1306">
        <v>5.7583859970000004</v>
      </c>
      <c r="P1306">
        <v>4.141</v>
      </c>
      <c r="Q1306" s="86">
        <v>45821</v>
      </c>
      <c r="S1306">
        <v>0.67</v>
      </c>
      <c r="T1306">
        <v>0.65</v>
      </c>
      <c r="W1306">
        <v>4</v>
      </c>
      <c r="X1306" s="86">
        <v>45705</v>
      </c>
      <c r="Y1306">
        <v>3</v>
      </c>
      <c r="Z1306" s="86">
        <v>45657</v>
      </c>
      <c r="AA1306">
        <v>2</v>
      </c>
      <c r="AB1306">
        <v>3</v>
      </c>
      <c r="AC1306" t="s">
        <v>156</v>
      </c>
    </row>
    <row r="1307" spans="1:29" x14ac:dyDescent="0.2">
      <c r="A1307" t="s">
        <v>3359</v>
      </c>
      <c r="B1307" t="s">
        <v>3360</v>
      </c>
      <c r="C1307" t="s">
        <v>3359</v>
      </c>
      <c r="D1307" t="s">
        <v>84</v>
      </c>
      <c r="E1307" t="s">
        <v>89</v>
      </c>
      <c r="G1307" t="s">
        <v>90</v>
      </c>
      <c r="I1307" t="s">
        <v>91</v>
      </c>
      <c r="J1307" t="s">
        <v>323</v>
      </c>
      <c r="K1307" t="s">
        <v>1048</v>
      </c>
      <c r="L1307">
        <v>22.741</v>
      </c>
      <c r="M1307">
        <v>21.35573583</v>
      </c>
      <c r="N1307">
        <v>21.914999999999999</v>
      </c>
      <c r="O1307">
        <v>22.620900899999999</v>
      </c>
      <c r="P1307">
        <v>20.396000000000001</v>
      </c>
      <c r="Q1307" s="86">
        <v>45821</v>
      </c>
      <c r="S1307">
        <v>0.73</v>
      </c>
      <c r="T1307">
        <v>0.65</v>
      </c>
      <c r="V1307" t="s">
        <v>3361</v>
      </c>
      <c r="W1307">
        <v>6</v>
      </c>
      <c r="X1307" s="86">
        <v>45808</v>
      </c>
      <c r="Y1307">
        <v>5</v>
      </c>
      <c r="Z1307" s="86">
        <v>45808</v>
      </c>
      <c r="AA1307">
        <v>4</v>
      </c>
      <c r="AB1307">
        <v>3</v>
      </c>
      <c r="AC1307" t="s">
        <v>156</v>
      </c>
    </row>
    <row r="1308" spans="1:29" x14ac:dyDescent="0.2">
      <c r="A1308" t="s">
        <v>3362</v>
      </c>
      <c r="B1308" t="s">
        <v>3363</v>
      </c>
      <c r="C1308" t="s">
        <v>3362</v>
      </c>
      <c r="D1308" t="s">
        <v>84</v>
      </c>
      <c r="E1308" t="s">
        <v>982</v>
      </c>
      <c r="G1308" t="s">
        <v>90</v>
      </c>
      <c r="L1308">
        <v>0.70399999999999996</v>
      </c>
      <c r="M1308">
        <v>0.66441205599999997</v>
      </c>
      <c r="N1308">
        <v>0.433</v>
      </c>
      <c r="O1308">
        <v>0.21351603299999999</v>
      </c>
      <c r="P1308">
        <v>0.123</v>
      </c>
      <c r="Q1308" s="86">
        <v>45821</v>
      </c>
      <c r="W1308">
        <v>1</v>
      </c>
      <c r="X1308" s="86">
        <v>45747</v>
      </c>
      <c r="Y1308">
        <v>1</v>
      </c>
      <c r="Z1308" s="86">
        <v>44169</v>
      </c>
      <c r="AB1308">
        <v>1</v>
      </c>
      <c r="AC1308" t="s">
        <v>124</v>
      </c>
    </row>
    <row r="1309" spans="1:29" x14ac:dyDescent="0.2">
      <c r="A1309" t="s">
        <v>3364</v>
      </c>
      <c r="B1309" t="s">
        <v>3365</v>
      </c>
      <c r="C1309" t="s">
        <v>3364</v>
      </c>
      <c r="D1309" t="s">
        <v>84</v>
      </c>
      <c r="E1309" t="s">
        <v>89</v>
      </c>
      <c r="G1309" t="s">
        <v>90</v>
      </c>
      <c r="L1309">
        <v>7.39</v>
      </c>
      <c r="M1309">
        <v>7.05944021</v>
      </c>
      <c r="N1309">
        <v>7.6580000000000004</v>
      </c>
      <c r="O1309">
        <v>6.1994876049999998</v>
      </c>
      <c r="P1309">
        <v>4.72</v>
      </c>
      <c r="Q1309" s="86">
        <v>45821</v>
      </c>
      <c r="W1309">
        <v>5</v>
      </c>
      <c r="X1309" s="86">
        <v>45705</v>
      </c>
      <c r="Y1309">
        <v>3</v>
      </c>
      <c r="Z1309" s="86">
        <v>45657</v>
      </c>
      <c r="AB1309">
        <v>3</v>
      </c>
      <c r="AC1309" t="s">
        <v>156</v>
      </c>
    </row>
    <row r="1310" spans="1:29" x14ac:dyDescent="0.2">
      <c r="A1310" t="s">
        <v>3366</v>
      </c>
      <c r="B1310" t="s">
        <v>3367</v>
      </c>
      <c r="C1310" t="s">
        <v>3366</v>
      </c>
      <c r="D1310" t="s">
        <v>84</v>
      </c>
      <c r="E1310" t="s">
        <v>89</v>
      </c>
      <c r="G1310" t="s">
        <v>90</v>
      </c>
      <c r="H1310" t="s">
        <v>3134</v>
      </c>
      <c r="I1310" t="s">
        <v>91</v>
      </c>
      <c r="L1310">
        <v>19.561</v>
      </c>
      <c r="M1310">
        <v>16.62420719</v>
      </c>
      <c r="N1310">
        <v>20.343</v>
      </c>
      <c r="O1310">
        <v>15.94437115</v>
      </c>
      <c r="P1310">
        <v>13.978999999999999</v>
      </c>
      <c r="Q1310" s="86">
        <v>45821</v>
      </c>
      <c r="S1310">
        <v>1.03</v>
      </c>
      <c r="W1310">
        <v>6</v>
      </c>
      <c r="X1310" s="86">
        <v>45747</v>
      </c>
      <c r="Y1310">
        <v>4</v>
      </c>
      <c r="Z1310" s="86">
        <v>45747</v>
      </c>
      <c r="AB1310">
        <v>3</v>
      </c>
      <c r="AC1310" t="s">
        <v>156</v>
      </c>
    </row>
    <row r="1311" spans="1:29" x14ac:dyDescent="0.2">
      <c r="A1311" t="s">
        <v>3368</v>
      </c>
      <c r="B1311" t="s">
        <v>3369</v>
      </c>
      <c r="C1311" t="s">
        <v>3368</v>
      </c>
      <c r="D1311" t="s">
        <v>84</v>
      </c>
      <c r="E1311" t="s">
        <v>89</v>
      </c>
      <c r="G1311" t="s">
        <v>90</v>
      </c>
      <c r="I1311" t="s">
        <v>91</v>
      </c>
      <c r="J1311" t="s">
        <v>323</v>
      </c>
      <c r="K1311" t="s">
        <v>1160</v>
      </c>
      <c r="L1311">
        <v>16.323</v>
      </c>
      <c r="M1311">
        <v>11.86900683</v>
      </c>
      <c r="N1311">
        <v>16.195</v>
      </c>
      <c r="O1311">
        <v>11.872871809999999</v>
      </c>
      <c r="P1311">
        <v>12.824</v>
      </c>
      <c r="Q1311" s="86">
        <v>45821</v>
      </c>
      <c r="S1311">
        <v>0.92</v>
      </c>
      <c r="T1311">
        <v>0.75</v>
      </c>
      <c r="V1311" t="s">
        <v>3370</v>
      </c>
      <c r="W1311">
        <v>6</v>
      </c>
      <c r="X1311" s="86">
        <v>45772</v>
      </c>
      <c r="Y1311">
        <v>4</v>
      </c>
      <c r="Z1311" s="86">
        <v>45772</v>
      </c>
      <c r="AA1311">
        <v>3</v>
      </c>
      <c r="AB1311">
        <v>3</v>
      </c>
      <c r="AC1311" t="s">
        <v>156</v>
      </c>
    </row>
    <row r="1312" spans="1:29" x14ac:dyDescent="0.2">
      <c r="A1312" t="s">
        <v>3371</v>
      </c>
      <c r="B1312" t="s">
        <v>3372</v>
      </c>
      <c r="C1312" t="s">
        <v>3371</v>
      </c>
      <c r="D1312" t="s">
        <v>84</v>
      </c>
      <c r="G1312" t="s">
        <v>90</v>
      </c>
      <c r="K1312" t="s">
        <v>2363</v>
      </c>
      <c r="L1312">
        <v>12.538</v>
      </c>
      <c r="M1312">
        <v>12.972592649999999</v>
      </c>
      <c r="N1312">
        <v>13.079000000000001</v>
      </c>
      <c r="O1312">
        <v>11.341656479999999</v>
      </c>
      <c r="P1312">
        <v>11.612</v>
      </c>
      <c r="Q1312" s="86">
        <v>45821</v>
      </c>
      <c r="S1312">
        <v>0.76</v>
      </c>
      <c r="W1312">
        <v>6</v>
      </c>
      <c r="X1312" s="86">
        <v>45705</v>
      </c>
      <c r="Y1312">
        <v>4</v>
      </c>
      <c r="Z1312" s="86">
        <v>45657</v>
      </c>
      <c r="AB1312">
        <v>3</v>
      </c>
      <c r="AC1312" t="s">
        <v>156</v>
      </c>
    </row>
    <row r="1313" spans="1:29" x14ac:dyDescent="0.2">
      <c r="A1313" t="s">
        <v>3373</v>
      </c>
      <c r="B1313" t="s">
        <v>3374</v>
      </c>
      <c r="C1313" t="s">
        <v>3373</v>
      </c>
      <c r="D1313" t="s">
        <v>84</v>
      </c>
      <c r="E1313" t="s">
        <v>89</v>
      </c>
      <c r="F1313" t="s">
        <v>642</v>
      </c>
      <c r="G1313" t="s">
        <v>90</v>
      </c>
      <c r="I1313" t="s">
        <v>91</v>
      </c>
      <c r="J1313" t="s">
        <v>323</v>
      </c>
      <c r="K1313" t="s">
        <v>1572</v>
      </c>
      <c r="L1313">
        <v>14.331</v>
      </c>
      <c r="M1313">
        <v>13.996647230000001</v>
      </c>
      <c r="N1313">
        <v>14.055999999999999</v>
      </c>
      <c r="O1313">
        <v>13.22285619</v>
      </c>
      <c r="P1313">
        <v>11.627000000000001</v>
      </c>
      <c r="Q1313" s="86">
        <v>45821</v>
      </c>
      <c r="S1313">
        <v>1.32</v>
      </c>
      <c r="T1313">
        <v>1.25</v>
      </c>
      <c r="V1313" t="s">
        <v>3375</v>
      </c>
      <c r="W1313">
        <v>6</v>
      </c>
      <c r="X1313" s="86">
        <v>45699</v>
      </c>
      <c r="Y1313">
        <v>6</v>
      </c>
      <c r="Z1313" s="86">
        <v>45657</v>
      </c>
      <c r="AA1313">
        <v>4</v>
      </c>
      <c r="AB1313">
        <v>4</v>
      </c>
      <c r="AC1313" t="s">
        <v>127</v>
      </c>
    </row>
    <row r="1314" spans="1:29" x14ac:dyDescent="0.2">
      <c r="A1314" t="s">
        <v>3376</v>
      </c>
      <c r="B1314" t="s">
        <v>3377</v>
      </c>
      <c r="C1314" t="s">
        <v>3376</v>
      </c>
      <c r="D1314" t="s">
        <v>84</v>
      </c>
      <c r="E1314" t="s">
        <v>89</v>
      </c>
      <c r="G1314" t="s">
        <v>90</v>
      </c>
      <c r="I1314" t="s">
        <v>91</v>
      </c>
      <c r="J1314" t="s">
        <v>323</v>
      </c>
      <c r="L1314">
        <v>5.8689999999999998</v>
      </c>
      <c r="M1314">
        <v>6.4136746310000001</v>
      </c>
      <c r="N1314">
        <v>7.23</v>
      </c>
      <c r="O1314">
        <v>3.6761469720000002</v>
      </c>
      <c r="P1314">
        <v>2.403</v>
      </c>
      <c r="Q1314" s="86">
        <v>45821</v>
      </c>
      <c r="S1314">
        <v>0.72</v>
      </c>
      <c r="T1314">
        <v>0.5</v>
      </c>
      <c r="V1314" t="s">
        <v>3378</v>
      </c>
      <c r="W1314">
        <v>4</v>
      </c>
      <c r="X1314" s="86">
        <v>45698</v>
      </c>
      <c r="Y1314">
        <v>2</v>
      </c>
      <c r="Z1314" s="86">
        <v>45289</v>
      </c>
      <c r="AA1314">
        <v>2</v>
      </c>
      <c r="AB1314">
        <v>2</v>
      </c>
      <c r="AC1314" t="s">
        <v>153</v>
      </c>
    </row>
    <row r="1315" spans="1:29" x14ac:dyDescent="0.2">
      <c r="A1315" t="s">
        <v>3379</v>
      </c>
      <c r="B1315" t="s">
        <v>3380</v>
      </c>
      <c r="C1315" t="s">
        <v>3379</v>
      </c>
      <c r="D1315" t="s">
        <v>84</v>
      </c>
      <c r="E1315" t="s">
        <v>89</v>
      </c>
      <c r="F1315" t="s">
        <v>642</v>
      </c>
      <c r="G1315" t="s">
        <v>90</v>
      </c>
      <c r="I1315" t="s">
        <v>91</v>
      </c>
      <c r="J1315" t="s">
        <v>323</v>
      </c>
      <c r="K1315" t="s">
        <v>1633</v>
      </c>
      <c r="L1315">
        <v>4.8890000000000002</v>
      </c>
      <c r="M1315">
        <v>5.1809215750000002</v>
      </c>
      <c r="N1315">
        <v>5.6070000000000002</v>
      </c>
      <c r="O1315">
        <v>5.0522381640000003</v>
      </c>
      <c r="P1315">
        <v>4.3609999999999998</v>
      </c>
      <c r="Q1315" s="86">
        <v>45821</v>
      </c>
      <c r="S1315">
        <v>0.57999999999999996</v>
      </c>
      <c r="T1315">
        <v>0.5</v>
      </c>
      <c r="V1315" t="s">
        <v>3381</v>
      </c>
      <c r="W1315">
        <v>4</v>
      </c>
      <c r="X1315" s="86">
        <v>45521</v>
      </c>
      <c r="Y1315">
        <v>3</v>
      </c>
      <c r="Z1315" s="86">
        <v>45382</v>
      </c>
      <c r="AA1315">
        <v>2</v>
      </c>
      <c r="AB1315">
        <v>3</v>
      </c>
      <c r="AC1315" t="s">
        <v>156</v>
      </c>
    </row>
    <row r="1316" spans="1:29" x14ac:dyDescent="0.2">
      <c r="A1316" t="s">
        <v>3382</v>
      </c>
      <c r="B1316" t="s">
        <v>3383</v>
      </c>
      <c r="C1316" t="s">
        <v>3382</v>
      </c>
      <c r="D1316" t="s">
        <v>84</v>
      </c>
      <c r="E1316" t="s">
        <v>89</v>
      </c>
      <c r="G1316" t="s">
        <v>90</v>
      </c>
      <c r="I1316" t="s">
        <v>91</v>
      </c>
      <c r="J1316" t="s">
        <v>323</v>
      </c>
      <c r="K1316" t="s">
        <v>3168</v>
      </c>
      <c r="L1316">
        <v>18.027000000000001</v>
      </c>
      <c r="M1316">
        <v>14.65079575</v>
      </c>
      <c r="N1316">
        <v>16.023</v>
      </c>
      <c r="O1316">
        <v>12.70976832</v>
      </c>
      <c r="P1316">
        <v>9.1549999999999994</v>
      </c>
      <c r="Q1316" s="86">
        <v>45821</v>
      </c>
      <c r="R1316">
        <v>5</v>
      </c>
      <c r="S1316">
        <v>0.88</v>
      </c>
      <c r="T1316">
        <v>0.75</v>
      </c>
      <c r="V1316" t="s">
        <v>3384</v>
      </c>
      <c r="W1316">
        <v>6</v>
      </c>
      <c r="X1316" s="86">
        <v>45733</v>
      </c>
      <c r="Y1316">
        <v>4</v>
      </c>
      <c r="Z1316" s="86">
        <v>44169</v>
      </c>
      <c r="AA1316">
        <v>4</v>
      </c>
      <c r="AB1316">
        <v>3</v>
      </c>
      <c r="AC1316" t="s">
        <v>156</v>
      </c>
    </row>
    <row r="1317" spans="1:29" x14ac:dyDescent="0.2">
      <c r="A1317" t="s">
        <v>3385</v>
      </c>
      <c r="B1317" t="s">
        <v>3386</v>
      </c>
      <c r="C1317" t="s">
        <v>3385</v>
      </c>
      <c r="D1317" t="s">
        <v>84</v>
      </c>
      <c r="E1317" t="s">
        <v>1465</v>
      </c>
      <c r="G1317" t="s">
        <v>90</v>
      </c>
      <c r="H1317" t="s">
        <v>225</v>
      </c>
      <c r="I1317" t="s">
        <v>91</v>
      </c>
      <c r="L1317">
        <v>2.0699999999999998</v>
      </c>
      <c r="M1317">
        <v>2.1928699580000002</v>
      </c>
      <c r="N1317">
        <v>2.2989999999999999</v>
      </c>
      <c r="O1317">
        <v>1.2900964109999999</v>
      </c>
      <c r="P1317">
        <v>0.88300000000000001</v>
      </c>
      <c r="Q1317" s="86">
        <v>45821</v>
      </c>
      <c r="S1317">
        <v>0.25</v>
      </c>
      <c r="W1317">
        <v>3</v>
      </c>
      <c r="X1317" s="86">
        <v>45747</v>
      </c>
      <c r="Y1317">
        <v>2</v>
      </c>
      <c r="Z1317" s="86">
        <v>45747</v>
      </c>
      <c r="AB1317">
        <v>2</v>
      </c>
      <c r="AC1317" t="s">
        <v>153</v>
      </c>
    </row>
    <row r="1318" spans="1:29" x14ac:dyDescent="0.2">
      <c r="A1318" t="s">
        <v>3387</v>
      </c>
      <c r="B1318" t="s">
        <v>3388</v>
      </c>
      <c r="C1318" t="s">
        <v>3387</v>
      </c>
      <c r="D1318" t="s">
        <v>84</v>
      </c>
      <c r="E1318" t="s">
        <v>89</v>
      </c>
      <c r="F1318" t="s">
        <v>642</v>
      </c>
      <c r="G1318" t="s">
        <v>90</v>
      </c>
      <c r="I1318" t="s">
        <v>91</v>
      </c>
      <c r="J1318" t="s">
        <v>323</v>
      </c>
      <c r="K1318" t="s">
        <v>2363</v>
      </c>
      <c r="L1318">
        <v>8.4139999999999997</v>
      </c>
      <c r="M1318">
        <v>9.0785649470000003</v>
      </c>
      <c r="N1318">
        <v>9.3620000000000001</v>
      </c>
      <c r="O1318">
        <v>5.7746662569999998</v>
      </c>
      <c r="P1318">
        <v>4.0919999999999996</v>
      </c>
      <c r="Q1318" s="86">
        <v>45821</v>
      </c>
      <c r="S1318">
        <v>0.67</v>
      </c>
      <c r="T1318">
        <v>0.65</v>
      </c>
      <c r="V1318" t="s">
        <v>3389</v>
      </c>
      <c r="W1318">
        <v>4</v>
      </c>
      <c r="X1318" s="86">
        <v>45705</v>
      </c>
      <c r="Y1318">
        <v>3</v>
      </c>
      <c r="Z1318" s="86">
        <v>45657</v>
      </c>
      <c r="AA1318">
        <v>2</v>
      </c>
      <c r="AB1318">
        <v>3</v>
      </c>
      <c r="AC1318" t="s">
        <v>156</v>
      </c>
    </row>
    <row r="1319" spans="1:29" x14ac:dyDescent="0.2">
      <c r="A1319" t="s">
        <v>3390</v>
      </c>
      <c r="B1319" t="s">
        <v>3391</v>
      </c>
      <c r="C1319" t="s">
        <v>3390</v>
      </c>
      <c r="D1319" t="s">
        <v>84</v>
      </c>
      <c r="E1319" t="s">
        <v>89</v>
      </c>
      <c r="G1319" t="s">
        <v>90</v>
      </c>
      <c r="L1319">
        <v>15.507999999999999</v>
      </c>
      <c r="M1319">
        <v>11.914415480000001</v>
      </c>
      <c r="N1319">
        <v>15.27</v>
      </c>
      <c r="O1319">
        <v>11.75779344</v>
      </c>
      <c r="P1319">
        <v>12.853999999999999</v>
      </c>
      <c r="Q1319" s="86">
        <v>45821</v>
      </c>
      <c r="W1319">
        <v>5</v>
      </c>
      <c r="X1319" s="86">
        <v>45698</v>
      </c>
      <c r="Y1319">
        <v>4</v>
      </c>
      <c r="Z1319" s="86">
        <v>45657</v>
      </c>
      <c r="AB1319">
        <v>3</v>
      </c>
      <c r="AC1319" t="s">
        <v>156</v>
      </c>
    </row>
    <row r="1320" spans="1:29" x14ac:dyDescent="0.2">
      <c r="A1320" t="s">
        <v>3392</v>
      </c>
      <c r="B1320" t="s">
        <v>3393</v>
      </c>
      <c r="C1320" t="s">
        <v>3392</v>
      </c>
      <c r="D1320" t="s">
        <v>84</v>
      </c>
      <c r="E1320" t="s">
        <v>89</v>
      </c>
      <c r="G1320" t="s">
        <v>90</v>
      </c>
      <c r="H1320" t="s">
        <v>3134</v>
      </c>
      <c r="I1320" t="s">
        <v>91</v>
      </c>
      <c r="L1320">
        <v>7.7720000000000002</v>
      </c>
      <c r="M1320">
        <v>7.0418042959999996</v>
      </c>
      <c r="N1320">
        <v>6.7779999999999996</v>
      </c>
      <c r="O1320">
        <v>6.4368835000000004</v>
      </c>
      <c r="P1320">
        <v>7.3120000000000003</v>
      </c>
      <c r="Q1320" s="86">
        <v>45821</v>
      </c>
      <c r="S1320">
        <v>0.85</v>
      </c>
      <c r="W1320">
        <v>5</v>
      </c>
      <c r="X1320" s="86">
        <v>45698</v>
      </c>
      <c r="Y1320">
        <v>3</v>
      </c>
      <c r="Z1320" s="86">
        <v>43738</v>
      </c>
      <c r="AB1320">
        <v>3</v>
      </c>
      <c r="AC1320" t="s">
        <v>156</v>
      </c>
    </row>
    <row r="1321" spans="1:29" x14ac:dyDescent="0.2">
      <c r="A1321" t="s">
        <v>3394</v>
      </c>
      <c r="B1321" t="s">
        <v>3395</v>
      </c>
      <c r="C1321" t="s">
        <v>3394</v>
      </c>
      <c r="D1321" t="s">
        <v>84</v>
      </c>
      <c r="E1321" t="s">
        <v>89</v>
      </c>
      <c r="G1321" t="s">
        <v>90</v>
      </c>
      <c r="H1321" t="s">
        <v>3134</v>
      </c>
      <c r="I1321" t="s">
        <v>91</v>
      </c>
      <c r="L1321">
        <v>17.634</v>
      </c>
      <c r="M1321">
        <v>17.62419281</v>
      </c>
      <c r="N1321">
        <v>18.538</v>
      </c>
      <c r="O1321">
        <v>14.720519189999999</v>
      </c>
      <c r="P1321">
        <v>12.669</v>
      </c>
      <c r="Q1321" s="86">
        <v>45821</v>
      </c>
      <c r="S1321">
        <v>0.82</v>
      </c>
      <c r="W1321">
        <v>6</v>
      </c>
      <c r="X1321" s="86">
        <v>45747</v>
      </c>
      <c r="Y1321">
        <v>6</v>
      </c>
      <c r="Z1321" s="86">
        <v>44895</v>
      </c>
      <c r="AB1321">
        <v>4</v>
      </c>
      <c r="AC1321" t="s">
        <v>127</v>
      </c>
    </row>
    <row r="1322" spans="1:29" x14ac:dyDescent="0.2">
      <c r="A1322" t="s">
        <v>3396</v>
      </c>
      <c r="B1322" t="s">
        <v>3397</v>
      </c>
      <c r="C1322" t="s">
        <v>3396</v>
      </c>
      <c r="D1322" t="s">
        <v>84</v>
      </c>
      <c r="E1322" t="s">
        <v>89</v>
      </c>
      <c r="G1322" t="s">
        <v>90</v>
      </c>
      <c r="I1322" t="s">
        <v>91</v>
      </c>
      <c r="L1322">
        <v>7.7690000000000001</v>
      </c>
      <c r="M1322">
        <v>7.0374050209999996</v>
      </c>
      <c r="N1322">
        <v>6.7759999999999998</v>
      </c>
      <c r="O1322">
        <v>6.4345359279999998</v>
      </c>
      <c r="P1322">
        <v>7.3090000000000002</v>
      </c>
      <c r="Q1322" s="86">
        <v>45821</v>
      </c>
      <c r="S1322">
        <v>0.85</v>
      </c>
      <c r="W1322">
        <v>5</v>
      </c>
      <c r="X1322" s="86">
        <v>45698</v>
      </c>
      <c r="Y1322">
        <v>3</v>
      </c>
      <c r="Z1322" s="86">
        <v>43371</v>
      </c>
      <c r="AB1322">
        <v>3</v>
      </c>
      <c r="AC1322" t="s">
        <v>156</v>
      </c>
    </row>
    <row r="1323" spans="1:29" x14ac:dyDescent="0.2">
      <c r="A1323" t="s">
        <v>3398</v>
      </c>
      <c r="B1323" t="s">
        <v>3399</v>
      </c>
      <c r="C1323" t="s">
        <v>3398</v>
      </c>
      <c r="D1323" t="s">
        <v>84</v>
      </c>
      <c r="E1323" t="s">
        <v>89</v>
      </c>
      <c r="G1323" t="s">
        <v>90</v>
      </c>
      <c r="I1323" t="s">
        <v>91</v>
      </c>
      <c r="J1323" t="s">
        <v>323</v>
      </c>
      <c r="K1323" t="s">
        <v>3400</v>
      </c>
      <c r="L1323">
        <v>18.622</v>
      </c>
      <c r="M1323">
        <v>14.06892358</v>
      </c>
      <c r="N1323">
        <v>19.39</v>
      </c>
      <c r="O1323">
        <v>11.44755003</v>
      </c>
      <c r="P1323">
        <v>14.537000000000001</v>
      </c>
      <c r="Q1323" s="86">
        <v>45821</v>
      </c>
      <c r="S1323">
        <v>0.7</v>
      </c>
      <c r="W1323">
        <v>6</v>
      </c>
      <c r="X1323" s="86">
        <v>45702</v>
      </c>
      <c r="Y1323">
        <v>4</v>
      </c>
      <c r="Z1323" s="86">
        <v>44529</v>
      </c>
      <c r="AA1323">
        <v>3</v>
      </c>
      <c r="AB1323">
        <v>3</v>
      </c>
      <c r="AC1323" t="s">
        <v>156</v>
      </c>
    </row>
    <row r="1324" spans="1:29" x14ac:dyDescent="0.2">
      <c r="A1324" t="s">
        <v>3401</v>
      </c>
      <c r="B1324" t="s">
        <v>3402</v>
      </c>
      <c r="C1324" t="s">
        <v>3401</v>
      </c>
      <c r="D1324" t="s">
        <v>84</v>
      </c>
      <c r="E1324" t="s">
        <v>89</v>
      </c>
      <c r="G1324" t="s">
        <v>90</v>
      </c>
      <c r="H1324" t="s">
        <v>3134</v>
      </c>
      <c r="I1324" t="s">
        <v>91</v>
      </c>
      <c r="L1324">
        <v>15.227</v>
      </c>
      <c r="M1324">
        <v>10.27931603</v>
      </c>
      <c r="N1324">
        <v>15.307</v>
      </c>
      <c r="O1324">
        <v>8.629312981</v>
      </c>
      <c r="P1324">
        <v>10.611000000000001</v>
      </c>
      <c r="Q1324" s="86">
        <v>45821</v>
      </c>
      <c r="S1324">
        <v>0.86</v>
      </c>
      <c r="W1324">
        <v>5</v>
      </c>
      <c r="X1324" s="86">
        <v>45698</v>
      </c>
      <c r="Y1324">
        <v>4</v>
      </c>
      <c r="Z1324" s="86">
        <v>45657</v>
      </c>
      <c r="AB1324">
        <v>3</v>
      </c>
      <c r="AC1324" t="s">
        <v>156</v>
      </c>
    </row>
    <row r="1325" spans="1:29" x14ac:dyDescent="0.2">
      <c r="A1325" t="s">
        <v>3403</v>
      </c>
      <c r="B1325" t="s">
        <v>3404</v>
      </c>
      <c r="C1325" t="s">
        <v>3403</v>
      </c>
      <c r="D1325" t="s">
        <v>84</v>
      </c>
      <c r="E1325" t="s">
        <v>89</v>
      </c>
      <c r="G1325" t="s">
        <v>90</v>
      </c>
      <c r="I1325" t="s">
        <v>91</v>
      </c>
      <c r="J1325" t="s">
        <v>323</v>
      </c>
      <c r="K1325" t="s">
        <v>1082</v>
      </c>
      <c r="L1325">
        <v>6.6189999999999998</v>
      </c>
      <c r="M1325">
        <v>6.8705828169999998</v>
      </c>
      <c r="N1325">
        <v>7.3710000000000004</v>
      </c>
      <c r="O1325">
        <v>5.3202020000000001</v>
      </c>
      <c r="P1325">
        <v>3.9420000000000002</v>
      </c>
      <c r="Q1325" s="86">
        <v>45821</v>
      </c>
      <c r="S1325">
        <v>0.44</v>
      </c>
      <c r="T1325">
        <v>0.43</v>
      </c>
      <c r="V1325" t="s">
        <v>3405</v>
      </c>
      <c r="W1325">
        <v>4</v>
      </c>
      <c r="X1325" s="86">
        <v>45737</v>
      </c>
      <c r="Y1325">
        <v>3</v>
      </c>
      <c r="Z1325" s="86">
        <v>45657</v>
      </c>
      <c r="AA1325">
        <v>2</v>
      </c>
      <c r="AB1325">
        <v>3</v>
      </c>
      <c r="AC1325" t="s">
        <v>156</v>
      </c>
    </row>
    <row r="1326" spans="1:29" x14ac:dyDescent="0.2">
      <c r="A1326" t="s">
        <v>3406</v>
      </c>
      <c r="B1326" t="s">
        <v>3407</v>
      </c>
      <c r="C1326" t="s">
        <v>3406</v>
      </c>
      <c r="D1326" t="s">
        <v>84</v>
      </c>
      <c r="E1326" t="s">
        <v>89</v>
      </c>
      <c r="G1326" t="s">
        <v>90</v>
      </c>
      <c r="I1326" t="s">
        <v>91</v>
      </c>
      <c r="L1326">
        <v>19.169</v>
      </c>
      <c r="M1326">
        <v>18.0035141</v>
      </c>
      <c r="N1326">
        <v>19.449000000000002</v>
      </c>
      <c r="O1326">
        <v>17.47628289</v>
      </c>
      <c r="P1326">
        <v>18.896000000000001</v>
      </c>
      <c r="Q1326" s="86">
        <v>45821</v>
      </c>
      <c r="S1326">
        <v>1</v>
      </c>
      <c r="W1326">
        <v>6</v>
      </c>
      <c r="X1326" s="86">
        <v>45789</v>
      </c>
      <c r="Y1326">
        <v>5</v>
      </c>
      <c r="Z1326" s="86">
        <v>45378</v>
      </c>
      <c r="AB1326">
        <v>3</v>
      </c>
      <c r="AC1326" t="s">
        <v>156</v>
      </c>
    </row>
    <row r="1327" spans="1:29" x14ac:dyDescent="0.2">
      <c r="A1327" t="s">
        <v>3408</v>
      </c>
      <c r="B1327" t="s">
        <v>3409</v>
      </c>
      <c r="C1327" t="s">
        <v>3408</v>
      </c>
      <c r="D1327" t="s">
        <v>84</v>
      </c>
      <c r="E1327" t="s">
        <v>89</v>
      </c>
      <c r="G1327" t="s">
        <v>90</v>
      </c>
      <c r="L1327">
        <v>6.9009999999999998</v>
      </c>
      <c r="M1327">
        <v>7.0988670970000003</v>
      </c>
      <c r="N1327">
        <v>7.6139999999999999</v>
      </c>
      <c r="O1327">
        <v>3.7327067020000002</v>
      </c>
      <c r="P1327">
        <v>2.1789999999999998</v>
      </c>
      <c r="Q1327" s="86">
        <v>45821</v>
      </c>
      <c r="S1327">
        <v>0.84</v>
      </c>
      <c r="T1327">
        <v>0.84</v>
      </c>
      <c r="W1327">
        <v>4</v>
      </c>
      <c r="X1327" s="86">
        <v>45808</v>
      </c>
      <c r="AB1327">
        <v>3</v>
      </c>
      <c r="AC1327" t="s">
        <v>156</v>
      </c>
    </row>
    <row r="1328" spans="1:29" x14ac:dyDescent="0.2">
      <c r="A1328" t="s">
        <v>3410</v>
      </c>
      <c r="B1328" t="s">
        <v>3411</v>
      </c>
      <c r="C1328" t="s">
        <v>3410</v>
      </c>
      <c r="D1328" t="s">
        <v>84</v>
      </c>
      <c r="E1328" t="s">
        <v>89</v>
      </c>
      <c r="G1328" t="s">
        <v>90</v>
      </c>
      <c r="H1328" t="s">
        <v>196</v>
      </c>
      <c r="I1328" t="s">
        <v>91</v>
      </c>
      <c r="L1328">
        <v>17.291</v>
      </c>
      <c r="M1328">
        <v>12.668922390000001</v>
      </c>
      <c r="N1328">
        <v>15.065</v>
      </c>
      <c r="O1328">
        <v>11.02775548</v>
      </c>
      <c r="P1328">
        <v>13.053000000000001</v>
      </c>
      <c r="Q1328" s="86">
        <v>45821</v>
      </c>
      <c r="S1328">
        <v>0.88</v>
      </c>
      <c r="W1328">
        <v>6</v>
      </c>
      <c r="X1328" s="86">
        <v>45702</v>
      </c>
      <c r="Y1328">
        <v>4</v>
      </c>
      <c r="Z1328" s="86">
        <v>45657</v>
      </c>
      <c r="AB1328">
        <v>3</v>
      </c>
      <c r="AC1328" t="s">
        <v>156</v>
      </c>
    </row>
    <row r="1329" spans="1:29" x14ac:dyDescent="0.2">
      <c r="A1329" t="s">
        <v>3412</v>
      </c>
      <c r="B1329" t="s">
        <v>3413</v>
      </c>
      <c r="C1329" t="s">
        <v>3412</v>
      </c>
      <c r="D1329" t="s">
        <v>84</v>
      </c>
      <c r="E1329" t="s">
        <v>89</v>
      </c>
      <c r="G1329" t="s">
        <v>90</v>
      </c>
      <c r="H1329" t="s">
        <v>196</v>
      </c>
      <c r="I1329" t="s">
        <v>91</v>
      </c>
      <c r="L1329">
        <v>15.04</v>
      </c>
      <c r="M1329">
        <v>11.46387185</v>
      </c>
      <c r="N1329">
        <v>13.8</v>
      </c>
      <c r="O1329">
        <v>9.3551873630000006</v>
      </c>
      <c r="P1329">
        <v>10.971</v>
      </c>
      <c r="Q1329" s="86">
        <v>45821</v>
      </c>
      <c r="S1329">
        <v>0.89</v>
      </c>
      <c r="W1329">
        <v>6</v>
      </c>
      <c r="X1329" s="86">
        <v>45702</v>
      </c>
      <c r="Y1329">
        <v>4</v>
      </c>
      <c r="Z1329" s="86">
        <v>45657</v>
      </c>
      <c r="AB1329">
        <v>3</v>
      </c>
      <c r="AC1329" t="s">
        <v>156</v>
      </c>
    </row>
    <row r="1330" spans="1:29" x14ac:dyDescent="0.2">
      <c r="A1330" t="s">
        <v>3414</v>
      </c>
      <c r="B1330" t="s">
        <v>3415</v>
      </c>
      <c r="C1330" t="s">
        <v>3414</v>
      </c>
      <c r="D1330" t="s">
        <v>84</v>
      </c>
      <c r="E1330" t="s">
        <v>89</v>
      </c>
      <c r="G1330" t="s">
        <v>90</v>
      </c>
      <c r="H1330" t="s">
        <v>196</v>
      </c>
      <c r="I1330" t="s">
        <v>91</v>
      </c>
      <c r="L1330">
        <v>17.678999999999998</v>
      </c>
      <c r="M1330">
        <v>13.47105917</v>
      </c>
      <c r="N1330">
        <v>18.216000000000001</v>
      </c>
      <c r="O1330">
        <v>11.18270893</v>
      </c>
      <c r="P1330">
        <v>13.757</v>
      </c>
      <c r="Q1330" s="86">
        <v>45821</v>
      </c>
      <c r="S1330">
        <v>0.9</v>
      </c>
      <c r="W1330">
        <v>6</v>
      </c>
      <c r="X1330" s="86">
        <v>45702</v>
      </c>
      <c r="Y1330">
        <v>4</v>
      </c>
      <c r="Z1330" s="86">
        <v>45657</v>
      </c>
      <c r="AB1330">
        <v>3</v>
      </c>
      <c r="AC1330" t="s">
        <v>156</v>
      </c>
    </row>
    <row r="1331" spans="1:29" x14ac:dyDescent="0.2">
      <c r="A1331" t="s">
        <v>16801</v>
      </c>
      <c r="B1331" t="s">
        <v>16802</v>
      </c>
      <c r="C1331" t="s">
        <v>16801</v>
      </c>
      <c r="D1331" t="s">
        <v>84</v>
      </c>
      <c r="E1331" t="s">
        <v>89</v>
      </c>
      <c r="G1331" t="s">
        <v>90</v>
      </c>
      <c r="I1331" t="s">
        <v>91</v>
      </c>
      <c r="L1331">
        <v>26.344999999999999</v>
      </c>
      <c r="M1331">
        <v>25.810408450000001</v>
      </c>
      <c r="N1331">
        <v>29.547999999999998</v>
      </c>
      <c r="O1331">
        <v>21.467656959999999</v>
      </c>
      <c r="P1331">
        <v>26.106999999999999</v>
      </c>
      <c r="Q1331" s="86">
        <v>45821</v>
      </c>
      <c r="S1331">
        <v>0.89</v>
      </c>
      <c r="W1331">
        <v>6</v>
      </c>
      <c r="X1331" s="86">
        <v>45702</v>
      </c>
      <c r="Y1331">
        <v>5</v>
      </c>
      <c r="Z1331" s="86">
        <v>45657</v>
      </c>
      <c r="AB1331">
        <v>3</v>
      </c>
      <c r="AC1331" t="s">
        <v>156</v>
      </c>
    </row>
    <row r="1332" spans="1:29" x14ac:dyDescent="0.2">
      <c r="A1332" t="s">
        <v>3416</v>
      </c>
      <c r="B1332" t="s">
        <v>3417</v>
      </c>
      <c r="C1332" t="s">
        <v>3416</v>
      </c>
      <c r="D1332" t="s">
        <v>84</v>
      </c>
      <c r="E1332" t="s">
        <v>89</v>
      </c>
      <c r="G1332" t="s">
        <v>90</v>
      </c>
      <c r="H1332" t="s">
        <v>196</v>
      </c>
      <c r="I1332" t="s">
        <v>91</v>
      </c>
      <c r="L1332">
        <v>7.7060000000000004</v>
      </c>
      <c r="M1332">
        <v>8.459543</v>
      </c>
      <c r="N1332">
        <v>9.4939999999999998</v>
      </c>
      <c r="O1332">
        <v>5.6976853150000002</v>
      </c>
      <c r="P1332">
        <v>3.3519999999999999</v>
      </c>
      <c r="Q1332" s="86">
        <v>45821</v>
      </c>
      <c r="S1332">
        <v>0.5</v>
      </c>
      <c r="W1332">
        <v>4</v>
      </c>
      <c r="X1332" s="86">
        <v>45702</v>
      </c>
      <c r="Y1332">
        <v>3</v>
      </c>
      <c r="Z1332" s="86">
        <v>45657</v>
      </c>
      <c r="AB1332">
        <v>3</v>
      </c>
      <c r="AC1332" t="s">
        <v>156</v>
      </c>
    </row>
    <row r="1333" spans="1:29" x14ac:dyDescent="0.2">
      <c r="A1333" t="s">
        <v>3418</v>
      </c>
      <c r="B1333" t="s">
        <v>3419</v>
      </c>
      <c r="C1333" t="s">
        <v>3418</v>
      </c>
      <c r="D1333" t="s">
        <v>84</v>
      </c>
      <c r="E1333" t="s">
        <v>89</v>
      </c>
      <c r="G1333" t="s">
        <v>90</v>
      </c>
      <c r="I1333" t="s">
        <v>91</v>
      </c>
      <c r="J1333" t="s">
        <v>323</v>
      </c>
      <c r="K1333" t="s">
        <v>1716</v>
      </c>
      <c r="L1333">
        <v>7.7069999999999999</v>
      </c>
      <c r="M1333">
        <v>8.4601893199999996</v>
      </c>
      <c r="N1333">
        <v>9.4949999999999992</v>
      </c>
      <c r="O1333">
        <v>5.6979734049999999</v>
      </c>
      <c r="P1333">
        <v>3.347</v>
      </c>
      <c r="Q1333" s="86">
        <v>45821</v>
      </c>
      <c r="R1333">
        <v>5</v>
      </c>
      <c r="S1333">
        <v>0.55000000000000004</v>
      </c>
      <c r="T1333">
        <v>0.55000000000000004</v>
      </c>
      <c r="V1333" t="s">
        <v>3420</v>
      </c>
      <c r="W1333">
        <v>4</v>
      </c>
      <c r="X1333" s="86">
        <v>45702</v>
      </c>
      <c r="Y1333">
        <v>3</v>
      </c>
      <c r="Z1333" s="86">
        <v>45657</v>
      </c>
      <c r="AA1333">
        <v>2</v>
      </c>
      <c r="AB1333">
        <v>3</v>
      </c>
      <c r="AC1333" t="s">
        <v>156</v>
      </c>
    </row>
    <row r="1334" spans="1:29" x14ac:dyDescent="0.2">
      <c r="A1334" t="s">
        <v>3421</v>
      </c>
      <c r="B1334" t="s">
        <v>3422</v>
      </c>
      <c r="C1334" t="s">
        <v>3421</v>
      </c>
      <c r="D1334" t="s">
        <v>84</v>
      </c>
      <c r="E1334" t="s">
        <v>89</v>
      </c>
      <c r="G1334" t="s">
        <v>90</v>
      </c>
      <c r="I1334" t="s">
        <v>91</v>
      </c>
      <c r="J1334" t="s">
        <v>323</v>
      </c>
      <c r="K1334" t="s">
        <v>1716</v>
      </c>
      <c r="L1334">
        <v>6.5860000000000003</v>
      </c>
      <c r="M1334">
        <v>6.7127278400000003</v>
      </c>
      <c r="N1334">
        <v>7.2469999999999999</v>
      </c>
      <c r="O1334">
        <v>3.4617643669999998</v>
      </c>
      <c r="P1334">
        <v>2.2229999999999999</v>
      </c>
      <c r="Q1334" s="86">
        <v>45821</v>
      </c>
      <c r="R1334">
        <v>5</v>
      </c>
      <c r="S1334">
        <v>0.6</v>
      </c>
      <c r="T1334">
        <v>0.6</v>
      </c>
      <c r="V1334" t="s">
        <v>3423</v>
      </c>
      <c r="W1334">
        <v>4</v>
      </c>
      <c r="X1334" s="86">
        <v>45702</v>
      </c>
      <c r="Y1334">
        <v>3</v>
      </c>
      <c r="Z1334" s="86">
        <v>45657</v>
      </c>
      <c r="AA1334">
        <v>3</v>
      </c>
      <c r="AB1334">
        <v>3</v>
      </c>
      <c r="AC1334" t="s">
        <v>156</v>
      </c>
    </row>
    <row r="1335" spans="1:29" x14ac:dyDescent="0.2">
      <c r="A1335" t="s">
        <v>3424</v>
      </c>
      <c r="B1335" t="s">
        <v>3425</v>
      </c>
      <c r="C1335" t="s">
        <v>3424</v>
      </c>
      <c r="D1335" t="s">
        <v>84</v>
      </c>
      <c r="E1335" t="s">
        <v>89</v>
      </c>
      <c r="G1335" t="s">
        <v>90</v>
      </c>
      <c r="I1335" t="s">
        <v>91</v>
      </c>
      <c r="L1335">
        <v>16.288</v>
      </c>
      <c r="M1335">
        <v>9.0970888680000002</v>
      </c>
      <c r="N1335">
        <v>15.535</v>
      </c>
      <c r="O1335">
        <v>3.8256583289999999</v>
      </c>
      <c r="P1335">
        <v>8.2230000000000008</v>
      </c>
      <c r="Q1335" s="86">
        <v>45821</v>
      </c>
      <c r="S1335">
        <v>0.72</v>
      </c>
      <c r="W1335">
        <v>5</v>
      </c>
      <c r="X1335" s="86">
        <v>45702</v>
      </c>
      <c r="Y1335">
        <v>3</v>
      </c>
      <c r="Z1335" s="86">
        <v>45657</v>
      </c>
      <c r="AB1335">
        <v>3</v>
      </c>
      <c r="AC1335" t="s">
        <v>156</v>
      </c>
    </row>
    <row r="1336" spans="1:29" x14ac:dyDescent="0.2">
      <c r="A1336" t="s">
        <v>3426</v>
      </c>
      <c r="B1336" t="s">
        <v>3427</v>
      </c>
      <c r="C1336" t="s">
        <v>3426</v>
      </c>
      <c r="D1336" t="s">
        <v>84</v>
      </c>
      <c r="E1336" t="s">
        <v>89</v>
      </c>
      <c r="F1336" t="s">
        <v>642</v>
      </c>
      <c r="G1336" t="s">
        <v>90</v>
      </c>
      <c r="I1336" t="s">
        <v>91</v>
      </c>
      <c r="J1336" t="s">
        <v>323</v>
      </c>
      <c r="K1336" t="s">
        <v>1716</v>
      </c>
      <c r="L1336">
        <v>6.36</v>
      </c>
      <c r="M1336">
        <v>6.6021709389999996</v>
      </c>
      <c r="N1336">
        <v>7.3109999999999999</v>
      </c>
      <c r="O1336">
        <v>4.9223347970000004</v>
      </c>
      <c r="P1336">
        <v>3.0219999999999998</v>
      </c>
      <c r="Q1336" s="86">
        <v>45821</v>
      </c>
      <c r="R1336">
        <v>5</v>
      </c>
      <c r="S1336">
        <v>0.72</v>
      </c>
      <c r="T1336">
        <v>0.72</v>
      </c>
      <c r="V1336" t="s">
        <v>3428</v>
      </c>
      <c r="W1336">
        <v>4</v>
      </c>
      <c r="X1336" s="86">
        <v>45702</v>
      </c>
      <c r="Y1336">
        <v>3</v>
      </c>
      <c r="Z1336" s="86">
        <v>45657</v>
      </c>
      <c r="AA1336">
        <v>2</v>
      </c>
      <c r="AB1336">
        <v>3</v>
      </c>
      <c r="AC1336" t="s">
        <v>156</v>
      </c>
    </row>
    <row r="1337" spans="1:29" x14ac:dyDescent="0.2">
      <c r="A1337" t="s">
        <v>3429</v>
      </c>
      <c r="B1337" t="s">
        <v>3430</v>
      </c>
      <c r="C1337" t="s">
        <v>3429</v>
      </c>
      <c r="D1337" t="s">
        <v>84</v>
      </c>
      <c r="E1337" t="s">
        <v>89</v>
      </c>
      <c r="G1337" t="s">
        <v>90</v>
      </c>
      <c r="I1337" t="s">
        <v>91</v>
      </c>
      <c r="J1337" t="s">
        <v>323</v>
      </c>
      <c r="K1337" t="s">
        <v>1716</v>
      </c>
      <c r="L1337">
        <v>6.3609999999999998</v>
      </c>
      <c r="M1337">
        <v>6.6020279889999998</v>
      </c>
      <c r="N1337">
        <v>7.31</v>
      </c>
      <c r="O1337">
        <v>4.9184556940000004</v>
      </c>
      <c r="P1337">
        <v>3.0190000000000001</v>
      </c>
      <c r="Q1337" s="86">
        <v>45821</v>
      </c>
      <c r="R1337">
        <v>5</v>
      </c>
      <c r="S1337">
        <v>0.72</v>
      </c>
      <c r="T1337">
        <v>0.72</v>
      </c>
      <c r="V1337" t="s">
        <v>3431</v>
      </c>
      <c r="W1337">
        <v>4</v>
      </c>
      <c r="X1337" s="86">
        <v>45702</v>
      </c>
      <c r="Y1337">
        <v>3</v>
      </c>
      <c r="Z1337" s="86">
        <v>45657</v>
      </c>
      <c r="AA1337">
        <v>2</v>
      </c>
      <c r="AB1337">
        <v>3</v>
      </c>
      <c r="AC1337" t="s">
        <v>156</v>
      </c>
    </row>
    <row r="1338" spans="1:29" x14ac:dyDescent="0.2">
      <c r="A1338" t="s">
        <v>3432</v>
      </c>
      <c r="B1338" t="s">
        <v>3433</v>
      </c>
      <c r="C1338" t="s">
        <v>3432</v>
      </c>
      <c r="D1338" t="s">
        <v>84</v>
      </c>
      <c r="E1338" t="s">
        <v>89</v>
      </c>
      <c r="G1338" t="s">
        <v>90</v>
      </c>
      <c r="L1338">
        <v>5.14</v>
      </c>
      <c r="M1338">
        <v>5.4503217240000001</v>
      </c>
      <c r="N1338">
        <v>6.13</v>
      </c>
      <c r="O1338">
        <v>5.0462184079999997</v>
      </c>
      <c r="P1338">
        <v>3.911</v>
      </c>
      <c r="Q1338" s="86">
        <v>45821</v>
      </c>
      <c r="W1338">
        <v>3</v>
      </c>
      <c r="X1338" s="86">
        <v>45702</v>
      </c>
      <c r="Y1338">
        <v>2</v>
      </c>
      <c r="Z1338" s="86">
        <v>45657</v>
      </c>
      <c r="AB1338">
        <v>2</v>
      </c>
      <c r="AC1338" t="s">
        <v>153</v>
      </c>
    </row>
    <row r="1339" spans="1:29" x14ac:dyDescent="0.2">
      <c r="A1339" t="s">
        <v>3434</v>
      </c>
      <c r="B1339" t="s">
        <v>3435</v>
      </c>
      <c r="C1339" t="s">
        <v>3434</v>
      </c>
      <c r="D1339" t="s">
        <v>84</v>
      </c>
      <c r="E1339" t="s">
        <v>89</v>
      </c>
      <c r="G1339" t="s">
        <v>90</v>
      </c>
      <c r="I1339" t="s">
        <v>91</v>
      </c>
      <c r="J1339" t="s">
        <v>323</v>
      </c>
      <c r="K1339" t="s">
        <v>1716</v>
      </c>
      <c r="L1339">
        <v>16.911999999999999</v>
      </c>
      <c r="M1339">
        <v>11.60548155</v>
      </c>
      <c r="N1339">
        <v>16.901</v>
      </c>
      <c r="O1339">
        <v>10.98006711</v>
      </c>
      <c r="P1339">
        <v>12.516999999999999</v>
      </c>
      <c r="Q1339" s="86">
        <v>45821</v>
      </c>
      <c r="S1339">
        <v>0.87</v>
      </c>
      <c r="T1339">
        <v>0.87</v>
      </c>
      <c r="V1339" t="s">
        <v>3436</v>
      </c>
      <c r="W1339">
        <v>6</v>
      </c>
      <c r="X1339" s="86">
        <v>45702</v>
      </c>
      <c r="Y1339">
        <v>4</v>
      </c>
      <c r="Z1339" s="86">
        <v>45657</v>
      </c>
      <c r="AA1339">
        <v>3</v>
      </c>
      <c r="AB1339">
        <v>3</v>
      </c>
      <c r="AC1339" t="s">
        <v>156</v>
      </c>
    </row>
    <row r="1340" spans="1:29" x14ac:dyDescent="0.2">
      <c r="A1340" t="s">
        <v>3437</v>
      </c>
      <c r="B1340" t="s">
        <v>3438</v>
      </c>
      <c r="C1340" t="s">
        <v>3437</v>
      </c>
      <c r="D1340" t="s">
        <v>84</v>
      </c>
      <c r="E1340" t="s">
        <v>89</v>
      </c>
      <c r="G1340" t="s">
        <v>90</v>
      </c>
      <c r="H1340" t="s">
        <v>196</v>
      </c>
      <c r="I1340" t="s">
        <v>91</v>
      </c>
      <c r="L1340">
        <v>17.497</v>
      </c>
      <c r="M1340">
        <v>12.764912349999999</v>
      </c>
      <c r="N1340">
        <v>17.484000000000002</v>
      </c>
      <c r="O1340">
        <v>10.24149953</v>
      </c>
      <c r="P1340">
        <v>12.385</v>
      </c>
      <c r="Q1340" s="86">
        <v>45821</v>
      </c>
      <c r="S1340">
        <v>0.75</v>
      </c>
      <c r="W1340">
        <v>6</v>
      </c>
      <c r="X1340" s="86">
        <v>45702</v>
      </c>
      <c r="Y1340">
        <v>4</v>
      </c>
      <c r="Z1340" s="86">
        <v>45657</v>
      </c>
      <c r="AB1340">
        <v>3</v>
      </c>
      <c r="AC1340" t="s">
        <v>156</v>
      </c>
    </row>
    <row r="1341" spans="1:29" x14ac:dyDescent="0.2">
      <c r="A1341" t="s">
        <v>3439</v>
      </c>
      <c r="B1341" t="s">
        <v>3440</v>
      </c>
      <c r="C1341" t="s">
        <v>3439</v>
      </c>
      <c r="D1341" t="s">
        <v>84</v>
      </c>
      <c r="E1341" t="s">
        <v>89</v>
      </c>
      <c r="G1341" t="s">
        <v>90</v>
      </c>
      <c r="I1341" t="s">
        <v>91</v>
      </c>
      <c r="L1341">
        <v>17.498000000000001</v>
      </c>
      <c r="M1341">
        <v>12.76653016</v>
      </c>
      <c r="N1341">
        <v>17.484999999999999</v>
      </c>
      <c r="O1341">
        <v>10.241844240000001</v>
      </c>
      <c r="P1341">
        <v>12.384</v>
      </c>
      <c r="Q1341" s="86">
        <v>45821</v>
      </c>
      <c r="S1341">
        <v>0.75</v>
      </c>
      <c r="W1341">
        <v>6</v>
      </c>
      <c r="X1341" s="86">
        <v>45702</v>
      </c>
      <c r="Y1341">
        <v>4</v>
      </c>
      <c r="Z1341" s="86">
        <v>45657</v>
      </c>
      <c r="AB1341">
        <v>3</v>
      </c>
      <c r="AC1341" t="s">
        <v>156</v>
      </c>
    </row>
    <row r="1342" spans="1:29" x14ac:dyDescent="0.2">
      <c r="A1342" t="s">
        <v>17499</v>
      </c>
      <c r="B1342" t="s">
        <v>17500</v>
      </c>
      <c r="C1342" t="s">
        <v>17499</v>
      </c>
      <c r="D1342" t="s">
        <v>84</v>
      </c>
      <c r="E1342" t="s">
        <v>89</v>
      </c>
      <c r="G1342" t="s">
        <v>90</v>
      </c>
      <c r="H1342" t="s">
        <v>225</v>
      </c>
      <c r="I1342" t="s">
        <v>91</v>
      </c>
      <c r="L1342">
        <v>18.812000000000001</v>
      </c>
      <c r="M1342">
        <v>16.053441509999999</v>
      </c>
      <c r="N1342">
        <v>18.63</v>
      </c>
      <c r="O1342">
        <v>14.417629310000001</v>
      </c>
      <c r="P1342">
        <v>12</v>
      </c>
      <c r="Q1342" s="86">
        <v>45821</v>
      </c>
      <c r="S1342">
        <v>0.8</v>
      </c>
      <c r="W1342">
        <v>6</v>
      </c>
      <c r="X1342" s="86">
        <v>45702</v>
      </c>
      <c r="Y1342">
        <v>4</v>
      </c>
      <c r="Z1342" s="86">
        <v>45657</v>
      </c>
      <c r="AB1342">
        <v>3</v>
      </c>
      <c r="AC1342" t="s">
        <v>156</v>
      </c>
    </row>
    <row r="1343" spans="1:29" x14ac:dyDescent="0.2">
      <c r="A1343" t="s">
        <v>3441</v>
      </c>
      <c r="B1343" t="s">
        <v>3442</v>
      </c>
      <c r="C1343" t="s">
        <v>3441</v>
      </c>
      <c r="D1343" t="s">
        <v>84</v>
      </c>
      <c r="E1343" t="s">
        <v>89</v>
      </c>
      <c r="F1343" t="s">
        <v>642</v>
      </c>
      <c r="G1343" t="s">
        <v>90</v>
      </c>
      <c r="I1343" t="s">
        <v>91</v>
      </c>
      <c r="J1343" t="s">
        <v>323</v>
      </c>
      <c r="K1343" t="s">
        <v>1716</v>
      </c>
      <c r="L1343">
        <v>18.234000000000002</v>
      </c>
      <c r="M1343">
        <v>13.76846939</v>
      </c>
      <c r="N1343">
        <v>18.149000000000001</v>
      </c>
      <c r="O1343">
        <v>14.653808570000001</v>
      </c>
      <c r="P1343">
        <v>16.433</v>
      </c>
      <c r="Q1343" s="86">
        <v>45821</v>
      </c>
      <c r="R1343">
        <v>5</v>
      </c>
      <c r="S1343">
        <v>0.95</v>
      </c>
      <c r="T1343">
        <v>0.95</v>
      </c>
      <c r="V1343" t="s">
        <v>3443</v>
      </c>
      <c r="W1343">
        <v>6</v>
      </c>
      <c r="X1343" s="86">
        <v>45702</v>
      </c>
      <c r="Y1343">
        <v>4</v>
      </c>
      <c r="Z1343" s="86">
        <v>45657</v>
      </c>
      <c r="AA1343">
        <v>4</v>
      </c>
      <c r="AB1343">
        <v>3</v>
      </c>
      <c r="AC1343" t="s">
        <v>156</v>
      </c>
    </row>
    <row r="1344" spans="1:29" x14ac:dyDescent="0.2">
      <c r="A1344" t="s">
        <v>3444</v>
      </c>
      <c r="B1344" t="s">
        <v>3445</v>
      </c>
      <c r="C1344" t="s">
        <v>3444</v>
      </c>
      <c r="D1344" t="s">
        <v>84</v>
      </c>
      <c r="G1344" t="s">
        <v>90</v>
      </c>
      <c r="K1344" t="s">
        <v>1716</v>
      </c>
      <c r="L1344">
        <v>12.179</v>
      </c>
      <c r="M1344">
        <v>10.78356773</v>
      </c>
      <c r="N1344">
        <v>11.853999999999999</v>
      </c>
      <c r="O1344">
        <v>9.7298045910000006</v>
      </c>
      <c r="P1344">
        <v>10.487</v>
      </c>
      <c r="Q1344" s="86">
        <v>45821</v>
      </c>
      <c r="S1344">
        <v>0.92</v>
      </c>
      <c r="V1344" t="s">
        <v>3446</v>
      </c>
      <c r="W1344">
        <v>6</v>
      </c>
      <c r="X1344" s="86">
        <v>45702</v>
      </c>
      <c r="Y1344">
        <v>4</v>
      </c>
      <c r="Z1344" s="86">
        <v>45657</v>
      </c>
      <c r="AB1344">
        <v>3</v>
      </c>
      <c r="AC1344" t="s">
        <v>156</v>
      </c>
    </row>
    <row r="1345" spans="1:29" x14ac:dyDescent="0.2">
      <c r="A1345" t="s">
        <v>3447</v>
      </c>
      <c r="B1345" t="s">
        <v>3448</v>
      </c>
      <c r="C1345" t="s">
        <v>3447</v>
      </c>
      <c r="D1345" t="s">
        <v>84</v>
      </c>
      <c r="E1345" t="s">
        <v>89</v>
      </c>
      <c r="G1345" t="s">
        <v>90</v>
      </c>
      <c r="H1345" t="s">
        <v>196</v>
      </c>
      <c r="I1345" t="s">
        <v>91</v>
      </c>
      <c r="L1345">
        <v>13.749000000000001</v>
      </c>
      <c r="M1345">
        <v>11.2759158</v>
      </c>
      <c r="N1345">
        <v>11.964</v>
      </c>
      <c r="O1345">
        <v>9.0694303319999996</v>
      </c>
      <c r="P1345">
        <v>8.8819999999999997</v>
      </c>
      <c r="Q1345" s="86">
        <v>45821</v>
      </c>
      <c r="S1345">
        <v>0.86</v>
      </c>
      <c r="W1345">
        <v>6</v>
      </c>
      <c r="X1345" s="86">
        <v>45702</v>
      </c>
      <c r="Y1345">
        <v>4</v>
      </c>
      <c r="Z1345" s="86">
        <v>45657</v>
      </c>
      <c r="AB1345">
        <v>3</v>
      </c>
      <c r="AC1345" t="s">
        <v>156</v>
      </c>
    </row>
    <row r="1346" spans="1:29" x14ac:dyDescent="0.2">
      <c r="A1346" t="s">
        <v>3449</v>
      </c>
      <c r="B1346" t="s">
        <v>3450</v>
      </c>
      <c r="C1346" t="s">
        <v>3449</v>
      </c>
      <c r="D1346" t="s">
        <v>84</v>
      </c>
      <c r="E1346" t="s">
        <v>89</v>
      </c>
      <c r="G1346" t="s">
        <v>90</v>
      </c>
      <c r="H1346" t="s">
        <v>225</v>
      </c>
      <c r="I1346" t="s">
        <v>91</v>
      </c>
      <c r="L1346">
        <v>12.532</v>
      </c>
      <c r="M1346">
        <v>11.35488947</v>
      </c>
      <c r="N1346">
        <v>12.422000000000001</v>
      </c>
      <c r="O1346">
        <v>10.25802124</v>
      </c>
      <c r="P1346">
        <v>11.186</v>
      </c>
      <c r="Q1346" s="86">
        <v>45821</v>
      </c>
      <c r="S1346">
        <v>0.86</v>
      </c>
      <c r="W1346">
        <v>6</v>
      </c>
      <c r="X1346" s="86">
        <v>45702</v>
      </c>
      <c r="Y1346">
        <v>4</v>
      </c>
      <c r="Z1346" s="86">
        <v>45657</v>
      </c>
      <c r="AB1346">
        <v>3</v>
      </c>
      <c r="AC1346" t="s">
        <v>156</v>
      </c>
    </row>
    <row r="1347" spans="1:29" x14ac:dyDescent="0.2">
      <c r="A1347" t="s">
        <v>3451</v>
      </c>
      <c r="B1347" t="s">
        <v>3452</v>
      </c>
      <c r="C1347" t="s">
        <v>3451</v>
      </c>
      <c r="D1347" t="s">
        <v>84</v>
      </c>
      <c r="E1347" t="s">
        <v>89</v>
      </c>
      <c r="G1347" t="s">
        <v>90</v>
      </c>
      <c r="I1347" t="s">
        <v>91</v>
      </c>
      <c r="L1347">
        <v>18.047000000000001</v>
      </c>
      <c r="M1347">
        <v>15.744889410000001</v>
      </c>
      <c r="N1347">
        <v>18.244</v>
      </c>
      <c r="O1347">
        <v>13.969781080000001</v>
      </c>
      <c r="P1347">
        <v>12.717000000000001</v>
      </c>
      <c r="Q1347" s="86">
        <v>45821</v>
      </c>
      <c r="S1347">
        <v>1.45</v>
      </c>
      <c r="W1347">
        <v>6</v>
      </c>
      <c r="X1347" s="86">
        <v>45791</v>
      </c>
      <c r="Y1347">
        <v>4</v>
      </c>
      <c r="Z1347" s="86">
        <v>45657</v>
      </c>
      <c r="AB1347">
        <v>3</v>
      </c>
      <c r="AC1347" t="s">
        <v>156</v>
      </c>
    </row>
    <row r="1348" spans="1:29" x14ac:dyDescent="0.2">
      <c r="A1348" t="s">
        <v>3453</v>
      </c>
      <c r="B1348" t="s">
        <v>3454</v>
      </c>
      <c r="C1348" t="s">
        <v>3453</v>
      </c>
      <c r="D1348" t="s">
        <v>84</v>
      </c>
      <c r="E1348" t="s">
        <v>89</v>
      </c>
      <c r="F1348" t="s">
        <v>642</v>
      </c>
      <c r="G1348" t="s">
        <v>90</v>
      </c>
      <c r="I1348" t="s">
        <v>91</v>
      </c>
      <c r="J1348" t="s">
        <v>323</v>
      </c>
      <c r="K1348" t="s">
        <v>1247</v>
      </c>
      <c r="L1348">
        <v>7.7220000000000004</v>
      </c>
      <c r="M1348">
        <v>8.3774700210000006</v>
      </c>
      <c r="N1348">
        <v>9.2070000000000007</v>
      </c>
      <c r="O1348">
        <v>5.2563323110000004</v>
      </c>
      <c r="P1348">
        <v>3.4390000000000001</v>
      </c>
      <c r="Q1348" s="86">
        <v>45821</v>
      </c>
      <c r="S1348">
        <v>0.52</v>
      </c>
      <c r="T1348">
        <v>0.75</v>
      </c>
      <c r="V1348" t="s">
        <v>3455</v>
      </c>
      <c r="W1348">
        <v>4</v>
      </c>
      <c r="X1348" s="86">
        <v>45808</v>
      </c>
      <c r="AA1348">
        <v>2</v>
      </c>
      <c r="AB1348">
        <v>3</v>
      </c>
      <c r="AC1348" t="s">
        <v>156</v>
      </c>
    </row>
    <row r="1349" spans="1:29" x14ac:dyDescent="0.2">
      <c r="A1349" t="s">
        <v>3456</v>
      </c>
      <c r="B1349" t="s">
        <v>3457</v>
      </c>
      <c r="C1349" t="s">
        <v>3456</v>
      </c>
      <c r="D1349" t="s">
        <v>84</v>
      </c>
      <c r="E1349" t="s">
        <v>89</v>
      </c>
      <c r="G1349" t="s">
        <v>90</v>
      </c>
      <c r="H1349" t="s">
        <v>1196</v>
      </c>
      <c r="I1349" t="s">
        <v>91</v>
      </c>
      <c r="L1349">
        <v>17.318999999999999</v>
      </c>
      <c r="M1349">
        <v>16.35448791</v>
      </c>
      <c r="N1349">
        <v>16.791</v>
      </c>
      <c r="O1349">
        <v>12.636002879999999</v>
      </c>
      <c r="P1349">
        <v>11</v>
      </c>
      <c r="Q1349" s="86">
        <v>45821</v>
      </c>
      <c r="S1349">
        <v>0.83</v>
      </c>
      <c r="W1349">
        <v>6</v>
      </c>
      <c r="X1349" s="86">
        <v>45733</v>
      </c>
      <c r="Y1349">
        <v>4</v>
      </c>
      <c r="Z1349" s="86">
        <v>44169</v>
      </c>
      <c r="AB1349">
        <v>3</v>
      </c>
      <c r="AC1349" t="s">
        <v>156</v>
      </c>
    </row>
    <row r="1350" spans="1:29" x14ac:dyDescent="0.2">
      <c r="A1350" t="s">
        <v>3458</v>
      </c>
      <c r="B1350" t="s">
        <v>3459</v>
      </c>
      <c r="C1350" t="s">
        <v>3458</v>
      </c>
      <c r="D1350" t="s">
        <v>84</v>
      </c>
      <c r="E1350" t="s">
        <v>564</v>
      </c>
      <c r="F1350" t="s">
        <v>117</v>
      </c>
      <c r="G1350" t="s">
        <v>90</v>
      </c>
      <c r="I1350" t="s">
        <v>91</v>
      </c>
      <c r="J1350" t="s">
        <v>323</v>
      </c>
      <c r="L1350">
        <v>17.774999999999999</v>
      </c>
      <c r="M1350">
        <v>19.754772559999999</v>
      </c>
      <c r="N1350">
        <v>19.213999999999999</v>
      </c>
      <c r="O1350">
        <v>11.25648374</v>
      </c>
      <c r="P1350">
        <v>6.8520000000000003</v>
      </c>
      <c r="Q1350" s="86">
        <v>45821</v>
      </c>
      <c r="T1350">
        <v>1</v>
      </c>
      <c r="V1350" t="s">
        <v>3460</v>
      </c>
      <c r="Y1350">
        <v>5</v>
      </c>
      <c r="Z1350" s="86">
        <v>45657</v>
      </c>
      <c r="AA1350">
        <v>3</v>
      </c>
      <c r="AB1350">
        <v>3</v>
      </c>
      <c r="AC1350" t="s">
        <v>156</v>
      </c>
    </row>
    <row r="1351" spans="1:29" x14ac:dyDescent="0.2">
      <c r="A1351" t="s">
        <v>3461</v>
      </c>
      <c r="B1351" t="s">
        <v>3462</v>
      </c>
      <c r="C1351" t="s">
        <v>3461</v>
      </c>
      <c r="D1351" t="s">
        <v>84</v>
      </c>
      <c r="E1351" t="s">
        <v>89</v>
      </c>
      <c r="G1351" t="s">
        <v>90</v>
      </c>
      <c r="I1351" t="s">
        <v>91</v>
      </c>
      <c r="J1351" t="s">
        <v>323</v>
      </c>
      <c r="K1351" t="s">
        <v>1082</v>
      </c>
      <c r="L1351">
        <v>7.601</v>
      </c>
      <c r="M1351">
        <v>7.5217333359999996</v>
      </c>
      <c r="N1351">
        <v>7.9969999999999999</v>
      </c>
      <c r="O1351">
        <v>6.7759619019999997</v>
      </c>
      <c r="P1351">
        <v>6.6050000000000004</v>
      </c>
      <c r="Q1351" s="86">
        <v>45821</v>
      </c>
      <c r="S1351">
        <v>0.31</v>
      </c>
      <c r="V1351" t="s">
        <v>3463</v>
      </c>
      <c r="W1351">
        <v>4</v>
      </c>
      <c r="X1351" s="86">
        <v>45737</v>
      </c>
      <c r="Y1351">
        <v>3</v>
      </c>
      <c r="Z1351" s="86">
        <v>45657</v>
      </c>
      <c r="AA1351">
        <v>3</v>
      </c>
      <c r="AB1351">
        <v>3</v>
      </c>
      <c r="AC1351" t="s">
        <v>156</v>
      </c>
    </row>
    <row r="1352" spans="1:29" x14ac:dyDescent="0.2">
      <c r="A1352" t="s">
        <v>3464</v>
      </c>
      <c r="B1352" t="s">
        <v>3465</v>
      </c>
      <c r="C1352" t="s">
        <v>3464</v>
      </c>
      <c r="D1352" t="s">
        <v>84</v>
      </c>
      <c r="E1352" t="s">
        <v>89</v>
      </c>
      <c r="G1352" t="s">
        <v>90</v>
      </c>
      <c r="L1352">
        <v>6.532</v>
      </c>
      <c r="M1352">
        <v>6.6605543540000003</v>
      </c>
      <c r="N1352">
        <v>7.1239999999999997</v>
      </c>
      <c r="O1352">
        <v>5.68127739</v>
      </c>
      <c r="P1352">
        <v>5.0030000000000001</v>
      </c>
      <c r="Q1352" s="86">
        <v>45821</v>
      </c>
      <c r="W1352">
        <v>4</v>
      </c>
      <c r="X1352" s="86">
        <v>45737</v>
      </c>
      <c r="Y1352">
        <v>7</v>
      </c>
      <c r="Z1352" s="86">
        <v>45657</v>
      </c>
      <c r="AB1352">
        <v>5</v>
      </c>
      <c r="AC1352" t="s">
        <v>86</v>
      </c>
    </row>
    <row r="1353" spans="1:29" x14ac:dyDescent="0.2">
      <c r="A1353" t="s">
        <v>3466</v>
      </c>
      <c r="B1353" t="s">
        <v>3467</v>
      </c>
      <c r="C1353" t="s">
        <v>3466</v>
      </c>
      <c r="D1353" t="s">
        <v>84</v>
      </c>
      <c r="E1353" t="s">
        <v>89</v>
      </c>
      <c r="G1353" t="s">
        <v>90</v>
      </c>
      <c r="I1353" t="s">
        <v>91</v>
      </c>
      <c r="J1353" t="s">
        <v>323</v>
      </c>
      <c r="K1353" t="s">
        <v>1160</v>
      </c>
      <c r="L1353">
        <v>14.429</v>
      </c>
      <c r="M1353">
        <v>10.573626389999999</v>
      </c>
      <c r="N1353">
        <v>15.52</v>
      </c>
      <c r="O1353">
        <v>8.363632419</v>
      </c>
      <c r="P1353">
        <v>10.491</v>
      </c>
      <c r="Q1353" s="86">
        <v>45821</v>
      </c>
      <c r="S1353">
        <v>0.88</v>
      </c>
      <c r="T1353">
        <v>0.75</v>
      </c>
      <c r="V1353" t="s">
        <v>3468</v>
      </c>
      <c r="W1353">
        <v>5</v>
      </c>
      <c r="X1353" s="86">
        <v>45772</v>
      </c>
      <c r="Y1353">
        <v>4</v>
      </c>
      <c r="Z1353" s="86">
        <v>45772</v>
      </c>
      <c r="AA1353">
        <v>3</v>
      </c>
      <c r="AB1353">
        <v>3</v>
      </c>
      <c r="AC1353" t="s">
        <v>156</v>
      </c>
    </row>
    <row r="1354" spans="1:29" x14ac:dyDescent="0.2">
      <c r="A1354" t="s">
        <v>3469</v>
      </c>
      <c r="B1354" t="s">
        <v>3470</v>
      </c>
      <c r="C1354" t="s">
        <v>3469</v>
      </c>
      <c r="D1354" t="s">
        <v>84</v>
      </c>
      <c r="E1354" t="s">
        <v>89</v>
      </c>
      <c r="F1354" t="s">
        <v>642</v>
      </c>
      <c r="G1354" t="s">
        <v>90</v>
      </c>
      <c r="I1354" t="s">
        <v>91</v>
      </c>
      <c r="J1354" t="s">
        <v>323</v>
      </c>
      <c r="K1354" t="s">
        <v>1160</v>
      </c>
      <c r="L1354">
        <v>6.1740000000000004</v>
      </c>
      <c r="M1354">
        <v>5.9248764539999996</v>
      </c>
      <c r="N1354">
        <v>6.5750000000000002</v>
      </c>
      <c r="O1354">
        <v>5.6354894230000001</v>
      </c>
      <c r="P1354">
        <v>5.0759999999999996</v>
      </c>
      <c r="Q1354" s="86">
        <v>45821</v>
      </c>
      <c r="S1354">
        <v>1.78</v>
      </c>
      <c r="T1354">
        <v>1.25</v>
      </c>
      <c r="V1354" t="s">
        <v>3471</v>
      </c>
      <c r="W1354">
        <v>4</v>
      </c>
      <c r="X1354" s="86">
        <v>45772</v>
      </c>
      <c r="Y1354">
        <v>3</v>
      </c>
      <c r="Z1354" s="86">
        <v>45772</v>
      </c>
      <c r="AA1354">
        <v>2</v>
      </c>
      <c r="AB1354">
        <v>3</v>
      </c>
      <c r="AC1354" t="s">
        <v>156</v>
      </c>
    </row>
    <row r="1355" spans="1:29" x14ac:dyDescent="0.2">
      <c r="A1355" t="s">
        <v>3472</v>
      </c>
      <c r="B1355" t="s">
        <v>3473</v>
      </c>
      <c r="C1355" t="s">
        <v>3472</v>
      </c>
      <c r="D1355" t="s">
        <v>84</v>
      </c>
      <c r="E1355" t="s">
        <v>982</v>
      </c>
      <c r="G1355" t="s">
        <v>90</v>
      </c>
      <c r="I1355" t="s">
        <v>91</v>
      </c>
      <c r="J1355" t="s">
        <v>323</v>
      </c>
      <c r="L1355">
        <v>0.67200000000000004</v>
      </c>
      <c r="M1355">
        <v>0.62006812</v>
      </c>
      <c r="N1355">
        <v>0.38400000000000001</v>
      </c>
      <c r="O1355">
        <v>0.14262639299999999</v>
      </c>
      <c r="P1355">
        <v>0.13</v>
      </c>
      <c r="Q1355" s="86">
        <v>45821</v>
      </c>
      <c r="S1355">
        <v>0.1</v>
      </c>
      <c r="T1355">
        <v>0.1</v>
      </c>
      <c r="V1355" t="s">
        <v>3474</v>
      </c>
      <c r="W1355">
        <v>1</v>
      </c>
      <c r="X1355" s="86">
        <v>45705</v>
      </c>
      <c r="Y1355">
        <v>1</v>
      </c>
      <c r="Z1355" s="86">
        <v>45657</v>
      </c>
      <c r="AA1355">
        <v>1</v>
      </c>
      <c r="AB1355">
        <v>1</v>
      </c>
      <c r="AC1355" t="s">
        <v>124</v>
      </c>
    </row>
    <row r="1356" spans="1:29" x14ac:dyDescent="0.2">
      <c r="A1356" t="s">
        <v>3475</v>
      </c>
      <c r="B1356" t="s">
        <v>3476</v>
      </c>
      <c r="C1356" t="s">
        <v>3475</v>
      </c>
      <c r="D1356" t="s">
        <v>84</v>
      </c>
      <c r="E1356" t="s">
        <v>89</v>
      </c>
      <c r="G1356" t="s">
        <v>90</v>
      </c>
      <c r="H1356" t="s">
        <v>1196</v>
      </c>
      <c r="I1356" t="s">
        <v>91</v>
      </c>
      <c r="L1356">
        <v>12.7</v>
      </c>
      <c r="M1356">
        <v>12.07756567</v>
      </c>
      <c r="N1356">
        <v>13.335000000000001</v>
      </c>
      <c r="O1356">
        <v>10.854166920000001</v>
      </c>
      <c r="P1356">
        <v>11.302</v>
      </c>
      <c r="Q1356" s="86">
        <v>45821</v>
      </c>
      <c r="S1356">
        <v>0.72</v>
      </c>
      <c r="W1356">
        <v>6</v>
      </c>
      <c r="X1356" s="86">
        <v>45705</v>
      </c>
      <c r="Y1356">
        <v>4</v>
      </c>
      <c r="Z1356" s="86">
        <v>45657</v>
      </c>
      <c r="AB1356">
        <v>3</v>
      </c>
      <c r="AC1356" t="s">
        <v>156</v>
      </c>
    </row>
    <row r="1357" spans="1:29" x14ac:dyDescent="0.2">
      <c r="A1357" t="s">
        <v>3477</v>
      </c>
      <c r="B1357" t="s">
        <v>3478</v>
      </c>
      <c r="C1357" t="s">
        <v>3477</v>
      </c>
      <c r="D1357" t="s">
        <v>84</v>
      </c>
      <c r="E1357" t="s">
        <v>89</v>
      </c>
      <c r="F1357" t="s">
        <v>642</v>
      </c>
      <c r="G1357" t="s">
        <v>90</v>
      </c>
      <c r="I1357" t="s">
        <v>91</v>
      </c>
      <c r="J1357" t="s">
        <v>323</v>
      </c>
      <c r="K1357" t="s">
        <v>3479</v>
      </c>
      <c r="L1357">
        <v>19.172999999999998</v>
      </c>
      <c r="M1357">
        <v>18.00806979</v>
      </c>
      <c r="N1357">
        <v>19.454000000000001</v>
      </c>
      <c r="O1357">
        <v>17.47839871</v>
      </c>
      <c r="P1357">
        <v>18.899000000000001</v>
      </c>
      <c r="Q1357" s="86">
        <v>45821</v>
      </c>
      <c r="R1357">
        <v>1</v>
      </c>
      <c r="S1357">
        <v>0.6</v>
      </c>
      <c r="T1357">
        <v>0.35</v>
      </c>
      <c r="V1357" t="s">
        <v>3480</v>
      </c>
      <c r="W1357">
        <v>6</v>
      </c>
      <c r="X1357" s="86">
        <v>45789</v>
      </c>
      <c r="Y1357">
        <v>5</v>
      </c>
      <c r="Z1357" s="86">
        <v>45378</v>
      </c>
      <c r="AA1357">
        <v>3</v>
      </c>
      <c r="AB1357">
        <v>3</v>
      </c>
      <c r="AC1357" t="s">
        <v>156</v>
      </c>
    </row>
    <row r="1358" spans="1:29" x14ac:dyDescent="0.2">
      <c r="A1358" t="s">
        <v>3481</v>
      </c>
      <c r="B1358" t="s">
        <v>3482</v>
      </c>
      <c r="C1358" t="s">
        <v>3481</v>
      </c>
      <c r="D1358" t="s">
        <v>84</v>
      </c>
      <c r="E1358" t="s">
        <v>89</v>
      </c>
      <c r="G1358" t="s">
        <v>90</v>
      </c>
      <c r="H1358" t="s">
        <v>3483</v>
      </c>
      <c r="I1358" t="s">
        <v>91</v>
      </c>
      <c r="J1358" t="s">
        <v>323</v>
      </c>
      <c r="L1358">
        <v>7.5529999999999999</v>
      </c>
      <c r="M1358">
        <v>7.3050590299999998</v>
      </c>
      <c r="N1358">
        <v>7.3769999999999998</v>
      </c>
      <c r="O1358">
        <v>6.259494246</v>
      </c>
      <c r="P1358">
        <v>6.1390000000000002</v>
      </c>
      <c r="Q1358" s="86">
        <v>45821</v>
      </c>
      <c r="S1358">
        <v>0.36</v>
      </c>
      <c r="W1358">
        <v>5</v>
      </c>
      <c r="X1358" s="86">
        <v>45702</v>
      </c>
      <c r="Y1358">
        <v>3</v>
      </c>
      <c r="Z1358" s="86">
        <v>44404</v>
      </c>
      <c r="AA1358">
        <v>5</v>
      </c>
      <c r="AB1358">
        <v>3</v>
      </c>
      <c r="AC1358" t="s">
        <v>156</v>
      </c>
    </row>
    <row r="1359" spans="1:29" x14ac:dyDescent="0.2">
      <c r="A1359" t="s">
        <v>3484</v>
      </c>
      <c r="B1359" t="s">
        <v>3485</v>
      </c>
      <c r="C1359" t="s">
        <v>3484</v>
      </c>
      <c r="D1359" t="s">
        <v>84</v>
      </c>
      <c r="E1359" t="s">
        <v>89</v>
      </c>
      <c r="G1359" t="s">
        <v>90</v>
      </c>
      <c r="I1359" t="s">
        <v>91</v>
      </c>
      <c r="J1359" t="s">
        <v>323</v>
      </c>
      <c r="K1359" t="s">
        <v>1160</v>
      </c>
      <c r="L1359">
        <v>5.6619999999999999</v>
      </c>
      <c r="M1359">
        <v>6.0530276509999998</v>
      </c>
      <c r="N1359">
        <v>6.3259999999999996</v>
      </c>
      <c r="O1359">
        <v>5.176868303</v>
      </c>
      <c r="P1359">
        <v>3.6850000000000001</v>
      </c>
      <c r="Q1359" s="86">
        <v>45821</v>
      </c>
      <c r="S1359">
        <v>0.2</v>
      </c>
      <c r="T1359">
        <v>0.2</v>
      </c>
      <c r="V1359" t="s">
        <v>3486</v>
      </c>
      <c r="W1359">
        <v>4</v>
      </c>
      <c r="X1359" s="86">
        <v>45772</v>
      </c>
      <c r="Y1359">
        <v>3</v>
      </c>
      <c r="Z1359" s="86">
        <v>45772</v>
      </c>
      <c r="AA1359">
        <v>2</v>
      </c>
      <c r="AB1359">
        <v>3</v>
      </c>
      <c r="AC1359" t="s">
        <v>156</v>
      </c>
    </row>
    <row r="1360" spans="1:29" x14ac:dyDescent="0.2">
      <c r="A1360" t="s">
        <v>3487</v>
      </c>
      <c r="B1360" t="s">
        <v>3488</v>
      </c>
      <c r="C1360" t="s">
        <v>3487</v>
      </c>
      <c r="D1360" t="s">
        <v>84</v>
      </c>
      <c r="E1360" t="s">
        <v>89</v>
      </c>
      <c r="G1360" t="s">
        <v>90</v>
      </c>
      <c r="I1360" t="s">
        <v>91</v>
      </c>
      <c r="J1360" t="s">
        <v>323</v>
      </c>
      <c r="L1360">
        <v>13.599</v>
      </c>
      <c r="M1360">
        <v>11.24521477</v>
      </c>
      <c r="N1360">
        <v>13.62</v>
      </c>
      <c r="O1360">
        <v>11.196351549999999</v>
      </c>
      <c r="P1360">
        <v>12.978999999999999</v>
      </c>
      <c r="Q1360" s="86">
        <v>45821</v>
      </c>
      <c r="S1360">
        <v>0.82</v>
      </c>
      <c r="T1360">
        <v>0.75</v>
      </c>
      <c r="W1360">
        <v>5</v>
      </c>
      <c r="X1360" s="86">
        <v>45808</v>
      </c>
      <c r="AA1360">
        <v>3</v>
      </c>
      <c r="AB1360">
        <v>3</v>
      </c>
      <c r="AC1360" t="s">
        <v>156</v>
      </c>
    </row>
    <row r="1361" spans="1:29" x14ac:dyDescent="0.2">
      <c r="A1361" t="s">
        <v>3489</v>
      </c>
      <c r="B1361" t="s">
        <v>3490</v>
      </c>
      <c r="C1361" t="s">
        <v>3489</v>
      </c>
      <c r="D1361" t="s">
        <v>84</v>
      </c>
      <c r="E1361" t="s">
        <v>89</v>
      </c>
      <c r="F1361" t="s">
        <v>642</v>
      </c>
      <c r="G1361" t="s">
        <v>90</v>
      </c>
      <c r="I1361" t="s">
        <v>91</v>
      </c>
      <c r="J1361" t="s">
        <v>323</v>
      </c>
      <c r="K1361" t="s">
        <v>1247</v>
      </c>
      <c r="L1361">
        <v>14.81</v>
      </c>
      <c r="M1361">
        <v>13.98580943</v>
      </c>
      <c r="N1361">
        <v>13.863</v>
      </c>
      <c r="O1361">
        <v>13.17286092</v>
      </c>
      <c r="P1361">
        <v>10.66</v>
      </c>
      <c r="Q1361" s="86">
        <v>45821</v>
      </c>
      <c r="S1361">
        <v>0.79</v>
      </c>
      <c r="T1361">
        <v>0.75</v>
      </c>
      <c r="V1361" t="s">
        <v>3491</v>
      </c>
      <c r="W1361">
        <v>6</v>
      </c>
      <c r="X1361" s="86">
        <v>45808</v>
      </c>
      <c r="AA1361">
        <v>3</v>
      </c>
      <c r="AB1361">
        <v>4</v>
      </c>
      <c r="AC1361" t="s">
        <v>127</v>
      </c>
    </row>
    <row r="1362" spans="1:29" x14ac:dyDescent="0.2">
      <c r="A1362" t="s">
        <v>3492</v>
      </c>
      <c r="B1362" t="s">
        <v>3493</v>
      </c>
      <c r="C1362" t="s">
        <v>3492</v>
      </c>
      <c r="D1362" t="s">
        <v>84</v>
      </c>
      <c r="E1362" t="s">
        <v>89</v>
      </c>
      <c r="G1362" t="s">
        <v>90</v>
      </c>
      <c r="I1362" t="s">
        <v>91</v>
      </c>
      <c r="J1362" t="s">
        <v>323</v>
      </c>
      <c r="K1362" t="s">
        <v>1247</v>
      </c>
      <c r="L1362">
        <v>14.173</v>
      </c>
      <c r="M1362">
        <v>14.24443086</v>
      </c>
      <c r="N1362">
        <v>15.035</v>
      </c>
      <c r="O1362">
        <v>11.82414522</v>
      </c>
      <c r="P1362">
        <v>10.462999999999999</v>
      </c>
      <c r="Q1362" s="86">
        <v>45821</v>
      </c>
      <c r="S1362">
        <v>0.83</v>
      </c>
      <c r="T1362">
        <v>0.75</v>
      </c>
      <c r="V1362" t="s">
        <v>3494</v>
      </c>
      <c r="W1362">
        <v>6</v>
      </c>
      <c r="X1362" s="86">
        <v>45808</v>
      </c>
      <c r="AA1362">
        <v>4</v>
      </c>
      <c r="AB1362">
        <v>4</v>
      </c>
      <c r="AC1362" t="s">
        <v>127</v>
      </c>
    </row>
    <row r="1363" spans="1:29" x14ac:dyDescent="0.2">
      <c r="A1363" t="s">
        <v>3495</v>
      </c>
      <c r="B1363" t="s">
        <v>3496</v>
      </c>
      <c r="C1363" t="s">
        <v>3495</v>
      </c>
      <c r="D1363" t="s">
        <v>84</v>
      </c>
      <c r="E1363" t="s">
        <v>89</v>
      </c>
      <c r="G1363" t="s">
        <v>90</v>
      </c>
      <c r="H1363" t="s">
        <v>1196</v>
      </c>
      <c r="I1363" t="s">
        <v>91</v>
      </c>
      <c r="L1363">
        <v>13.638</v>
      </c>
      <c r="M1363">
        <v>12.60766645</v>
      </c>
      <c r="N1363">
        <v>13.372</v>
      </c>
      <c r="O1363">
        <v>13.568903840000001</v>
      </c>
      <c r="P1363">
        <v>13.103</v>
      </c>
      <c r="Q1363" s="86">
        <v>45821</v>
      </c>
      <c r="S1363">
        <v>0.8</v>
      </c>
      <c r="W1363">
        <v>5</v>
      </c>
      <c r="X1363" s="86">
        <v>45747</v>
      </c>
      <c r="AB1363">
        <v>3</v>
      </c>
      <c r="AC1363" t="s">
        <v>156</v>
      </c>
    </row>
    <row r="1364" spans="1:29" x14ac:dyDescent="0.2">
      <c r="A1364" t="s">
        <v>3497</v>
      </c>
      <c r="B1364" t="s">
        <v>3498</v>
      </c>
      <c r="C1364" t="s">
        <v>3497</v>
      </c>
      <c r="D1364" t="s">
        <v>84</v>
      </c>
      <c r="E1364" t="s">
        <v>89</v>
      </c>
      <c r="F1364" t="s">
        <v>642</v>
      </c>
      <c r="G1364" t="s">
        <v>90</v>
      </c>
      <c r="I1364" t="s">
        <v>91</v>
      </c>
      <c r="J1364" t="s">
        <v>323</v>
      </c>
      <c r="K1364" t="s">
        <v>1247</v>
      </c>
      <c r="L1364">
        <v>16.719000000000001</v>
      </c>
      <c r="M1364">
        <v>13.45138392</v>
      </c>
      <c r="N1364">
        <v>14.433</v>
      </c>
      <c r="O1364">
        <v>10.514805109999999</v>
      </c>
      <c r="P1364">
        <v>9.7810000000000006</v>
      </c>
      <c r="Q1364" s="86">
        <v>45821</v>
      </c>
      <c r="S1364">
        <v>0.8</v>
      </c>
      <c r="T1364">
        <v>0.75</v>
      </c>
      <c r="V1364" t="s">
        <v>3499</v>
      </c>
      <c r="W1364">
        <v>6</v>
      </c>
      <c r="X1364" s="86">
        <v>45808</v>
      </c>
      <c r="AA1364">
        <v>3</v>
      </c>
      <c r="AB1364">
        <v>4</v>
      </c>
      <c r="AC1364" t="s">
        <v>127</v>
      </c>
    </row>
    <row r="1365" spans="1:29" x14ac:dyDescent="0.2">
      <c r="A1365" t="s">
        <v>3500</v>
      </c>
      <c r="B1365" t="s">
        <v>3501</v>
      </c>
      <c r="C1365" t="s">
        <v>3500</v>
      </c>
      <c r="D1365" t="s">
        <v>84</v>
      </c>
      <c r="E1365" t="s">
        <v>116</v>
      </c>
      <c r="G1365" t="s">
        <v>90</v>
      </c>
      <c r="H1365" t="s">
        <v>225</v>
      </c>
      <c r="I1365" t="s">
        <v>91</v>
      </c>
      <c r="L1365">
        <v>119.57899999999999</v>
      </c>
      <c r="M1365">
        <v>84.357541459999993</v>
      </c>
      <c r="N1365">
        <v>90.596000000000004</v>
      </c>
      <c r="O1365">
        <v>74.669725360000001</v>
      </c>
      <c r="P1365">
        <v>57.9161</v>
      </c>
      <c r="Q1365" s="86">
        <v>45821</v>
      </c>
      <c r="AB1365">
        <v>5</v>
      </c>
      <c r="AC1365" t="s">
        <v>86</v>
      </c>
    </row>
    <row r="1366" spans="1:29" x14ac:dyDescent="0.2">
      <c r="A1366" t="s">
        <v>3502</v>
      </c>
      <c r="B1366" t="s">
        <v>3503</v>
      </c>
      <c r="C1366" t="s">
        <v>3502</v>
      </c>
      <c r="D1366" t="s">
        <v>84</v>
      </c>
      <c r="E1366" t="s">
        <v>89</v>
      </c>
      <c r="G1366" t="s">
        <v>90</v>
      </c>
      <c r="L1366">
        <v>17.48</v>
      </c>
      <c r="M1366">
        <v>13.316609039999999</v>
      </c>
      <c r="N1366">
        <v>18.545000000000002</v>
      </c>
      <c r="O1366">
        <v>14.84509048</v>
      </c>
      <c r="P1366">
        <v>17.649000000000001</v>
      </c>
      <c r="Q1366" s="86">
        <v>45821</v>
      </c>
      <c r="W1366">
        <v>6</v>
      </c>
      <c r="X1366" s="86">
        <v>45699</v>
      </c>
      <c r="Y1366">
        <v>6</v>
      </c>
      <c r="Z1366" s="86">
        <v>45657</v>
      </c>
      <c r="AB1366">
        <v>4</v>
      </c>
      <c r="AC1366" t="s">
        <v>127</v>
      </c>
    </row>
    <row r="1367" spans="1:29" x14ac:dyDescent="0.2">
      <c r="A1367" t="s">
        <v>3504</v>
      </c>
      <c r="B1367" t="s">
        <v>3505</v>
      </c>
      <c r="C1367" t="s">
        <v>3504</v>
      </c>
      <c r="D1367" t="s">
        <v>84</v>
      </c>
      <c r="E1367" t="s">
        <v>116</v>
      </c>
      <c r="G1367" t="s">
        <v>90</v>
      </c>
      <c r="I1367" t="s">
        <v>91</v>
      </c>
      <c r="J1367" t="s">
        <v>323</v>
      </c>
      <c r="L1367">
        <v>100.2315</v>
      </c>
      <c r="M1367">
        <v>69.268273590000007</v>
      </c>
      <c r="N1367">
        <v>67.808499999999995</v>
      </c>
      <c r="O1367">
        <v>63.779749619999997</v>
      </c>
      <c r="P1367">
        <v>77.715299999999999</v>
      </c>
      <c r="Q1367" s="86">
        <v>45821</v>
      </c>
      <c r="V1367" t="s">
        <v>3506</v>
      </c>
      <c r="AB1367">
        <v>5</v>
      </c>
      <c r="AC1367" t="s">
        <v>86</v>
      </c>
    </row>
    <row r="1368" spans="1:29" x14ac:dyDescent="0.2">
      <c r="A1368" t="s">
        <v>3507</v>
      </c>
      <c r="B1368" t="s">
        <v>3508</v>
      </c>
      <c r="C1368" t="s">
        <v>3507</v>
      </c>
      <c r="D1368" t="s">
        <v>84</v>
      </c>
      <c r="E1368" t="s">
        <v>89</v>
      </c>
      <c r="G1368" t="s">
        <v>90</v>
      </c>
      <c r="H1368" t="s">
        <v>1196</v>
      </c>
      <c r="I1368" t="s">
        <v>91</v>
      </c>
      <c r="L1368">
        <v>6.7549999999999999</v>
      </c>
      <c r="M1368">
        <v>7.1554081429999998</v>
      </c>
      <c r="N1368">
        <v>7.7249999999999996</v>
      </c>
      <c r="O1368">
        <v>6.5322375819999996</v>
      </c>
      <c r="P1368">
        <v>6.2130000000000001</v>
      </c>
      <c r="Q1368" s="86">
        <v>45821</v>
      </c>
      <c r="S1368">
        <v>0.91</v>
      </c>
      <c r="W1368">
        <v>5</v>
      </c>
      <c r="X1368" s="86">
        <v>45777</v>
      </c>
      <c r="Y1368">
        <v>3</v>
      </c>
      <c r="Z1368" s="86">
        <v>45777</v>
      </c>
      <c r="AB1368">
        <v>3</v>
      </c>
      <c r="AC1368" t="s">
        <v>156</v>
      </c>
    </row>
    <row r="1369" spans="1:29" x14ac:dyDescent="0.2">
      <c r="A1369" t="s">
        <v>3509</v>
      </c>
      <c r="B1369" t="s">
        <v>3510</v>
      </c>
      <c r="C1369" t="s">
        <v>3509</v>
      </c>
      <c r="D1369" t="s">
        <v>84</v>
      </c>
      <c r="E1369" t="s">
        <v>89</v>
      </c>
      <c r="G1369" t="s">
        <v>90</v>
      </c>
      <c r="I1369" t="s">
        <v>91</v>
      </c>
      <c r="L1369">
        <v>18.032</v>
      </c>
      <c r="M1369">
        <v>12.1498518</v>
      </c>
      <c r="N1369">
        <v>17.457999999999998</v>
      </c>
      <c r="O1369">
        <v>12.36208304</v>
      </c>
      <c r="P1369">
        <v>11.305999999999999</v>
      </c>
      <c r="Q1369" s="86">
        <v>45821</v>
      </c>
      <c r="S1369">
        <v>1.1200000000000001</v>
      </c>
      <c r="W1369">
        <v>6</v>
      </c>
      <c r="X1369" s="86">
        <v>45712</v>
      </c>
      <c r="Y1369">
        <v>4</v>
      </c>
      <c r="Z1369" s="86">
        <v>45657</v>
      </c>
      <c r="AB1369">
        <v>3</v>
      </c>
      <c r="AC1369" t="s">
        <v>156</v>
      </c>
    </row>
    <row r="1370" spans="1:29" x14ac:dyDescent="0.2">
      <c r="A1370" t="s">
        <v>3511</v>
      </c>
      <c r="B1370" t="s">
        <v>3512</v>
      </c>
      <c r="C1370" t="s">
        <v>3511</v>
      </c>
      <c r="D1370" t="s">
        <v>84</v>
      </c>
      <c r="E1370" t="s">
        <v>89</v>
      </c>
      <c r="G1370" t="s">
        <v>699</v>
      </c>
      <c r="H1370" t="s">
        <v>3513</v>
      </c>
      <c r="I1370" t="s">
        <v>91</v>
      </c>
      <c r="J1370" t="s">
        <v>323</v>
      </c>
      <c r="K1370" t="s">
        <v>1604</v>
      </c>
      <c r="L1370">
        <v>1.2709999999999999</v>
      </c>
      <c r="N1370">
        <v>1.56</v>
      </c>
      <c r="P1370">
        <v>2.532</v>
      </c>
      <c r="Q1370" s="86">
        <v>45154</v>
      </c>
      <c r="R1370">
        <v>2</v>
      </c>
      <c r="S1370">
        <v>1.72</v>
      </c>
      <c r="V1370" t="s">
        <v>3514</v>
      </c>
      <c r="W1370">
        <v>4</v>
      </c>
      <c r="X1370" s="86">
        <v>45748</v>
      </c>
      <c r="Y1370">
        <v>4</v>
      </c>
      <c r="Z1370" s="86">
        <v>45748</v>
      </c>
      <c r="AA1370">
        <v>1</v>
      </c>
      <c r="AB1370">
        <v>3</v>
      </c>
      <c r="AC1370" t="s">
        <v>156</v>
      </c>
    </row>
    <row r="1371" spans="1:29" x14ac:dyDescent="0.2">
      <c r="A1371" t="s">
        <v>3515</v>
      </c>
      <c r="B1371" t="s">
        <v>3516</v>
      </c>
      <c r="C1371" t="s">
        <v>3515</v>
      </c>
      <c r="D1371" t="s">
        <v>84</v>
      </c>
      <c r="E1371" t="s">
        <v>89</v>
      </c>
      <c r="G1371" t="s">
        <v>90</v>
      </c>
      <c r="I1371" t="s">
        <v>91</v>
      </c>
      <c r="J1371" t="s">
        <v>323</v>
      </c>
      <c r="K1371" t="s">
        <v>1962</v>
      </c>
      <c r="L1371">
        <v>18.25</v>
      </c>
      <c r="M1371">
        <v>14.76471705</v>
      </c>
      <c r="N1371">
        <v>16.228999999999999</v>
      </c>
      <c r="O1371">
        <v>13.44125638</v>
      </c>
      <c r="P1371">
        <v>10.877000000000001</v>
      </c>
      <c r="Q1371" s="86">
        <v>45821</v>
      </c>
      <c r="S1371">
        <v>0.67</v>
      </c>
      <c r="T1371">
        <v>0.55000000000000004</v>
      </c>
      <c r="V1371" t="s">
        <v>3517</v>
      </c>
      <c r="W1371">
        <v>6</v>
      </c>
      <c r="X1371" s="86">
        <v>45657</v>
      </c>
      <c r="Y1371">
        <v>5</v>
      </c>
      <c r="Z1371" s="86">
        <v>45657</v>
      </c>
      <c r="AA1371">
        <v>4</v>
      </c>
      <c r="AB1371">
        <v>3</v>
      </c>
      <c r="AC1371" t="s">
        <v>156</v>
      </c>
    </row>
    <row r="1372" spans="1:29" x14ac:dyDescent="0.2">
      <c r="A1372" t="s">
        <v>3518</v>
      </c>
      <c r="B1372" t="s">
        <v>3519</v>
      </c>
      <c r="C1372" t="s">
        <v>3518</v>
      </c>
      <c r="D1372" t="s">
        <v>84</v>
      </c>
      <c r="E1372" t="s">
        <v>89</v>
      </c>
      <c r="G1372" t="s">
        <v>90</v>
      </c>
      <c r="I1372" t="s">
        <v>91</v>
      </c>
      <c r="J1372" t="s">
        <v>323</v>
      </c>
      <c r="K1372" t="s">
        <v>1962</v>
      </c>
      <c r="L1372">
        <v>13.795999999999999</v>
      </c>
      <c r="M1372">
        <v>11.807583360000001</v>
      </c>
      <c r="N1372">
        <v>12.637</v>
      </c>
      <c r="O1372">
        <v>9.1738864240000009</v>
      </c>
      <c r="P1372">
        <v>8.8759999999999994</v>
      </c>
      <c r="Q1372" s="86">
        <v>45701</v>
      </c>
      <c r="S1372">
        <v>0.79</v>
      </c>
      <c r="T1372">
        <v>0.55000000000000004</v>
      </c>
      <c r="V1372" t="s">
        <v>3520</v>
      </c>
      <c r="W1372">
        <v>6</v>
      </c>
      <c r="X1372" s="86">
        <v>45504</v>
      </c>
      <c r="Y1372">
        <v>4</v>
      </c>
      <c r="Z1372" s="86">
        <v>45504</v>
      </c>
      <c r="AA1372">
        <v>3</v>
      </c>
      <c r="AB1372">
        <v>3</v>
      </c>
      <c r="AC1372" t="s">
        <v>156</v>
      </c>
    </row>
    <row r="1373" spans="1:29" x14ac:dyDescent="0.2">
      <c r="A1373" t="s">
        <v>3521</v>
      </c>
      <c r="B1373" t="s">
        <v>3522</v>
      </c>
      <c r="C1373" t="s">
        <v>3521</v>
      </c>
      <c r="D1373" t="s">
        <v>84</v>
      </c>
      <c r="E1373" t="s">
        <v>89</v>
      </c>
      <c r="F1373" t="s">
        <v>642</v>
      </c>
      <c r="G1373" t="s">
        <v>90</v>
      </c>
      <c r="I1373" t="s">
        <v>91</v>
      </c>
      <c r="J1373" t="s">
        <v>323</v>
      </c>
      <c r="K1373" t="s">
        <v>706</v>
      </c>
      <c r="L1373">
        <v>7.7720000000000002</v>
      </c>
      <c r="M1373">
        <v>8.4636936439999992</v>
      </c>
      <c r="N1373">
        <v>9.1910000000000007</v>
      </c>
      <c r="O1373">
        <v>5.0860199640000001</v>
      </c>
      <c r="P1373">
        <v>3.1389999999999998</v>
      </c>
      <c r="Q1373" s="86">
        <v>45821</v>
      </c>
      <c r="S1373">
        <v>0.17</v>
      </c>
      <c r="T1373">
        <v>0.11</v>
      </c>
      <c r="V1373" t="s">
        <v>3523</v>
      </c>
      <c r="W1373">
        <v>4</v>
      </c>
      <c r="X1373" s="86">
        <v>45783</v>
      </c>
      <c r="Y1373">
        <v>3</v>
      </c>
      <c r="Z1373" s="86">
        <v>45783</v>
      </c>
      <c r="AA1373">
        <v>2</v>
      </c>
      <c r="AB1373">
        <v>3</v>
      </c>
      <c r="AC1373" t="s">
        <v>156</v>
      </c>
    </row>
    <row r="1374" spans="1:29" x14ac:dyDescent="0.2">
      <c r="A1374" t="s">
        <v>3524</v>
      </c>
      <c r="B1374" t="s">
        <v>3525</v>
      </c>
      <c r="C1374" t="s">
        <v>3524</v>
      </c>
      <c r="D1374" t="s">
        <v>84</v>
      </c>
      <c r="E1374" t="s">
        <v>89</v>
      </c>
      <c r="G1374" t="s">
        <v>90</v>
      </c>
      <c r="I1374" t="s">
        <v>91</v>
      </c>
      <c r="L1374">
        <v>8.6929999999999996</v>
      </c>
      <c r="M1374">
        <v>8.4838711290000006</v>
      </c>
      <c r="N1374">
        <v>8.9619999999999997</v>
      </c>
      <c r="O1374">
        <v>7.7919081209999996</v>
      </c>
      <c r="P1374">
        <v>7.8419999999999996</v>
      </c>
      <c r="Q1374" s="86">
        <v>45821</v>
      </c>
      <c r="W1374">
        <v>5</v>
      </c>
      <c r="X1374" s="86">
        <v>45737</v>
      </c>
      <c r="Y1374">
        <v>3</v>
      </c>
      <c r="Z1374" s="86">
        <v>45657</v>
      </c>
      <c r="AB1374">
        <v>3</v>
      </c>
      <c r="AC1374" t="s">
        <v>156</v>
      </c>
    </row>
    <row r="1375" spans="1:29" x14ac:dyDescent="0.2">
      <c r="A1375" t="s">
        <v>3526</v>
      </c>
      <c r="B1375" t="s">
        <v>3527</v>
      </c>
      <c r="C1375" t="s">
        <v>3526</v>
      </c>
      <c r="D1375" t="s">
        <v>84</v>
      </c>
      <c r="E1375" t="s">
        <v>89</v>
      </c>
      <c r="G1375" t="s">
        <v>90</v>
      </c>
      <c r="L1375">
        <v>7.59</v>
      </c>
      <c r="M1375">
        <v>7.509259728</v>
      </c>
      <c r="N1375">
        <v>7.98</v>
      </c>
      <c r="O1375">
        <v>6.7530155269999996</v>
      </c>
      <c r="P1375">
        <v>6.5640000000000001</v>
      </c>
      <c r="Q1375" s="86">
        <v>45821</v>
      </c>
      <c r="W1375">
        <v>4</v>
      </c>
      <c r="X1375" s="86">
        <v>45737</v>
      </c>
      <c r="Y1375">
        <v>7</v>
      </c>
      <c r="Z1375" s="86">
        <v>45657</v>
      </c>
      <c r="AB1375">
        <v>5</v>
      </c>
      <c r="AC1375" t="s">
        <v>86</v>
      </c>
    </row>
    <row r="1376" spans="1:29" x14ac:dyDescent="0.2">
      <c r="A1376" t="s">
        <v>3528</v>
      </c>
      <c r="B1376" t="s">
        <v>3529</v>
      </c>
      <c r="C1376" t="s">
        <v>3528</v>
      </c>
      <c r="D1376" t="s">
        <v>84</v>
      </c>
      <c r="E1376" t="s">
        <v>89</v>
      </c>
      <c r="G1376" t="s">
        <v>90</v>
      </c>
      <c r="I1376" t="s">
        <v>91</v>
      </c>
      <c r="J1376" t="s">
        <v>323</v>
      </c>
      <c r="K1376" t="s">
        <v>1160</v>
      </c>
      <c r="L1376">
        <v>14.787000000000001</v>
      </c>
      <c r="M1376">
        <v>11.049595070000001</v>
      </c>
      <c r="N1376">
        <v>14.522</v>
      </c>
      <c r="O1376">
        <v>10.68112552</v>
      </c>
      <c r="P1376">
        <v>10.606</v>
      </c>
      <c r="Q1376" s="86">
        <v>45821</v>
      </c>
      <c r="S1376">
        <v>0.2</v>
      </c>
      <c r="T1376">
        <v>0.25</v>
      </c>
      <c r="V1376" t="s">
        <v>3530</v>
      </c>
      <c r="W1376">
        <v>5</v>
      </c>
      <c r="X1376" s="86">
        <v>45772</v>
      </c>
      <c r="Y1376">
        <v>4</v>
      </c>
      <c r="Z1376" s="86">
        <v>45772</v>
      </c>
      <c r="AA1376">
        <v>3</v>
      </c>
      <c r="AB1376">
        <v>3</v>
      </c>
      <c r="AC1376" t="s">
        <v>156</v>
      </c>
    </row>
    <row r="1377" spans="1:29" x14ac:dyDescent="0.2">
      <c r="A1377" t="s">
        <v>3531</v>
      </c>
      <c r="B1377" t="s">
        <v>3532</v>
      </c>
      <c r="C1377" t="s">
        <v>3531</v>
      </c>
      <c r="D1377" t="s">
        <v>84</v>
      </c>
      <c r="E1377" t="s">
        <v>89</v>
      </c>
      <c r="G1377" t="s">
        <v>90</v>
      </c>
      <c r="L1377">
        <v>10.606</v>
      </c>
      <c r="M1377">
        <v>4.7857128480000002</v>
      </c>
      <c r="N1377">
        <v>10.417999999999999</v>
      </c>
      <c r="O1377">
        <v>2.108273267</v>
      </c>
      <c r="P1377">
        <v>7.0060000000000002</v>
      </c>
      <c r="Q1377" s="86">
        <v>45821</v>
      </c>
      <c r="S1377">
        <v>0.66</v>
      </c>
      <c r="W1377">
        <v>4</v>
      </c>
      <c r="X1377" s="86">
        <v>45778</v>
      </c>
      <c r="Y1377">
        <v>2</v>
      </c>
      <c r="Z1377" s="86">
        <v>43220</v>
      </c>
      <c r="AB1377">
        <v>2</v>
      </c>
      <c r="AC1377" t="s">
        <v>153</v>
      </c>
    </row>
    <row r="1378" spans="1:29" x14ac:dyDescent="0.2">
      <c r="A1378" t="s">
        <v>3533</v>
      </c>
      <c r="B1378" t="s">
        <v>3534</v>
      </c>
      <c r="C1378" t="s">
        <v>3533</v>
      </c>
      <c r="D1378" t="s">
        <v>84</v>
      </c>
      <c r="F1378" t="s">
        <v>642</v>
      </c>
      <c r="G1378" t="s">
        <v>90</v>
      </c>
      <c r="K1378" t="s">
        <v>778</v>
      </c>
      <c r="L1378">
        <v>29.884</v>
      </c>
      <c r="M1378">
        <v>26.553632799999999</v>
      </c>
      <c r="N1378">
        <v>30.408999999999999</v>
      </c>
      <c r="O1378">
        <v>26.205719389999999</v>
      </c>
      <c r="P1378">
        <v>26.44</v>
      </c>
      <c r="Q1378" s="86">
        <v>45821</v>
      </c>
      <c r="S1378">
        <v>0.89</v>
      </c>
      <c r="V1378" t="s">
        <v>3535</v>
      </c>
      <c r="W1378">
        <v>7</v>
      </c>
      <c r="X1378" s="86">
        <v>45747</v>
      </c>
      <c r="Y1378">
        <v>6</v>
      </c>
      <c r="Z1378" s="86">
        <v>45747</v>
      </c>
      <c r="AB1378">
        <v>4</v>
      </c>
      <c r="AC1378" t="s">
        <v>127</v>
      </c>
    </row>
    <row r="1379" spans="1:29" x14ac:dyDescent="0.2">
      <c r="A1379" t="s">
        <v>3536</v>
      </c>
      <c r="B1379" t="s">
        <v>3537</v>
      </c>
      <c r="C1379" t="s">
        <v>3536</v>
      </c>
      <c r="D1379" t="s">
        <v>84</v>
      </c>
      <c r="E1379" t="s">
        <v>89</v>
      </c>
      <c r="G1379" t="s">
        <v>90</v>
      </c>
      <c r="I1379" t="s">
        <v>91</v>
      </c>
      <c r="J1379" t="s">
        <v>323</v>
      </c>
      <c r="K1379" t="s">
        <v>1160</v>
      </c>
      <c r="L1379">
        <v>6.52</v>
      </c>
      <c r="M1379">
        <v>6.8470638590000004</v>
      </c>
      <c r="N1379">
        <v>7.0090000000000003</v>
      </c>
      <c r="O1379">
        <v>6.0726052780000002</v>
      </c>
      <c r="P1379">
        <v>5.0519999999999996</v>
      </c>
      <c r="Q1379" s="86">
        <v>45821</v>
      </c>
      <c r="S1379">
        <v>0.2</v>
      </c>
      <c r="T1379">
        <v>0.2</v>
      </c>
      <c r="V1379" t="s">
        <v>3538</v>
      </c>
      <c r="W1379">
        <v>4</v>
      </c>
      <c r="X1379" s="86">
        <v>45772</v>
      </c>
      <c r="Y1379">
        <v>3</v>
      </c>
      <c r="Z1379" s="86">
        <v>45772</v>
      </c>
      <c r="AA1379">
        <v>2</v>
      </c>
      <c r="AB1379">
        <v>3</v>
      </c>
      <c r="AC1379" t="s">
        <v>156</v>
      </c>
    </row>
    <row r="1380" spans="1:29" x14ac:dyDescent="0.2">
      <c r="A1380" t="s">
        <v>3539</v>
      </c>
      <c r="B1380" t="s">
        <v>3540</v>
      </c>
      <c r="C1380" t="s">
        <v>3539</v>
      </c>
      <c r="D1380" t="s">
        <v>84</v>
      </c>
      <c r="E1380" t="s">
        <v>89</v>
      </c>
      <c r="F1380" t="s">
        <v>642</v>
      </c>
      <c r="G1380" t="s">
        <v>90</v>
      </c>
      <c r="I1380" t="s">
        <v>91</v>
      </c>
      <c r="J1380" t="s">
        <v>323</v>
      </c>
      <c r="K1380" t="s">
        <v>1160</v>
      </c>
      <c r="L1380">
        <v>7.7830000000000004</v>
      </c>
      <c r="M1380">
        <v>8.0151660249999992</v>
      </c>
      <c r="N1380">
        <v>8.0679999999999996</v>
      </c>
      <c r="O1380">
        <v>7.4044541610000003</v>
      </c>
      <c r="P1380">
        <v>7.1189999999999998</v>
      </c>
      <c r="Q1380" s="86">
        <v>45821</v>
      </c>
      <c r="S1380">
        <v>0.2</v>
      </c>
      <c r="T1380">
        <v>0.2</v>
      </c>
      <c r="V1380" t="s">
        <v>3541</v>
      </c>
      <c r="W1380">
        <v>4</v>
      </c>
      <c r="X1380" s="86">
        <v>45772</v>
      </c>
      <c r="Y1380">
        <v>3</v>
      </c>
      <c r="Z1380" s="86">
        <v>45772</v>
      </c>
      <c r="AA1380">
        <v>2</v>
      </c>
      <c r="AB1380">
        <v>3</v>
      </c>
      <c r="AC1380" t="s">
        <v>156</v>
      </c>
    </row>
    <row r="1381" spans="1:29" x14ac:dyDescent="0.2">
      <c r="A1381" t="s">
        <v>3542</v>
      </c>
      <c r="B1381" t="s">
        <v>3543</v>
      </c>
      <c r="C1381" t="s">
        <v>3542</v>
      </c>
      <c r="D1381" t="s">
        <v>84</v>
      </c>
      <c r="E1381" t="s">
        <v>89</v>
      </c>
      <c r="G1381" t="s">
        <v>699</v>
      </c>
      <c r="I1381" t="s">
        <v>91</v>
      </c>
      <c r="J1381" t="s">
        <v>323</v>
      </c>
      <c r="L1381">
        <v>16.015000000000001</v>
      </c>
      <c r="M1381">
        <v>10.974448239999999</v>
      </c>
      <c r="N1381">
        <v>16.067</v>
      </c>
      <c r="O1381">
        <v>8.8392916719999999</v>
      </c>
      <c r="P1381">
        <v>12.228999999999999</v>
      </c>
      <c r="Q1381" s="86">
        <v>45821</v>
      </c>
      <c r="R1381">
        <v>3</v>
      </c>
      <c r="S1381">
        <v>0.94</v>
      </c>
      <c r="T1381">
        <v>0.85</v>
      </c>
      <c r="V1381" t="s">
        <v>3544</v>
      </c>
      <c r="W1381">
        <v>5</v>
      </c>
      <c r="X1381" s="86">
        <v>45736</v>
      </c>
      <c r="Y1381">
        <v>4</v>
      </c>
      <c r="Z1381" s="86">
        <v>45736</v>
      </c>
      <c r="AA1381">
        <v>3</v>
      </c>
      <c r="AB1381">
        <v>3</v>
      </c>
      <c r="AC1381" t="s">
        <v>156</v>
      </c>
    </row>
    <row r="1382" spans="1:29" x14ac:dyDescent="0.2">
      <c r="A1382" t="s">
        <v>3545</v>
      </c>
      <c r="B1382" t="s">
        <v>3546</v>
      </c>
      <c r="C1382" t="s">
        <v>3545</v>
      </c>
      <c r="D1382" t="s">
        <v>84</v>
      </c>
      <c r="E1382" t="s">
        <v>89</v>
      </c>
      <c r="G1382" t="s">
        <v>90</v>
      </c>
      <c r="L1382">
        <v>9.9860000000000007</v>
      </c>
      <c r="M1382">
        <v>9.6117747550000008</v>
      </c>
      <c r="N1382">
        <v>10.09</v>
      </c>
      <c r="O1382">
        <v>9.1196510190000009</v>
      </c>
      <c r="P1382">
        <v>9.6120000000000001</v>
      </c>
      <c r="Q1382" s="86">
        <v>45821</v>
      </c>
      <c r="W1382">
        <v>5</v>
      </c>
      <c r="X1382" s="86">
        <v>45737</v>
      </c>
      <c r="Y1382">
        <v>7</v>
      </c>
      <c r="Z1382" s="86">
        <v>45657</v>
      </c>
      <c r="AB1382">
        <v>5</v>
      </c>
      <c r="AC1382" t="s">
        <v>86</v>
      </c>
    </row>
    <row r="1383" spans="1:29" x14ac:dyDescent="0.2">
      <c r="A1383" t="s">
        <v>3547</v>
      </c>
      <c r="B1383" t="s">
        <v>3548</v>
      </c>
      <c r="C1383" t="s">
        <v>3547</v>
      </c>
      <c r="D1383" t="s">
        <v>84</v>
      </c>
      <c r="E1383" t="s">
        <v>89</v>
      </c>
      <c r="G1383" t="s">
        <v>90</v>
      </c>
      <c r="I1383" t="s">
        <v>91</v>
      </c>
      <c r="J1383" t="s">
        <v>323</v>
      </c>
      <c r="K1383" t="s">
        <v>1082</v>
      </c>
      <c r="L1383">
        <v>9.9909999999999997</v>
      </c>
      <c r="M1383">
        <v>9.6206910410000006</v>
      </c>
      <c r="N1383">
        <v>10.077999999999999</v>
      </c>
      <c r="O1383">
        <v>9.1091347000000003</v>
      </c>
      <c r="P1383">
        <v>9.6129999999999995</v>
      </c>
      <c r="Q1383" s="86">
        <v>45821</v>
      </c>
      <c r="S1383">
        <v>0.31</v>
      </c>
      <c r="V1383" t="s">
        <v>3549</v>
      </c>
      <c r="W1383">
        <v>5</v>
      </c>
      <c r="X1383" s="86">
        <v>45737</v>
      </c>
      <c r="Y1383">
        <v>4</v>
      </c>
      <c r="Z1383" s="86">
        <v>45657</v>
      </c>
      <c r="AA1383">
        <v>3</v>
      </c>
      <c r="AB1383">
        <v>3</v>
      </c>
      <c r="AC1383" t="s">
        <v>156</v>
      </c>
    </row>
    <row r="1384" spans="1:29" x14ac:dyDescent="0.2">
      <c r="A1384" t="s">
        <v>3550</v>
      </c>
      <c r="B1384" t="s">
        <v>3551</v>
      </c>
      <c r="C1384" t="s">
        <v>3550</v>
      </c>
      <c r="D1384" t="s">
        <v>84</v>
      </c>
      <c r="E1384" t="s">
        <v>89</v>
      </c>
      <c r="G1384" t="s">
        <v>90</v>
      </c>
      <c r="I1384" t="s">
        <v>91</v>
      </c>
      <c r="J1384" t="s">
        <v>323</v>
      </c>
      <c r="K1384" t="s">
        <v>2339</v>
      </c>
      <c r="L1384">
        <v>20.260000000000002</v>
      </c>
      <c r="M1384">
        <v>15.915421220000001</v>
      </c>
      <c r="N1384">
        <v>19.733000000000001</v>
      </c>
      <c r="O1384">
        <v>11.93869181</v>
      </c>
      <c r="P1384">
        <v>14.238</v>
      </c>
      <c r="Q1384" s="86">
        <v>45821</v>
      </c>
      <c r="S1384">
        <v>0.96</v>
      </c>
      <c r="T1384">
        <v>0.75</v>
      </c>
      <c r="V1384" t="s">
        <v>3552</v>
      </c>
      <c r="W1384">
        <v>6</v>
      </c>
      <c r="X1384" s="86">
        <v>45708</v>
      </c>
      <c r="Y1384">
        <v>4</v>
      </c>
      <c r="Z1384" s="86">
        <v>45658</v>
      </c>
      <c r="AA1384">
        <v>3</v>
      </c>
      <c r="AB1384">
        <v>3</v>
      </c>
      <c r="AC1384" t="s">
        <v>156</v>
      </c>
    </row>
    <row r="1385" spans="1:29" x14ac:dyDescent="0.2">
      <c r="A1385" t="s">
        <v>3553</v>
      </c>
      <c r="B1385" t="s">
        <v>3554</v>
      </c>
      <c r="C1385" t="s">
        <v>3553</v>
      </c>
      <c r="D1385" t="s">
        <v>84</v>
      </c>
      <c r="E1385" t="s">
        <v>89</v>
      </c>
      <c r="F1385" t="s">
        <v>642</v>
      </c>
      <c r="G1385" t="s">
        <v>90</v>
      </c>
      <c r="I1385" t="s">
        <v>91</v>
      </c>
      <c r="J1385" t="s">
        <v>323</v>
      </c>
      <c r="K1385" t="s">
        <v>1160</v>
      </c>
      <c r="L1385">
        <v>17.611999999999998</v>
      </c>
      <c r="M1385">
        <v>12.624552420000001</v>
      </c>
      <c r="N1385">
        <v>16.454999999999998</v>
      </c>
      <c r="O1385">
        <v>9.6993625059999999</v>
      </c>
      <c r="P1385">
        <v>10.4</v>
      </c>
      <c r="Q1385" s="86">
        <v>45821</v>
      </c>
      <c r="S1385">
        <v>0.95</v>
      </c>
      <c r="T1385">
        <v>0.75</v>
      </c>
      <c r="V1385" t="s">
        <v>3555</v>
      </c>
      <c r="W1385">
        <v>6</v>
      </c>
      <c r="X1385" s="86">
        <v>45772</v>
      </c>
      <c r="Y1385">
        <v>4</v>
      </c>
      <c r="Z1385" s="86">
        <v>45772</v>
      </c>
      <c r="AA1385">
        <v>3</v>
      </c>
      <c r="AB1385">
        <v>3</v>
      </c>
      <c r="AC1385" t="s">
        <v>156</v>
      </c>
    </row>
    <row r="1386" spans="1:29" x14ac:dyDescent="0.2">
      <c r="A1386" t="s">
        <v>3556</v>
      </c>
      <c r="B1386" t="s">
        <v>3557</v>
      </c>
      <c r="C1386" t="s">
        <v>3556</v>
      </c>
      <c r="D1386" t="s">
        <v>84</v>
      </c>
      <c r="E1386" t="s">
        <v>116</v>
      </c>
      <c r="G1386" t="s">
        <v>90</v>
      </c>
      <c r="H1386" t="s">
        <v>1065</v>
      </c>
      <c r="L1386">
        <v>17.771999999999998</v>
      </c>
      <c r="M1386">
        <v>12.45081727</v>
      </c>
      <c r="N1386">
        <v>16.178999999999998</v>
      </c>
      <c r="O1386">
        <v>10.93342855</v>
      </c>
      <c r="P1386">
        <v>12.976000000000001</v>
      </c>
      <c r="Q1386" s="86">
        <v>45821</v>
      </c>
      <c r="T1386">
        <v>0.7</v>
      </c>
      <c r="W1386">
        <v>6</v>
      </c>
      <c r="X1386" s="86">
        <v>44957</v>
      </c>
      <c r="Y1386">
        <v>5</v>
      </c>
      <c r="Z1386" s="86">
        <v>45777</v>
      </c>
      <c r="AB1386">
        <v>3</v>
      </c>
      <c r="AC1386" t="s">
        <v>156</v>
      </c>
    </row>
    <row r="1387" spans="1:29" x14ac:dyDescent="0.2">
      <c r="A1387" t="s">
        <v>3558</v>
      </c>
      <c r="B1387" t="s">
        <v>3559</v>
      </c>
      <c r="C1387" t="s">
        <v>3558</v>
      </c>
      <c r="D1387" t="s">
        <v>84</v>
      </c>
      <c r="E1387" t="s">
        <v>89</v>
      </c>
      <c r="F1387" t="s">
        <v>642</v>
      </c>
      <c r="G1387" t="s">
        <v>90</v>
      </c>
      <c r="I1387" t="s">
        <v>91</v>
      </c>
      <c r="J1387" t="s">
        <v>323</v>
      </c>
      <c r="K1387" t="s">
        <v>1160</v>
      </c>
      <c r="L1387">
        <v>7.5510000000000002</v>
      </c>
      <c r="M1387">
        <v>8.0896250419999998</v>
      </c>
      <c r="N1387">
        <v>8.7420000000000009</v>
      </c>
      <c r="O1387">
        <v>4.7880334790000001</v>
      </c>
      <c r="P1387">
        <v>3.0670000000000002</v>
      </c>
      <c r="Q1387" s="86">
        <v>45821</v>
      </c>
      <c r="S1387">
        <v>0.56000000000000005</v>
      </c>
      <c r="T1387">
        <v>0.4</v>
      </c>
      <c r="V1387" t="s">
        <v>3560</v>
      </c>
      <c r="W1387">
        <v>4</v>
      </c>
      <c r="X1387" s="86">
        <v>45772</v>
      </c>
      <c r="Y1387">
        <v>3</v>
      </c>
      <c r="Z1387" s="86">
        <v>45772</v>
      </c>
      <c r="AA1387">
        <v>2</v>
      </c>
      <c r="AB1387">
        <v>3</v>
      </c>
      <c r="AC1387" t="s">
        <v>156</v>
      </c>
    </row>
    <row r="1388" spans="1:29" x14ac:dyDescent="0.2">
      <c r="A1388" t="s">
        <v>3561</v>
      </c>
      <c r="B1388" t="s">
        <v>3562</v>
      </c>
      <c r="C1388" t="s">
        <v>3561</v>
      </c>
      <c r="D1388" t="s">
        <v>84</v>
      </c>
      <c r="E1388" t="s">
        <v>89</v>
      </c>
      <c r="G1388" t="s">
        <v>90</v>
      </c>
      <c r="H1388" t="s">
        <v>196</v>
      </c>
      <c r="I1388" t="s">
        <v>91</v>
      </c>
      <c r="L1388">
        <v>5.8140000000000001</v>
      </c>
      <c r="M1388">
        <v>6.1902870099999996</v>
      </c>
      <c r="N1388">
        <v>6.585</v>
      </c>
      <c r="O1388">
        <v>4.1004547310000001</v>
      </c>
      <c r="P1388">
        <v>3.4710000000000001</v>
      </c>
      <c r="Q1388" s="86">
        <v>45821</v>
      </c>
      <c r="S1388">
        <v>0.23</v>
      </c>
      <c r="W1388">
        <v>4</v>
      </c>
      <c r="X1388" s="86">
        <v>45737</v>
      </c>
      <c r="Y1388">
        <v>7</v>
      </c>
      <c r="Z1388" s="86">
        <v>45657</v>
      </c>
      <c r="AB1388">
        <v>5</v>
      </c>
      <c r="AC1388" t="s">
        <v>86</v>
      </c>
    </row>
    <row r="1389" spans="1:29" x14ac:dyDescent="0.2">
      <c r="A1389" t="s">
        <v>3563</v>
      </c>
      <c r="B1389" t="s">
        <v>3564</v>
      </c>
      <c r="C1389" t="s">
        <v>3563</v>
      </c>
      <c r="D1389" t="s">
        <v>84</v>
      </c>
      <c r="E1389" t="s">
        <v>89</v>
      </c>
      <c r="G1389" t="s">
        <v>90</v>
      </c>
      <c r="H1389" t="s">
        <v>196</v>
      </c>
      <c r="I1389" t="s">
        <v>91</v>
      </c>
      <c r="L1389">
        <v>5.8079999999999998</v>
      </c>
      <c r="M1389">
        <v>6.1845390240000002</v>
      </c>
      <c r="N1389">
        <v>6.58</v>
      </c>
      <c r="O1389">
        <v>4.0984067660000001</v>
      </c>
      <c r="P1389">
        <v>3.4630000000000001</v>
      </c>
      <c r="Q1389" s="86">
        <v>45821</v>
      </c>
      <c r="S1389">
        <v>0.23</v>
      </c>
      <c r="W1389">
        <v>4</v>
      </c>
      <c r="X1389" s="86">
        <v>45737</v>
      </c>
      <c r="Y1389">
        <v>3</v>
      </c>
      <c r="Z1389" s="86">
        <v>45657</v>
      </c>
      <c r="AB1389">
        <v>3</v>
      </c>
      <c r="AC1389" t="s">
        <v>156</v>
      </c>
    </row>
    <row r="1390" spans="1:29" x14ac:dyDescent="0.2">
      <c r="A1390" t="s">
        <v>3565</v>
      </c>
      <c r="B1390" t="s">
        <v>3566</v>
      </c>
      <c r="C1390" t="s">
        <v>3565</v>
      </c>
      <c r="D1390" t="s">
        <v>84</v>
      </c>
      <c r="E1390" t="s">
        <v>116</v>
      </c>
      <c r="G1390" t="s">
        <v>90</v>
      </c>
      <c r="H1390" t="s">
        <v>196</v>
      </c>
      <c r="L1390">
        <v>42.760100000000001</v>
      </c>
      <c r="M1390">
        <v>59.07470567</v>
      </c>
      <c r="N1390">
        <v>36.049399999999999</v>
      </c>
      <c r="O1390">
        <v>77.883122130000004</v>
      </c>
      <c r="P1390">
        <v>42.633699999999997</v>
      </c>
      <c r="Q1390" s="86">
        <v>45474</v>
      </c>
      <c r="AB1390">
        <v>5</v>
      </c>
      <c r="AC1390" t="s">
        <v>86</v>
      </c>
    </row>
    <row r="1391" spans="1:29" x14ac:dyDescent="0.2">
      <c r="A1391" t="s">
        <v>3567</v>
      </c>
      <c r="B1391" t="s">
        <v>3568</v>
      </c>
      <c r="C1391" t="s">
        <v>3567</v>
      </c>
      <c r="D1391" t="s">
        <v>84</v>
      </c>
      <c r="E1391" t="s">
        <v>89</v>
      </c>
      <c r="G1391" t="s">
        <v>90</v>
      </c>
      <c r="I1391" t="s">
        <v>91</v>
      </c>
      <c r="J1391" t="s">
        <v>323</v>
      </c>
      <c r="K1391" t="s">
        <v>1048</v>
      </c>
      <c r="L1391">
        <v>17.896999999999998</v>
      </c>
      <c r="M1391">
        <v>13.361010220000001</v>
      </c>
      <c r="N1391">
        <v>16.600000000000001</v>
      </c>
      <c r="O1391">
        <v>10.072956870000001</v>
      </c>
      <c r="P1391">
        <v>11.58</v>
      </c>
      <c r="Q1391" s="86">
        <v>45821</v>
      </c>
      <c r="S1391">
        <v>0.83</v>
      </c>
      <c r="T1391">
        <v>0.75</v>
      </c>
      <c r="V1391" t="s">
        <v>3569</v>
      </c>
      <c r="W1391">
        <v>6</v>
      </c>
      <c r="X1391" s="86">
        <v>45808</v>
      </c>
      <c r="Y1391">
        <v>4</v>
      </c>
      <c r="Z1391" s="86">
        <v>45808</v>
      </c>
      <c r="AA1391">
        <v>3</v>
      </c>
      <c r="AB1391">
        <v>3</v>
      </c>
      <c r="AC1391" t="s">
        <v>156</v>
      </c>
    </row>
    <row r="1392" spans="1:29" x14ac:dyDescent="0.2">
      <c r="A1392" t="s">
        <v>3570</v>
      </c>
      <c r="B1392" t="s">
        <v>3571</v>
      </c>
      <c r="C1392" t="s">
        <v>3570</v>
      </c>
      <c r="D1392" t="s">
        <v>84</v>
      </c>
      <c r="E1392" t="s">
        <v>89</v>
      </c>
      <c r="G1392" t="s">
        <v>90</v>
      </c>
      <c r="I1392" t="s">
        <v>91</v>
      </c>
      <c r="L1392">
        <v>16.959</v>
      </c>
      <c r="M1392">
        <v>17.909029230000002</v>
      </c>
      <c r="N1392">
        <v>17.366</v>
      </c>
      <c r="O1392">
        <v>13.76605919</v>
      </c>
      <c r="P1392">
        <v>12.85</v>
      </c>
      <c r="Q1392" s="86">
        <v>45821</v>
      </c>
      <c r="S1392">
        <v>0.76</v>
      </c>
      <c r="W1392">
        <v>6</v>
      </c>
      <c r="X1392" s="86">
        <v>45810</v>
      </c>
      <c r="Y1392">
        <v>4</v>
      </c>
      <c r="Z1392" s="86">
        <v>45692</v>
      </c>
      <c r="AB1392">
        <v>3</v>
      </c>
      <c r="AC1392" t="s">
        <v>156</v>
      </c>
    </row>
    <row r="1393" spans="1:29" x14ac:dyDescent="0.2">
      <c r="A1393" t="s">
        <v>3572</v>
      </c>
      <c r="B1393" t="s">
        <v>3573</v>
      </c>
      <c r="C1393" t="s">
        <v>3572</v>
      </c>
      <c r="D1393" t="s">
        <v>84</v>
      </c>
      <c r="E1393" t="s">
        <v>89</v>
      </c>
      <c r="G1393" t="s">
        <v>90</v>
      </c>
      <c r="I1393" t="s">
        <v>91</v>
      </c>
      <c r="J1393" t="s">
        <v>323</v>
      </c>
      <c r="K1393" t="s">
        <v>1793</v>
      </c>
      <c r="L1393">
        <v>7.4550000000000001</v>
      </c>
      <c r="M1393">
        <v>7.8897317669999998</v>
      </c>
      <c r="N1393">
        <v>8.266</v>
      </c>
      <c r="O1393">
        <v>4.9555212070000003</v>
      </c>
      <c r="P1393">
        <v>3.7370000000000001</v>
      </c>
      <c r="Q1393" s="86">
        <v>45821</v>
      </c>
      <c r="S1393">
        <v>0.28999999999999998</v>
      </c>
      <c r="T1393">
        <v>0.17</v>
      </c>
      <c r="V1393" t="s">
        <v>3574</v>
      </c>
      <c r="W1393">
        <v>4</v>
      </c>
      <c r="X1393" s="86">
        <v>45810</v>
      </c>
      <c r="Y1393">
        <v>3</v>
      </c>
      <c r="Z1393" s="86">
        <v>45692</v>
      </c>
      <c r="AA1393">
        <v>2</v>
      </c>
      <c r="AB1393">
        <v>3</v>
      </c>
      <c r="AC1393" t="s">
        <v>156</v>
      </c>
    </row>
    <row r="1394" spans="1:29" x14ac:dyDescent="0.2">
      <c r="A1394" t="s">
        <v>3575</v>
      </c>
      <c r="B1394" t="s">
        <v>3576</v>
      </c>
      <c r="C1394" t="s">
        <v>3575</v>
      </c>
      <c r="D1394" t="s">
        <v>84</v>
      </c>
      <c r="E1394" t="s">
        <v>89</v>
      </c>
      <c r="F1394" t="s">
        <v>642</v>
      </c>
      <c r="G1394" t="s">
        <v>90</v>
      </c>
      <c r="I1394" t="s">
        <v>91</v>
      </c>
      <c r="J1394" t="s">
        <v>323</v>
      </c>
      <c r="K1394" t="s">
        <v>1160</v>
      </c>
      <c r="L1394">
        <v>6.1669999999999998</v>
      </c>
      <c r="M1394">
        <v>5.9407162360000001</v>
      </c>
      <c r="N1394">
        <v>6.6</v>
      </c>
      <c r="O1394">
        <v>5.636486917</v>
      </c>
      <c r="P1394">
        <v>5.1079999999999997</v>
      </c>
      <c r="Q1394" s="86">
        <v>45821</v>
      </c>
      <c r="S1394">
        <v>1.03</v>
      </c>
      <c r="T1394">
        <v>0.5</v>
      </c>
      <c r="V1394" t="s">
        <v>3577</v>
      </c>
      <c r="W1394">
        <v>4</v>
      </c>
      <c r="X1394" s="86">
        <v>45772</v>
      </c>
      <c r="Y1394">
        <v>3</v>
      </c>
      <c r="Z1394" s="86">
        <v>45772</v>
      </c>
      <c r="AA1394">
        <v>2</v>
      </c>
      <c r="AB1394">
        <v>3</v>
      </c>
      <c r="AC1394" t="s">
        <v>156</v>
      </c>
    </row>
    <row r="1395" spans="1:29" x14ac:dyDescent="0.2">
      <c r="A1395" t="s">
        <v>3578</v>
      </c>
      <c r="B1395" t="s">
        <v>3579</v>
      </c>
      <c r="C1395" t="s">
        <v>3578</v>
      </c>
      <c r="D1395" t="s">
        <v>84</v>
      </c>
      <c r="E1395" t="s">
        <v>89</v>
      </c>
      <c r="F1395" t="s">
        <v>642</v>
      </c>
      <c r="G1395" t="s">
        <v>90</v>
      </c>
      <c r="I1395" t="s">
        <v>91</v>
      </c>
      <c r="J1395" t="s">
        <v>323</v>
      </c>
      <c r="K1395" t="s">
        <v>778</v>
      </c>
      <c r="L1395">
        <v>18.302</v>
      </c>
      <c r="M1395">
        <v>17.086612800000001</v>
      </c>
      <c r="N1395">
        <v>17.925999999999998</v>
      </c>
      <c r="O1395">
        <v>13.506582829999999</v>
      </c>
      <c r="P1395">
        <v>14.409000000000001</v>
      </c>
      <c r="Q1395" s="86">
        <v>45821</v>
      </c>
      <c r="R1395">
        <v>5</v>
      </c>
      <c r="S1395">
        <v>0.92</v>
      </c>
      <c r="T1395">
        <v>0.75</v>
      </c>
      <c r="V1395" t="s">
        <v>3580</v>
      </c>
      <c r="W1395">
        <v>6</v>
      </c>
      <c r="X1395" s="86">
        <v>45747</v>
      </c>
      <c r="Y1395">
        <v>4</v>
      </c>
      <c r="Z1395" s="86">
        <v>45747</v>
      </c>
      <c r="AA1395">
        <v>3</v>
      </c>
      <c r="AB1395">
        <v>3</v>
      </c>
      <c r="AC1395" t="s">
        <v>156</v>
      </c>
    </row>
    <row r="1396" spans="1:29" x14ac:dyDescent="0.2">
      <c r="A1396" t="s">
        <v>3581</v>
      </c>
      <c r="B1396" t="s">
        <v>3582</v>
      </c>
      <c r="C1396" t="s">
        <v>3581</v>
      </c>
      <c r="D1396" t="s">
        <v>84</v>
      </c>
      <c r="E1396" t="s">
        <v>89</v>
      </c>
      <c r="G1396" t="s">
        <v>90</v>
      </c>
      <c r="I1396" t="s">
        <v>91</v>
      </c>
      <c r="J1396" t="s">
        <v>323</v>
      </c>
      <c r="K1396" t="s">
        <v>778</v>
      </c>
      <c r="L1396">
        <v>18.302</v>
      </c>
      <c r="M1396">
        <v>17.087899830000001</v>
      </c>
      <c r="N1396">
        <v>17.925999999999998</v>
      </c>
      <c r="O1396">
        <v>13.506509429999999</v>
      </c>
      <c r="P1396">
        <v>14.409000000000001</v>
      </c>
      <c r="Q1396" s="86">
        <v>45821</v>
      </c>
      <c r="R1396">
        <v>5</v>
      </c>
      <c r="S1396">
        <v>0.92</v>
      </c>
      <c r="T1396">
        <v>0.75</v>
      </c>
      <c r="W1396">
        <v>6</v>
      </c>
      <c r="X1396" s="86">
        <v>45747</v>
      </c>
      <c r="Y1396">
        <v>4</v>
      </c>
      <c r="Z1396" s="86">
        <v>45747</v>
      </c>
      <c r="AA1396">
        <v>3</v>
      </c>
      <c r="AB1396">
        <v>3</v>
      </c>
      <c r="AC1396" t="s">
        <v>156</v>
      </c>
    </row>
    <row r="1397" spans="1:29" x14ac:dyDescent="0.2">
      <c r="A1397" t="s">
        <v>3583</v>
      </c>
      <c r="B1397" t="s">
        <v>3584</v>
      </c>
      <c r="C1397" t="s">
        <v>3583</v>
      </c>
      <c r="D1397" t="s">
        <v>84</v>
      </c>
      <c r="E1397" t="s">
        <v>89</v>
      </c>
      <c r="G1397" t="s">
        <v>90</v>
      </c>
      <c r="H1397" t="s">
        <v>163</v>
      </c>
      <c r="I1397" t="s">
        <v>91</v>
      </c>
      <c r="L1397">
        <v>8.8840000000000003</v>
      </c>
      <c r="M1397">
        <v>8.7693444800000009</v>
      </c>
      <c r="N1397">
        <v>9.0449999999999999</v>
      </c>
      <c r="O1397">
        <v>7.8448001740000004</v>
      </c>
      <c r="P1397">
        <v>8.3450000000000006</v>
      </c>
      <c r="Q1397" s="86">
        <v>45821</v>
      </c>
      <c r="S1397">
        <v>0.82</v>
      </c>
      <c r="W1397">
        <v>5</v>
      </c>
      <c r="X1397" s="86">
        <v>45699</v>
      </c>
      <c r="Y1397">
        <v>5</v>
      </c>
      <c r="Z1397" s="86">
        <v>45657</v>
      </c>
      <c r="AB1397">
        <v>3</v>
      </c>
      <c r="AC1397" t="s">
        <v>156</v>
      </c>
    </row>
    <row r="1398" spans="1:29" x14ac:dyDescent="0.2">
      <c r="A1398" t="s">
        <v>3585</v>
      </c>
      <c r="B1398" t="s">
        <v>3586</v>
      </c>
      <c r="C1398" t="s">
        <v>3585</v>
      </c>
      <c r="D1398" t="s">
        <v>84</v>
      </c>
      <c r="E1398" t="s">
        <v>89</v>
      </c>
      <c r="G1398" t="s">
        <v>90</v>
      </c>
      <c r="I1398" t="s">
        <v>91</v>
      </c>
      <c r="J1398" t="s">
        <v>323</v>
      </c>
      <c r="L1398">
        <v>2.8279999999999998</v>
      </c>
      <c r="M1398">
        <v>3.1383123319999999</v>
      </c>
      <c r="N1398">
        <v>3.5169999999999999</v>
      </c>
      <c r="O1398">
        <v>2.6321163439999999</v>
      </c>
      <c r="P1398">
        <v>1.946</v>
      </c>
      <c r="Q1398" s="86">
        <v>45821</v>
      </c>
      <c r="S1398">
        <v>0.28999999999999998</v>
      </c>
      <c r="T1398">
        <v>0.28999999999999998</v>
      </c>
      <c r="V1398" t="s">
        <v>3587</v>
      </c>
      <c r="W1398">
        <v>3</v>
      </c>
      <c r="X1398" s="86">
        <v>45705</v>
      </c>
      <c r="Y1398">
        <v>2</v>
      </c>
      <c r="Z1398" s="86">
        <v>45657</v>
      </c>
      <c r="AA1398">
        <v>1</v>
      </c>
      <c r="AB1398">
        <v>2</v>
      </c>
      <c r="AC1398" t="s">
        <v>153</v>
      </c>
    </row>
    <row r="1399" spans="1:29" x14ac:dyDescent="0.2">
      <c r="A1399" t="s">
        <v>3588</v>
      </c>
      <c r="B1399" t="s">
        <v>3589</v>
      </c>
      <c r="C1399" t="s">
        <v>3588</v>
      </c>
      <c r="D1399" t="s">
        <v>84</v>
      </c>
      <c r="E1399" t="s">
        <v>89</v>
      </c>
      <c r="G1399" t="s">
        <v>90</v>
      </c>
      <c r="I1399" t="s">
        <v>91</v>
      </c>
      <c r="L1399">
        <v>4.1349999999999998</v>
      </c>
      <c r="M1399">
        <v>4.5042686810000001</v>
      </c>
      <c r="N1399">
        <v>4.9829999999999997</v>
      </c>
      <c r="O1399">
        <v>3.0304323530000001</v>
      </c>
      <c r="P1399">
        <v>2.6480000000000001</v>
      </c>
      <c r="Q1399" s="86">
        <v>45821</v>
      </c>
      <c r="S1399">
        <v>0.27</v>
      </c>
      <c r="W1399">
        <v>3</v>
      </c>
      <c r="X1399" s="86">
        <v>45705</v>
      </c>
      <c r="Y1399">
        <v>2</v>
      </c>
      <c r="Z1399" s="86">
        <v>45657</v>
      </c>
      <c r="AB1399">
        <v>2</v>
      </c>
      <c r="AC1399" t="s">
        <v>153</v>
      </c>
    </row>
    <row r="1400" spans="1:29" x14ac:dyDescent="0.2">
      <c r="A1400" t="s">
        <v>3590</v>
      </c>
      <c r="B1400" t="s">
        <v>3591</v>
      </c>
      <c r="C1400" t="s">
        <v>3590</v>
      </c>
      <c r="D1400" t="s">
        <v>84</v>
      </c>
      <c r="E1400" t="s">
        <v>89</v>
      </c>
      <c r="G1400" t="s">
        <v>90</v>
      </c>
      <c r="I1400" t="s">
        <v>91</v>
      </c>
      <c r="J1400" t="s">
        <v>323</v>
      </c>
      <c r="K1400" t="s">
        <v>2363</v>
      </c>
      <c r="L1400">
        <v>4.1680000000000001</v>
      </c>
      <c r="M1400">
        <v>4.5393298209999999</v>
      </c>
      <c r="N1400">
        <v>5.0229999999999997</v>
      </c>
      <c r="O1400">
        <v>3.0701614309999998</v>
      </c>
      <c r="P1400">
        <v>2.7440000000000002</v>
      </c>
      <c r="Q1400" s="86">
        <v>45821</v>
      </c>
      <c r="S1400">
        <v>0.22</v>
      </c>
      <c r="T1400">
        <v>0.22</v>
      </c>
      <c r="V1400" t="s">
        <v>3592</v>
      </c>
      <c r="W1400">
        <v>3</v>
      </c>
      <c r="X1400" s="86">
        <v>45705</v>
      </c>
      <c r="Y1400">
        <v>2</v>
      </c>
      <c r="Z1400" s="86">
        <v>45657</v>
      </c>
      <c r="AA1400">
        <v>2</v>
      </c>
      <c r="AB1400">
        <v>2</v>
      </c>
      <c r="AC1400" t="s">
        <v>153</v>
      </c>
    </row>
    <row r="1401" spans="1:29" x14ac:dyDescent="0.2">
      <c r="A1401" t="s">
        <v>3593</v>
      </c>
      <c r="B1401" t="s">
        <v>3594</v>
      </c>
      <c r="C1401" t="s">
        <v>3593</v>
      </c>
      <c r="D1401" t="s">
        <v>84</v>
      </c>
      <c r="E1401" t="s">
        <v>89</v>
      </c>
      <c r="G1401" t="s">
        <v>90</v>
      </c>
      <c r="L1401">
        <v>10.621</v>
      </c>
      <c r="M1401">
        <v>10.19846643</v>
      </c>
      <c r="N1401">
        <v>10.863</v>
      </c>
      <c r="O1401">
        <v>9.7914207700000002</v>
      </c>
      <c r="P1401">
        <v>11.568</v>
      </c>
      <c r="Q1401" s="86">
        <v>45821</v>
      </c>
      <c r="W1401">
        <v>5</v>
      </c>
      <c r="X1401" s="86">
        <v>45808</v>
      </c>
      <c r="AB1401">
        <v>3</v>
      </c>
      <c r="AC1401" t="s">
        <v>156</v>
      </c>
    </row>
    <row r="1402" spans="1:29" x14ac:dyDescent="0.2">
      <c r="A1402" t="s">
        <v>3595</v>
      </c>
      <c r="B1402" t="s">
        <v>3596</v>
      </c>
      <c r="C1402" t="s">
        <v>3595</v>
      </c>
      <c r="D1402" t="s">
        <v>84</v>
      </c>
      <c r="E1402" t="s">
        <v>89</v>
      </c>
      <c r="G1402" t="s">
        <v>90</v>
      </c>
      <c r="I1402" t="s">
        <v>91</v>
      </c>
      <c r="L1402">
        <v>10.62</v>
      </c>
      <c r="M1402">
        <v>10.197044549999999</v>
      </c>
      <c r="N1402">
        <v>10.863</v>
      </c>
      <c r="O1402">
        <v>9.7888390080000001</v>
      </c>
      <c r="P1402">
        <v>11.566000000000001</v>
      </c>
      <c r="Q1402" s="86">
        <v>45821</v>
      </c>
      <c r="S1402">
        <v>0.87</v>
      </c>
      <c r="W1402">
        <v>5</v>
      </c>
      <c r="X1402" s="86">
        <v>45808</v>
      </c>
      <c r="Y1402">
        <v>5</v>
      </c>
      <c r="Z1402" s="86">
        <v>45316</v>
      </c>
      <c r="AB1402">
        <v>3</v>
      </c>
      <c r="AC1402" t="s">
        <v>156</v>
      </c>
    </row>
    <row r="1403" spans="1:29" x14ac:dyDescent="0.2">
      <c r="A1403" t="s">
        <v>3597</v>
      </c>
      <c r="B1403" t="s">
        <v>3598</v>
      </c>
      <c r="C1403" t="s">
        <v>3597</v>
      </c>
      <c r="D1403" t="s">
        <v>84</v>
      </c>
      <c r="E1403" t="s">
        <v>89</v>
      </c>
      <c r="G1403" t="s">
        <v>90</v>
      </c>
      <c r="I1403" t="s">
        <v>91</v>
      </c>
      <c r="J1403" t="s">
        <v>323</v>
      </c>
      <c r="K1403" t="s">
        <v>3599</v>
      </c>
      <c r="L1403">
        <v>10.617000000000001</v>
      </c>
      <c r="M1403">
        <v>10.19418623</v>
      </c>
      <c r="N1403">
        <v>10.859</v>
      </c>
      <c r="O1403">
        <v>9.7830294739999992</v>
      </c>
      <c r="P1403">
        <v>11.555</v>
      </c>
      <c r="Q1403" s="86">
        <v>45821</v>
      </c>
      <c r="R1403">
        <v>5</v>
      </c>
      <c r="S1403">
        <v>0.77</v>
      </c>
      <c r="T1403">
        <v>0.77</v>
      </c>
      <c r="W1403">
        <v>5</v>
      </c>
      <c r="X1403" s="86">
        <v>45808</v>
      </c>
      <c r="AA1403">
        <v>3</v>
      </c>
      <c r="AB1403">
        <v>3</v>
      </c>
      <c r="AC1403" t="s">
        <v>156</v>
      </c>
    </row>
    <row r="1404" spans="1:29" x14ac:dyDescent="0.2">
      <c r="A1404" t="s">
        <v>3600</v>
      </c>
      <c r="B1404" t="s">
        <v>3601</v>
      </c>
      <c r="C1404" t="s">
        <v>3600</v>
      </c>
      <c r="D1404" t="s">
        <v>84</v>
      </c>
      <c r="E1404" t="s">
        <v>293</v>
      </c>
      <c r="G1404" t="s">
        <v>348</v>
      </c>
      <c r="H1404" t="s">
        <v>3602</v>
      </c>
      <c r="I1404" t="s">
        <v>91</v>
      </c>
      <c r="V1404" t="s">
        <v>3603</v>
      </c>
      <c r="AB1404">
        <v>5</v>
      </c>
      <c r="AC1404" t="s">
        <v>86</v>
      </c>
    </row>
    <row r="1405" spans="1:29" x14ac:dyDescent="0.2">
      <c r="A1405" t="s">
        <v>3604</v>
      </c>
      <c r="B1405" t="s">
        <v>3605</v>
      </c>
      <c r="C1405" t="s">
        <v>3604</v>
      </c>
      <c r="D1405" t="s">
        <v>84</v>
      </c>
      <c r="E1405" t="s">
        <v>982</v>
      </c>
      <c r="G1405" t="s">
        <v>90</v>
      </c>
      <c r="K1405" t="s">
        <v>1160</v>
      </c>
      <c r="L1405">
        <v>0.66600000000000004</v>
      </c>
      <c r="M1405">
        <v>0.61474098499999996</v>
      </c>
      <c r="N1405">
        <v>0.38600000000000001</v>
      </c>
      <c r="O1405">
        <v>0.134069682</v>
      </c>
      <c r="P1405">
        <v>0.14000000000000001</v>
      </c>
      <c r="Q1405" s="86">
        <v>45821</v>
      </c>
      <c r="S1405">
        <v>0.15</v>
      </c>
      <c r="V1405" t="s">
        <v>3606</v>
      </c>
      <c r="W1405">
        <v>1</v>
      </c>
      <c r="X1405" s="86">
        <v>45772</v>
      </c>
      <c r="Y1405">
        <v>1</v>
      </c>
      <c r="Z1405" s="86">
        <v>45772</v>
      </c>
      <c r="AB1405">
        <v>1</v>
      </c>
      <c r="AC1405" t="s">
        <v>124</v>
      </c>
    </row>
    <row r="1406" spans="1:29" x14ac:dyDescent="0.2">
      <c r="A1406" t="s">
        <v>3607</v>
      </c>
      <c r="B1406" t="s">
        <v>3608</v>
      </c>
      <c r="C1406" t="s">
        <v>3607</v>
      </c>
      <c r="D1406" t="s">
        <v>84</v>
      </c>
      <c r="E1406" t="s">
        <v>982</v>
      </c>
      <c r="G1406" t="s">
        <v>90</v>
      </c>
      <c r="I1406" t="s">
        <v>91</v>
      </c>
      <c r="J1406" t="s">
        <v>323</v>
      </c>
      <c r="K1406" t="s">
        <v>1160</v>
      </c>
      <c r="L1406">
        <v>0.66500000000000004</v>
      </c>
      <c r="M1406">
        <v>0.61442094800000002</v>
      </c>
      <c r="N1406">
        <v>0.38500000000000001</v>
      </c>
      <c r="O1406">
        <v>0.133075414</v>
      </c>
      <c r="P1406">
        <v>0.13800000000000001</v>
      </c>
      <c r="Q1406" s="86">
        <v>45821</v>
      </c>
      <c r="S1406">
        <v>0.15</v>
      </c>
      <c r="V1406" t="s">
        <v>3609</v>
      </c>
      <c r="W1406">
        <v>1</v>
      </c>
      <c r="X1406" s="86">
        <v>45772</v>
      </c>
      <c r="Y1406">
        <v>1</v>
      </c>
      <c r="Z1406" s="86">
        <v>45772</v>
      </c>
      <c r="AA1406">
        <v>1</v>
      </c>
      <c r="AB1406">
        <v>1</v>
      </c>
      <c r="AC1406" t="s">
        <v>124</v>
      </c>
    </row>
    <row r="1407" spans="1:29" x14ac:dyDescent="0.2">
      <c r="A1407" t="s">
        <v>3610</v>
      </c>
      <c r="B1407" t="s">
        <v>3611</v>
      </c>
      <c r="C1407" t="s">
        <v>3610</v>
      </c>
      <c r="D1407" t="s">
        <v>84</v>
      </c>
      <c r="E1407" t="s">
        <v>89</v>
      </c>
      <c r="G1407" t="s">
        <v>90</v>
      </c>
      <c r="H1407" t="s">
        <v>1740</v>
      </c>
      <c r="I1407" t="s">
        <v>91</v>
      </c>
      <c r="L1407">
        <v>10.14</v>
      </c>
      <c r="M1407">
        <v>5.8502136839999999</v>
      </c>
      <c r="N1407">
        <v>10.26</v>
      </c>
      <c r="O1407">
        <v>4.3058234280000001</v>
      </c>
      <c r="P1407">
        <v>9.2629999999999999</v>
      </c>
      <c r="Q1407" s="86">
        <v>45821</v>
      </c>
      <c r="S1407">
        <v>0.23</v>
      </c>
      <c r="W1407">
        <v>4</v>
      </c>
      <c r="X1407" s="86">
        <v>45737</v>
      </c>
      <c r="Y1407">
        <v>3</v>
      </c>
      <c r="Z1407" s="86">
        <v>45657</v>
      </c>
      <c r="AB1407">
        <v>3</v>
      </c>
      <c r="AC1407" t="s">
        <v>156</v>
      </c>
    </row>
    <row r="1408" spans="1:29" x14ac:dyDescent="0.2">
      <c r="A1408" t="s">
        <v>3612</v>
      </c>
      <c r="B1408" t="s">
        <v>3613</v>
      </c>
      <c r="C1408" t="s">
        <v>3612</v>
      </c>
      <c r="D1408" t="s">
        <v>84</v>
      </c>
      <c r="E1408" t="s">
        <v>116</v>
      </c>
      <c r="G1408" t="s">
        <v>90</v>
      </c>
      <c r="M1408">
        <v>92.548580999999999</v>
      </c>
      <c r="O1408">
        <v>115.7678921</v>
      </c>
      <c r="P1408">
        <v>95.231999999999999</v>
      </c>
      <c r="Q1408" s="86">
        <v>45615</v>
      </c>
      <c r="AB1408">
        <v>5</v>
      </c>
      <c r="AC1408" t="s">
        <v>86</v>
      </c>
    </row>
    <row r="1409" spans="1:29" x14ac:dyDescent="0.2">
      <c r="A1409" t="s">
        <v>3614</v>
      </c>
      <c r="B1409" t="s">
        <v>3615</v>
      </c>
      <c r="C1409" t="s">
        <v>3614</v>
      </c>
      <c r="D1409" t="s">
        <v>84</v>
      </c>
      <c r="E1409" t="s">
        <v>89</v>
      </c>
      <c r="G1409" t="s">
        <v>90</v>
      </c>
      <c r="L1409">
        <v>19.036000000000001</v>
      </c>
      <c r="M1409">
        <v>16.88422053</v>
      </c>
      <c r="N1409">
        <v>18.077000000000002</v>
      </c>
      <c r="O1409">
        <v>14.356749049999999</v>
      </c>
      <c r="P1409">
        <v>14.500999999999999</v>
      </c>
      <c r="Q1409" s="86">
        <v>45821</v>
      </c>
      <c r="W1409">
        <v>6</v>
      </c>
      <c r="X1409" s="86">
        <v>45695</v>
      </c>
      <c r="Y1409">
        <v>5</v>
      </c>
      <c r="Z1409" s="86">
        <v>45382</v>
      </c>
      <c r="AB1409">
        <v>3</v>
      </c>
      <c r="AC1409" t="s">
        <v>156</v>
      </c>
    </row>
    <row r="1410" spans="1:29" x14ac:dyDescent="0.2">
      <c r="A1410" t="s">
        <v>3616</v>
      </c>
      <c r="B1410" t="s">
        <v>3617</v>
      </c>
      <c r="C1410" t="s">
        <v>3616</v>
      </c>
      <c r="D1410" t="s">
        <v>84</v>
      </c>
      <c r="E1410" t="s">
        <v>89</v>
      </c>
      <c r="G1410" t="s">
        <v>90</v>
      </c>
      <c r="I1410" t="s">
        <v>91</v>
      </c>
      <c r="J1410" t="s">
        <v>323</v>
      </c>
      <c r="K1410" t="s">
        <v>3168</v>
      </c>
      <c r="L1410">
        <v>14.584</v>
      </c>
      <c r="M1410">
        <v>10.53908569</v>
      </c>
      <c r="N1410">
        <v>15.698</v>
      </c>
      <c r="O1410">
        <v>9.8959317309999992</v>
      </c>
      <c r="P1410">
        <v>13.39</v>
      </c>
      <c r="Q1410" s="86">
        <v>45821</v>
      </c>
      <c r="S1410">
        <v>0.97</v>
      </c>
      <c r="T1410">
        <v>0.75</v>
      </c>
      <c r="V1410" t="s">
        <v>3618</v>
      </c>
      <c r="W1410">
        <v>6</v>
      </c>
      <c r="X1410" s="86">
        <v>45733</v>
      </c>
      <c r="Y1410">
        <v>4</v>
      </c>
      <c r="Z1410" s="86">
        <v>44169</v>
      </c>
      <c r="AA1410">
        <v>3</v>
      </c>
      <c r="AB1410">
        <v>3</v>
      </c>
      <c r="AC1410" t="s">
        <v>156</v>
      </c>
    </row>
    <row r="1411" spans="1:29" x14ac:dyDescent="0.2">
      <c r="A1411" t="s">
        <v>3619</v>
      </c>
      <c r="B1411" t="s">
        <v>3620</v>
      </c>
      <c r="C1411" t="s">
        <v>3619</v>
      </c>
      <c r="D1411" t="s">
        <v>84</v>
      </c>
      <c r="E1411" t="s">
        <v>89</v>
      </c>
      <c r="G1411" t="s">
        <v>90</v>
      </c>
      <c r="I1411" t="s">
        <v>91</v>
      </c>
      <c r="J1411" t="s">
        <v>323</v>
      </c>
      <c r="K1411" t="s">
        <v>199</v>
      </c>
      <c r="L1411">
        <v>11.326000000000001</v>
      </c>
      <c r="M1411">
        <v>10.054241859999999</v>
      </c>
      <c r="N1411">
        <v>11.326000000000001</v>
      </c>
      <c r="O1411">
        <v>9.2310490709999993</v>
      </c>
      <c r="P1411">
        <v>9.4809999999999999</v>
      </c>
      <c r="Q1411" s="86">
        <v>45821</v>
      </c>
      <c r="S1411">
        <v>0.06</v>
      </c>
      <c r="T1411">
        <v>0.06</v>
      </c>
      <c r="V1411" t="s">
        <v>3621</v>
      </c>
      <c r="W1411">
        <v>5</v>
      </c>
      <c r="X1411" s="86">
        <v>45705</v>
      </c>
      <c r="Y1411">
        <v>4</v>
      </c>
      <c r="Z1411" s="86">
        <v>45688</v>
      </c>
      <c r="AA1411">
        <v>3</v>
      </c>
      <c r="AB1411">
        <v>3</v>
      </c>
      <c r="AC1411" t="s">
        <v>156</v>
      </c>
    </row>
    <row r="1412" spans="1:29" x14ac:dyDescent="0.2">
      <c r="A1412" t="s">
        <v>3622</v>
      </c>
      <c r="B1412" t="s">
        <v>3623</v>
      </c>
      <c r="C1412" t="s">
        <v>3622</v>
      </c>
      <c r="D1412" t="s">
        <v>84</v>
      </c>
      <c r="E1412" t="s">
        <v>89</v>
      </c>
      <c r="F1412" t="s">
        <v>642</v>
      </c>
      <c r="G1412" t="s">
        <v>90</v>
      </c>
      <c r="I1412" t="s">
        <v>91</v>
      </c>
      <c r="J1412" t="s">
        <v>323</v>
      </c>
      <c r="K1412" t="s">
        <v>199</v>
      </c>
      <c r="L1412">
        <v>15.503</v>
      </c>
      <c r="M1412">
        <v>11.18292583</v>
      </c>
      <c r="N1412">
        <v>15.769</v>
      </c>
      <c r="O1412">
        <v>10.495907709999999</v>
      </c>
      <c r="P1412">
        <v>10.028</v>
      </c>
      <c r="Q1412" s="86">
        <v>45821</v>
      </c>
      <c r="S1412">
        <v>0.23</v>
      </c>
      <c r="T1412">
        <v>0.23</v>
      </c>
      <c r="V1412" t="s">
        <v>3624</v>
      </c>
      <c r="W1412">
        <v>5</v>
      </c>
      <c r="X1412" s="86">
        <v>45698</v>
      </c>
      <c r="Y1412">
        <v>4</v>
      </c>
      <c r="Z1412" s="86">
        <v>45688</v>
      </c>
      <c r="AA1412">
        <v>3</v>
      </c>
      <c r="AB1412">
        <v>3</v>
      </c>
      <c r="AC1412" t="s">
        <v>156</v>
      </c>
    </row>
    <row r="1413" spans="1:29" x14ac:dyDescent="0.2">
      <c r="A1413" t="s">
        <v>3625</v>
      </c>
      <c r="B1413" t="s">
        <v>3626</v>
      </c>
      <c r="C1413" t="s">
        <v>3625</v>
      </c>
      <c r="D1413" t="s">
        <v>84</v>
      </c>
      <c r="E1413" t="s">
        <v>564</v>
      </c>
      <c r="G1413" t="s">
        <v>90</v>
      </c>
      <c r="I1413" t="s">
        <v>91</v>
      </c>
      <c r="J1413" t="s">
        <v>323</v>
      </c>
      <c r="L1413">
        <v>13.782</v>
      </c>
      <c r="M1413">
        <v>13.625893509999999</v>
      </c>
      <c r="N1413">
        <v>14.037000000000001</v>
      </c>
      <c r="O1413">
        <v>13.600500930000001</v>
      </c>
      <c r="P1413">
        <v>12.867000000000001</v>
      </c>
      <c r="Q1413" s="86">
        <v>45821</v>
      </c>
      <c r="T1413">
        <v>1</v>
      </c>
      <c r="V1413" t="s">
        <v>3627</v>
      </c>
      <c r="W1413">
        <v>5</v>
      </c>
      <c r="X1413" s="86">
        <v>45778</v>
      </c>
      <c r="Y1413">
        <v>5</v>
      </c>
      <c r="Z1413" s="86">
        <v>44589</v>
      </c>
      <c r="AA1413">
        <v>4</v>
      </c>
      <c r="AB1413">
        <v>3</v>
      </c>
      <c r="AC1413" t="s">
        <v>156</v>
      </c>
    </row>
    <row r="1414" spans="1:29" x14ac:dyDescent="0.2">
      <c r="A1414" t="s">
        <v>3628</v>
      </c>
      <c r="B1414" t="s">
        <v>3629</v>
      </c>
      <c r="C1414" t="s">
        <v>3628</v>
      </c>
      <c r="D1414" t="s">
        <v>84</v>
      </c>
      <c r="E1414" t="s">
        <v>89</v>
      </c>
      <c r="G1414" t="s">
        <v>90</v>
      </c>
      <c r="L1414">
        <v>17.492999999999999</v>
      </c>
      <c r="M1414">
        <v>14.13311266</v>
      </c>
      <c r="N1414">
        <v>16.739000000000001</v>
      </c>
      <c r="O1414">
        <v>13.599035560000001</v>
      </c>
      <c r="P1414">
        <v>14.339</v>
      </c>
      <c r="Q1414" s="86">
        <v>45821</v>
      </c>
      <c r="W1414">
        <v>6</v>
      </c>
      <c r="X1414" s="86">
        <v>45747</v>
      </c>
      <c r="Y1414">
        <v>4</v>
      </c>
      <c r="Z1414" s="86">
        <v>45016</v>
      </c>
      <c r="AB1414">
        <v>3</v>
      </c>
      <c r="AC1414" t="s">
        <v>156</v>
      </c>
    </row>
    <row r="1415" spans="1:29" x14ac:dyDescent="0.2">
      <c r="A1415" t="s">
        <v>3630</v>
      </c>
      <c r="B1415" t="s">
        <v>3631</v>
      </c>
      <c r="C1415" t="s">
        <v>3630</v>
      </c>
      <c r="D1415" t="s">
        <v>84</v>
      </c>
      <c r="E1415" t="s">
        <v>89</v>
      </c>
      <c r="G1415" t="s">
        <v>90</v>
      </c>
      <c r="I1415" t="s">
        <v>91</v>
      </c>
      <c r="L1415">
        <v>27.913</v>
      </c>
      <c r="M1415">
        <v>27.974517989999999</v>
      </c>
      <c r="N1415">
        <v>23.93</v>
      </c>
      <c r="O1415">
        <v>19.223971509999998</v>
      </c>
      <c r="P1415">
        <v>19.975000000000001</v>
      </c>
      <c r="Q1415" s="86">
        <v>45821</v>
      </c>
      <c r="S1415">
        <v>0.89</v>
      </c>
      <c r="W1415">
        <v>7</v>
      </c>
      <c r="X1415" s="86">
        <v>45747</v>
      </c>
      <c r="Y1415">
        <v>6</v>
      </c>
      <c r="Z1415" s="86">
        <v>45016</v>
      </c>
      <c r="AB1415">
        <v>4</v>
      </c>
      <c r="AC1415" t="s">
        <v>127</v>
      </c>
    </row>
    <row r="1416" spans="1:29" x14ac:dyDescent="0.2">
      <c r="A1416" t="s">
        <v>3632</v>
      </c>
      <c r="B1416" t="s">
        <v>3633</v>
      </c>
      <c r="C1416" t="s">
        <v>3632</v>
      </c>
      <c r="D1416" t="s">
        <v>84</v>
      </c>
      <c r="E1416" t="s">
        <v>89</v>
      </c>
      <c r="G1416" t="s">
        <v>90</v>
      </c>
      <c r="I1416" t="s">
        <v>91</v>
      </c>
      <c r="L1416">
        <v>17.873999999999999</v>
      </c>
      <c r="M1416">
        <v>16.254095899999999</v>
      </c>
      <c r="N1416">
        <v>18.920999999999999</v>
      </c>
      <c r="O1416">
        <v>17.9174425</v>
      </c>
      <c r="P1416">
        <v>18.82</v>
      </c>
      <c r="Q1416" s="86">
        <v>45821</v>
      </c>
      <c r="S1416">
        <v>0.94</v>
      </c>
      <c r="W1416">
        <v>6</v>
      </c>
      <c r="X1416" s="86">
        <v>45747</v>
      </c>
      <c r="Y1416">
        <v>4</v>
      </c>
      <c r="Z1416" s="86">
        <v>45016</v>
      </c>
      <c r="AB1416">
        <v>3</v>
      </c>
      <c r="AC1416" t="s">
        <v>156</v>
      </c>
    </row>
    <row r="1417" spans="1:29" x14ac:dyDescent="0.2">
      <c r="A1417" t="s">
        <v>3634</v>
      </c>
      <c r="B1417" t="s">
        <v>3635</v>
      </c>
      <c r="C1417" t="s">
        <v>3634</v>
      </c>
      <c r="D1417" t="s">
        <v>84</v>
      </c>
      <c r="E1417" t="s">
        <v>116</v>
      </c>
      <c r="G1417" t="s">
        <v>90</v>
      </c>
      <c r="H1417" t="s">
        <v>150</v>
      </c>
      <c r="L1417">
        <v>35.189399999999999</v>
      </c>
      <c r="M1417">
        <v>35.865722560000002</v>
      </c>
      <c r="N1417">
        <v>38.014699999999998</v>
      </c>
      <c r="O1417">
        <v>30.522464039999999</v>
      </c>
      <c r="P1417">
        <v>25.003799999999998</v>
      </c>
      <c r="Q1417" s="86">
        <v>45821</v>
      </c>
      <c r="AB1417">
        <v>5</v>
      </c>
      <c r="AC1417" t="s">
        <v>86</v>
      </c>
    </row>
    <row r="1418" spans="1:29" x14ac:dyDescent="0.2">
      <c r="A1418" t="s">
        <v>3636</v>
      </c>
      <c r="B1418" t="s">
        <v>3637</v>
      </c>
      <c r="C1418" t="s">
        <v>3636</v>
      </c>
      <c r="D1418" t="s">
        <v>84</v>
      </c>
      <c r="E1418" t="s">
        <v>293</v>
      </c>
      <c r="F1418" t="s">
        <v>642</v>
      </c>
      <c r="G1418" t="s">
        <v>348</v>
      </c>
      <c r="H1418" t="s">
        <v>3638</v>
      </c>
      <c r="I1418" t="s">
        <v>91</v>
      </c>
      <c r="J1418" t="s">
        <v>323</v>
      </c>
      <c r="K1418" t="s">
        <v>3639</v>
      </c>
      <c r="Q1418" s="86">
        <v>45154</v>
      </c>
      <c r="V1418" t="s">
        <v>3640</v>
      </c>
      <c r="AA1418">
        <v>3</v>
      </c>
      <c r="AB1418">
        <v>5</v>
      </c>
      <c r="AC1418" t="s">
        <v>86</v>
      </c>
    </row>
    <row r="1419" spans="1:29" x14ac:dyDescent="0.2">
      <c r="A1419" t="s">
        <v>3641</v>
      </c>
      <c r="B1419" t="s">
        <v>3642</v>
      </c>
      <c r="C1419" t="s">
        <v>3641</v>
      </c>
      <c r="D1419" t="s">
        <v>84</v>
      </c>
      <c r="E1419" t="s">
        <v>89</v>
      </c>
      <c r="F1419" t="s">
        <v>642</v>
      </c>
      <c r="G1419" t="s">
        <v>90</v>
      </c>
      <c r="I1419" t="s">
        <v>91</v>
      </c>
      <c r="J1419" t="s">
        <v>323</v>
      </c>
      <c r="K1419" t="s">
        <v>1572</v>
      </c>
      <c r="L1419">
        <v>10.528</v>
      </c>
      <c r="M1419">
        <v>9.9442167730000008</v>
      </c>
      <c r="N1419">
        <v>10.375</v>
      </c>
      <c r="O1419">
        <v>8.9269949579999999</v>
      </c>
      <c r="P1419">
        <v>10.57</v>
      </c>
      <c r="Q1419" s="86">
        <v>45821</v>
      </c>
      <c r="S1419">
        <v>0.63</v>
      </c>
      <c r="T1419">
        <v>0.6</v>
      </c>
      <c r="V1419" t="s">
        <v>3643</v>
      </c>
      <c r="W1419">
        <v>5</v>
      </c>
      <c r="X1419" s="86">
        <v>45699</v>
      </c>
      <c r="Y1419">
        <v>5</v>
      </c>
      <c r="Z1419" s="86">
        <v>45657</v>
      </c>
      <c r="AA1419">
        <v>3</v>
      </c>
      <c r="AB1419">
        <v>3</v>
      </c>
      <c r="AC1419" t="s">
        <v>156</v>
      </c>
    </row>
    <row r="1420" spans="1:29" x14ac:dyDescent="0.2">
      <c r="A1420" t="s">
        <v>3644</v>
      </c>
      <c r="B1420" t="s">
        <v>3645</v>
      </c>
      <c r="C1420" t="s">
        <v>3644</v>
      </c>
      <c r="D1420" t="s">
        <v>84</v>
      </c>
      <c r="E1420" t="s">
        <v>89</v>
      </c>
      <c r="G1420" t="s">
        <v>90</v>
      </c>
      <c r="I1420" t="s">
        <v>91</v>
      </c>
      <c r="L1420">
        <v>10.837</v>
      </c>
      <c r="M1420">
        <v>5.2949350510000004</v>
      </c>
      <c r="N1420">
        <v>10.651999999999999</v>
      </c>
      <c r="O1420">
        <v>2.284673636</v>
      </c>
      <c r="P1420">
        <v>6.9080000000000004</v>
      </c>
      <c r="Q1420" s="86">
        <v>45821</v>
      </c>
      <c r="S1420">
        <v>0.71</v>
      </c>
      <c r="W1420">
        <v>4</v>
      </c>
      <c r="X1420" s="86">
        <v>45778</v>
      </c>
      <c r="AB1420">
        <v>3</v>
      </c>
      <c r="AC1420" t="s">
        <v>156</v>
      </c>
    </row>
    <row r="1421" spans="1:29" x14ac:dyDescent="0.2">
      <c r="A1421" t="s">
        <v>3646</v>
      </c>
      <c r="B1421" t="s">
        <v>3647</v>
      </c>
      <c r="C1421" t="s">
        <v>3646</v>
      </c>
      <c r="D1421" t="s">
        <v>84</v>
      </c>
      <c r="E1421" t="s">
        <v>89</v>
      </c>
      <c r="F1421" t="s">
        <v>642</v>
      </c>
      <c r="G1421" t="s">
        <v>90</v>
      </c>
      <c r="I1421" t="s">
        <v>91</v>
      </c>
      <c r="J1421" t="s">
        <v>323</v>
      </c>
      <c r="K1421" t="s">
        <v>1633</v>
      </c>
      <c r="L1421">
        <v>4.3049999999999997</v>
      </c>
      <c r="M1421">
        <v>4.7506535660000004</v>
      </c>
      <c r="N1421">
        <v>5.202</v>
      </c>
      <c r="O1421">
        <v>2.464158077</v>
      </c>
      <c r="P1421">
        <v>1.5740000000000001</v>
      </c>
      <c r="Q1421" s="86">
        <v>45821</v>
      </c>
      <c r="S1421">
        <v>0.25</v>
      </c>
      <c r="T1421">
        <v>0.2</v>
      </c>
      <c r="V1421" t="s">
        <v>3648</v>
      </c>
      <c r="W1421">
        <v>3</v>
      </c>
      <c r="X1421" s="86">
        <v>45521</v>
      </c>
      <c r="Y1421">
        <v>2</v>
      </c>
      <c r="Z1421" s="86">
        <v>45382</v>
      </c>
      <c r="AA1421">
        <v>1</v>
      </c>
      <c r="AB1421">
        <v>2</v>
      </c>
      <c r="AC1421" t="s">
        <v>153</v>
      </c>
    </row>
    <row r="1422" spans="1:29" x14ac:dyDescent="0.2">
      <c r="A1422" t="s">
        <v>3649</v>
      </c>
      <c r="B1422" t="s">
        <v>3650</v>
      </c>
      <c r="C1422" t="s">
        <v>3649</v>
      </c>
      <c r="D1422" t="s">
        <v>84</v>
      </c>
      <c r="E1422" t="s">
        <v>89</v>
      </c>
      <c r="F1422" t="s">
        <v>642</v>
      </c>
      <c r="G1422" t="s">
        <v>90</v>
      </c>
      <c r="I1422" t="s">
        <v>91</v>
      </c>
      <c r="J1422" t="s">
        <v>323</v>
      </c>
      <c r="K1422" t="s">
        <v>3651</v>
      </c>
      <c r="L1422">
        <v>18.494</v>
      </c>
      <c r="M1422">
        <v>17.454624559999999</v>
      </c>
      <c r="N1422">
        <v>17.138999999999999</v>
      </c>
      <c r="O1422">
        <v>15.776459539999999</v>
      </c>
      <c r="P1422">
        <v>17.632000000000001</v>
      </c>
      <c r="Q1422" s="86">
        <v>45821</v>
      </c>
      <c r="S1422">
        <v>0.54</v>
      </c>
      <c r="T1422">
        <v>0.4</v>
      </c>
      <c r="W1422">
        <v>6</v>
      </c>
      <c r="X1422" s="86">
        <v>45747</v>
      </c>
      <c r="Y1422">
        <v>5</v>
      </c>
      <c r="Z1422" s="86">
        <v>45016</v>
      </c>
      <c r="AA1422">
        <v>3</v>
      </c>
      <c r="AB1422">
        <v>3</v>
      </c>
      <c r="AC1422" t="s">
        <v>156</v>
      </c>
    </row>
    <row r="1423" spans="1:29" x14ac:dyDescent="0.2">
      <c r="A1423" t="s">
        <v>17677</v>
      </c>
      <c r="B1423" t="s">
        <v>17678</v>
      </c>
      <c r="C1423" t="s">
        <v>17677</v>
      </c>
      <c r="D1423" t="s">
        <v>84</v>
      </c>
      <c r="E1423" t="s">
        <v>89</v>
      </c>
      <c r="G1423" t="s">
        <v>90</v>
      </c>
      <c r="H1423" t="s">
        <v>17679</v>
      </c>
      <c r="I1423" t="s">
        <v>91</v>
      </c>
      <c r="L1423">
        <v>4.2290000000000001</v>
      </c>
      <c r="M1423">
        <v>4.389900334</v>
      </c>
      <c r="N1423">
        <v>4.5810000000000004</v>
      </c>
      <c r="O1423">
        <v>3.603390316</v>
      </c>
      <c r="P1423">
        <v>2.621</v>
      </c>
      <c r="Q1423" s="86">
        <v>45821</v>
      </c>
      <c r="S1423">
        <v>0.67</v>
      </c>
      <c r="W1423">
        <v>4</v>
      </c>
      <c r="X1423" s="86">
        <v>45777</v>
      </c>
      <c r="Y1423">
        <v>2</v>
      </c>
      <c r="Z1423" s="86">
        <v>45777</v>
      </c>
      <c r="AB1423">
        <v>2</v>
      </c>
      <c r="AC1423" t="s">
        <v>153</v>
      </c>
    </row>
    <row r="1424" spans="1:29" x14ac:dyDescent="0.2">
      <c r="A1424" t="s">
        <v>3652</v>
      </c>
      <c r="B1424" t="s">
        <v>3653</v>
      </c>
      <c r="C1424" t="s">
        <v>3652</v>
      </c>
      <c r="D1424" t="s">
        <v>84</v>
      </c>
      <c r="E1424" t="s">
        <v>89</v>
      </c>
      <c r="F1424" t="s">
        <v>642</v>
      </c>
      <c r="G1424" t="s">
        <v>90</v>
      </c>
      <c r="I1424" t="s">
        <v>91</v>
      </c>
      <c r="J1424" t="s">
        <v>323</v>
      </c>
      <c r="K1424" t="s">
        <v>1251</v>
      </c>
      <c r="L1424">
        <v>4.2309999999999999</v>
      </c>
      <c r="M1424">
        <v>4.3892371050000003</v>
      </c>
      <c r="N1424">
        <v>4.5819999999999999</v>
      </c>
      <c r="O1424">
        <v>3.605312337</v>
      </c>
      <c r="P1424">
        <v>2.6240000000000001</v>
      </c>
      <c r="Q1424" s="86">
        <v>45821</v>
      </c>
      <c r="S1424">
        <v>0.68</v>
      </c>
      <c r="T1424">
        <v>0.55000000000000004</v>
      </c>
      <c r="V1424" t="s">
        <v>3654</v>
      </c>
      <c r="W1424">
        <v>4</v>
      </c>
      <c r="X1424" s="86">
        <v>45777</v>
      </c>
      <c r="Y1424">
        <v>2</v>
      </c>
      <c r="Z1424" s="86">
        <v>45777</v>
      </c>
      <c r="AA1424">
        <v>2</v>
      </c>
      <c r="AB1424">
        <v>2</v>
      </c>
      <c r="AC1424" t="s">
        <v>153</v>
      </c>
    </row>
    <row r="1425" spans="1:29" x14ac:dyDescent="0.2">
      <c r="A1425" t="s">
        <v>3655</v>
      </c>
      <c r="B1425" t="s">
        <v>3656</v>
      </c>
      <c r="C1425" t="s">
        <v>3655</v>
      </c>
      <c r="D1425" t="s">
        <v>84</v>
      </c>
      <c r="E1425" t="s">
        <v>89</v>
      </c>
      <c r="F1425" t="s">
        <v>642</v>
      </c>
      <c r="G1425" t="s">
        <v>90</v>
      </c>
      <c r="I1425" t="s">
        <v>91</v>
      </c>
      <c r="J1425" t="s">
        <v>323</v>
      </c>
      <c r="K1425" t="s">
        <v>1022</v>
      </c>
      <c r="L1425">
        <v>26.937999999999999</v>
      </c>
      <c r="M1425">
        <v>25.010488209999998</v>
      </c>
      <c r="N1425">
        <v>23.196999999999999</v>
      </c>
      <c r="O1425">
        <v>21.230976810000001</v>
      </c>
      <c r="P1425">
        <v>22.183</v>
      </c>
      <c r="Q1425" s="86">
        <v>45821</v>
      </c>
      <c r="S1425">
        <v>0.65</v>
      </c>
      <c r="T1425">
        <v>0.62</v>
      </c>
      <c r="V1425" t="s">
        <v>3657</v>
      </c>
      <c r="W1425">
        <v>7</v>
      </c>
      <c r="X1425" s="86">
        <v>45694</v>
      </c>
      <c r="Y1425">
        <v>5</v>
      </c>
      <c r="Z1425" s="86">
        <v>45405</v>
      </c>
      <c r="AA1425">
        <v>4</v>
      </c>
      <c r="AB1425">
        <v>3</v>
      </c>
      <c r="AC1425" t="s">
        <v>156</v>
      </c>
    </row>
    <row r="1426" spans="1:29" x14ac:dyDescent="0.2">
      <c r="A1426" t="s">
        <v>3658</v>
      </c>
      <c r="B1426" t="s">
        <v>3659</v>
      </c>
      <c r="C1426" t="s">
        <v>3658</v>
      </c>
      <c r="D1426" t="s">
        <v>84</v>
      </c>
      <c r="E1426" t="s">
        <v>564</v>
      </c>
      <c r="G1426" t="s">
        <v>90</v>
      </c>
      <c r="L1426">
        <v>12.725</v>
      </c>
      <c r="M1426">
        <v>14.34672909</v>
      </c>
      <c r="N1426">
        <v>11.989000000000001</v>
      </c>
      <c r="O1426">
        <v>14.24553351</v>
      </c>
      <c r="P1426">
        <v>10.032999999999999</v>
      </c>
      <c r="Q1426" s="86">
        <v>45821</v>
      </c>
      <c r="S1426">
        <v>1</v>
      </c>
      <c r="W1426">
        <v>6</v>
      </c>
      <c r="X1426" s="86">
        <v>45747</v>
      </c>
      <c r="Y1426">
        <v>5</v>
      </c>
      <c r="Z1426" s="86">
        <v>45747</v>
      </c>
      <c r="AB1426">
        <v>3</v>
      </c>
      <c r="AC1426" t="s">
        <v>156</v>
      </c>
    </row>
    <row r="1427" spans="1:29" x14ac:dyDescent="0.2">
      <c r="A1427" t="s">
        <v>3660</v>
      </c>
      <c r="B1427" t="s">
        <v>3661</v>
      </c>
      <c r="C1427" t="s">
        <v>3660</v>
      </c>
      <c r="D1427" t="s">
        <v>84</v>
      </c>
      <c r="E1427" t="s">
        <v>116</v>
      </c>
      <c r="F1427" t="s">
        <v>117</v>
      </c>
      <c r="G1427" t="s">
        <v>90</v>
      </c>
      <c r="I1427" t="s">
        <v>91</v>
      </c>
      <c r="J1427" t="s">
        <v>323</v>
      </c>
      <c r="L1427">
        <v>21.495200000000001</v>
      </c>
      <c r="M1427">
        <v>16.384084059999999</v>
      </c>
      <c r="N1427">
        <v>16.419499999999999</v>
      </c>
      <c r="O1427">
        <v>16.234547639999999</v>
      </c>
      <c r="P1427">
        <v>17.278400000000001</v>
      </c>
      <c r="Q1427" s="86">
        <v>45821</v>
      </c>
      <c r="V1427" t="s">
        <v>3662</v>
      </c>
      <c r="AB1427">
        <v>4</v>
      </c>
      <c r="AC1427" t="s">
        <v>127</v>
      </c>
    </row>
    <row r="1428" spans="1:29" x14ac:dyDescent="0.2">
      <c r="A1428" t="s">
        <v>3663</v>
      </c>
      <c r="B1428" t="s">
        <v>3664</v>
      </c>
      <c r="C1428" t="s">
        <v>3663</v>
      </c>
      <c r="D1428" t="s">
        <v>84</v>
      </c>
      <c r="E1428" t="s">
        <v>89</v>
      </c>
      <c r="G1428" t="s">
        <v>90</v>
      </c>
      <c r="I1428" t="s">
        <v>91</v>
      </c>
      <c r="L1428">
        <v>21.288</v>
      </c>
      <c r="M1428">
        <v>19.328591280000001</v>
      </c>
      <c r="N1428">
        <v>20.661999999999999</v>
      </c>
      <c r="O1428">
        <v>18.533001639999998</v>
      </c>
      <c r="P1428">
        <v>18.303000000000001</v>
      </c>
      <c r="Q1428" s="86">
        <v>45821</v>
      </c>
      <c r="S1428">
        <v>0.84</v>
      </c>
      <c r="W1428">
        <v>6</v>
      </c>
      <c r="X1428" s="86">
        <v>45708</v>
      </c>
      <c r="Y1428">
        <v>4</v>
      </c>
      <c r="Z1428" s="86">
        <v>44127</v>
      </c>
      <c r="AB1428">
        <v>3</v>
      </c>
      <c r="AC1428" t="s">
        <v>156</v>
      </c>
    </row>
    <row r="1429" spans="1:29" x14ac:dyDescent="0.2">
      <c r="A1429" t="s">
        <v>3665</v>
      </c>
      <c r="B1429" t="s">
        <v>3666</v>
      </c>
      <c r="C1429" t="s">
        <v>3665</v>
      </c>
      <c r="D1429" t="s">
        <v>84</v>
      </c>
      <c r="E1429" t="s">
        <v>89</v>
      </c>
      <c r="F1429" t="s">
        <v>642</v>
      </c>
      <c r="G1429" t="s">
        <v>90</v>
      </c>
      <c r="I1429" t="s">
        <v>91</v>
      </c>
      <c r="J1429" t="s">
        <v>323</v>
      </c>
      <c r="K1429" t="s">
        <v>3667</v>
      </c>
      <c r="L1429">
        <v>21.286000000000001</v>
      </c>
      <c r="M1429">
        <v>19.32728032</v>
      </c>
      <c r="N1429">
        <v>20.66</v>
      </c>
      <c r="O1429">
        <v>18.531748950000001</v>
      </c>
      <c r="P1429">
        <v>18.300999999999998</v>
      </c>
      <c r="Q1429" s="86">
        <v>45821</v>
      </c>
      <c r="S1429">
        <v>1.08</v>
      </c>
      <c r="T1429">
        <v>1</v>
      </c>
      <c r="V1429" t="s">
        <v>3668</v>
      </c>
      <c r="W1429">
        <v>6</v>
      </c>
      <c r="X1429" s="86">
        <v>45813</v>
      </c>
      <c r="Y1429">
        <v>4</v>
      </c>
      <c r="Z1429" s="86">
        <v>44127</v>
      </c>
      <c r="AA1429">
        <v>3</v>
      </c>
      <c r="AB1429">
        <v>3</v>
      </c>
      <c r="AC1429" t="s">
        <v>156</v>
      </c>
    </row>
    <row r="1430" spans="1:29" x14ac:dyDescent="0.2">
      <c r="A1430" t="s">
        <v>3669</v>
      </c>
      <c r="B1430" t="s">
        <v>3670</v>
      </c>
      <c r="C1430" t="s">
        <v>3669</v>
      </c>
      <c r="D1430" t="s">
        <v>84</v>
      </c>
      <c r="E1430" t="s">
        <v>89</v>
      </c>
      <c r="G1430" t="s">
        <v>90</v>
      </c>
      <c r="I1430" t="s">
        <v>91</v>
      </c>
      <c r="J1430" t="s">
        <v>323</v>
      </c>
      <c r="K1430" t="s">
        <v>3667</v>
      </c>
      <c r="L1430">
        <v>21.285</v>
      </c>
      <c r="M1430">
        <v>19.3260413</v>
      </c>
      <c r="N1430">
        <v>20.66</v>
      </c>
      <c r="O1430">
        <v>18.53185259</v>
      </c>
      <c r="P1430">
        <v>18.300999999999998</v>
      </c>
      <c r="Q1430" s="86">
        <v>45821</v>
      </c>
      <c r="S1430">
        <v>1.08</v>
      </c>
      <c r="T1430">
        <v>1</v>
      </c>
      <c r="V1430" t="s">
        <v>3671</v>
      </c>
      <c r="W1430">
        <v>6</v>
      </c>
      <c r="X1430" s="86">
        <v>45708</v>
      </c>
      <c r="Y1430">
        <v>4</v>
      </c>
      <c r="Z1430" s="86">
        <v>44127</v>
      </c>
      <c r="AA1430">
        <v>3</v>
      </c>
      <c r="AB1430">
        <v>3</v>
      </c>
      <c r="AC1430" t="s">
        <v>156</v>
      </c>
    </row>
    <row r="1431" spans="1:29" x14ac:dyDescent="0.2">
      <c r="A1431" t="s">
        <v>3672</v>
      </c>
      <c r="B1431" t="s">
        <v>3673</v>
      </c>
      <c r="C1431" t="s">
        <v>3672</v>
      </c>
      <c r="D1431" t="s">
        <v>84</v>
      </c>
      <c r="E1431" t="s">
        <v>89</v>
      </c>
      <c r="G1431" t="s">
        <v>90</v>
      </c>
      <c r="L1431">
        <v>5.5579999999999998</v>
      </c>
      <c r="M1431">
        <v>5.9884786400000003</v>
      </c>
      <c r="N1431">
        <v>6.6479999999999997</v>
      </c>
      <c r="O1431">
        <v>4.0503730569999998</v>
      </c>
      <c r="P1431">
        <v>2.63</v>
      </c>
      <c r="Q1431" s="86">
        <v>45821</v>
      </c>
      <c r="W1431">
        <v>4</v>
      </c>
      <c r="X1431" s="86">
        <v>45775</v>
      </c>
      <c r="Y1431">
        <v>4</v>
      </c>
      <c r="Z1431" s="86">
        <v>45775</v>
      </c>
      <c r="AB1431">
        <v>3</v>
      </c>
      <c r="AC1431" t="s">
        <v>156</v>
      </c>
    </row>
    <row r="1432" spans="1:29" x14ac:dyDescent="0.2">
      <c r="A1432" t="s">
        <v>3674</v>
      </c>
      <c r="B1432" t="s">
        <v>3675</v>
      </c>
      <c r="C1432" t="s">
        <v>3674</v>
      </c>
      <c r="D1432" t="s">
        <v>84</v>
      </c>
      <c r="E1432" t="s">
        <v>116</v>
      </c>
      <c r="G1432" t="s">
        <v>90</v>
      </c>
      <c r="H1432" t="s">
        <v>150</v>
      </c>
      <c r="L1432">
        <v>46.624400000000001</v>
      </c>
      <c r="M1432">
        <v>58.93013371</v>
      </c>
      <c r="N1432">
        <v>49.744700000000002</v>
      </c>
      <c r="O1432">
        <v>72.123094409999993</v>
      </c>
      <c r="P1432">
        <v>82.614400000000003</v>
      </c>
      <c r="Q1432" s="86">
        <v>45821</v>
      </c>
      <c r="AB1432">
        <v>5</v>
      </c>
      <c r="AC1432" t="s">
        <v>86</v>
      </c>
    </row>
    <row r="1433" spans="1:29" x14ac:dyDescent="0.2">
      <c r="A1433" t="s">
        <v>3676</v>
      </c>
      <c r="B1433" t="s">
        <v>3677</v>
      </c>
      <c r="C1433" t="s">
        <v>3676</v>
      </c>
      <c r="D1433" t="s">
        <v>84</v>
      </c>
      <c r="E1433" t="s">
        <v>2591</v>
      </c>
      <c r="G1433" t="s">
        <v>90</v>
      </c>
      <c r="I1433" t="s">
        <v>91</v>
      </c>
      <c r="L1433">
        <v>30.933</v>
      </c>
      <c r="M1433">
        <v>24.979034989999999</v>
      </c>
      <c r="N1433">
        <v>25.102499999999999</v>
      </c>
      <c r="O1433">
        <v>21.762875640000001</v>
      </c>
      <c r="P1433">
        <v>21.26</v>
      </c>
      <c r="Q1433" s="86">
        <v>45821</v>
      </c>
      <c r="AB1433">
        <v>5</v>
      </c>
      <c r="AC1433" t="s">
        <v>86</v>
      </c>
    </row>
    <row r="1434" spans="1:29" x14ac:dyDescent="0.2">
      <c r="A1434" t="s">
        <v>3678</v>
      </c>
      <c r="B1434" t="s">
        <v>3679</v>
      </c>
      <c r="C1434" t="s">
        <v>3678</v>
      </c>
      <c r="D1434" t="s">
        <v>84</v>
      </c>
      <c r="L1434">
        <v>13.467000000000001</v>
      </c>
      <c r="M1434">
        <v>11.29703881</v>
      </c>
      <c r="N1434">
        <v>13.071</v>
      </c>
      <c r="O1434">
        <v>10.007619890000001</v>
      </c>
      <c r="P1434">
        <v>11.808</v>
      </c>
      <c r="Q1434" s="86">
        <v>45821</v>
      </c>
      <c r="W1434">
        <v>6</v>
      </c>
      <c r="X1434" s="86">
        <v>45772</v>
      </c>
      <c r="Y1434">
        <v>4</v>
      </c>
      <c r="Z1434" s="86">
        <v>45772</v>
      </c>
      <c r="AB1434">
        <v>3</v>
      </c>
      <c r="AC1434" t="s">
        <v>156</v>
      </c>
    </row>
    <row r="1435" spans="1:29" x14ac:dyDescent="0.2">
      <c r="A1435" t="s">
        <v>3680</v>
      </c>
      <c r="B1435" t="s">
        <v>3681</v>
      </c>
      <c r="C1435" t="s">
        <v>3680</v>
      </c>
      <c r="D1435" t="s">
        <v>84</v>
      </c>
      <c r="E1435" t="s">
        <v>89</v>
      </c>
      <c r="G1435" t="s">
        <v>90</v>
      </c>
      <c r="I1435" t="s">
        <v>91</v>
      </c>
      <c r="J1435" t="s">
        <v>323</v>
      </c>
      <c r="K1435" t="s">
        <v>2075</v>
      </c>
      <c r="L1435">
        <v>11.868</v>
      </c>
      <c r="M1435">
        <v>7.6583901169999997</v>
      </c>
      <c r="N1435">
        <v>11.571999999999999</v>
      </c>
      <c r="O1435">
        <v>7.2734958980000002</v>
      </c>
      <c r="P1435">
        <v>9.8330000000000002</v>
      </c>
      <c r="Q1435" s="86">
        <v>45821</v>
      </c>
      <c r="S1435">
        <v>0.89</v>
      </c>
      <c r="T1435">
        <v>0.85</v>
      </c>
      <c r="V1435" t="s">
        <v>3682</v>
      </c>
      <c r="W1435">
        <v>5</v>
      </c>
      <c r="X1435" s="86">
        <v>45321</v>
      </c>
      <c r="Y1435">
        <v>4</v>
      </c>
      <c r="Z1435" s="86">
        <v>45181</v>
      </c>
      <c r="AA1435">
        <v>3</v>
      </c>
      <c r="AB1435">
        <v>3</v>
      </c>
      <c r="AC1435" t="s">
        <v>156</v>
      </c>
    </row>
    <row r="1436" spans="1:29" x14ac:dyDescent="0.2">
      <c r="A1436" t="s">
        <v>17715</v>
      </c>
      <c r="B1436" t="s">
        <v>17716</v>
      </c>
      <c r="C1436" t="s">
        <v>17715</v>
      </c>
      <c r="D1436" t="s">
        <v>84</v>
      </c>
      <c r="E1436" t="s">
        <v>89</v>
      </c>
      <c r="G1436" t="s">
        <v>90</v>
      </c>
      <c r="I1436" t="s">
        <v>91</v>
      </c>
      <c r="S1436">
        <v>0.6</v>
      </c>
      <c r="W1436">
        <v>5</v>
      </c>
      <c r="X1436" s="86">
        <v>45705</v>
      </c>
      <c r="AB1436">
        <v>3</v>
      </c>
      <c r="AC1436" t="s">
        <v>156</v>
      </c>
    </row>
    <row r="1437" spans="1:29" x14ac:dyDescent="0.2">
      <c r="A1437" t="s">
        <v>17476</v>
      </c>
      <c r="B1437" t="s">
        <v>17477</v>
      </c>
      <c r="C1437" t="s">
        <v>17476</v>
      </c>
      <c r="D1437" t="s">
        <v>84</v>
      </c>
      <c r="E1437" t="s">
        <v>89</v>
      </c>
      <c r="G1437" t="s">
        <v>90</v>
      </c>
      <c r="I1437" t="s">
        <v>91</v>
      </c>
      <c r="L1437">
        <v>14.488</v>
      </c>
      <c r="M1437">
        <v>9.4719835610000001</v>
      </c>
      <c r="N1437">
        <v>13.984999999999999</v>
      </c>
      <c r="O1437">
        <v>9.0099762329999997</v>
      </c>
      <c r="P1437">
        <v>9.5749999999999993</v>
      </c>
      <c r="Q1437" s="86">
        <v>45821</v>
      </c>
      <c r="S1437">
        <v>0.6</v>
      </c>
      <c r="W1437">
        <v>5</v>
      </c>
      <c r="X1437" s="86">
        <v>45705</v>
      </c>
      <c r="Y1437">
        <v>4</v>
      </c>
      <c r="Z1437" s="86">
        <v>45657</v>
      </c>
      <c r="AB1437">
        <v>3</v>
      </c>
      <c r="AC1437" t="s">
        <v>156</v>
      </c>
    </row>
    <row r="1438" spans="1:29" x14ac:dyDescent="0.2">
      <c r="A1438" t="s">
        <v>3683</v>
      </c>
      <c r="B1438" t="s">
        <v>3684</v>
      </c>
      <c r="C1438" t="s">
        <v>3683</v>
      </c>
      <c r="D1438" t="s">
        <v>84</v>
      </c>
      <c r="E1438" t="s">
        <v>89</v>
      </c>
      <c r="G1438" t="s">
        <v>90</v>
      </c>
      <c r="L1438">
        <v>6.7460000000000004</v>
      </c>
      <c r="M1438">
        <v>6.5900315620000001</v>
      </c>
      <c r="N1438">
        <v>7.0110000000000001</v>
      </c>
      <c r="O1438">
        <v>6.2051017919999998</v>
      </c>
      <c r="P1438">
        <v>6.6310000000000002</v>
      </c>
      <c r="Q1438" s="86">
        <v>45821</v>
      </c>
      <c r="W1438">
        <v>4</v>
      </c>
      <c r="X1438" s="86">
        <v>45705</v>
      </c>
      <c r="Y1438">
        <v>3</v>
      </c>
      <c r="Z1438" s="86">
        <v>45657</v>
      </c>
      <c r="AB1438">
        <v>3</v>
      </c>
      <c r="AC1438" t="s">
        <v>156</v>
      </c>
    </row>
    <row r="1439" spans="1:29" x14ac:dyDescent="0.2">
      <c r="A1439" t="s">
        <v>3685</v>
      </c>
      <c r="B1439" t="s">
        <v>3686</v>
      </c>
      <c r="C1439" t="s">
        <v>3685</v>
      </c>
      <c r="D1439" t="s">
        <v>84</v>
      </c>
      <c r="E1439" t="s">
        <v>89</v>
      </c>
      <c r="I1439" t="s">
        <v>91</v>
      </c>
      <c r="J1439" t="s">
        <v>323</v>
      </c>
      <c r="L1439">
        <v>32.573</v>
      </c>
      <c r="M1439">
        <v>31.372488529999998</v>
      </c>
      <c r="N1439">
        <v>27.527000000000001</v>
      </c>
      <c r="O1439">
        <v>26.266882420000002</v>
      </c>
      <c r="P1439">
        <v>26.052</v>
      </c>
      <c r="Q1439" s="86">
        <v>45821</v>
      </c>
      <c r="S1439">
        <v>0.33</v>
      </c>
      <c r="W1439">
        <v>7</v>
      </c>
      <c r="X1439" s="86">
        <v>45694</v>
      </c>
      <c r="Y1439">
        <v>6</v>
      </c>
      <c r="Z1439" s="86">
        <v>45495</v>
      </c>
      <c r="AA1439">
        <v>5</v>
      </c>
      <c r="AB1439">
        <v>4</v>
      </c>
      <c r="AC1439" t="s">
        <v>127</v>
      </c>
    </row>
    <row r="1440" spans="1:29" x14ac:dyDescent="0.2">
      <c r="A1440" t="s">
        <v>3687</v>
      </c>
      <c r="B1440" t="s">
        <v>3688</v>
      </c>
      <c r="C1440" t="s">
        <v>3687</v>
      </c>
      <c r="D1440" t="s">
        <v>84</v>
      </c>
      <c r="E1440" t="s">
        <v>564</v>
      </c>
      <c r="F1440" t="s">
        <v>642</v>
      </c>
      <c r="G1440" t="s">
        <v>90</v>
      </c>
      <c r="I1440" t="s">
        <v>91</v>
      </c>
      <c r="J1440" t="s">
        <v>323</v>
      </c>
      <c r="K1440" t="s">
        <v>1004</v>
      </c>
      <c r="L1440">
        <v>15.834</v>
      </c>
      <c r="M1440">
        <v>15.61935038</v>
      </c>
      <c r="N1440">
        <v>17.277000000000001</v>
      </c>
      <c r="O1440">
        <v>17.346303710000001</v>
      </c>
      <c r="P1440">
        <v>7.0359999999999996</v>
      </c>
      <c r="Q1440" s="86">
        <v>45821</v>
      </c>
      <c r="T1440">
        <v>0.75</v>
      </c>
      <c r="V1440" t="s">
        <v>3689</v>
      </c>
      <c r="Y1440">
        <v>5</v>
      </c>
      <c r="Z1440" s="86">
        <v>45729</v>
      </c>
      <c r="AA1440">
        <v>4</v>
      </c>
      <c r="AB1440">
        <v>3</v>
      </c>
      <c r="AC1440" t="s">
        <v>156</v>
      </c>
    </row>
    <row r="1441" spans="1:29" x14ac:dyDescent="0.2">
      <c r="A1441" t="s">
        <v>3690</v>
      </c>
      <c r="B1441" t="s">
        <v>3691</v>
      </c>
      <c r="C1441" t="s">
        <v>3690</v>
      </c>
      <c r="D1441" t="s">
        <v>84</v>
      </c>
      <c r="E1441" t="s">
        <v>116</v>
      </c>
      <c r="G1441" t="s">
        <v>90</v>
      </c>
      <c r="H1441" t="s">
        <v>3692</v>
      </c>
      <c r="I1441" t="s">
        <v>91</v>
      </c>
      <c r="L1441">
        <v>69.702399999999997</v>
      </c>
      <c r="M1441">
        <v>64.062846289999996</v>
      </c>
      <c r="N1441">
        <v>55.572200000000002</v>
      </c>
      <c r="O1441">
        <v>74.411671679999998</v>
      </c>
      <c r="P1441">
        <v>67.536299999999997</v>
      </c>
      <c r="Q1441" s="86">
        <v>45664</v>
      </c>
      <c r="AB1441">
        <v>5</v>
      </c>
      <c r="AC1441" t="s">
        <v>86</v>
      </c>
    </row>
    <row r="1442" spans="1:29" x14ac:dyDescent="0.2">
      <c r="A1442" t="s">
        <v>3693</v>
      </c>
      <c r="B1442" t="s">
        <v>3694</v>
      </c>
      <c r="C1442" t="s">
        <v>3693</v>
      </c>
      <c r="D1442" t="s">
        <v>84</v>
      </c>
      <c r="E1442" t="s">
        <v>89</v>
      </c>
      <c r="G1442" t="s">
        <v>90</v>
      </c>
      <c r="H1442" t="s">
        <v>1196</v>
      </c>
      <c r="I1442" t="s">
        <v>91</v>
      </c>
      <c r="L1442">
        <v>3.661</v>
      </c>
      <c r="M1442">
        <v>4.0427313099999997</v>
      </c>
      <c r="N1442">
        <v>4.4690000000000003</v>
      </c>
      <c r="O1442">
        <v>2.5620958260000002</v>
      </c>
      <c r="P1442">
        <v>1.2849999999999999</v>
      </c>
      <c r="Q1442" s="86">
        <v>45821</v>
      </c>
      <c r="S1442">
        <v>0.24</v>
      </c>
      <c r="W1442">
        <v>3</v>
      </c>
      <c r="X1442" s="86">
        <v>45772</v>
      </c>
      <c r="Y1442">
        <v>2</v>
      </c>
      <c r="Z1442" s="86">
        <v>45772</v>
      </c>
      <c r="AB1442">
        <v>2</v>
      </c>
      <c r="AC1442" t="s">
        <v>153</v>
      </c>
    </row>
    <row r="1443" spans="1:29" x14ac:dyDescent="0.2">
      <c r="A1443" t="s">
        <v>3695</v>
      </c>
      <c r="B1443" t="s">
        <v>3696</v>
      </c>
      <c r="C1443" t="s">
        <v>3695</v>
      </c>
      <c r="D1443" t="s">
        <v>84</v>
      </c>
      <c r="E1443" t="s">
        <v>434</v>
      </c>
      <c r="F1443" t="s">
        <v>117</v>
      </c>
      <c r="G1443" t="s">
        <v>90</v>
      </c>
      <c r="I1443" t="s">
        <v>91</v>
      </c>
      <c r="J1443" t="s">
        <v>323</v>
      </c>
      <c r="K1443" t="s">
        <v>3697</v>
      </c>
      <c r="Q1443" s="86">
        <v>45154</v>
      </c>
      <c r="AA1443">
        <v>1</v>
      </c>
      <c r="AB1443">
        <v>2</v>
      </c>
      <c r="AC1443" t="s">
        <v>153</v>
      </c>
    </row>
    <row r="1444" spans="1:29" ht="409.5" x14ac:dyDescent="0.2">
      <c r="A1444" t="s">
        <v>3698</v>
      </c>
      <c r="B1444" t="s">
        <v>3699</v>
      </c>
      <c r="C1444" t="s">
        <v>3698</v>
      </c>
      <c r="D1444" t="s">
        <v>84</v>
      </c>
      <c r="E1444" t="s">
        <v>293</v>
      </c>
      <c r="F1444" t="s">
        <v>642</v>
      </c>
      <c r="G1444" t="s">
        <v>348</v>
      </c>
      <c r="H1444" t="s">
        <v>3700</v>
      </c>
      <c r="I1444" t="s">
        <v>91</v>
      </c>
      <c r="K1444" t="s">
        <v>3701</v>
      </c>
      <c r="Q1444" s="86">
        <v>45154</v>
      </c>
      <c r="V1444" s="87" t="s">
        <v>3702</v>
      </c>
      <c r="AA1444">
        <v>3</v>
      </c>
      <c r="AB1444">
        <v>5</v>
      </c>
      <c r="AC1444" t="s">
        <v>86</v>
      </c>
    </row>
    <row r="1445" spans="1:29" x14ac:dyDescent="0.2">
      <c r="A1445" t="s">
        <v>3703</v>
      </c>
      <c r="B1445" t="s">
        <v>3704</v>
      </c>
      <c r="C1445" t="s">
        <v>3703</v>
      </c>
      <c r="D1445" t="s">
        <v>84</v>
      </c>
      <c r="E1445" t="s">
        <v>89</v>
      </c>
      <c r="G1445" t="s">
        <v>90</v>
      </c>
      <c r="L1445">
        <v>7.5250000000000004</v>
      </c>
      <c r="M1445">
        <v>8.1754974550000004</v>
      </c>
      <c r="N1445">
        <v>8.923</v>
      </c>
      <c r="O1445">
        <v>5.0633913140000004</v>
      </c>
      <c r="P1445">
        <v>3.5350000000000001</v>
      </c>
      <c r="Q1445" s="86">
        <v>45821</v>
      </c>
      <c r="S1445">
        <v>0.4</v>
      </c>
      <c r="W1445">
        <v>4</v>
      </c>
      <c r="X1445" s="86">
        <v>45778</v>
      </c>
      <c r="Y1445">
        <v>2</v>
      </c>
      <c r="Z1445" s="86">
        <v>43220</v>
      </c>
      <c r="AB1445">
        <v>2</v>
      </c>
      <c r="AC1445" t="s">
        <v>153</v>
      </c>
    </row>
    <row r="1446" spans="1:29" x14ac:dyDescent="0.2">
      <c r="A1446" t="s">
        <v>3705</v>
      </c>
      <c r="B1446" t="s">
        <v>3706</v>
      </c>
      <c r="C1446" t="s">
        <v>3705</v>
      </c>
      <c r="D1446" t="s">
        <v>84</v>
      </c>
      <c r="E1446" t="s">
        <v>89</v>
      </c>
      <c r="G1446" t="s">
        <v>90</v>
      </c>
      <c r="I1446" t="s">
        <v>91</v>
      </c>
      <c r="J1446" t="s">
        <v>1250</v>
      </c>
      <c r="K1446" t="s">
        <v>1604</v>
      </c>
      <c r="L1446">
        <v>16.446000000000002</v>
      </c>
      <c r="M1446">
        <v>12.956652999999999</v>
      </c>
      <c r="N1446">
        <v>16.457000000000001</v>
      </c>
      <c r="O1446">
        <v>12.5518392</v>
      </c>
      <c r="P1446">
        <v>12.577999999999999</v>
      </c>
      <c r="Q1446" s="86">
        <v>45821</v>
      </c>
      <c r="T1446">
        <v>0.79</v>
      </c>
      <c r="W1446">
        <v>4</v>
      </c>
      <c r="X1446" s="86">
        <v>45238</v>
      </c>
      <c r="AB1446">
        <v>3</v>
      </c>
      <c r="AC1446" t="s">
        <v>156</v>
      </c>
    </row>
    <row r="1447" spans="1:29" x14ac:dyDescent="0.2">
      <c r="A1447" t="s">
        <v>3707</v>
      </c>
      <c r="B1447" t="s">
        <v>3708</v>
      </c>
      <c r="C1447" t="s">
        <v>3707</v>
      </c>
      <c r="D1447" t="s">
        <v>84</v>
      </c>
      <c r="E1447" t="s">
        <v>89</v>
      </c>
      <c r="G1447" t="s">
        <v>90</v>
      </c>
      <c r="I1447" t="s">
        <v>91</v>
      </c>
      <c r="L1447">
        <v>17.266999999999999</v>
      </c>
      <c r="M1447">
        <v>12.87027572</v>
      </c>
      <c r="N1447">
        <v>17.837</v>
      </c>
      <c r="O1447">
        <v>10.29839653</v>
      </c>
      <c r="P1447">
        <v>11.863</v>
      </c>
      <c r="Q1447" s="86">
        <v>45821</v>
      </c>
      <c r="S1447">
        <v>0.88</v>
      </c>
      <c r="W1447">
        <v>6</v>
      </c>
      <c r="X1447" s="86">
        <v>45777</v>
      </c>
      <c r="Y1447">
        <v>4</v>
      </c>
      <c r="Z1447" s="86">
        <v>45747</v>
      </c>
      <c r="AB1447">
        <v>3</v>
      </c>
      <c r="AC1447" t="s">
        <v>156</v>
      </c>
    </row>
    <row r="1448" spans="1:29" x14ac:dyDescent="0.2">
      <c r="A1448" t="s">
        <v>3709</v>
      </c>
      <c r="B1448" t="s">
        <v>3710</v>
      </c>
      <c r="C1448" t="s">
        <v>3709</v>
      </c>
      <c r="D1448" t="s">
        <v>84</v>
      </c>
      <c r="E1448" t="s">
        <v>89</v>
      </c>
      <c r="G1448" t="s">
        <v>90</v>
      </c>
      <c r="L1448">
        <v>15.928000000000001</v>
      </c>
      <c r="M1448">
        <v>11.299945490000001</v>
      </c>
      <c r="N1448">
        <v>16.527999999999999</v>
      </c>
      <c r="O1448">
        <v>9.8861871630000007</v>
      </c>
      <c r="P1448">
        <v>11.356</v>
      </c>
      <c r="Q1448" s="86">
        <v>45821</v>
      </c>
      <c r="W1448">
        <v>5</v>
      </c>
      <c r="X1448" s="86">
        <v>45777</v>
      </c>
      <c r="Y1448">
        <v>4</v>
      </c>
      <c r="Z1448" s="86">
        <v>45747</v>
      </c>
      <c r="AB1448">
        <v>3</v>
      </c>
      <c r="AC1448" t="s">
        <v>156</v>
      </c>
    </row>
    <row r="1449" spans="1:29" x14ac:dyDescent="0.2">
      <c r="A1449" t="s">
        <v>3711</v>
      </c>
      <c r="B1449" t="s">
        <v>3712</v>
      </c>
      <c r="C1449" t="s">
        <v>3711</v>
      </c>
      <c r="D1449" t="s">
        <v>84</v>
      </c>
      <c r="E1449" t="s">
        <v>89</v>
      </c>
      <c r="G1449" t="s">
        <v>90</v>
      </c>
      <c r="I1449" t="s">
        <v>91</v>
      </c>
      <c r="J1449" t="s">
        <v>323</v>
      </c>
      <c r="K1449" t="s">
        <v>1118</v>
      </c>
      <c r="L1449">
        <v>17.777999999999999</v>
      </c>
      <c r="M1449">
        <v>15.10615593</v>
      </c>
      <c r="N1449">
        <v>19.219000000000001</v>
      </c>
      <c r="O1449">
        <v>13.6745676</v>
      </c>
      <c r="P1449">
        <v>14.247999999999999</v>
      </c>
      <c r="Q1449" s="86">
        <v>45821</v>
      </c>
      <c r="S1449">
        <v>0.82</v>
      </c>
      <c r="T1449">
        <v>0.84</v>
      </c>
      <c r="V1449" t="s">
        <v>3713</v>
      </c>
      <c r="W1449">
        <v>6</v>
      </c>
      <c r="X1449" s="86">
        <v>45777</v>
      </c>
      <c r="Y1449">
        <v>4</v>
      </c>
      <c r="Z1449" s="86">
        <v>45747</v>
      </c>
      <c r="AA1449">
        <v>3</v>
      </c>
      <c r="AB1449">
        <v>3</v>
      </c>
      <c r="AC1449" t="s">
        <v>156</v>
      </c>
    </row>
    <row r="1450" spans="1:29" x14ac:dyDescent="0.2">
      <c r="A1450" t="s">
        <v>3714</v>
      </c>
      <c r="B1450" t="s">
        <v>3715</v>
      </c>
      <c r="C1450" t="s">
        <v>3714</v>
      </c>
      <c r="D1450" t="s">
        <v>84</v>
      </c>
      <c r="E1450" t="s">
        <v>89</v>
      </c>
      <c r="G1450" t="s">
        <v>90</v>
      </c>
      <c r="L1450">
        <v>17.765000000000001</v>
      </c>
      <c r="M1450">
        <v>15.117447609999999</v>
      </c>
      <c r="N1450">
        <v>19.225000000000001</v>
      </c>
      <c r="O1450">
        <v>13.64161548</v>
      </c>
      <c r="P1450">
        <v>14.225</v>
      </c>
      <c r="Q1450" s="86">
        <v>45821</v>
      </c>
      <c r="W1450">
        <v>6</v>
      </c>
      <c r="X1450" s="86">
        <v>45777</v>
      </c>
      <c r="Y1450">
        <v>4</v>
      </c>
      <c r="Z1450" s="86">
        <v>45747</v>
      </c>
      <c r="AB1450">
        <v>3</v>
      </c>
      <c r="AC1450" t="s">
        <v>156</v>
      </c>
    </row>
    <row r="1451" spans="1:29" x14ac:dyDescent="0.2">
      <c r="A1451" t="s">
        <v>3716</v>
      </c>
      <c r="B1451" t="s">
        <v>3717</v>
      </c>
      <c r="C1451" t="s">
        <v>3716</v>
      </c>
      <c r="D1451" t="s">
        <v>84</v>
      </c>
      <c r="E1451" t="s">
        <v>89</v>
      </c>
      <c r="G1451" t="s">
        <v>90</v>
      </c>
      <c r="L1451">
        <v>14.834</v>
      </c>
      <c r="M1451">
        <v>12.38941292</v>
      </c>
      <c r="N1451">
        <v>13.359</v>
      </c>
      <c r="O1451">
        <v>9.7494393620000004</v>
      </c>
      <c r="P1451">
        <v>9.1630000000000003</v>
      </c>
      <c r="Q1451" s="86">
        <v>45821</v>
      </c>
      <c r="S1451">
        <v>0.84</v>
      </c>
      <c r="T1451">
        <v>0.84</v>
      </c>
      <c r="W1451">
        <v>6</v>
      </c>
      <c r="X1451" s="86">
        <v>45777</v>
      </c>
      <c r="Y1451">
        <v>4</v>
      </c>
      <c r="Z1451" s="86">
        <v>45747</v>
      </c>
      <c r="AB1451">
        <v>3</v>
      </c>
      <c r="AC1451" t="s">
        <v>156</v>
      </c>
    </row>
    <row r="1452" spans="1:29" x14ac:dyDescent="0.2">
      <c r="A1452" t="s">
        <v>3718</v>
      </c>
      <c r="B1452" t="s">
        <v>3719</v>
      </c>
      <c r="C1452" t="s">
        <v>3718</v>
      </c>
      <c r="D1452" t="s">
        <v>84</v>
      </c>
      <c r="E1452" t="s">
        <v>89</v>
      </c>
      <c r="F1452" t="s">
        <v>642</v>
      </c>
      <c r="G1452" t="s">
        <v>90</v>
      </c>
      <c r="I1452" t="s">
        <v>91</v>
      </c>
      <c r="J1452" t="s">
        <v>323</v>
      </c>
      <c r="K1452" t="s">
        <v>1118</v>
      </c>
      <c r="L1452">
        <v>18.161000000000001</v>
      </c>
      <c r="M1452">
        <v>14.86798589</v>
      </c>
      <c r="N1452">
        <v>16.274999999999999</v>
      </c>
      <c r="O1452">
        <v>13.3484836</v>
      </c>
      <c r="P1452">
        <v>11.920999999999999</v>
      </c>
      <c r="Q1452" s="86">
        <v>45821</v>
      </c>
      <c r="S1452">
        <v>0.82</v>
      </c>
      <c r="T1452">
        <v>0.84</v>
      </c>
      <c r="V1452" t="s">
        <v>3720</v>
      </c>
      <c r="W1452">
        <v>6</v>
      </c>
      <c r="X1452" s="86">
        <v>45777</v>
      </c>
      <c r="Y1452">
        <v>5</v>
      </c>
      <c r="Z1452" s="86">
        <v>45747</v>
      </c>
      <c r="AA1452">
        <v>4</v>
      </c>
      <c r="AB1452">
        <v>3</v>
      </c>
      <c r="AC1452" t="s">
        <v>156</v>
      </c>
    </row>
    <row r="1453" spans="1:29" x14ac:dyDescent="0.2">
      <c r="A1453" t="s">
        <v>3721</v>
      </c>
      <c r="B1453" t="s">
        <v>3722</v>
      </c>
      <c r="C1453" t="s">
        <v>3721</v>
      </c>
      <c r="D1453" t="s">
        <v>84</v>
      </c>
      <c r="E1453" t="s">
        <v>89</v>
      </c>
      <c r="G1453" t="s">
        <v>90</v>
      </c>
      <c r="H1453" t="s">
        <v>150</v>
      </c>
      <c r="I1453" t="s">
        <v>91</v>
      </c>
      <c r="L1453">
        <v>17.315999999999999</v>
      </c>
      <c r="M1453">
        <v>18.858986730000002</v>
      </c>
      <c r="N1453">
        <v>20.268999999999998</v>
      </c>
      <c r="O1453">
        <v>9.9429740090000003</v>
      </c>
      <c r="P1453">
        <v>7.0839999999999996</v>
      </c>
      <c r="Q1453" s="86">
        <v>45821</v>
      </c>
      <c r="S1453">
        <v>0.2</v>
      </c>
      <c r="W1453">
        <v>6</v>
      </c>
      <c r="X1453" s="86">
        <v>45803</v>
      </c>
      <c r="Y1453">
        <v>5</v>
      </c>
      <c r="Z1453" s="86">
        <v>45803</v>
      </c>
      <c r="AB1453">
        <v>3</v>
      </c>
      <c r="AC1453" t="s">
        <v>156</v>
      </c>
    </row>
    <row r="1454" spans="1:29" x14ac:dyDescent="0.2">
      <c r="A1454" t="s">
        <v>3723</v>
      </c>
      <c r="B1454" t="s">
        <v>3724</v>
      </c>
      <c r="C1454" t="s">
        <v>3723</v>
      </c>
      <c r="D1454" t="s">
        <v>84</v>
      </c>
      <c r="E1454" t="s">
        <v>89</v>
      </c>
      <c r="G1454" t="s">
        <v>90</v>
      </c>
      <c r="H1454" t="s">
        <v>1196</v>
      </c>
      <c r="I1454" t="s">
        <v>91</v>
      </c>
      <c r="L1454">
        <v>9.0120000000000005</v>
      </c>
      <c r="M1454">
        <v>2.440461252</v>
      </c>
      <c r="N1454">
        <v>9.0239999999999991</v>
      </c>
      <c r="O1454">
        <v>1.0213105119999999</v>
      </c>
      <c r="P1454">
        <v>7.1719999999999997</v>
      </c>
      <c r="Q1454" s="86">
        <v>45821</v>
      </c>
      <c r="S1454">
        <v>0.39</v>
      </c>
      <c r="W1454">
        <v>3</v>
      </c>
      <c r="X1454" s="86">
        <v>45778</v>
      </c>
      <c r="Y1454">
        <v>2</v>
      </c>
      <c r="Z1454" s="86">
        <v>43220</v>
      </c>
      <c r="AB1454">
        <v>2</v>
      </c>
      <c r="AC1454" t="s">
        <v>153</v>
      </c>
    </row>
    <row r="1455" spans="1:29" x14ac:dyDescent="0.2">
      <c r="A1455" t="s">
        <v>3725</v>
      </c>
      <c r="B1455" t="s">
        <v>3726</v>
      </c>
      <c r="C1455" t="s">
        <v>3725</v>
      </c>
      <c r="D1455" t="s">
        <v>84</v>
      </c>
      <c r="E1455" t="s">
        <v>89</v>
      </c>
      <c r="G1455" t="s">
        <v>90</v>
      </c>
      <c r="L1455">
        <v>9.0120000000000005</v>
      </c>
      <c r="M1455">
        <v>2.441997551</v>
      </c>
      <c r="N1455">
        <v>9.0250000000000004</v>
      </c>
      <c r="O1455">
        <v>1.0199596420000001</v>
      </c>
      <c r="P1455">
        <v>7.1740000000000004</v>
      </c>
      <c r="Q1455" s="86">
        <v>45821</v>
      </c>
      <c r="W1455">
        <v>3</v>
      </c>
      <c r="X1455" s="86">
        <v>45778</v>
      </c>
      <c r="Y1455">
        <v>2</v>
      </c>
      <c r="Z1455" s="86">
        <v>43220</v>
      </c>
      <c r="AB1455">
        <v>2</v>
      </c>
      <c r="AC1455" t="s">
        <v>153</v>
      </c>
    </row>
    <row r="1456" spans="1:29" x14ac:dyDescent="0.2">
      <c r="A1456" t="s">
        <v>3727</v>
      </c>
      <c r="B1456" t="s">
        <v>3728</v>
      </c>
      <c r="C1456" t="s">
        <v>3727</v>
      </c>
      <c r="D1456" t="s">
        <v>84</v>
      </c>
      <c r="E1456" t="s">
        <v>564</v>
      </c>
      <c r="F1456" t="s">
        <v>117</v>
      </c>
      <c r="G1456" t="s">
        <v>90</v>
      </c>
      <c r="I1456" t="s">
        <v>91</v>
      </c>
      <c r="J1456" t="s">
        <v>323</v>
      </c>
      <c r="K1456" t="s">
        <v>1022</v>
      </c>
      <c r="L1456">
        <v>26.997</v>
      </c>
      <c r="M1456">
        <v>24.264824430000001</v>
      </c>
      <c r="N1456">
        <v>21.869</v>
      </c>
      <c r="O1456">
        <v>21.26594278</v>
      </c>
      <c r="P1456">
        <v>22.204999999999998</v>
      </c>
      <c r="Q1456" s="86">
        <v>45821</v>
      </c>
      <c r="T1456">
        <v>0.7</v>
      </c>
      <c r="V1456" t="s">
        <v>3729</v>
      </c>
      <c r="W1456">
        <v>7</v>
      </c>
      <c r="X1456" s="86">
        <v>45443</v>
      </c>
      <c r="Y1456">
        <v>6</v>
      </c>
      <c r="Z1456" s="86">
        <v>45443</v>
      </c>
      <c r="AA1456">
        <v>4</v>
      </c>
      <c r="AB1456">
        <v>4</v>
      </c>
      <c r="AC1456" t="s">
        <v>127</v>
      </c>
    </row>
    <row r="1457" spans="1:29" x14ac:dyDescent="0.2">
      <c r="A1457" t="s">
        <v>3730</v>
      </c>
      <c r="B1457" t="s">
        <v>3731</v>
      </c>
      <c r="C1457" t="s">
        <v>3730</v>
      </c>
      <c r="D1457" t="s">
        <v>84</v>
      </c>
      <c r="E1457" t="s">
        <v>89</v>
      </c>
      <c r="G1457" t="s">
        <v>90</v>
      </c>
      <c r="I1457" t="s">
        <v>91</v>
      </c>
      <c r="J1457" t="s">
        <v>323</v>
      </c>
      <c r="K1457" t="s">
        <v>1572</v>
      </c>
      <c r="L1457">
        <v>14.102</v>
      </c>
      <c r="M1457">
        <v>12.839274570000001</v>
      </c>
      <c r="N1457">
        <v>12.936999999999999</v>
      </c>
      <c r="O1457">
        <v>13.49829662</v>
      </c>
      <c r="P1457">
        <v>14.55</v>
      </c>
      <c r="Q1457" s="86">
        <v>45821</v>
      </c>
      <c r="S1457">
        <v>1.34</v>
      </c>
      <c r="T1457">
        <v>1.25</v>
      </c>
      <c r="V1457" t="s">
        <v>3732</v>
      </c>
      <c r="W1457">
        <v>5</v>
      </c>
      <c r="X1457" s="86">
        <v>45699</v>
      </c>
      <c r="Y1457">
        <v>5</v>
      </c>
      <c r="Z1457" s="86">
        <v>45657</v>
      </c>
      <c r="AA1457">
        <v>4</v>
      </c>
      <c r="AB1457">
        <v>3</v>
      </c>
      <c r="AC1457" t="s">
        <v>156</v>
      </c>
    </row>
    <row r="1458" spans="1:29" x14ac:dyDescent="0.2">
      <c r="A1458" t="s">
        <v>16889</v>
      </c>
      <c r="B1458" t="s">
        <v>16890</v>
      </c>
      <c r="C1458" t="s">
        <v>16889</v>
      </c>
      <c r="D1458" t="s">
        <v>84</v>
      </c>
      <c r="E1458" t="s">
        <v>89</v>
      </c>
      <c r="G1458" t="s">
        <v>90</v>
      </c>
      <c r="H1458" t="s">
        <v>225</v>
      </c>
      <c r="I1458" t="s">
        <v>91</v>
      </c>
      <c r="L1458">
        <v>6.2919999999999998</v>
      </c>
      <c r="M1458">
        <v>6.6713395589999998</v>
      </c>
      <c r="N1458">
        <v>6.7949999999999999</v>
      </c>
      <c r="O1458">
        <v>5.1012557430000003</v>
      </c>
      <c r="P1458">
        <v>3.5329999999999999</v>
      </c>
      <c r="Q1458" s="86">
        <v>45821</v>
      </c>
      <c r="S1458">
        <v>0.1</v>
      </c>
      <c r="W1458">
        <v>4</v>
      </c>
      <c r="X1458" s="86">
        <v>45729</v>
      </c>
      <c r="Y1458">
        <v>3</v>
      </c>
      <c r="Z1458" s="86">
        <v>45692</v>
      </c>
      <c r="AB1458">
        <v>3</v>
      </c>
      <c r="AC1458" t="s">
        <v>156</v>
      </c>
    </row>
    <row r="1459" spans="1:29" x14ac:dyDescent="0.2">
      <c r="A1459" t="s">
        <v>16891</v>
      </c>
      <c r="B1459" t="s">
        <v>16892</v>
      </c>
      <c r="C1459" t="s">
        <v>16891</v>
      </c>
      <c r="D1459" t="s">
        <v>84</v>
      </c>
      <c r="E1459" t="s">
        <v>89</v>
      </c>
      <c r="G1459" t="s">
        <v>90</v>
      </c>
      <c r="H1459" t="s">
        <v>225</v>
      </c>
      <c r="I1459" t="s">
        <v>91</v>
      </c>
      <c r="L1459">
        <v>2.9620000000000002</v>
      </c>
      <c r="M1459">
        <v>3.25294778</v>
      </c>
      <c r="N1459">
        <v>3.3439999999999999</v>
      </c>
      <c r="O1459">
        <v>2.2566542260000002</v>
      </c>
      <c r="P1459">
        <v>1.6679999999999999</v>
      </c>
      <c r="Q1459" s="86">
        <v>45821</v>
      </c>
      <c r="S1459">
        <v>0.11</v>
      </c>
      <c r="W1459">
        <v>3</v>
      </c>
      <c r="X1459" s="86">
        <v>45729</v>
      </c>
      <c r="Y1459">
        <v>2</v>
      </c>
      <c r="Z1459" s="86">
        <v>45692</v>
      </c>
      <c r="AB1459">
        <v>2</v>
      </c>
      <c r="AC1459" t="s">
        <v>153</v>
      </c>
    </row>
    <row r="1460" spans="1:29" x14ac:dyDescent="0.2">
      <c r="A1460" t="s">
        <v>16893</v>
      </c>
      <c r="B1460" t="s">
        <v>16894</v>
      </c>
      <c r="C1460" t="s">
        <v>16893</v>
      </c>
      <c r="D1460" t="s">
        <v>84</v>
      </c>
      <c r="E1460" t="s">
        <v>89</v>
      </c>
      <c r="G1460" t="s">
        <v>90</v>
      </c>
      <c r="H1460" t="s">
        <v>225</v>
      </c>
      <c r="I1460" t="s">
        <v>91</v>
      </c>
      <c r="L1460">
        <v>3.8679999999999999</v>
      </c>
      <c r="M1460">
        <v>4.2903991250000004</v>
      </c>
      <c r="N1460">
        <v>4.7649999999999997</v>
      </c>
      <c r="O1460">
        <v>2.7344666059999998</v>
      </c>
      <c r="P1460">
        <v>1.593</v>
      </c>
      <c r="Q1460" s="86">
        <v>45821</v>
      </c>
      <c r="S1460">
        <v>7.0000000000000007E-2</v>
      </c>
      <c r="W1460">
        <v>3</v>
      </c>
      <c r="X1460" s="86">
        <v>45729</v>
      </c>
      <c r="Y1460">
        <v>2</v>
      </c>
      <c r="Z1460" s="86">
        <v>45692</v>
      </c>
      <c r="AB1460">
        <v>2</v>
      </c>
      <c r="AC1460" t="s">
        <v>153</v>
      </c>
    </row>
    <row r="1461" spans="1:29" x14ac:dyDescent="0.2">
      <c r="A1461" t="s">
        <v>3733</v>
      </c>
      <c r="B1461" t="s">
        <v>3734</v>
      </c>
      <c r="C1461" t="s">
        <v>3733</v>
      </c>
      <c r="D1461" t="s">
        <v>84</v>
      </c>
      <c r="E1461" t="s">
        <v>89</v>
      </c>
      <c r="G1461" t="s">
        <v>90</v>
      </c>
      <c r="H1461" t="s">
        <v>1196</v>
      </c>
      <c r="I1461" t="s">
        <v>91</v>
      </c>
      <c r="L1461">
        <v>10.199</v>
      </c>
      <c r="M1461">
        <v>3.1566909110000001</v>
      </c>
      <c r="N1461">
        <v>10.63</v>
      </c>
      <c r="O1461">
        <v>1.887136811</v>
      </c>
      <c r="P1461">
        <v>8.3450000000000006</v>
      </c>
      <c r="Q1461" s="86">
        <v>45821</v>
      </c>
      <c r="S1461">
        <v>0.17</v>
      </c>
      <c r="W1461">
        <v>3</v>
      </c>
      <c r="X1461" s="86">
        <v>45796</v>
      </c>
      <c r="Y1461">
        <v>2</v>
      </c>
      <c r="Z1461" s="86">
        <v>45443</v>
      </c>
      <c r="AB1461">
        <v>2</v>
      </c>
      <c r="AC1461" t="s">
        <v>153</v>
      </c>
    </row>
    <row r="1462" spans="1:29" x14ac:dyDescent="0.2">
      <c r="A1462" t="s">
        <v>3735</v>
      </c>
      <c r="B1462" t="s">
        <v>3736</v>
      </c>
      <c r="C1462" t="s">
        <v>3735</v>
      </c>
      <c r="D1462" t="s">
        <v>84</v>
      </c>
      <c r="E1462" t="s">
        <v>564</v>
      </c>
      <c r="G1462" t="s">
        <v>90</v>
      </c>
      <c r="H1462" t="s">
        <v>1989</v>
      </c>
      <c r="I1462" t="s">
        <v>118</v>
      </c>
      <c r="L1462">
        <v>8.9580000000000002</v>
      </c>
      <c r="M1462">
        <v>9.8669544590000005</v>
      </c>
      <c r="N1462">
        <v>10.859</v>
      </c>
      <c r="O1462">
        <v>10.53484508</v>
      </c>
      <c r="P1462">
        <v>6.9450000000000003</v>
      </c>
      <c r="Q1462" s="86">
        <v>45821</v>
      </c>
      <c r="S1462">
        <v>1.01</v>
      </c>
      <c r="W1462">
        <v>6</v>
      </c>
      <c r="X1462" s="86">
        <v>43635</v>
      </c>
      <c r="Y1462">
        <v>3</v>
      </c>
      <c r="Z1462" s="86">
        <v>45291</v>
      </c>
      <c r="AB1462">
        <v>3</v>
      </c>
      <c r="AC1462" t="s">
        <v>156</v>
      </c>
    </row>
    <row r="1463" spans="1:29" x14ac:dyDescent="0.2">
      <c r="A1463" t="s">
        <v>3737</v>
      </c>
      <c r="B1463" t="s">
        <v>3738</v>
      </c>
      <c r="C1463" t="s">
        <v>3737</v>
      </c>
      <c r="D1463" t="s">
        <v>84</v>
      </c>
      <c r="E1463" t="s">
        <v>293</v>
      </c>
      <c r="F1463" t="s">
        <v>642</v>
      </c>
      <c r="G1463" t="s">
        <v>348</v>
      </c>
      <c r="H1463" t="s">
        <v>3739</v>
      </c>
      <c r="I1463" t="s">
        <v>91</v>
      </c>
      <c r="J1463" t="s">
        <v>323</v>
      </c>
      <c r="K1463" t="s">
        <v>3639</v>
      </c>
      <c r="Q1463" s="86">
        <v>45154</v>
      </c>
      <c r="V1463" t="s">
        <v>3740</v>
      </c>
      <c r="AA1463">
        <v>3</v>
      </c>
      <c r="AB1463">
        <v>5</v>
      </c>
      <c r="AC1463" t="s">
        <v>86</v>
      </c>
    </row>
    <row r="1464" spans="1:29" x14ac:dyDescent="0.2">
      <c r="A1464" t="s">
        <v>3741</v>
      </c>
      <c r="B1464" t="s">
        <v>3742</v>
      </c>
      <c r="C1464" t="s">
        <v>3741</v>
      </c>
      <c r="D1464" t="s">
        <v>84</v>
      </c>
      <c r="E1464" t="s">
        <v>116</v>
      </c>
      <c r="F1464" t="s">
        <v>117</v>
      </c>
      <c r="G1464" t="s">
        <v>90</v>
      </c>
      <c r="I1464" t="s">
        <v>91</v>
      </c>
      <c r="J1464" t="s">
        <v>323</v>
      </c>
      <c r="L1464">
        <v>17.0273</v>
      </c>
      <c r="M1464">
        <v>16.850714589999999</v>
      </c>
      <c r="N1464">
        <v>17.778500000000001</v>
      </c>
      <c r="O1464">
        <v>15.3357686</v>
      </c>
      <c r="P1464">
        <v>16.143000000000001</v>
      </c>
      <c r="Q1464" s="86">
        <v>45821</v>
      </c>
      <c r="V1464" t="s">
        <v>3743</v>
      </c>
      <c r="AA1464">
        <v>3</v>
      </c>
      <c r="AB1464">
        <v>4</v>
      </c>
      <c r="AC1464" t="s">
        <v>127</v>
      </c>
    </row>
    <row r="1465" spans="1:29" x14ac:dyDescent="0.2">
      <c r="A1465" t="s">
        <v>3744</v>
      </c>
      <c r="B1465" t="s">
        <v>3745</v>
      </c>
      <c r="C1465" t="s">
        <v>3744</v>
      </c>
      <c r="D1465" t="s">
        <v>84</v>
      </c>
      <c r="E1465" t="s">
        <v>116</v>
      </c>
      <c r="G1465" t="s">
        <v>90</v>
      </c>
      <c r="H1465" t="s">
        <v>3746</v>
      </c>
      <c r="I1465" t="s">
        <v>91</v>
      </c>
      <c r="L1465">
        <v>41.378399999999999</v>
      </c>
      <c r="M1465">
        <v>26.24790166</v>
      </c>
      <c r="N1465">
        <v>25.552</v>
      </c>
      <c r="O1465">
        <v>26.041484260000001</v>
      </c>
      <c r="P1465">
        <v>25.658200000000001</v>
      </c>
      <c r="Q1465" s="86">
        <v>45821</v>
      </c>
      <c r="AB1465">
        <v>5</v>
      </c>
      <c r="AC1465" t="s">
        <v>86</v>
      </c>
    </row>
    <row r="1466" spans="1:29" x14ac:dyDescent="0.2">
      <c r="A1466" t="s">
        <v>3747</v>
      </c>
      <c r="B1466" t="s">
        <v>3748</v>
      </c>
      <c r="C1466" t="s">
        <v>3747</v>
      </c>
      <c r="D1466" t="s">
        <v>84</v>
      </c>
      <c r="E1466" t="s">
        <v>116</v>
      </c>
      <c r="G1466" t="s">
        <v>90</v>
      </c>
      <c r="H1466" t="s">
        <v>196</v>
      </c>
      <c r="AB1466">
        <v>2</v>
      </c>
      <c r="AC1466" t="s">
        <v>153</v>
      </c>
    </row>
    <row r="1467" spans="1:29" x14ac:dyDescent="0.2">
      <c r="A1467" t="s">
        <v>17432</v>
      </c>
      <c r="B1467" t="s">
        <v>17433</v>
      </c>
      <c r="C1467" t="s">
        <v>17432</v>
      </c>
      <c r="D1467" t="s">
        <v>84</v>
      </c>
      <c r="E1467" t="s">
        <v>89</v>
      </c>
      <c r="G1467" t="s">
        <v>90</v>
      </c>
      <c r="I1467" t="s">
        <v>91</v>
      </c>
      <c r="L1467">
        <v>5.9169999999999998</v>
      </c>
      <c r="M1467">
        <v>5.1312754800000002</v>
      </c>
      <c r="N1467">
        <v>5.3840000000000003</v>
      </c>
      <c r="O1467">
        <v>4.5299681549999997</v>
      </c>
      <c r="P1467">
        <v>4.28</v>
      </c>
      <c r="Q1467" s="86">
        <v>45821</v>
      </c>
      <c r="S1467">
        <v>0.98</v>
      </c>
      <c r="W1467">
        <v>4</v>
      </c>
      <c r="X1467" s="86">
        <v>45777</v>
      </c>
      <c r="Y1467">
        <v>3</v>
      </c>
      <c r="Z1467" s="86">
        <v>45747</v>
      </c>
      <c r="AB1467">
        <v>3</v>
      </c>
      <c r="AC1467" t="s">
        <v>156</v>
      </c>
    </row>
    <row r="1468" spans="1:29" x14ac:dyDescent="0.2">
      <c r="A1468" t="s">
        <v>3749</v>
      </c>
      <c r="B1468" t="s">
        <v>3750</v>
      </c>
      <c r="C1468" t="s">
        <v>3749</v>
      </c>
      <c r="D1468" t="s">
        <v>84</v>
      </c>
      <c r="E1468" t="s">
        <v>116</v>
      </c>
      <c r="F1468" t="s">
        <v>117</v>
      </c>
      <c r="G1468" t="s">
        <v>90</v>
      </c>
      <c r="I1468" t="s">
        <v>118</v>
      </c>
      <c r="J1468" t="s">
        <v>323</v>
      </c>
      <c r="L1468">
        <v>44.6599</v>
      </c>
      <c r="M1468">
        <v>37.595148160000001</v>
      </c>
      <c r="N1468">
        <v>36.327500000000001</v>
      </c>
      <c r="O1468">
        <v>32.399102710000001</v>
      </c>
      <c r="P1468">
        <v>34.823799999999999</v>
      </c>
      <c r="Q1468" s="86">
        <v>45821</v>
      </c>
      <c r="V1468" t="s">
        <v>3751</v>
      </c>
      <c r="AB1468">
        <v>5</v>
      </c>
      <c r="AC1468" t="s">
        <v>86</v>
      </c>
    </row>
    <row r="1469" spans="1:29" x14ac:dyDescent="0.2">
      <c r="A1469" t="s">
        <v>17661</v>
      </c>
      <c r="B1469" t="s">
        <v>17662</v>
      </c>
      <c r="C1469" t="s">
        <v>17661</v>
      </c>
      <c r="D1469" t="s">
        <v>84</v>
      </c>
      <c r="E1469" t="s">
        <v>89</v>
      </c>
      <c r="G1469" t="s">
        <v>90</v>
      </c>
      <c r="H1469" t="s">
        <v>16039</v>
      </c>
      <c r="I1469" t="s">
        <v>91</v>
      </c>
      <c r="L1469">
        <v>9.2680000000000007</v>
      </c>
      <c r="M1469">
        <v>9.843360959</v>
      </c>
      <c r="N1469">
        <v>10.829000000000001</v>
      </c>
      <c r="O1469">
        <v>5.3415966880000001</v>
      </c>
      <c r="P1469">
        <v>3.589</v>
      </c>
      <c r="Q1469" s="86">
        <v>45821</v>
      </c>
      <c r="S1469">
        <v>1.1200000000000001</v>
      </c>
      <c r="W1469">
        <v>4</v>
      </c>
      <c r="X1469" s="86">
        <v>45777</v>
      </c>
      <c r="Y1469">
        <v>3</v>
      </c>
      <c r="Z1469" s="86">
        <v>45747</v>
      </c>
      <c r="AB1469">
        <v>3</v>
      </c>
      <c r="AC1469" t="s">
        <v>156</v>
      </c>
    </row>
    <row r="1470" spans="1:29" x14ac:dyDescent="0.2">
      <c r="A1470" t="s">
        <v>3752</v>
      </c>
      <c r="B1470" t="s">
        <v>3753</v>
      </c>
      <c r="C1470" t="s">
        <v>3752</v>
      </c>
      <c r="D1470" t="s">
        <v>84</v>
      </c>
      <c r="E1470" t="s">
        <v>116</v>
      </c>
      <c r="F1470" t="s">
        <v>117</v>
      </c>
      <c r="G1470" t="s">
        <v>90</v>
      </c>
      <c r="I1470" t="s">
        <v>91</v>
      </c>
      <c r="J1470" t="s">
        <v>323</v>
      </c>
      <c r="L1470">
        <v>48.387999999999998</v>
      </c>
      <c r="M1470">
        <v>39.879916479999999</v>
      </c>
      <c r="N1470">
        <v>42.568100000000001</v>
      </c>
      <c r="O1470">
        <v>36.903310089999998</v>
      </c>
      <c r="P1470">
        <v>29.873200000000001</v>
      </c>
      <c r="Q1470" s="86">
        <v>45761</v>
      </c>
      <c r="V1470" t="s">
        <v>3754</v>
      </c>
      <c r="AB1470">
        <v>5</v>
      </c>
      <c r="AC1470" t="s">
        <v>86</v>
      </c>
    </row>
    <row r="1471" spans="1:29" x14ac:dyDescent="0.2">
      <c r="A1471" t="s">
        <v>3755</v>
      </c>
      <c r="B1471" t="s">
        <v>3756</v>
      </c>
      <c r="C1471" t="s">
        <v>3755</v>
      </c>
      <c r="D1471" t="s">
        <v>84</v>
      </c>
      <c r="E1471" t="s">
        <v>89</v>
      </c>
      <c r="F1471" t="s">
        <v>642</v>
      </c>
      <c r="G1471" t="s">
        <v>90</v>
      </c>
      <c r="I1471" t="s">
        <v>91</v>
      </c>
      <c r="J1471" t="s">
        <v>323</v>
      </c>
      <c r="K1471" t="s">
        <v>1882</v>
      </c>
      <c r="L1471">
        <v>9.5850000000000009</v>
      </c>
      <c r="M1471">
        <v>9.2658312429999992</v>
      </c>
      <c r="N1471">
        <v>8.6440000000000001</v>
      </c>
      <c r="O1471">
        <v>8.1669134000000003</v>
      </c>
      <c r="P1471">
        <v>8.7059999999999995</v>
      </c>
      <c r="Q1471" s="86">
        <v>45821</v>
      </c>
      <c r="S1471">
        <v>1.1399999999999999</v>
      </c>
      <c r="T1471">
        <v>0.5</v>
      </c>
      <c r="V1471" t="s">
        <v>3757</v>
      </c>
      <c r="W1471">
        <v>5</v>
      </c>
      <c r="X1471" s="86">
        <v>45692</v>
      </c>
      <c r="AA1471">
        <v>3</v>
      </c>
      <c r="AB1471">
        <v>3</v>
      </c>
      <c r="AC1471" t="s">
        <v>156</v>
      </c>
    </row>
    <row r="1472" spans="1:29" x14ac:dyDescent="0.2">
      <c r="A1472" t="s">
        <v>3758</v>
      </c>
      <c r="B1472" t="s">
        <v>3759</v>
      </c>
      <c r="C1472" t="s">
        <v>3758</v>
      </c>
      <c r="D1472" t="s">
        <v>84</v>
      </c>
      <c r="E1472" t="s">
        <v>89</v>
      </c>
      <c r="G1472" t="s">
        <v>90</v>
      </c>
      <c r="I1472" t="s">
        <v>91</v>
      </c>
      <c r="J1472" t="s">
        <v>323</v>
      </c>
      <c r="K1472" t="s">
        <v>2748</v>
      </c>
      <c r="L1472">
        <v>9.58</v>
      </c>
      <c r="M1472">
        <v>9.2653778009999996</v>
      </c>
      <c r="N1472">
        <v>8.6479999999999997</v>
      </c>
      <c r="O1472">
        <v>8.1554077530000004</v>
      </c>
      <c r="P1472">
        <v>8.7089999999999996</v>
      </c>
      <c r="Q1472" s="86">
        <v>45821</v>
      </c>
      <c r="S1472">
        <v>1.89</v>
      </c>
      <c r="T1472">
        <v>1.25</v>
      </c>
      <c r="V1472" t="s">
        <v>3760</v>
      </c>
      <c r="W1472">
        <v>5</v>
      </c>
      <c r="X1472" s="86">
        <v>45692</v>
      </c>
      <c r="AA1472">
        <v>3</v>
      </c>
      <c r="AB1472">
        <v>3</v>
      </c>
      <c r="AC1472" t="s">
        <v>156</v>
      </c>
    </row>
    <row r="1473" spans="1:29" x14ac:dyDescent="0.2">
      <c r="A1473" t="s">
        <v>17663</v>
      </c>
      <c r="B1473" t="s">
        <v>17664</v>
      </c>
      <c r="C1473" t="s">
        <v>17663</v>
      </c>
      <c r="D1473" t="s">
        <v>84</v>
      </c>
      <c r="E1473" t="s">
        <v>89</v>
      </c>
      <c r="G1473" t="s">
        <v>90</v>
      </c>
      <c r="H1473" t="s">
        <v>16039</v>
      </c>
      <c r="I1473" t="s">
        <v>91</v>
      </c>
      <c r="L1473">
        <v>8.3260000000000005</v>
      </c>
      <c r="M1473">
        <v>8.0142729480000003</v>
      </c>
      <c r="N1473">
        <v>8.282</v>
      </c>
      <c r="O1473">
        <v>7.1135773750000002</v>
      </c>
      <c r="P1473">
        <v>7.3109999999999999</v>
      </c>
      <c r="Q1473" s="86">
        <v>45821</v>
      </c>
      <c r="S1473">
        <v>0.93</v>
      </c>
      <c r="W1473">
        <v>5</v>
      </c>
      <c r="X1473" s="86">
        <v>45777</v>
      </c>
      <c r="Y1473">
        <v>3</v>
      </c>
      <c r="Z1473" s="86">
        <v>45747</v>
      </c>
      <c r="AB1473">
        <v>3</v>
      </c>
      <c r="AC1473" t="s">
        <v>156</v>
      </c>
    </row>
    <row r="1474" spans="1:29" x14ac:dyDescent="0.2">
      <c r="A1474" t="s">
        <v>3761</v>
      </c>
      <c r="B1474" t="s">
        <v>3762</v>
      </c>
      <c r="C1474" t="s">
        <v>3761</v>
      </c>
      <c r="D1474" t="s">
        <v>84</v>
      </c>
      <c r="E1474" t="s">
        <v>89</v>
      </c>
      <c r="G1474" t="s">
        <v>90</v>
      </c>
      <c r="H1474" t="s">
        <v>1196</v>
      </c>
      <c r="I1474" t="s">
        <v>91</v>
      </c>
      <c r="L1474">
        <v>14.983000000000001</v>
      </c>
      <c r="M1474">
        <v>11.93990385</v>
      </c>
      <c r="N1474">
        <v>13.052</v>
      </c>
      <c r="O1474">
        <v>9.7418148010000003</v>
      </c>
      <c r="P1474">
        <v>9.5709999999999997</v>
      </c>
      <c r="Q1474" s="86">
        <v>45821</v>
      </c>
      <c r="S1474">
        <v>0.7</v>
      </c>
      <c r="W1474">
        <v>6</v>
      </c>
      <c r="X1474" s="86">
        <v>45657</v>
      </c>
      <c r="Y1474">
        <v>4</v>
      </c>
      <c r="Z1474" s="86">
        <v>45657</v>
      </c>
      <c r="AB1474">
        <v>3</v>
      </c>
      <c r="AC1474" t="s">
        <v>156</v>
      </c>
    </row>
    <row r="1475" spans="1:29" x14ac:dyDescent="0.2">
      <c r="A1475" t="s">
        <v>3763</v>
      </c>
      <c r="B1475" t="s">
        <v>3764</v>
      </c>
      <c r="C1475" t="s">
        <v>3763</v>
      </c>
      <c r="D1475" t="s">
        <v>84</v>
      </c>
      <c r="E1475" t="s">
        <v>116</v>
      </c>
      <c r="G1475" t="s">
        <v>90</v>
      </c>
      <c r="M1475">
        <v>33.707787850000003</v>
      </c>
      <c r="N1475">
        <v>36.705300000000001</v>
      </c>
      <c r="O1475">
        <v>33.627664009999997</v>
      </c>
      <c r="P1475">
        <v>27.8735</v>
      </c>
      <c r="Q1475" s="86">
        <v>45615</v>
      </c>
      <c r="AB1475">
        <v>5</v>
      </c>
      <c r="AC1475" t="s">
        <v>86</v>
      </c>
    </row>
    <row r="1476" spans="1:29" x14ac:dyDescent="0.2">
      <c r="A1476" t="s">
        <v>3765</v>
      </c>
      <c r="B1476" t="s">
        <v>3766</v>
      </c>
      <c r="C1476" t="s">
        <v>3765</v>
      </c>
      <c r="D1476" t="s">
        <v>84</v>
      </c>
      <c r="E1476" t="s">
        <v>116</v>
      </c>
      <c r="G1476" t="s">
        <v>90</v>
      </c>
      <c r="H1476" t="s">
        <v>545</v>
      </c>
      <c r="I1476" t="s">
        <v>91</v>
      </c>
      <c r="L1476">
        <v>43.801600000000001</v>
      </c>
      <c r="M1476">
        <v>33.8313013</v>
      </c>
      <c r="N1476">
        <v>36.983899999999998</v>
      </c>
      <c r="O1476">
        <v>26.245153009999999</v>
      </c>
      <c r="P1476">
        <v>27.955300000000001</v>
      </c>
      <c r="Q1476" s="86">
        <v>45701</v>
      </c>
      <c r="AB1476">
        <v>5</v>
      </c>
      <c r="AC1476" t="s">
        <v>86</v>
      </c>
    </row>
    <row r="1477" spans="1:29" x14ac:dyDescent="0.2">
      <c r="A1477" t="s">
        <v>3767</v>
      </c>
      <c r="B1477" t="s">
        <v>3768</v>
      </c>
      <c r="C1477" t="s">
        <v>3767</v>
      </c>
      <c r="D1477" t="s">
        <v>84</v>
      </c>
      <c r="E1477" t="s">
        <v>89</v>
      </c>
      <c r="F1477" t="s">
        <v>642</v>
      </c>
      <c r="G1477" t="s">
        <v>90</v>
      </c>
      <c r="I1477" t="s">
        <v>91</v>
      </c>
      <c r="J1477" t="s">
        <v>323</v>
      </c>
      <c r="K1477" t="s">
        <v>1633</v>
      </c>
      <c r="L1477">
        <v>19.242000000000001</v>
      </c>
      <c r="M1477">
        <v>15.778366180000001</v>
      </c>
      <c r="N1477">
        <v>18.337</v>
      </c>
      <c r="O1477">
        <v>12.216249790000001</v>
      </c>
      <c r="P1477">
        <v>12.462999999999999</v>
      </c>
      <c r="Q1477" s="86">
        <v>45821</v>
      </c>
      <c r="S1477">
        <v>0.57999999999999996</v>
      </c>
      <c r="T1477">
        <v>0.5</v>
      </c>
      <c r="V1477" t="s">
        <v>3769</v>
      </c>
      <c r="W1477">
        <v>6</v>
      </c>
      <c r="X1477" s="86">
        <v>45521</v>
      </c>
      <c r="Y1477">
        <v>4</v>
      </c>
      <c r="Z1477" s="86">
        <v>45382</v>
      </c>
      <c r="AA1477">
        <v>3</v>
      </c>
      <c r="AB1477">
        <v>3</v>
      </c>
      <c r="AC1477" t="s">
        <v>156</v>
      </c>
    </row>
    <row r="1478" spans="1:29" x14ac:dyDescent="0.2">
      <c r="A1478" t="s">
        <v>3770</v>
      </c>
      <c r="B1478" t="s">
        <v>3771</v>
      </c>
      <c r="C1478" t="s">
        <v>3770</v>
      </c>
      <c r="D1478" t="s">
        <v>84</v>
      </c>
      <c r="E1478" t="s">
        <v>116</v>
      </c>
      <c r="G1478" t="s">
        <v>90</v>
      </c>
      <c r="I1478" t="s">
        <v>91</v>
      </c>
      <c r="L1478">
        <v>47.414900000000003</v>
      </c>
      <c r="M1478">
        <v>46.097125130000002</v>
      </c>
      <c r="N1478">
        <v>53.235199999999999</v>
      </c>
      <c r="O1478">
        <v>29.09805184</v>
      </c>
      <c r="P1478">
        <v>17.006599999999999</v>
      </c>
      <c r="Q1478" s="86">
        <v>45821</v>
      </c>
      <c r="AB1478">
        <v>5</v>
      </c>
      <c r="AC1478" t="s">
        <v>86</v>
      </c>
    </row>
    <row r="1479" spans="1:29" x14ac:dyDescent="0.2">
      <c r="A1479" t="s">
        <v>3772</v>
      </c>
      <c r="B1479" t="s">
        <v>3773</v>
      </c>
      <c r="C1479" t="s">
        <v>3772</v>
      </c>
      <c r="D1479" t="s">
        <v>84</v>
      </c>
      <c r="E1479" t="s">
        <v>89</v>
      </c>
      <c r="G1479" t="s">
        <v>90</v>
      </c>
      <c r="L1479">
        <v>12.971</v>
      </c>
      <c r="M1479">
        <v>10.97886574</v>
      </c>
      <c r="N1479">
        <v>12.169</v>
      </c>
      <c r="O1479">
        <v>10.54694827</v>
      </c>
      <c r="P1479">
        <v>10.569000000000001</v>
      </c>
      <c r="Q1479" s="86">
        <v>45821</v>
      </c>
      <c r="W1479">
        <v>6</v>
      </c>
      <c r="X1479" s="86">
        <v>45777</v>
      </c>
      <c r="Y1479">
        <v>4</v>
      </c>
      <c r="Z1479" s="86">
        <v>45777</v>
      </c>
      <c r="AB1479">
        <v>3</v>
      </c>
      <c r="AC1479" t="s">
        <v>156</v>
      </c>
    </row>
    <row r="1480" spans="1:29" x14ac:dyDescent="0.2">
      <c r="A1480" t="s">
        <v>3774</v>
      </c>
      <c r="B1480" t="s">
        <v>3775</v>
      </c>
      <c r="C1480" t="s">
        <v>3774</v>
      </c>
      <c r="D1480" t="s">
        <v>84</v>
      </c>
      <c r="E1480" t="s">
        <v>89</v>
      </c>
      <c r="F1480" t="s">
        <v>642</v>
      </c>
      <c r="G1480" t="s">
        <v>90</v>
      </c>
      <c r="I1480" t="s">
        <v>91</v>
      </c>
      <c r="J1480" t="s">
        <v>323</v>
      </c>
      <c r="K1480" t="s">
        <v>1055</v>
      </c>
      <c r="L1480">
        <v>12.971</v>
      </c>
      <c r="M1480">
        <v>10.978403330000001</v>
      </c>
      <c r="N1480">
        <v>12.169</v>
      </c>
      <c r="O1480">
        <v>10.546860329999999</v>
      </c>
      <c r="P1480">
        <v>10.571</v>
      </c>
      <c r="Q1480" s="86">
        <v>45821</v>
      </c>
      <c r="S1480">
        <v>0.79</v>
      </c>
      <c r="T1480">
        <v>0.55000000000000004</v>
      </c>
      <c r="V1480" t="s">
        <v>3776</v>
      </c>
      <c r="W1480">
        <v>6</v>
      </c>
      <c r="X1480" s="86">
        <v>45777</v>
      </c>
      <c r="Y1480">
        <v>4</v>
      </c>
      <c r="Z1480" s="86">
        <v>45777</v>
      </c>
      <c r="AA1480">
        <v>3</v>
      </c>
      <c r="AB1480">
        <v>3</v>
      </c>
      <c r="AC1480" t="s">
        <v>156</v>
      </c>
    </row>
    <row r="1481" spans="1:29" x14ac:dyDescent="0.2">
      <c r="A1481" t="s">
        <v>3777</v>
      </c>
      <c r="B1481" t="s">
        <v>3778</v>
      </c>
      <c r="C1481" t="s">
        <v>3777</v>
      </c>
      <c r="D1481" t="s">
        <v>84</v>
      </c>
      <c r="E1481" t="s">
        <v>89</v>
      </c>
      <c r="G1481" t="s">
        <v>90</v>
      </c>
      <c r="H1481" t="s">
        <v>163</v>
      </c>
      <c r="I1481" t="s">
        <v>91</v>
      </c>
      <c r="L1481">
        <v>15.959</v>
      </c>
      <c r="M1481">
        <v>10.509863790000001</v>
      </c>
      <c r="N1481">
        <v>16.602</v>
      </c>
      <c r="O1481">
        <v>8.8058269029999998</v>
      </c>
      <c r="P1481">
        <v>12.79</v>
      </c>
      <c r="Q1481" s="86">
        <v>45821</v>
      </c>
      <c r="S1481">
        <v>0.97</v>
      </c>
      <c r="W1481">
        <v>6</v>
      </c>
      <c r="X1481" s="86">
        <v>45776</v>
      </c>
      <c r="Y1481">
        <v>4</v>
      </c>
      <c r="Z1481" s="86">
        <v>45747</v>
      </c>
      <c r="AB1481">
        <v>3</v>
      </c>
      <c r="AC1481" t="s">
        <v>156</v>
      </c>
    </row>
    <row r="1482" spans="1:29" x14ac:dyDescent="0.2">
      <c r="A1482" t="s">
        <v>3779</v>
      </c>
      <c r="B1482" t="s">
        <v>3780</v>
      </c>
      <c r="C1482" t="s">
        <v>3779</v>
      </c>
      <c r="D1482" t="s">
        <v>84</v>
      </c>
      <c r="E1482" t="s">
        <v>89</v>
      </c>
      <c r="G1482" t="s">
        <v>90</v>
      </c>
      <c r="L1482">
        <v>15.959</v>
      </c>
      <c r="M1482">
        <v>10.511609979999999</v>
      </c>
      <c r="N1482">
        <v>16.605</v>
      </c>
      <c r="O1482">
        <v>8.8040733729999996</v>
      </c>
      <c r="P1482">
        <v>12.795</v>
      </c>
      <c r="Q1482" s="86">
        <v>45821</v>
      </c>
      <c r="W1482">
        <v>6</v>
      </c>
      <c r="X1482" s="86">
        <v>45776</v>
      </c>
      <c r="Y1482">
        <v>4</v>
      </c>
      <c r="Z1482" s="86">
        <v>45747</v>
      </c>
      <c r="AB1482">
        <v>3</v>
      </c>
      <c r="AC1482" t="s">
        <v>156</v>
      </c>
    </row>
    <row r="1483" spans="1:29" x14ac:dyDescent="0.2">
      <c r="A1483" t="s">
        <v>3781</v>
      </c>
      <c r="B1483" t="s">
        <v>3782</v>
      </c>
      <c r="C1483" t="s">
        <v>3781</v>
      </c>
      <c r="D1483" t="s">
        <v>84</v>
      </c>
      <c r="E1483" t="s">
        <v>89</v>
      </c>
      <c r="G1483" t="s">
        <v>90</v>
      </c>
      <c r="H1483" t="s">
        <v>1196</v>
      </c>
      <c r="I1483" t="s">
        <v>91</v>
      </c>
      <c r="L1483">
        <v>12.477</v>
      </c>
      <c r="M1483">
        <v>10.3873392</v>
      </c>
      <c r="N1483">
        <v>11.417</v>
      </c>
      <c r="O1483">
        <v>9.1645420059999996</v>
      </c>
      <c r="P1483">
        <v>8.7140000000000004</v>
      </c>
      <c r="Q1483" s="86">
        <v>45821</v>
      </c>
      <c r="S1483">
        <v>7.0000000000000007E-2</v>
      </c>
      <c r="W1483">
        <v>5</v>
      </c>
      <c r="X1483" s="86">
        <v>45706</v>
      </c>
      <c r="Y1483">
        <v>4</v>
      </c>
      <c r="Z1483" s="86">
        <v>44897</v>
      </c>
      <c r="AB1483">
        <v>3</v>
      </c>
      <c r="AC1483" t="s">
        <v>156</v>
      </c>
    </row>
    <row r="1484" spans="1:29" x14ac:dyDescent="0.2">
      <c r="A1484" t="s">
        <v>3783</v>
      </c>
      <c r="B1484" t="s">
        <v>3784</v>
      </c>
      <c r="C1484" t="s">
        <v>3783</v>
      </c>
      <c r="D1484" t="s">
        <v>84</v>
      </c>
      <c r="E1484" t="s">
        <v>89</v>
      </c>
      <c r="G1484" t="s">
        <v>90</v>
      </c>
      <c r="H1484" t="s">
        <v>1196</v>
      </c>
      <c r="I1484" t="s">
        <v>91</v>
      </c>
      <c r="L1484">
        <v>18.466999999999999</v>
      </c>
      <c r="M1484">
        <v>14.12540896</v>
      </c>
      <c r="N1484">
        <v>19.375</v>
      </c>
      <c r="O1484">
        <v>12.484851669999999</v>
      </c>
      <c r="P1484">
        <v>13.545999999999999</v>
      </c>
      <c r="Q1484" s="86">
        <v>45821</v>
      </c>
      <c r="S1484">
        <v>0.11</v>
      </c>
      <c r="W1484">
        <v>6</v>
      </c>
      <c r="X1484" s="86">
        <v>45706</v>
      </c>
      <c r="Y1484">
        <v>4</v>
      </c>
      <c r="Z1484" s="86">
        <v>44897</v>
      </c>
      <c r="AB1484">
        <v>3</v>
      </c>
      <c r="AC1484" t="s">
        <v>156</v>
      </c>
    </row>
    <row r="1485" spans="1:29" x14ac:dyDescent="0.2">
      <c r="A1485" t="s">
        <v>3785</v>
      </c>
      <c r="B1485" t="s">
        <v>3786</v>
      </c>
      <c r="C1485" t="s">
        <v>3785</v>
      </c>
      <c r="D1485" t="s">
        <v>84</v>
      </c>
      <c r="E1485" t="s">
        <v>89</v>
      </c>
      <c r="F1485" t="s">
        <v>642</v>
      </c>
      <c r="G1485" t="s">
        <v>90</v>
      </c>
      <c r="I1485" t="s">
        <v>91</v>
      </c>
      <c r="J1485" t="s">
        <v>323</v>
      </c>
      <c r="K1485" t="s">
        <v>3787</v>
      </c>
      <c r="L1485">
        <v>13.561</v>
      </c>
      <c r="M1485">
        <v>14.03559838</v>
      </c>
      <c r="N1485">
        <v>13.378</v>
      </c>
      <c r="O1485">
        <v>10.77740451</v>
      </c>
      <c r="P1485">
        <v>10.416</v>
      </c>
      <c r="Q1485" s="86">
        <v>45821</v>
      </c>
      <c r="S1485">
        <v>1.1499999999999999</v>
      </c>
      <c r="T1485">
        <v>1</v>
      </c>
      <c r="V1485" t="s">
        <v>3788</v>
      </c>
      <c r="W1485">
        <v>6</v>
      </c>
      <c r="X1485" s="86">
        <v>45789</v>
      </c>
      <c r="AA1485">
        <v>3</v>
      </c>
      <c r="AB1485">
        <v>4</v>
      </c>
      <c r="AC1485" t="s">
        <v>127</v>
      </c>
    </row>
    <row r="1486" spans="1:29" x14ac:dyDescent="0.2">
      <c r="A1486" t="s">
        <v>3789</v>
      </c>
      <c r="B1486" t="s">
        <v>3790</v>
      </c>
      <c r="C1486" t="s">
        <v>3789</v>
      </c>
      <c r="D1486" t="s">
        <v>84</v>
      </c>
      <c r="E1486" t="s">
        <v>434</v>
      </c>
      <c r="F1486" t="s">
        <v>117</v>
      </c>
      <c r="G1486" t="s">
        <v>294</v>
      </c>
      <c r="I1486" t="s">
        <v>91</v>
      </c>
      <c r="Q1486" s="86">
        <v>45154</v>
      </c>
      <c r="AB1486">
        <v>5</v>
      </c>
      <c r="AC1486" t="s">
        <v>86</v>
      </c>
    </row>
    <row r="1487" spans="1:29" x14ac:dyDescent="0.2">
      <c r="A1487" t="s">
        <v>3791</v>
      </c>
      <c r="B1487" t="s">
        <v>3792</v>
      </c>
      <c r="C1487" t="s">
        <v>3791</v>
      </c>
      <c r="D1487" t="s">
        <v>84</v>
      </c>
      <c r="E1487" t="s">
        <v>521</v>
      </c>
      <c r="G1487" t="s">
        <v>90</v>
      </c>
      <c r="H1487" t="s">
        <v>1740</v>
      </c>
      <c r="I1487" t="s">
        <v>91</v>
      </c>
      <c r="L1487">
        <v>6.4669999999999996</v>
      </c>
      <c r="M1487">
        <v>6.7269285720000003</v>
      </c>
      <c r="N1487">
        <v>7.4470000000000001</v>
      </c>
      <c r="O1487">
        <v>8.2500333959999992</v>
      </c>
      <c r="P1487">
        <v>10.247</v>
      </c>
      <c r="Q1487" s="86">
        <v>45821</v>
      </c>
      <c r="S1487">
        <v>1.63</v>
      </c>
      <c r="Y1487">
        <v>3</v>
      </c>
      <c r="Z1487" s="86">
        <v>43129</v>
      </c>
      <c r="AB1487">
        <v>3</v>
      </c>
      <c r="AC1487" t="s">
        <v>156</v>
      </c>
    </row>
    <row r="1488" spans="1:29" x14ac:dyDescent="0.2">
      <c r="A1488" t="s">
        <v>3793</v>
      </c>
      <c r="B1488" t="s">
        <v>3794</v>
      </c>
      <c r="C1488" t="s">
        <v>3793</v>
      </c>
      <c r="D1488" t="s">
        <v>84</v>
      </c>
      <c r="E1488" t="s">
        <v>89</v>
      </c>
      <c r="G1488" t="s">
        <v>90</v>
      </c>
      <c r="I1488" t="s">
        <v>91</v>
      </c>
      <c r="L1488">
        <v>17.497</v>
      </c>
      <c r="M1488">
        <v>14.134498320000001</v>
      </c>
      <c r="N1488">
        <v>16.742000000000001</v>
      </c>
      <c r="O1488">
        <v>13.60159346</v>
      </c>
      <c r="P1488">
        <v>14.34</v>
      </c>
      <c r="Q1488" s="86">
        <v>45821</v>
      </c>
      <c r="S1488">
        <v>0.61</v>
      </c>
      <c r="W1488">
        <v>6</v>
      </c>
      <c r="X1488" s="86">
        <v>45747</v>
      </c>
      <c r="Y1488">
        <v>4</v>
      </c>
      <c r="Z1488" s="86">
        <v>45016</v>
      </c>
      <c r="AB1488">
        <v>3</v>
      </c>
      <c r="AC1488" t="s">
        <v>156</v>
      </c>
    </row>
    <row r="1489" spans="1:29" x14ac:dyDescent="0.2">
      <c r="A1489" t="s">
        <v>3795</v>
      </c>
      <c r="B1489" t="s">
        <v>3796</v>
      </c>
      <c r="C1489" t="s">
        <v>3795</v>
      </c>
      <c r="D1489" t="s">
        <v>84</v>
      </c>
      <c r="E1489" t="s">
        <v>89</v>
      </c>
      <c r="G1489" t="s">
        <v>90</v>
      </c>
      <c r="I1489" t="s">
        <v>91</v>
      </c>
      <c r="J1489" t="s">
        <v>323</v>
      </c>
      <c r="K1489" t="s">
        <v>1082</v>
      </c>
      <c r="L1489">
        <v>14.109</v>
      </c>
      <c r="M1489">
        <v>11.189004629999999</v>
      </c>
      <c r="N1489">
        <v>14.663</v>
      </c>
      <c r="O1489">
        <v>8.8278233450000005</v>
      </c>
      <c r="P1489">
        <v>11.901999999999999</v>
      </c>
      <c r="Q1489" s="86">
        <v>45821</v>
      </c>
      <c r="S1489">
        <v>0.3</v>
      </c>
      <c r="V1489" t="s">
        <v>3797</v>
      </c>
      <c r="W1489">
        <v>6</v>
      </c>
      <c r="X1489" s="86">
        <v>45737</v>
      </c>
      <c r="Y1489">
        <v>4</v>
      </c>
      <c r="Z1489" s="86">
        <v>45657</v>
      </c>
      <c r="AA1489">
        <v>3</v>
      </c>
      <c r="AB1489">
        <v>3</v>
      </c>
      <c r="AC1489" t="s">
        <v>156</v>
      </c>
    </row>
    <row r="1490" spans="1:29" x14ac:dyDescent="0.2">
      <c r="A1490" t="s">
        <v>16314</v>
      </c>
      <c r="B1490" t="s">
        <v>16315</v>
      </c>
      <c r="C1490" t="s">
        <v>16314</v>
      </c>
      <c r="D1490" t="s">
        <v>84</v>
      </c>
      <c r="E1490" t="s">
        <v>89</v>
      </c>
      <c r="G1490" t="s">
        <v>90</v>
      </c>
      <c r="H1490" t="s">
        <v>16039</v>
      </c>
      <c r="I1490" t="s">
        <v>91</v>
      </c>
      <c r="L1490">
        <v>14.034000000000001</v>
      </c>
      <c r="M1490">
        <v>11.130311130000001</v>
      </c>
      <c r="N1490">
        <v>14.646000000000001</v>
      </c>
      <c r="O1490">
        <v>8.8257100299999998</v>
      </c>
      <c r="P1490">
        <v>11.901999999999999</v>
      </c>
      <c r="Q1490" s="86">
        <v>45821</v>
      </c>
      <c r="S1490">
        <v>0.2</v>
      </c>
      <c r="W1490">
        <v>6</v>
      </c>
      <c r="X1490" s="86">
        <v>45737</v>
      </c>
      <c r="Y1490">
        <v>7</v>
      </c>
      <c r="Z1490" s="86">
        <v>45657</v>
      </c>
      <c r="AB1490">
        <v>5</v>
      </c>
      <c r="AC1490" t="s">
        <v>86</v>
      </c>
    </row>
    <row r="1491" spans="1:29" x14ac:dyDescent="0.2">
      <c r="A1491" t="s">
        <v>3798</v>
      </c>
      <c r="B1491" t="s">
        <v>3799</v>
      </c>
      <c r="C1491" t="s">
        <v>3798</v>
      </c>
      <c r="D1491" t="s">
        <v>84</v>
      </c>
      <c r="E1491" t="s">
        <v>89</v>
      </c>
      <c r="G1491" t="s">
        <v>90</v>
      </c>
      <c r="I1491" t="s">
        <v>91</v>
      </c>
      <c r="J1491" t="s">
        <v>323</v>
      </c>
      <c r="K1491" t="s">
        <v>2460</v>
      </c>
      <c r="L1491">
        <v>14.9</v>
      </c>
      <c r="M1491">
        <v>11.835694670000001</v>
      </c>
      <c r="N1491">
        <v>14.851000000000001</v>
      </c>
      <c r="O1491">
        <v>11.27345012</v>
      </c>
      <c r="P1491">
        <v>13.07</v>
      </c>
      <c r="Q1491" s="86">
        <v>45821</v>
      </c>
      <c r="S1491">
        <v>0.95</v>
      </c>
      <c r="V1491" t="s">
        <v>3800</v>
      </c>
      <c r="W1491">
        <v>5</v>
      </c>
      <c r="X1491" s="86">
        <v>45747</v>
      </c>
      <c r="AA1491">
        <v>3</v>
      </c>
      <c r="AB1491">
        <v>3</v>
      </c>
      <c r="AC1491" t="s">
        <v>156</v>
      </c>
    </row>
    <row r="1492" spans="1:29" x14ac:dyDescent="0.2">
      <c r="A1492" t="s">
        <v>3801</v>
      </c>
      <c r="B1492" t="s">
        <v>3802</v>
      </c>
      <c r="C1492" t="s">
        <v>3801</v>
      </c>
      <c r="D1492" t="s">
        <v>84</v>
      </c>
      <c r="E1492" t="s">
        <v>89</v>
      </c>
      <c r="F1492" t="s">
        <v>642</v>
      </c>
      <c r="G1492" t="s">
        <v>90</v>
      </c>
      <c r="I1492" t="s">
        <v>91</v>
      </c>
      <c r="J1492" t="s">
        <v>323</v>
      </c>
      <c r="K1492" t="s">
        <v>2460</v>
      </c>
      <c r="L1492">
        <v>14.895</v>
      </c>
      <c r="M1492">
        <v>11.81522498</v>
      </c>
      <c r="N1492">
        <v>14.827</v>
      </c>
      <c r="O1492">
        <v>11.23284962</v>
      </c>
      <c r="P1492">
        <v>12.992000000000001</v>
      </c>
      <c r="Q1492" s="86">
        <v>45821</v>
      </c>
      <c r="S1492">
        <v>0.95</v>
      </c>
      <c r="V1492" t="s">
        <v>3803</v>
      </c>
      <c r="W1492">
        <v>5</v>
      </c>
      <c r="X1492" s="86">
        <v>45747</v>
      </c>
      <c r="AA1492">
        <v>3</v>
      </c>
      <c r="AB1492">
        <v>3</v>
      </c>
      <c r="AC1492" t="s">
        <v>156</v>
      </c>
    </row>
    <row r="1493" spans="1:29" x14ac:dyDescent="0.2">
      <c r="A1493" t="s">
        <v>3804</v>
      </c>
      <c r="B1493" t="s">
        <v>3805</v>
      </c>
      <c r="C1493" t="s">
        <v>3804</v>
      </c>
      <c r="D1493" t="s">
        <v>84</v>
      </c>
      <c r="E1493" t="s">
        <v>89</v>
      </c>
      <c r="G1493" t="s">
        <v>90</v>
      </c>
      <c r="I1493" t="s">
        <v>91</v>
      </c>
      <c r="J1493" t="s">
        <v>323</v>
      </c>
      <c r="K1493" t="s">
        <v>1461</v>
      </c>
      <c r="L1493">
        <v>15.252000000000001</v>
      </c>
      <c r="M1493">
        <v>10.61927068</v>
      </c>
      <c r="N1493">
        <v>17.373999999999999</v>
      </c>
      <c r="O1493">
        <v>11.52269534</v>
      </c>
      <c r="P1493">
        <v>15.063000000000001</v>
      </c>
      <c r="Q1493" s="86">
        <v>45821</v>
      </c>
      <c r="R1493">
        <v>4</v>
      </c>
      <c r="S1493">
        <v>1.47</v>
      </c>
      <c r="T1493">
        <v>0.65</v>
      </c>
      <c r="V1493" t="s">
        <v>3806</v>
      </c>
      <c r="W1493">
        <v>5</v>
      </c>
      <c r="X1493" s="86">
        <v>45778</v>
      </c>
      <c r="Y1493">
        <v>3</v>
      </c>
      <c r="Z1493" s="86">
        <v>45747</v>
      </c>
      <c r="AA1493">
        <v>2</v>
      </c>
      <c r="AB1493">
        <v>3</v>
      </c>
      <c r="AC1493" t="s">
        <v>156</v>
      </c>
    </row>
    <row r="1494" spans="1:29" x14ac:dyDescent="0.2">
      <c r="A1494" t="s">
        <v>3807</v>
      </c>
      <c r="B1494" t="s">
        <v>3808</v>
      </c>
      <c r="C1494" t="s">
        <v>3807</v>
      </c>
      <c r="D1494" t="s">
        <v>84</v>
      </c>
      <c r="E1494" t="s">
        <v>89</v>
      </c>
      <c r="G1494" t="s">
        <v>90</v>
      </c>
      <c r="I1494" t="s">
        <v>91</v>
      </c>
      <c r="J1494" t="s">
        <v>323</v>
      </c>
      <c r="K1494" t="s">
        <v>1010</v>
      </c>
      <c r="L1494">
        <v>18.486999999999998</v>
      </c>
      <c r="M1494">
        <v>14.883853909999999</v>
      </c>
      <c r="N1494">
        <v>18.734999999999999</v>
      </c>
      <c r="O1494">
        <v>14.112712439999999</v>
      </c>
      <c r="P1494">
        <v>14.945</v>
      </c>
      <c r="Q1494" s="86">
        <v>45821</v>
      </c>
      <c r="S1494">
        <v>1.7</v>
      </c>
      <c r="T1494">
        <v>1.5</v>
      </c>
      <c r="V1494" t="s">
        <v>3809</v>
      </c>
      <c r="W1494">
        <v>6</v>
      </c>
      <c r="X1494" s="86">
        <v>45798</v>
      </c>
      <c r="Y1494">
        <v>4</v>
      </c>
      <c r="Z1494" s="86">
        <v>45747</v>
      </c>
      <c r="AA1494">
        <v>3</v>
      </c>
      <c r="AB1494">
        <v>3</v>
      </c>
      <c r="AC1494" t="s">
        <v>156</v>
      </c>
    </row>
    <row r="1495" spans="1:29" x14ac:dyDescent="0.2">
      <c r="A1495" t="s">
        <v>3810</v>
      </c>
      <c r="B1495" t="s">
        <v>3811</v>
      </c>
      <c r="C1495" t="s">
        <v>3810</v>
      </c>
      <c r="D1495" t="s">
        <v>84</v>
      </c>
      <c r="E1495" t="s">
        <v>116</v>
      </c>
      <c r="G1495" t="s">
        <v>348</v>
      </c>
      <c r="H1495" t="s">
        <v>3812</v>
      </c>
      <c r="I1495" t="s">
        <v>91</v>
      </c>
      <c r="L1495">
        <v>45.597299999999997</v>
      </c>
      <c r="M1495">
        <v>36.569862860000001</v>
      </c>
      <c r="N1495">
        <v>37.680100000000003</v>
      </c>
      <c r="O1495">
        <v>36.012635260000003</v>
      </c>
      <c r="P1495">
        <v>26.214099999999998</v>
      </c>
      <c r="Q1495" s="86">
        <v>45474</v>
      </c>
      <c r="AB1495">
        <v>5</v>
      </c>
      <c r="AC1495" t="s">
        <v>86</v>
      </c>
    </row>
    <row r="1496" spans="1:29" x14ac:dyDescent="0.2">
      <c r="A1496" t="s">
        <v>3813</v>
      </c>
      <c r="B1496" t="s">
        <v>3814</v>
      </c>
      <c r="C1496" t="s">
        <v>3813</v>
      </c>
      <c r="D1496" t="s">
        <v>84</v>
      </c>
      <c r="E1496" t="s">
        <v>89</v>
      </c>
      <c r="F1496" t="s">
        <v>642</v>
      </c>
      <c r="G1496" t="s">
        <v>90</v>
      </c>
      <c r="I1496" t="s">
        <v>91</v>
      </c>
      <c r="J1496" t="s">
        <v>323</v>
      </c>
      <c r="K1496" t="s">
        <v>3815</v>
      </c>
      <c r="L1496">
        <v>14.358000000000001</v>
      </c>
      <c r="M1496">
        <v>10.00310408</v>
      </c>
      <c r="N1496">
        <v>14.164</v>
      </c>
      <c r="O1496">
        <v>10.91167688</v>
      </c>
      <c r="P1496">
        <v>11.912000000000001</v>
      </c>
      <c r="Q1496" s="86">
        <v>45761</v>
      </c>
      <c r="S1496">
        <v>0.55000000000000004</v>
      </c>
      <c r="T1496">
        <v>0.55000000000000004</v>
      </c>
      <c r="V1496" t="s">
        <v>3816</v>
      </c>
      <c r="W1496">
        <v>6</v>
      </c>
      <c r="X1496" s="86">
        <v>45723</v>
      </c>
      <c r="Y1496">
        <v>4</v>
      </c>
      <c r="Z1496" s="86">
        <v>45392</v>
      </c>
      <c r="AA1496">
        <v>3</v>
      </c>
      <c r="AB1496">
        <v>3</v>
      </c>
      <c r="AC1496" t="s">
        <v>156</v>
      </c>
    </row>
    <row r="1497" spans="1:29" x14ac:dyDescent="0.2">
      <c r="A1497" t="s">
        <v>3817</v>
      </c>
      <c r="B1497" t="s">
        <v>3818</v>
      </c>
      <c r="C1497" t="s">
        <v>3817</v>
      </c>
      <c r="D1497" t="s">
        <v>84</v>
      </c>
      <c r="E1497" t="s">
        <v>89</v>
      </c>
      <c r="F1497" t="s">
        <v>642</v>
      </c>
      <c r="G1497" t="s">
        <v>90</v>
      </c>
      <c r="I1497" t="s">
        <v>91</v>
      </c>
      <c r="J1497" t="s">
        <v>323</v>
      </c>
      <c r="K1497" t="s">
        <v>3599</v>
      </c>
      <c r="L1497">
        <v>14.086</v>
      </c>
      <c r="M1497">
        <v>9.3090849729999992</v>
      </c>
      <c r="N1497">
        <v>14.189</v>
      </c>
      <c r="O1497">
        <v>7.8268116240000003</v>
      </c>
      <c r="P1497">
        <v>11.439</v>
      </c>
      <c r="Q1497" s="86">
        <v>45821</v>
      </c>
      <c r="S1497">
        <v>0.84</v>
      </c>
      <c r="T1497">
        <v>0.85</v>
      </c>
      <c r="V1497" t="s">
        <v>3819</v>
      </c>
      <c r="W1497">
        <v>5</v>
      </c>
      <c r="X1497" s="86">
        <v>45808</v>
      </c>
      <c r="AA1497">
        <v>3</v>
      </c>
      <c r="AB1497">
        <v>3</v>
      </c>
      <c r="AC1497" t="s">
        <v>156</v>
      </c>
    </row>
    <row r="1498" spans="1:29" x14ac:dyDescent="0.2">
      <c r="A1498" t="s">
        <v>3820</v>
      </c>
      <c r="B1498" t="s">
        <v>3821</v>
      </c>
      <c r="C1498" t="s">
        <v>3820</v>
      </c>
      <c r="D1498" t="s">
        <v>84</v>
      </c>
      <c r="E1498" t="s">
        <v>89</v>
      </c>
      <c r="G1498" t="s">
        <v>90</v>
      </c>
      <c r="I1498" t="s">
        <v>91</v>
      </c>
      <c r="J1498" t="s">
        <v>323</v>
      </c>
      <c r="L1498">
        <v>14.087999999999999</v>
      </c>
      <c r="M1498">
        <v>9.3074893169999999</v>
      </c>
      <c r="N1498">
        <v>14.19</v>
      </c>
      <c r="O1498">
        <v>7.828055473</v>
      </c>
      <c r="P1498">
        <v>11.438000000000001</v>
      </c>
      <c r="Q1498" s="86">
        <v>45821</v>
      </c>
      <c r="S1498">
        <v>0.54</v>
      </c>
      <c r="T1498">
        <v>0.55000000000000004</v>
      </c>
      <c r="V1498" t="s">
        <v>3822</v>
      </c>
      <c r="W1498">
        <v>5</v>
      </c>
      <c r="X1498" s="86">
        <v>45808</v>
      </c>
      <c r="AA1498">
        <v>3</v>
      </c>
      <c r="AB1498">
        <v>3</v>
      </c>
      <c r="AC1498" t="s">
        <v>156</v>
      </c>
    </row>
    <row r="1499" spans="1:29" x14ac:dyDescent="0.2">
      <c r="A1499" t="s">
        <v>17129</v>
      </c>
      <c r="B1499" t="s">
        <v>17130</v>
      </c>
      <c r="C1499" t="s">
        <v>17129</v>
      </c>
      <c r="D1499" t="s">
        <v>84</v>
      </c>
      <c r="E1499" t="s">
        <v>89</v>
      </c>
      <c r="G1499" t="s">
        <v>90</v>
      </c>
      <c r="I1499" t="s">
        <v>118</v>
      </c>
      <c r="L1499">
        <v>13.878</v>
      </c>
      <c r="M1499">
        <v>13.65969887</v>
      </c>
      <c r="N1499">
        <v>14.212</v>
      </c>
      <c r="O1499">
        <v>11.00446569</v>
      </c>
      <c r="P1499">
        <v>10.651999999999999</v>
      </c>
      <c r="Q1499" s="86">
        <v>45821</v>
      </c>
      <c r="S1499">
        <v>0.54</v>
      </c>
      <c r="W1499">
        <v>6</v>
      </c>
      <c r="X1499" s="86">
        <v>45808</v>
      </c>
      <c r="AB1499">
        <v>4</v>
      </c>
      <c r="AC1499" t="s">
        <v>127</v>
      </c>
    </row>
    <row r="1500" spans="1:29" x14ac:dyDescent="0.2">
      <c r="A1500" t="s">
        <v>3823</v>
      </c>
      <c r="B1500" t="s">
        <v>3824</v>
      </c>
      <c r="C1500" t="s">
        <v>3823</v>
      </c>
      <c r="D1500" t="s">
        <v>84</v>
      </c>
      <c r="E1500" t="s">
        <v>89</v>
      </c>
      <c r="G1500" t="s">
        <v>90</v>
      </c>
      <c r="H1500" t="s">
        <v>1196</v>
      </c>
      <c r="I1500" t="s">
        <v>91</v>
      </c>
      <c r="L1500">
        <v>14.129</v>
      </c>
      <c r="M1500">
        <v>9.390677492</v>
      </c>
      <c r="N1500">
        <v>14.324999999999999</v>
      </c>
      <c r="O1500">
        <v>7.8251378540000003</v>
      </c>
      <c r="P1500">
        <v>11.439</v>
      </c>
      <c r="Q1500" s="86">
        <v>45821</v>
      </c>
      <c r="S1500">
        <v>0.54</v>
      </c>
      <c r="W1500">
        <v>5</v>
      </c>
      <c r="X1500" s="86">
        <v>45808</v>
      </c>
      <c r="AB1500">
        <v>3</v>
      </c>
      <c r="AC1500" t="s">
        <v>156</v>
      </c>
    </row>
    <row r="1501" spans="1:29" x14ac:dyDescent="0.2">
      <c r="A1501" t="s">
        <v>3825</v>
      </c>
      <c r="B1501" t="s">
        <v>3826</v>
      </c>
      <c r="C1501" t="s">
        <v>3825</v>
      </c>
      <c r="D1501" t="s">
        <v>84</v>
      </c>
      <c r="E1501" t="s">
        <v>116</v>
      </c>
      <c r="G1501" t="s">
        <v>90</v>
      </c>
      <c r="H1501" t="s">
        <v>545</v>
      </c>
      <c r="I1501" t="s">
        <v>91</v>
      </c>
      <c r="L1501">
        <v>49.170400000000001</v>
      </c>
      <c r="M1501">
        <v>36.981823990000002</v>
      </c>
      <c r="N1501">
        <v>40.777900000000002</v>
      </c>
      <c r="O1501">
        <v>31.918802530000001</v>
      </c>
      <c r="P1501">
        <v>30.950199999999999</v>
      </c>
      <c r="Q1501" s="86">
        <v>45821</v>
      </c>
      <c r="AB1501">
        <v>5</v>
      </c>
      <c r="AC1501" t="s">
        <v>86</v>
      </c>
    </row>
    <row r="1502" spans="1:29" x14ac:dyDescent="0.2">
      <c r="A1502" t="s">
        <v>17699</v>
      </c>
      <c r="B1502" t="s">
        <v>17700</v>
      </c>
      <c r="C1502" t="s">
        <v>17699</v>
      </c>
      <c r="D1502" t="s">
        <v>84</v>
      </c>
      <c r="E1502" t="s">
        <v>89</v>
      </c>
      <c r="G1502" t="s">
        <v>90</v>
      </c>
      <c r="H1502" t="s">
        <v>17679</v>
      </c>
      <c r="I1502" t="s">
        <v>91</v>
      </c>
      <c r="L1502">
        <v>5.2009999999999996</v>
      </c>
      <c r="M1502">
        <v>5.6849900939999998</v>
      </c>
      <c r="N1502">
        <v>6.2759999999999998</v>
      </c>
      <c r="O1502">
        <v>3.4747180929999999</v>
      </c>
      <c r="P1502">
        <v>2.1120000000000001</v>
      </c>
      <c r="Q1502" s="86">
        <v>45821</v>
      </c>
      <c r="S1502">
        <v>0.35</v>
      </c>
      <c r="W1502">
        <v>4</v>
      </c>
      <c r="X1502" s="86">
        <v>45777</v>
      </c>
      <c r="Y1502">
        <v>2</v>
      </c>
      <c r="Z1502" s="86">
        <v>45777</v>
      </c>
      <c r="AB1502">
        <v>2</v>
      </c>
      <c r="AC1502" t="s">
        <v>153</v>
      </c>
    </row>
    <row r="1503" spans="1:29" x14ac:dyDescent="0.2">
      <c r="A1503" t="s">
        <v>17474</v>
      </c>
      <c r="B1503" t="s">
        <v>17475</v>
      </c>
      <c r="C1503" t="s">
        <v>17474</v>
      </c>
      <c r="D1503" t="s">
        <v>84</v>
      </c>
      <c r="E1503" t="s">
        <v>89</v>
      </c>
      <c r="G1503" t="s">
        <v>90</v>
      </c>
      <c r="I1503" t="s">
        <v>91</v>
      </c>
      <c r="L1503">
        <v>10.321</v>
      </c>
      <c r="M1503">
        <v>10.18323086</v>
      </c>
      <c r="N1503">
        <v>9.3379999999999992</v>
      </c>
      <c r="O1503">
        <v>8.5779278429999994</v>
      </c>
      <c r="P1503">
        <v>9.2720000000000002</v>
      </c>
      <c r="Q1503" s="86">
        <v>45821</v>
      </c>
      <c r="S1503">
        <v>0.38</v>
      </c>
      <c r="W1503">
        <v>6</v>
      </c>
      <c r="X1503" s="86">
        <v>45702</v>
      </c>
      <c r="Y1503">
        <v>3</v>
      </c>
      <c r="Z1503" s="86">
        <v>44404</v>
      </c>
      <c r="AB1503">
        <v>3</v>
      </c>
      <c r="AC1503" t="s">
        <v>156</v>
      </c>
    </row>
    <row r="1504" spans="1:29" x14ac:dyDescent="0.2">
      <c r="A1504" t="s">
        <v>3827</v>
      </c>
      <c r="B1504" t="s">
        <v>3828</v>
      </c>
      <c r="C1504" t="s">
        <v>3827</v>
      </c>
      <c r="D1504" t="s">
        <v>84</v>
      </c>
      <c r="E1504" t="s">
        <v>89</v>
      </c>
      <c r="G1504" t="s">
        <v>90</v>
      </c>
      <c r="I1504" t="s">
        <v>341</v>
      </c>
      <c r="L1504">
        <v>15.756</v>
      </c>
      <c r="M1504">
        <v>15.749894530000001</v>
      </c>
      <c r="N1504">
        <v>16.251000000000001</v>
      </c>
      <c r="O1504">
        <v>12.640583850000001</v>
      </c>
      <c r="P1504">
        <v>11.637</v>
      </c>
      <c r="Q1504" s="86">
        <v>45821</v>
      </c>
      <c r="S1504">
        <v>0.81</v>
      </c>
      <c r="W1504">
        <v>6</v>
      </c>
      <c r="X1504" s="86">
        <v>45658</v>
      </c>
      <c r="Y1504">
        <v>4</v>
      </c>
      <c r="Z1504" s="86">
        <v>45658</v>
      </c>
      <c r="AB1504">
        <v>3</v>
      </c>
      <c r="AC1504" t="s">
        <v>156</v>
      </c>
    </row>
    <row r="1505" spans="1:29" x14ac:dyDescent="0.2">
      <c r="A1505" t="s">
        <v>3829</v>
      </c>
      <c r="B1505" t="s">
        <v>3830</v>
      </c>
      <c r="C1505" t="s">
        <v>3829</v>
      </c>
      <c r="D1505" t="s">
        <v>84</v>
      </c>
      <c r="E1505" t="s">
        <v>89</v>
      </c>
      <c r="F1505" t="s">
        <v>642</v>
      </c>
      <c r="G1505" t="s">
        <v>90</v>
      </c>
      <c r="I1505" t="s">
        <v>91</v>
      </c>
      <c r="J1505" t="s">
        <v>323</v>
      </c>
      <c r="K1505" t="s">
        <v>1247</v>
      </c>
      <c r="L1505">
        <v>15.87</v>
      </c>
      <c r="M1505">
        <v>13.29126411</v>
      </c>
      <c r="N1505">
        <v>13.961</v>
      </c>
      <c r="O1505">
        <v>13.52852871</v>
      </c>
      <c r="P1505">
        <v>12.72</v>
      </c>
      <c r="Q1505" s="86">
        <v>45821</v>
      </c>
      <c r="S1505">
        <v>0.81</v>
      </c>
      <c r="T1505">
        <v>0.75</v>
      </c>
      <c r="V1505" t="s">
        <v>3831</v>
      </c>
      <c r="W1505">
        <v>6</v>
      </c>
      <c r="X1505" s="86">
        <v>45808</v>
      </c>
      <c r="AA1505">
        <v>4</v>
      </c>
      <c r="AB1505">
        <v>4</v>
      </c>
      <c r="AC1505" t="s">
        <v>127</v>
      </c>
    </row>
    <row r="1506" spans="1:29" x14ac:dyDescent="0.2">
      <c r="A1506" t="s">
        <v>3832</v>
      </c>
      <c r="B1506" t="s">
        <v>3833</v>
      </c>
      <c r="C1506" t="s">
        <v>3832</v>
      </c>
      <c r="D1506" t="s">
        <v>84</v>
      </c>
      <c r="E1506" t="s">
        <v>564</v>
      </c>
      <c r="F1506" t="s">
        <v>117</v>
      </c>
      <c r="G1506" t="s">
        <v>90</v>
      </c>
      <c r="I1506" t="s">
        <v>91</v>
      </c>
      <c r="J1506" t="s">
        <v>323</v>
      </c>
      <c r="L1506">
        <v>10.587999999999999</v>
      </c>
      <c r="M1506">
        <v>11.558818560000001</v>
      </c>
      <c r="N1506">
        <v>12.843</v>
      </c>
      <c r="O1506">
        <v>5.3236915229999999</v>
      </c>
      <c r="P1506">
        <v>3.476</v>
      </c>
      <c r="Q1506" s="86">
        <v>45821</v>
      </c>
      <c r="T1506">
        <v>0.95</v>
      </c>
      <c r="V1506" t="s">
        <v>3834</v>
      </c>
      <c r="W1506">
        <v>6</v>
      </c>
      <c r="X1506" s="86">
        <v>45412</v>
      </c>
      <c r="Y1506">
        <v>5</v>
      </c>
      <c r="Z1506" s="86">
        <v>45412</v>
      </c>
      <c r="AA1506">
        <v>3</v>
      </c>
      <c r="AB1506">
        <v>3</v>
      </c>
      <c r="AC1506" t="s">
        <v>156</v>
      </c>
    </row>
    <row r="1507" spans="1:29" x14ac:dyDescent="0.2">
      <c r="A1507" t="s">
        <v>3835</v>
      </c>
      <c r="B1507" t="s">
        <v>3836</v>
      </c>
      <c r="C1507" t="s">
        <v>3835</v>
      </c>
      <c r="D1507" t="s">
        <v>84</v>
      </c>
      <c r="E1507" t="s">
        <v>564</v>
      </c>
      <c r="F1507" t="s">
        <v>117</v>
      </c>
      <c r="G1507" t="s">
        <v>90</v>
      </c>
      <c r="I1507" t="s">
        <v>91</v>
      </c>
      <c r="J1507" t="s">
        <v>323</v>
      </c>
      <c r="L1507">
        <v>19.718</v>
      </c>
      <c r="M1507">
        <v>19.546168309999999</v>
      </c>
      <c r="N1507">
        <v>19.991</v>
      </c>
      <c r="O1507">
        <v>16.889161489999999</v>
      </c>
      <c r="P1507">
        <v>17.763999999999999</v>
      </c>
      <c r="Q1507" s="86">
        <v>45821</v>
      </c>
      <c r="T1507">
        <v>0.45</v>
      </c>
      <c r="V1507" t="s">
        <v>3837</v>
      </c>
      <c r="Y1507">
        <v>5</v>
      </c>
      <c r="Z1507" s="86">
        <v>45808</v>
      </c>
      <c r="AA1507">
        <v>4</v>
      </c>
      <c r="AB1507">
        <v>3</v>
      </c>
      <c r="AC1507" t="s">
        <v>156</v>
      </c>
    </row>
    <row r="1508" spans="1:29" x14ac:dyDescent="0.2">
      <c r="A1508" t="s">
        <v>3838</v>
      </c>
      <c r="B1508" t="s">
        <v>3839</v>
      </c>
      <c r="C1508" t="s">
        <v>3838</v>
      </c>
      <c r="D1508" t="s">
        <v>84</v>
      </c>
      <c r="E1508" t="s">
        <v>89</v>
      </c>
      <c r="G1508" t="s">
        <v>90</v>
      </c>
      <c r="I1508" t="s">
        <v>91</v>
      </c>
      <c r="J1508" t="s">
        <v>323</v>
      </c>
      <c r="K1508" t="s">
        <v>1082</v>
      </c>
      <c r="L1508">
        <v>9.0570000000000004</v>
      </c>
      <c r="M1508">
        <v>9.5061509720000004</v>
      </c>
      <c r="N1508">
        <v>9.9570000000000007</v>
      </c>
      <c r="O1508">
        <v>6.5575719890000004</v>
      </c>
      <c r="P1508">
        <v>5.3369999999999997</v>
      </c>
      <c r="Q1508" s="86">
        <v>45821</v>
      </c>
      <c r="S1508">
        <v>0.53</v>
      </c>
      <c r="V1508" t="s">
        <v>3840</v>
      </c>
      <c r="W1508">
        <v>4</v>
      </c>
      <c r="X1508" s="86">
        <v>45737</v>
      </c>
      <c r="Y1508">
        <v>3</v>
      </c>
      <c r="Z1508" s="86">
        <v>45657</v>
      </c>
      <c r="AA1508">
        <v>3</v>
      </c>
      <c r="AB1508">
        <v>3</v>
      </c>
      <c r="AC1508" t="s">
        <v>156</v>
      </c>
    </row>
    <row r="1509" spans="1:29" x14ac:dyDescent="0.2">
      <c r="A1509" t="s">
        <v>3841</v>
      </c>
      <c r="B1509" t="s">
        <v>3842</v>
      </c>
      <c r="C1509" t="s">
        <v>3841</v>
      </c>
      <c r="D1509" t="s">
        <v>84</v>
      </c>
      <c r="E1509" t="s">
        <v>564</v>
      </c>
      <c r="F1509" t="s">
        <v>117</v>
      </c>
      <c r="G1509" t="s">
        <v>90</v>
      </c>
      <c r="I1509" t="s">
        <v>91</v>
      </c>
      <c r="J1509" t="s">
        <v>323</v>
      </c>
      <c r="L1509">
        <v>16.117999999999999</v>
      </c>
      <c r="M1509">
        <v>14.73238922</v>
      </c>
      <c r="N1509">
        <v>14.930999999999999</v>
      </c>
      <c r="O1509">
        <v>13.122941369999999</v>
      </c>
      <c r="P1509">
        <v>18.43</v>
      </c>
      <c r="Q1509" s="86">
        <v>45821</v>
      </c>
      <c r="Y1509">
        <v>5</v>
      </c>
      <c r="Z1509" s="86">
        <v>45382</v>
      </c>
      <c r="AA1509">
        <v>4</v>
      </c>
      <c r="AB1509">
        <v>3</v>
      </c>
      <c r="AC1509" t="s">
        <v>156</v>
      </c>
    </row>
    <row r="1510" spans="1:29" x14ac:dyDescent="0.2">
      <c r="A1510" t="s">
        <v>3843</v>
      </c>
      <c r="B1510" t="s">
        <v>3844</v>
      </c>
      <c r="C1510" t="s">
        <v>3843</v>
      </c>
      <c r="D1510" t="s">
        <v>84</v>
      </c>
      <c r="E1510" t="s">
        <v>116</v>
      </c>
      <c r="G1510" t="s">
        <v>90</v>
      </c>
      <c r="H1510" t="s">
        <v>163</v>
      </c>
      <c r="I1510" t="s">
        <v>91</v>
      </c>
      <c r="L1510">
        <v>184.97059999999999</v>
      </c>
      <c r="M1510">
        <v>136.81835709999999</v>
      </c>
      <c r="N1510">
        <v>132.00020000000001</v>
      </c>
      <c r="O1510">
        <v>122.9106769</v>
      </c>
      <c r="P1510">
        <v>136.62710000000001</v>
      </c>
      <c r="Q1510" s="86">
        <v>45821</v>
      </c>
      <c r="AB1510">
        <v>5</v>
      </c>
      <c r="AC1510" t="s">
        <v>86</v>
      </c>
    </row>
    <row r="1511" spans="1:29" x14ac:dyDescent="0.2">
      <c r="A1511" t="s">
        <v>3845</v>
      </c>
      <c r="B1511" t="s">
        <v>3846</v>
      </c>
      <c r="C1511" t="s">
        <v>3845</v>
      </c>
      <c r="D1511" t="s">
        <v>84</v>
      </c>
      <c r="E1511" t="s">
        <v>116</v>
      </c>
      <c r="G1511" t="s">
        <v>90</v>
      </c>
      <c r="H1511" t="s">
        <v>150</v>
      </c>
      <c r="L1511">
        <v>25.364899999999999</v>
      </c>
      <c r="M1511">
        <v>27.016027780000002</v>
      </c>
      <c r="N1511">
        <v>29.769300000000001</v>
      </c>
      <c r="O1511">
        <v>24.072515119999998</v>
      </c>
      <c r="P1511">
        <v>22.999500000000001</v>
      </c>
      <c r="Q1511" s="86">
        <v>45821</v>
      </c>
      <c r="AB1511">
        <v>4</v>
      </c>
      <c r="AC1511" t="s">
        <v>127</v>
      </c>
    </row>
    <row r="1512" spans="1:29" x14ac:dyDescent="0.2">
      <c r="A1512" t="s">
        <v>3847</v>
      </c>
      <c r="B1512" t="s">
        <v>3848</v>
      </c>
      <c r="C1512" t="s">
        <v>3847</v>
      </c>
      <c r="D1512" t="s">
        <v>84</v>
      </c>
      <c r="E1512" t="s">
        <v>89</v>
      </c>
      <c r="G1512" t="s">
        <v>90</v>
      </c>
      <c r="I1512" t="s">
        <v>91</v>
      </c>
      <c r="J1512" t="s">
        <v>323</v>
      </c>
      <c r="K1512" t="s">
        <v>1149</v>
      </c>
      <c r="L1512">
        <v>3.2810000000000001</v>
      </c>
      <c r="M1512">
        <v>3.6344128659999999</v>
      </c>
      <c r="N1512">
        <v>4.0679999999999996</v>
      </c>
      <c r="O1512">
        <v>2.7864689170000001</v>
      </c>
      <c r="P1512">
        <v>1.506</v>
      </c>
      <c r="Q1512" s="86">
        <v>45821</v>
      </c>
      <c r="S1512">
        <v>0.25</v>
      </c>
      <c r="T1512">
        <v>0.25</v>
      </c>
      <c r="V1512" t="s">
        <v>3849</v>
      </c>
      <c r="W1512">
        <v>3</v>
      </c>
      <c r="X1512" s="86">
        <v>45817</v>
      </c>
      <c r="Y1512">
        <v>2</v>
      </c>
      <c r="Z1512" s="86">
        <v>45443</v>
      </c>
      <c r="AA1512">
        <v>2</v>
      </c>
      <c r="AB1512">
        <v>2</v>
      </c>
      <c r="AC1512" t="s">
        <v>153</v>
      </c>
    </row>
    <row r="1513" spans="1:29" x14ac:dyDescent="0.2">
      <c r="A1513" t="s">
        <v>3850</v>
      </c>
      <c r="B1513" t="s">
        <v>3851</v>
      </c>
      <c r="C1513" t="s">
        <v>3850</v>
      </c>
      <c r="D1513" t="s">
        <v>84</v>
      </c>
      <c r="E1513" t="s">
        <v>89</v>
      </c>
      <c r="G1513" t="s">
        <v>90</v>
      </c>
      <c r="H1513" t="s">
        <v>3852</v>
      </c>
      <c r="I1513" t="s">
        <v>91</v>
      </c>
      <c r="J1513" t="s">
        <v>323</v>
      </c>
      <c r="L1513">
        <v>3.2450000000000001</v>
      </c>
      <c r="M1513">
        <v>3.5888087039999998</v>
      </c>
      <c r="N1513">
        <v>4.0110000000000001</v>
      </c>
      <c r="O1513">
        <v>2.7026615889999999</v>
      </c>
      <c r="P1513">
        <v>1.504</v>
      </c>
      <c r="Q1513" s="86">
        <v>45821</v>
      </c>
      <c r="S1513">
        <v>0.26</v>
      </c>
      <c r="T1513">
        <v>0.25</v>
      </c>
      <c r="W1513">
        <v>3</v>
      </c>
      <c r="X1513" s="86">
        <v>45716</v>
      </c>
      <c r="Y1513">
        <v>2</v>
      </c>
      <c r="Z1513" s="86">
        <v>45443</v>
      </c>
      <c r="AA1513">
        <v>5</v>
      </c>
      <c r="AB1513">
        <v>2</v>
      </c>
      <c r="AC1513" t="s">
        <v>153</v>
      </c>
    </row>
    <row r="1514" spans="1:29" x14ac:dyDescent="0.2">
      <c r="A1514" t="s">
        <v>3853</v>
      </c>
      <c r="B1514" t="s">
        <v>3854</v>
      </c>
      <c r="C1514" t="s">
        <v>3853</v>
      </c>
      <c r="D1514" t="s">
        <v>84</v>
      </c>
      <c r="E1514" t="s">
        <v>89</v>
      </c>
      <c r="G1514" t="s">
        <v>90</v>
      </c>
      <c r="H1514" t="s">
        <v>163</v>
      </c>
      <c r="I1514" t="s">
        <v>91</v>
      </c>
      <c r="L1514">
        <v>7.9459999999999997</v>
      </c>
      <c r="M1514">
        <v>7.631223103</v>
      </c>
      <c r="N1514">
        <v>7.835</v>
      </c>
      <c r="O1514">
        <v>6.6989451259999999</v>
      </c>
      <c r="P1514">
        <v>6.806</v>
      </c>
      <c r="Q1514" s="86">
        <v>45821</v>
      </c>
      <c r="S1514">
        <v>0.65</v>
      </c>
      <c r="W1514">
        <v>5</v>
      </c>
      <c r="X1514" s="86">
        <v>45777</v>
      </c>
      <c r="Y1514">
        <v>3</v>
      </c>
      <c r="Z1514" s="86">
        <v>45747</v>
      </c>
      <c r="AB1514">
        <v>3</v>
      </c>
      <c r="AC1514" t="s">
        <v>156</v>
      </c>
    </row>
    <row r="1515" spans="1:29" x14ac:dyDescent="0.2">
      <c r="A1515" t="s">
        <v>3855</v>
      </c>
      <c r="B1515" t="s">
        <v>3856</v>
      </c>
      <c r="C1515" t="s">
        <v>3855</v>
      </c>
      <c r="D1515" t="s">
        <v>84</v>
      </c>
      <c r="E1515" t="s">
        <v>89</v>
      </c>
      <c r="G1515" t="s">
        <v>90</v>
      </c>
      <c r="H1515" t="s">
        <v>1196</v>
      </c>
      <c r="I1515" t="s">
        <v>91</v>
      </c>
      <c r="L1515">
        <v>21.73</v>
      </c>
      <c r="M1515">
        <v>17.034975339999999</v>
      </c>
      <c r="N1515">
        <v>23.227</v>
      </c>
      <c r="O1515">
        <v>15.03430183</v>
      </c>
      <c r="P1515">
        <v>16.003</v>
      </c>
      <c r="Q1515" s="86">
        <v>45821</v>
      </c>
      <c r="S1515">
        <v>0.85</v>
      </c>
      <c r="W1515">
        <v>6</v>
      </c>
      <c r="X1515" s="86">
        <v>45777</v>
      </c>
      <c r="Y1515">
        <v>4</v>
      </c>
      <c r="Z1515" s="86">
        <v>45747</v>
      </c>
      <c r="AB1515">
        <v>3</v>
      </c>
      <c r="AC1515" t="s">
        <v>156</v>
      </c>
    </row>
    <row r="1516" spans="1:29" x14ac:dyDescent="0.2">
      <c r="A1516" t="s">
        <v>17665</v>
      </c>
      <c r="B1516" t="s">
        <v>17666</v>
      </c>
      <c r="C1516" t="s">
        <v>17665</v>
      </c>
      <c r="D1516" t="s">
        <v>84</v>
      </c>
      <c r="E1516" t="s">
        <v>89</v>
      </c>
      <c r="G1516" t="s">
        <v>90</v>
      </c>
      <c r="H1516" t="s">
        <v>16039</v>
      </c>
      <c r="I1516" t="s">
        <v>91</v>
      </c>
      <c r="M1516">
        <v>12.88464317</v>
      </c>
      <c r="N1516">
        <v>14.718</v>
      </c>
      <c r="O1516">
        <v>11.88623846</v>
      </c>
      <c r="P1516">
        <v>12.125999999999999</v>
      </c>
      <c r="S1516">
        <v>0.55000000000000004</v>
      </c>
      <c r="W1516">
        <v>5</v>
      </c>
      <c r="X1516" s="86">
        <v>45777</v>
      </c>
      <c r="Y1516">
        <v>4</v>
      </c>
      <c r="Z1516" s="86">
        <v>45747</v>
      </c>
      <c r="AB1516">
        <v>3</v>
      </c>
      <c r="AC1516" t="s">
        <v>156</v>
      </c>
    </row>
    <row r="1517" spans="1:29" x14ac:dyDescent="0.2">
      <c r="A1517" t="s">
        <v>3857</v>
      </c>
      <c r="B1517" t="s">
        <v>3858</v>
      </c>
      <c r="C1517" t="s">
        <v>3857</v>
      </c>
      <c r="D1517" t="s">
        <v>84</v>
      </c>
      <c r="E1517" t="s">
        <v>89</v>
      </c>
      <c r="G1517" t="s">
        <v>90</v>
      </c>
      <c r="I1517" t="s">
        <v>91</v>
      </c>
      <c r="J1517" t="s">
        <v>323</v>
      </c>
      <c r="K1517" t="s">
        <v>1118</v>
      </c>
      <c r="M1517">
        <v>21.79109411</v>
      </c>
      <c r="N1517">
        <v>27.201000000000001</v>
      </c>
      <c r="O1517">
        <v>22.478459770000001</v>
      </c>
      <c r="P1517">
        <v>21.664999999999999</v>
      </c>
      <c r="Q1517" s="86">
        <v>45434</v>
      </c>
      <c r="S1517">
        <v>0.7</v>
      </c>
      <c r="T1517">
        <v>0.7</v>
      </c>
      <c r="V1517" t="s">
        <v>3859</v>
      </c>
      <c r="W1517">
        <v>6</v>
      </c>
      <c r="X1517" s="86">
        <v>45777</v>
      </c>
      <c r="Y1517">
        <v>5</v>
      </c>
      <c r="Z1517" s="86">
        <v>45747</v>
      </c>
      <c r="AA1517">
        <v>4</v>
      </c>
      <c r="AB1517">
        <v>3</v>
      </c>
      <c r="AC1517" t="s">
        <v>156</v>
      </c>
    </row>
    <row r="1518" spans="1:29" x14ac:dyDescent="0.2">
      <c r="A1518" t="s">
        <v>3860</v>
      </c>
      <c r="B1518" t="s">
        <v>3861</v>
      </c>
      <c r="C1518" t="s">
        <v>3860</v>
      </c>
      <c r="D1518" t="s">
        <v>84</v>
      </c>
      <c r="E1518" t="s">
        <v>89</v>
      </c>
      <c r="F1518" t="s">
        <v>642</v>
      </c>
      <c r="G1518" t="s">
        <v>90</v>
      </c>
      <c r="I1518" t="s">
        <v>91</v>
      </c>
      <c r="J1518" t="s">
        <v>323</v>
      </c>
      <c r="K1518" t="s">
        <v>1118</v>
      </c>
      <c r="M1518">
        <v>11.78059178</v>
      </c>
      <c r="N1518">
        <v>15.823</v>
      </c>
      <c r="O1518">
        <v>12.00811597</v>
      </c>
      <c r="P1518">
        <v>13.093</v>
      </c>
      <c r="Q1518" s="86">
        <v>45434</v>
      </c>
      <c r="S1518">
        <v>0.84</v>
      </c>
      <c r="T1518">
        <v>0.84</v>
      </c>
      <c r="W1518">
        <v>6</v>
      </c>
      <c r="X1518" s="86">
        <v>45777</v>
      </c>
      <c r="Y1518">
        <v>4</v>
      </c>
      <c r="Z1518" s="86">
        <v>45747</v>
      </c>
      <c r="AA1518">
        <v>3</v>
      </c>
      <c r="AB1518">
        <v>3</v>
      </c>
      <c r="AC1518" t="s">
        <v>156</v>
      </c>
    </row>
    <row r="1519" spans="1:29" x14ac:dyDescent="0.2">
      <c r="A1519" t="s">
        <v>3862</v>
      </c>
      <c r="B1519" t="s">
        <v>3863</v>
      </c>
      <c r="C1519" t="s">
        <v>3862</v>
      </c>
      <c r="D1519" t="s">
        <v>84</v>
      </c>
      <c r="E1519" t="s">
        <v>564</v>
      </c>
      <c r="G1519" t="s">
        <v>90</v>
      </c>
      <c r="I1519" t="s">
        <v>91</v>
      </c>
      <c r="L1519">
        <v>19.443000000000001</v>
      </c>
      <c r="M1519">
        <v>19.420252999999999</v>
      </c>
      <c r="N1519">
        <v>19.475999999999999</v>
      </c>
      <c r="O1519">
        <v>15.113217840000001</v>
      </c>
      <c r="P1519">
        <v>16.437999999999999</v>
      </c>
      <c r="Q1519" s="86">
        <v>45821</v>
      </c>
      <c r="S1519">
        <v>1.5</v>
      </c>
      <c r="Y1519">
        <v>5</v>
      </c>
      <c r="Z1519" s="86">
        <v>45808</v>
      </c>
      <c r="AB1519">
        <v>3</v>
      </c>
      <c r="AC1519" t="s">
        <v>156</v>
      </c>
    </row>
    <row r="1520" spans="1:29" x14ac:dyDescent="0.2">
      <c r="A1520" t="s">
        <v>3864</v>
      </c>
      <c r="B1520" t="s">
        <v>3865</v>
      </c>
      <c r="C1520" t="s">
        <v>3864</v>
      </c>
      <c r="D1520" t="s">
        <v>84</v>
      </c>
      <c r="E1520" t="s">
        <v>89</v>
      </c>
      <c r="G1520" t="s">
        <v>90</v>
      </c>
      <c r="L1520">
        <v>4.5019999999999998</v>
      </c>
      <c r="M1520">
        <v>4.7067154469999997</v>
      </c>
      <c r="N1520">
        <v>4.6790000000000003</v>
      </c>
      <c r="O1520">
        <v>4.5064069079999998</v>
      </c>
      <c r="P1520">
        <v>4.2409999999999997</v>
      </c>
      <c r="Q1520" s="86">
        <v>45821</v>
      </c>
      <c r="S1520">
        <v>0.55000000000000004</v>
      </c>
      <c r="W1520">
        <v>4</v>
      </c>
      <c r="X1520" s="86">
        <v>45797</v>
      </c>
      <c r="Y1520">
        <v>3</v>
      </c>
      <c r="Z1520" s="86">
        <v>43738</v>
      </c>
      <c r="AB1520">
        <v>3</v>
      </c>
      <c r="AC1520" t="s">
        <v>156</v>
      </c>
    </row>
    <row r="1521" spans="1:29" x14ac:dyDescent="0.2">
      <c r="A1521" t="s">
        <v>3866</v>
      </c>
      <c r="B1521" t="s">
        <v>3867</v>
      </c>
      <c r="C1521" t="s">
        <v>3866</v>
      </c>
      <c r="D1521" t="s">
        <v>84</v>
      </c>
      <c r="E1521" t="s">
        <v>116</v>
      </c>
      <c r="G1521" t="s">
        <v>90</v>
      </c>
      <c r="H1521" t="s">
        <v>196</v>
      </c>
      <c r="L1521">
        <v>31.185600000000001</v>
      </c>
      <c r="M1521">
        <v>32.562231179999998</v>
      </c>
      <c r="N1521">
        <v>35.571300000000001</v>
      </c>
      <c r="O1521">
        <v>34.654802119999999</v>
      </c>
      <c r="P1521">
        <v>35.578099999999999</v>
      </c>
      <c r="Q1521" s="86">
        <v>45821</v>
      </c>
      <c r="AB1521">
        <v>5</v>
      </c>
      <c r="AC1521" t="s">
        <v>86</v>
      </c>
    </row>
    <row r="1522" spans="1:29" x14ac:dyDescent="0.2">
      <c r="A1522" t="s">
        <v>3868</v>
      </c>
      <c r="B1522" t="s">
        <v>3869</v>
      </c>
      <c r="C1522" t="s">
        <v>3868</v>
      </c>
      <c r="D1522" t="s">
        <v>84</v>
      </c>
      <c r="E1522" t="s">
        <v>89</v>
      </c>
      <c r="G1522" t="s">
        <v>90</v>
      </c>
      <c r="L1522">
        <v>15.467000000000001</v>
      </c>
      <c r="M1522">
        <v>12.19451825</v>
      </c>
      <c r="N1522">
        <v>15.641999999999999</v>
      </c>
      <c r="O1522">
        <v>12.309814879999999</v>
      </c>
      <c r="P1522">
        <v>12.471</v>
      </c>
      <c r="Q1522" s="86">
        <v>45821</v>
      </c>
      <c r="W1522">
        <v>5</v>
      </c>
      <c r="X1522" s="86">
        <v>45705</v>
      </c>
      <c r="Y1522">
        <v>4</v>
      </c>
      <c r="Z1522" s="86">
        <v>45657</v>
      </c>
      <c r="AB1522">
        <v>3</v>
      </c>
      <c r="AC1522" t="s">
        <v>156</v>
      </c>
    </row>
    <row r="1523" spans="1:29" x14ac:dyDescent="0.2">
      <c r="A1523" t="s">
        <v>3870</v>
      </c>
      <c r="B1523" t="s">
        <v>3871</v>
      </c>
      <c r="C1523" t="s">
        <v>3870</v>
      </c>
      <c r="D1523" t="s">
        <v>84</v>
      </c>
      <c r="E1523" t="s">
        <v>89</v>
      </c>
      <c r="F1523" t="s">
        <v>642</v>
      </c>
      <c r="G1523" t="s">
        <v>90</v>
      </c>
      <c r="I1523" t="s">
        <v>91</v>
      </c>
      <c r="K1523" t="s">
        <v>3872</v>
      </c>
      <c r="Q1523" s="86">
        <v>45154</v>
      </c>
      <c r="AA1523">
        <v>3</v>
      </c>
      <c r="AB1523">
        <v>5</v>
      </c>
      <c r="AC1523" t="s">
        <v>86</v>
      </c>
    </row>
    <row r="1524" spans="1:29" x14ac:dyDescent="0.2">
      <c r="A1524" t="s">
        <v>3873</v>
      </c>
      <c r="B1524" t="s">
        <v>3874</v>
      </c>
      <c r="C1524" t="s">
        <v>3873</v>
      </c>
      <c r="D1524" t="s">
        <v>84</v>
      </c>
      <c r="E1524" t="s">
        <v>89</v>
      </c>
      <c r="G1524" t="s">
        <v>90</v>
      </c>
      <c r="I1524" t="s">
        <v>91</v>
      </c>
      <c r="J1524" t="s">
        <v>323</v>
      </c>
      <c r="L1524">
        <v>8.282</v>
      </c>
      <c r="M1524">
        <v>7.9394799989999996</v>
      </c>
      <c r="N1524">
        <v>8.0109999999999992</v>
      </c>
      <c r="O1524">
        <v>7.3818468450000001</v>
      </c>
      <c r="P1524">
        <v>7.9569999999999999</v>
      </c>
      <c r="Q1524" s="86">
        <v>45821</v>
      </c>
      <c r="S1524">
        <v>0.28999999999999998</v>
      </c>
      <c r="T1524">
        <v>0.28999999999999998</v>
      </c>
      <c r="W1524">
        <v>5</v>
      </c>
      <c r="X1524" s="86">
        <v>45777</v>
      </c>
      <c r="Y1524">
        <v>3</v>
      </c>
      <c r="Z1524" s="86">
        <v>45777</v>
      </c>
      <c r="AA1524">
        <v>2</v>
      </c>
      <c r="AB1524">
        <v>3</v>
      </c>
      <c r="AC1524" t="s">
        <v>156</v>
      </c>
    </row>
    <row r="1525" spans="1:29" x14ac:dyDescent="0.2">
      <c r="A1525" t="s">
        <v>3875</v>
      </c>
      <c r="B1525" t="s">
        <v>3876</v>
      </c>
      <c r="C1525" t="s">
        <v>3875</v>
      </c>
      <c r="D1525" t="s">
        <v>84</v>
      </c>
      <c r="E1525" t="s">
        <v>89</v>
      </c>
      <c r="G1525" t="s">
        <v>90</v>
      </c>
      <c r="L1525">
        <v>11.311999999999999</v>
      </c>
      <c r="M1525">
        <v>9.7970463999999993</v>
      </c>
      <c r="N1525">
        <v>10.689</v>
      </c>
      <c r="O1525">
        <v>8.4300064839999997</v>
      </c>
      <c r="P1525">
        <v>8.2249999999999996</v>
      </c>
      <c r="Q1525" s="86">
        <v>45821</v>
      </c>
      <c r="W1525">
        <v>6</v>
      </c>
      <c r="X1525" s="86">
        <v>45747</v>
      </c>
      <c r="Y1525">
        <v>4</v>
      </c>
      <c r="Z1525" s="86">
        <v>45747</v>
      </c>
      <c r="AB1525">
        <v>3</v>
      </c>
      <c r="AC1525" t="s">
        <v>156</v>
      </c>
    </row>
    <row r="1526" spans="1:29" x14ac:dyDescent="0.2">
      <c r="A1526" t="s">
        <v>3877</v>
      </c>
      <c r="B1526" t="s">
        <v>3878</v>
      </c>
      <c r="C1526" t="s">
        <v>3877</v>
      </c>
      <c r="D1526" t="s">
        <v>84</v>
      </c>
      <c r="E1526" t="s">
        <v>89</v>
      </c>
      <c r="G1526" t="s">
        <v>90</v>
      </c>
      <c r="L1526">
        <v>5.234</v>
      </c>
      <c r="M1526">
        <v>5.5803912850000001</v>
      </c>
      <c r="N1526">
        <v>5.86</v>
      </c>
      <c r="O1526">
        <v>4.4345979959999999</v>
      </c>
      <c r="P1526">
        <v>3.5880000000000001</v>
      </c>
      <c r="Q1526" s="86">
        <v>45821</v>
      </c>
      <c r="W1526">
        <v>4</v>
      </c>
      <c r="X1526" s="86">
        <v>45747</v>
      </c>
      <c r="Y1526">
        <v>3</v>
      </c>
      <c r="Z1526" s="86">
        <v>45747</v>
      </c>
      <c r="AB1526">
        <v>3</v>
      </c>
      <c r="AC1526" t="s">
        <v>156</v>
      </c>
    </row>
    <row r="1527" spans="1:29" x14ac:dyDescent="0.2">
      <c r="A1527" t="s">
        <v>3879</v>
      </c>
      <c r="B1527" t="s">
        <v>3880</v>
      </c>
      <c r="C1527" t="s">
        <v>3879</v>
      </c>
      <c r="D1527" t="s">
        <v>84</v>
      </c>
      <c r="E1527" t="s">
        <v>89</v>
      </c>
      <c r="G1527" t="s">
        <v>90</v>
      </c>
      <c r="L1527">
        <v>7.2249999999999996</v>
      </c>
      <c r="M1527">
        <v>7.5183499539999996</v>
      </c>
      <c r="N1527">
        <v>7.7389999999999999</v>
      </c>
      <c r="O1527">
        <v>6.3621210189999999</v>
      </c>
      <c r="P1527">
        <v>6.0460000000000003</v>
      </c>
      <c r="Q1527" s="86">
        <v>45821</v>
      </c>
      <c r="W1527">
        <v>4</v>
      </c>
      <c r="X1527" s="86">
        <v>45747</v>
      </c>
      <c r="Y1527">
        <v>3</v>
      </c>
      <c r="Z1527" s="86">
        <v>45747</v>
      </c>
      <c r="AB1527">
        <v>3</v>
      </c>
      <c r="AC1527" t="s">
        <v>156</v>
      </c>
    </row>
    <row r="1528" spans="1:29" x14ac:dyDescent="0.2">
      <c r="A1528" t="s">
        <v>3881</v>
      </c>
      <c r="B1528" t="s">
        <v>3882</v>
      </c>
      <c r="C1528" t="s">
        <v>3881</v>
      </c>
      <c r="D1528" t="s">
        <v>84</v>
      </c>
      <c r="E1528" t="s">
        <v>89</v>
      </c>
      <c r="F1528" t="s">
        <v>642</v>
      </c>
      <c r="G1528" t="s">
        <v>90</v>
      </c>
      <c r="I1528" t="s">
        <v>91</v>
      </c>
      <c r="J1528" t="s">
        <v>323</v>
      </c>
      <c r="L1528">
        <v>8.8230000000000004</v>
      </c>
      <c r="M1528">
        <v>8.9876945740000007</v>
      </c>
      <c r="N1528">
        <v>9.1419999999999995</v>
      </c>
      <c r="O1528">
        <v>7.9424097009999999</v>
      </c>
      <c r="P1528">
        <v>8.1720000000000006</v>
      </c>
      <c r="Q1528" s="86">
        <v>45821</v>
      </c>
      <c r="S1528">
        <v>0.17</v>
      </c>
      <c r="V1528" t="s">
        <v>3883</v>
      </c>
      <c r="W1528">
        <v>5</v>
      </c>
      <c r="X1528" s="86">
        <v>45747</v>
      </c>
      <c r="Y1528">
        <v>3</v>
      </c>
      <c r="Z1528" s="86">
        <v>45747</v>
      </c>
      <c r="AA1528">
        <v>3</v>
      </c>
      <c r="AB1528">
        <v>3</v>
      </c>
      <c r="AC1528" t="s">
        <v>156</v>
      </c>
    </row>
    <row r="1529" spans="1:29" x14ac:dyDescent="0.2">
      <c r="A1529" t="s">
        <v>3884</v>
      </c>
      <c r="B1529" t="s">
        <v>3885</v>
      </c>
      <c r="C1529" t="s">
        <v>3884</v>
      </c>
      <c r="D1529" t="s">
        <v>84</v>
      </c>
      <c r="E1529" t="s">
        <v>89</v>
      </c>
      <c r="G1529" t="s">
        <v>90</v>
      </c>
      <c r="H1529" t="s">
        <v>1196</v>
      </c>
      <c r="I1529" t="s">
        <v>91</v>
      </c>
      <c r="L1529">
        <v>8.7989999999999995</v>
      </c>
      <c r="M1529">
        <v>8.9750062810000006</v>
      </c>
      <c r="N1529">
        <v>9.1419999999999995</v>
      </c>
      <c r="O1529">
        <v>7.9416321759999997</v>
      </c>
      <c r="P1529">
        <v>8.1709999999999994</v>
      </c>
      <c r="Q1529" s="86">
        <v>45821</v>
      </c>
      <c r="S1529">
        <v>0.17</v>
      </c>
      <c r="W1529">
        <v>5</v>
      </c>
      <c r="X1529" s="86">
        <v>45747</v>
      </c>
      <c r="Y1529">
        <v>3</v>
      </c>
      <c r="Z1529" s="86">
        <v>45747</v>
      </c>
      <c r="AB1529">
        <v>3</v>
      </c>
      <c r="AC1529" t="s">
        <v>156</v>
      </c>
    </row>
    <row r="1530" spans="1:29" x14ac:dyDescent="0.2">
      <c r="A1530" t="s">
        <v>3886</v>
      </c>
      <c r="B1530" t="s">
        <v>3887</v>
      </c>
      <c r="C1530" t="s">
        <v>3886</v>
      </c>
      <c r="D1530" t="s">
        <v>84</v>
      </c>
      <c r="E1530" t="s">
        <v>89</v>
      </c>
      <c r="G1530" t="s">
        <v>90</v>
      </c>
      <c r="I1530" t="s">
        <v>91</v>
      </c>
      <c r="J1530" t="s">
        <v>323</v>
      </c>
      <c r="K1530" t="s">
        <v>778</v>
      </c>
      <c r="L1530">
        <v>10.364000000000001</v>
      </c>
      <c r="M1530">
        <v>10.451941400000001</v>
      </c>
      <c r="N1530">
        <v>10.577999999999999</v>
      </c>
      <c r="O1530">
        <v>9.5327707279999991</v>
      </c>
      <c r="P1530">
        <v>10.169</v>
      </c>
      <c r="Q1530" s="86">
        <v>45821</v>
      </c>
      <c r="S1530">
        <v>0.17</v>
      </c>
      <c r="V1530" t="s">
        <v>3888</v>
      </c>
      <c r="W1530">
        <v>5</v>
      </c>
      <c r="X1530" s="86">
        <v>45747</v>
      </c>
      <c r="Y1530">
        <v>4</v>
      </c>
      <c r="Z1530" s="86">
        <v>45747</v>
      </c>
      <c r="AA1530">
        <v>2</v>
      </c>
      <c r="AB1530">
        <v>3</v>
      </c>
      <c r="AC1530" t="s">
        <v>156</v>
      </c>
    </row>
    <row r="1531" spans="1:29" x14ac:dyDescent="0.2">
      <c r="A1531" t="s">
        <v>3889</v>
      </c>
      <c r="B1531" t="s">
        <v>3890</v>
      </c>
      <c r="C1531" t="s">
        <v>3889</v>
      </c>
      <c r="D1531" t="s">
        <v>84</v>
      </c>
      <c r="E1531" t="s">
        <v>89</v>
      </c>
      <c r="G1531" t="s">
        <v>90</v>
      </c>
      <c r="I1531" t="s">
        <v>91</v>
      </c>
      <c r="J1531" t="s">
        <v>323</v>
      </c>
      <c r="K1531" t="s">
        <v>1010</v>
      </c>
      <c r="L1531">
        <v>16.347000000000001</v>
      </c>
      <c r="M1531">
        <v>11.44495566</v>
      </c>
      <c r="N1531">
        <v>15.645</v>
      </c>
      <c r="O1531">
        <v>9.9320404819999997</v>
      </c>
      <c r="P1531">
        <v>9.6319999999999997</v>
      </c>
      <c r="Q1531" s="86">
        <v>45821</v>
      </c>
      <c r="S1531">
        <v>0.96</v>
      </c>
      <c r="T1531">
        <v>0.75</v>
      </c>
      <c r="V1531" t="s">
        <v>3891</v>
      </c>
      <c r="W1531">
        <v>6</v>
      </c>
      <c r="X1531" s="86">
        <v>45747</v>
      </c>
      <c r="Y1531">
        <v>4</v>
      </c>
      <c r="Z1531" s="86">
        <v>45747</v>
      </c>
      <c r="AA1531">
        <v>3</v>
      </c>
      <c r="AB1531">
        <v>3</v>
      </c>
      <c r="AC1531" t="s">
        <v>156</v>
      </c>
    </row>
    <row r="1532" spans="1:29" x14ac:dyDescent="0.2">
      <c r="A1532" t="s">
        <v>3892</v>
      </c>
      <c r="B1532" t="s">
        <v>3893</v>
      </c>
      <c r="C1532" t="s">
        <v>3892</v>
      </c>
      <c r="D1532" t="s">
        <v>84</v>
      </c>
      <c r="E1532" t="s">
        <v>564</v>
      </c>
      <c r="F1532" t="s">
        <v>117</v>
      </c>
      <c r="G1532" t="s">
        <v>90</v>
      </c>
      <c r="I1532" t="s">
        <v>91</v>
      </c>
      <c r="J1532" t="s">
        <v>323</v>
      </c>
      <c r="L1532">
        <v>17.47</v>
      </c>
      <c r="M1532">
        <v>16.68561463</v>
      </c>
      <c r="N1532">
        <v>18.181999999999999</v>
      </c>
      <c r="O1532">
        <v>15.809558709999999</v>
      </c>
      <c r="P1532">
        <v>16.463000000000001</v>
      </c>
      <c r="Q1532" s="86">
        <v>45821</v>
      </c>
      <c r="T1532">
        <v>1</v>
      </c>
      <c r="V1532" t="s">
        <v>3894</v>
      </c>
      <c r="W1532">
        <v>4</v>
      </c>
      <c r="X1532" s="86">
        <v>43641</v>
      </c>
      <c r="Y1532">
        <v>5</v>
      </c>
      <c r="Z1532" s="86">
        <v>45624</v>
      </c>
      <c r="AA1532">
        <v>4</v>
      </c>
      <c r="AB1532">
        <v>3</v>
      </c>
      <c r="AC1532" t="s">
        <v>156</v>
      </c>
    </row>
    <row r="1533" spans="1:29" x14ac:dyDescent="0.2">
      <c r="A1533" t="s">
        <v>3895</v>
      </c>
      <c r="B1533" t="s">
        <v>3896</v>
      </c>
      <c r="C1533" t="s">
        <v>3895</v>
      </c>
      <c r="D1533" t="s">
        <v>84</v>
      </c>
      <c r="E1533" t="s">
        <v>89</v>
      </c>
      <c r="G1533" t="s">
        <v>90</v>
      </c>
      <c r="I1533" t="s">
        <v>91</v>
      </c>
      <c r="J1533" t="s">
        <v>323</v>
      </c>
      <c r="L1533">
        <v>8.1829999999999998</v>
      </c>
      <c r="M1533">
        <v>7.6835086060000002</v>
      </c>
      <c r="N1533">
        <v>7.7229999999999999</v>
      </c>
      <c r="O1533">
        <v>7.1823151650000003</v>
      </c>
      <c r="P1533">
        <v>7.6390000000000002</v>
      </c>
      <c r="Q1533" s="86">
        <v>45821</v>
      </c>
      <c r="S1533">
        <v>0.56000000000000005</v>
      </c>
      <c r="V1533" t="s">
        <v>3897</v>
      </c>
      <c r="W1533">
        <v>5</v>
      </c>
      <c r="X1533" s="86">
        <v>45777</v>
      </c>
      <c r="Y1533">
        <v>5</v>
      </c>
      <c r="Z1533" s="86">
        <v>45777</v>
      </c>
      <c r="AA1533">
        <v>2</v>
      </c>
      <c r="AB1533">
        <v>3</v>
      </c>
      <c r="AC1533" t="s">
        <v>156</v>
      </c>
    </row>
    <row r="1534" spans="1:29" x14ac:dyDescent="0.2">
      <c r="A1534" t="s">
        <v>3898</v>
      </c>
      <c r="B1534" t="s">
        <v>3899</v>
      </c>
      <c r="C1534" t="s">
        <v>3898</v>
      </c>
      <c r="D1534" t="s">
        <v>84</v>
      </c>
      <c r="E1534" t="s">
        <v>1164</v>
      </c>
      <c r="F1534" t="s">
        <v>642</v>
      </c>
      <c r="G1534" t="s">
        <v>90</v>
      </c>
      <c r="I1534" t="s">
        <v>91</v>
      </c>
      <c r="J1534" t="s">
        <v>323</v>
      </c>
      <c r="K1534" t="s">
        <v>3900</v>
      </c>
      <c r="L1534">
        <v>17.035</v>
      </c>
      <c r="M1534">
        <v>13.748032</v>
      </c>
      <c r="N1534">
        <v>14.815</v>
      </c>
      <c r="O1534">
        <v>11.356825329999999</v>
      </c>
      <c r="P1534">
        <v>9.8569999999999993</v>
      </c>
      <c r="Q1534" s="86">
        <v>45821</v>
      </c>
      <c r="S1534">
        <v>0.9</v>
      </c>
      <c r="T1534">
        <v>0.75</v>
      </c>
      <c r="V1534" t="s">
        <v>3901</v>
      </c>
      <c r="W1534">
        <v>6</v>
      </c>
      <c r="X1534" s="86">
        <v>45790</v>
      </c>
      <c r="Y1534">
        <v>3</v>
      </c>
      <c r="Z1534" s="86">
        <v>44926</v>
      </c>
      <c r="AA1534">
        <v>4</v>
      </c>
      <c r="AB1534">
        <v>3</v>
      </c>
      <c r="AC1534" t="s">
        <v>156</v>
      </c>
    </row>
    <row r="1535" spans="1:29" x14ac:dyDescent="0.2">
      <c r="A1535" t="s">
        <v>3902</v>
      </c>
      <c r="B1535" t="s">
        <v>3903</v>
      </c>
      <c r="C1535" t="s">
        <v>3902</v>
      </c>
      <c r="D1535" t="s">
        <v>84</v>
      </c>
      <c r="F1535" t="s">
        <v>642</v>
      </c>
      <c r="G1535" t="s">
        <v>98</v>
      </c>
      <c r="K1535" t="s">
        <v>3900</v>
      </c>
      <c r="L1535">
        <v>17.029</v>
      </c>
      <c r="M1535">
        <v>13.74968977</v>
      </c>
      <c r="N1535">
        <v>14.813000000000001</v>
      </c>
      <c r="O1535">
        <v>11.31787272</v>
      </c>
      <c r="P1535">
        <v>9.8450000000000006</v>
      </c>
      <c r="Q1535" s="86">
        <v>45821</v>
      </c>
      <c r="S1535">
        <v>0.9</v>
      </c>
      <c r="V1535" t="s">
        <v>3904</v>
      </c>
      <c r="W1535">
        <v>6</v>
      </c>
      <c r="X1535" s="86">
        <v>45790</v>
      </c>
      <c r="Y1535">
        <v>3</v>
      </c>
      <c r="Z1535" s="86">
        <v>44926</v>
      </c>
      <c r="AB1535">
        <v>3</v>
      </c>
      <c r="AC1535" t="s">
        <v>156</v>
      </c>
    </row>
    <row r="1536" spans="1:29" x14ac:dyDescent="0.2">
      <c r="A1536" t="s">
        <v>3905</v>
      </c>
      <c r="B1536" t="s">
        <v>3906</v>
      </c>
      <c r="C1536" t="s">
        <v>3905</v>
      </c>
      <c r="D1536" t="s">
        <v>84</v>
      </c>
      <c r="E1536" t="s">
        <v>89</v>
      </c>
      <c r="G1536" t="s">
        <v>90</v>
      </c>
      <c r="L1536">
        <v>17.225000000000001</v>
      </c>
      <c r="M1536">
        <v>12.76150378</v>
      </c>
      <c r="N1536">
        <v>16.265000000000001</v>
      </c>
      <c r="O1536">
        <v>9.712395463</v>
      </c>
      <c r="P1536">
        <v>10.256</v>
      </c>
      <c r="Q1536" s="86">
        <v>45821</v>
      </c>
      <c r="W1536">
        <v>6</v>
      </c>
      <c r="X1536" s="86">
        <v>45747</v>
      </c>
      <c r="Y1536">
        <v>4</v>
      </c>
      <c r="Z1536" s="86">
        <v>45747</v>
      </c>
      <c r="AB1536">
        <v>3</v>
      </c>
      <c r="AC1536" t="s">
        <v>156</v>
      </c>
    </row>
    <row r="1537" spans="1:29" x14ac:dyDescent="0.2">
      <c r="A1537" t="s">
        <v>3907</v>
      </c>
      <c r="B1537" t="s">
        <v>3908</v>
      </c>
      <c r="C1537" t="s">
        <v>3907</v>
      </c>
      <c r="D1537" t="s">
        <v>84</v>
      </c>
      <c r="E1537" t="s">
        <v>116</v>
      </c>
      <c r="G1537" t="s">
        <v>90</v>
      </c>
      <c r="I1537" t="s">
        <v>91</v>
      </c>
      <c r="L1537">
        <v>15.315</v>
      </c>
      <c r="M1537">
        <v>11.74279965</v>
      </c>
      <c r="N1537">
        <v>15.744</v>
      </c>
      <c r="O1537">
        <v>9.0887720400000003</v>
      </c>
      <c r="P1537">
        <v>11.206</v>
      </c>
      <c r="Q1537" s="86">
        <v>45821</v>
      </c>
      <c r="S1537">
        <v>0.2</v>
      </c>
      <c r="W1537">
        <v>5</v>
      </c>
      <c r="X1537" s="86">
        <v>45747</v>
      </c>
      <c r="Y1537">
        <v>4</v>
      </c>
      <c r="Z1537" s="86">
        <v>45747</v>
      </c>
      <c r="AB1537">
        <v>3</v>
      </c>
      <c r="AC1537" t="s">
        <v>156</v>
      </c>
    </row>
    <row r="1538" spans="1:29" x14ac:dyDescent="0.2">
      <c r="A1538" t="s">
        <v>3909</v>
      </c>
      <c r="B1538" t="s">
        <v>3910</v>
      </c>
      <c r="C1538" t="s">
        <v>3909</v>
      </c>
      <c r="D1538" t="s">
        <v>84</v>
      </c>
      <c r="E1538" t="s">
        <v>89</v>
      </c>
      <c r="F1538" t="s">
        <v>642</v>
      </c>
      <c r="G1538" t="s">
        <v>90</v>
      </c>
      <c r="I1538" t="s">
        <v>91</v>
      </c>
      <c r="J1538" t="s">
        <v>323</v>
      </c>
      <c r="K1538" t="s">
        <v>778</v>
      </c>
      <c r="L1538">
        <v>19.948</v>
      </c>
      <c r="M1538">
        <v>17.876904150000001</v>
      </c>
      <c r="N1538">
        <v>19.879000000000001</v>
      </c>
      <c r="O1538">
        <v>16.553332699999999</v>
      </c>
      <c r="P1538">
        <v>19.010999999999999</v>
      </c>
      <c r="Q1538" s="86">
        <v>45821</v>
      </c>
      <c r="S1538">
        <v>0.91</v>
      </c>
      <c r="W1538">
        <v>6</v>
      </c>
      <c r="X1538" s="86">
        <v>45747</v>
      </c>
      <c r="Y1538">
        <v>5</v>
      </c>
      <c r="Z1538" s="86">
        <v>45747</v>
      </c>
      <c r="AA1538">
        <v>3</v>
      </c>
      <c r="AB1538">
        <v>3</v>
      </c>
      <c r="AC1538" t="s">
        <v>156</v>
      </c>
    </row>
    <row r="1539" spans="1:29" x14ac:dyDescent="0.2">
      <c r="A1539" t="s">
        <v>3911</v>
      </c>
      <c r="B1539" t="s">
        <v>3912</v>
      </c>
      <c r="C1539" t="s">
        <v>3911</v>
      </c>
      <c r="D1539" t="s">
        <v>84</v>
      </c>
      <c r="E1539" t="s">
        <v>89</v>
      </c>
      <c r="F1539" t="s">
        <v>642</v>
      </c>
      <c r="G1539" t="s">
        <v>90</v>
      </c>
      <c r="I1539" t="s">
        <v>91</v>
      </c>
      <c r="J1539" t="s">
        <v>323</v>
      </c>
      <c r="K1539" t="s">
        <v>778</v>
      </c>
      <c r="M1539">
        <v>10.868653889999999</v>
      </c>
      <c r="N1539">
        <v>11.71</v>
      </c>
      <c r="O1539">
        <v>8.9065454000000006</v>
      </c>
      <c r="P1539">
        <v>8.798</v>
      </c>
      <c r="Q1539" s="86">
        <v>45434</v>
      </c>
      <c r="S1539">
        <v>0.47</v>
      </c>
      <c r="W1539">
        <v>6</v>
      </c>
      <c r="X1539" s="86">
        <v>45747</v>
      </c>
      <c r="Y1539">
        <v>4</v>
      </c>
      <c r="Z1539" s="86">
        <v>45747</v>
      </c>
      <c r="AA1539">
        <v>3</v>
      </c>
      <c r="AB1539">
        <v>3</v>
      </c>
      <c r="AC1539" t="s">
        <v>156</v>
      </c>
    </row>
    <row r="1540" spans="1:29" x14ac:dyDescent="0.2">
      <c r="A1540" t="s">
        <v>3913</v>
      </c>
      <c r="B1540" t="s">
        <v>3914</v>
      </c>
      <c r="C1540" t="s">
        <v>3913</v>
      </c>
      <c r="D1540" t="s">
        <v>84</v>
      </c>
      <c r="E1540" t="s">
        <v>89</v>
      </c>
      <c r="G1540" t="s">
        <v>90</v>
      </c>
      <c r="I1540" t="s">
        <v>91</v>
      </c>
      <c r="L1540">
        <v>14.696</v>
      </c>
      <c r="M1540">
        <v>10.52017936</v>
      </c>
      <c r="N1540">
        <v>14.148999999999999</v>
      </c>
      <c r="O1540">
        <v>9.0235933859999999</v>
      </c>
      <c r="P1540">
        <v>10.401999999999999</v>
      </c>
      <c r="Q1540" s="86">
        <v>45821</v>
      </c>
      <c r="S1540">
        <v>0.53</v>
      </c>
      <c r="W1540">
        <v>5</v>
      </c>
      <c r="X1540" s="86">
        <v>45694</v>
      </c>
      <c r="Y1540">
        <v>4</v>
      </c>
      <c r="Z1540" s="86">
        <v>45691</v>
      </c>
      <c r="AB1540">
        <v>3</v>
      </c>
      <c r="AC1540" t="s">
        <v>156</v>
      </c>
    </row>
    <row r="1541" spans="1:29" x14ac:dyDescent="0.2">
      <c r="A1541" t="s">
        <v>3915</v>
      </c>
      <c r="B1541" t="s">
        <v>3916</v>
      </c>
      <c r="C1541" t="s">
        <v>3915</v>
      </c>
      <c r="D1541" t="s">
        <v>84</v>
      </c>
      <c r="E1541" t="s">
        <v>89</v>
      </c>
      <c r="G1541" t="s">
        <v>90</v>
      </c>
      <c r="H1541" t="s">
        <v>163</v>
      </c>
      <c r="I1541" t="s">
        <v>91</v>
      </c>
      <c r="L1541">
        <v>18.369</v>
      </c>
      <c r="M1541">
        <v>13.93476209</v>
      </c>
      <c r="N1541">
        <v>19.585999999999999</v>
      </c>
      <c r="O1541">
        <v>15.997148579999999</v>
      </c>
      <c r="P1541">
        <v>17.582000000000001</v>
      </c>
      <c r="Q1541" s="86">
        <v>45821</v>
      </c>
      <c r="S1541">
        <v>0.8</v>
      </c>
      <c r="W1541">
        <v>5</v>
      </c>
      <c r="X1541" s="86">
        <v>45790</v>
      </c>
      <c r="Y1541">
        <v>3</v>
      </c>
      <c r="Z1541" s="86">
        <v>45777</v>
      </c>
      <c r="AB1541">
        <v>3</v>
      </c>
      <c r="AC1541" t="s">
        <v>156</v>
      </c>
    </row>
    <row r="1542" spans="1:29" x14ac:dyDescent="0.2">
      <c r="A1542" t="s">
        <v>3917</v>
      </c>
      <c r="B1542" t="s">
        <v>3918</v>
      </c>
      <c r="C1542" t="s">
        <v>3917</v>
      </c>
      <c r="D1542" t="s">
        <v>84</v>
      </c>
      <c r="E1542" t="s">
        <v>89</v>
      </c>
      <c r="G1542" t="s">
        <v>90</v>
      </c>
      <c r="I1542" t="s">
        <v>91</v>
      </c>
      <c r="J1542" t="s">
        <v>323</v>
      </c>
      <c r="K1542" t="s">
        <v>3919</v>
      </c>
      <c r="L1542">
        <v>18.369</v>
      </c>
      <c r="M1542">
        <v>13.934138129999999</v>
      </c>
      <c r="N1542">
        <v>19.585000000000001</v>
      </c>
      <c r="O1542">
        <v>15.996798630000001</v>
      </c>
      <c r="P1542">
        <v>17.582000000000001</v>
      </c>
      <c r="Q1542" s="86">
        <v>45821</v>
      </c>
      <c r="S1542">
        <v>1.32</v>
      </c>
      <c r="T1542">
        <v>0.8</v>
      </c>
      <c r="V1542" t="s">
        <v>3920</v>
      </c>
      <c r="W1542">
        <v>5</v>
      </c>
      <c r="X1542" s="86">
        <v>45790</v>
      </c>
      <c r="Y1542">
        <v>3</v>
      </c>
      <c r="Z1542" s="86">
        <v>45777</v>
      </c>
      <c r="AA1542">
        <v>3</v>
      </c>
      <c r="AB1542">
        <v>3</v>
      </c>
      <c r="AC1542" t="s">
        <v>156</v>
      </c>
    </row>
    <row r="1543" spans="1:29" x14ac:dyDescent="0.2">
      <c r="A1543" t="s">
        <v>17697</v>
      </c>
      <c r="B1543" t="s">
        <v>17698</v>
      </c>
      <c r="C1543" t="s">
        <v>17697</v>
      </c>
      <c r="D1543" t="s">
        <v>84</v>
      </c>
      <c r="E1543" t="s">
        <v>89</v>
      </c>
      <c r="G1543" t="s">
        <v>90</v>
      </c>
      <c r="H1543" t="s">
        <v>17679</v>
      </c>
      <c r="I1543" t="s">
        <v>91</v>
      </c>
      <c r="L1543">
        <v>18.370999999999999</v>
      </c>
      <c r="M1543">
        <v>13.93556487</v>
      </c>
      <c r="N1543">
        <v>19.587</v>
      </c>
      <c r="O1543">
        <v>15.998325510000001</v>
      </c>
      <c r="P1543">
        <v>17.582999999999998</v>
      </c>
      <c r="Q1543" s="86">
        <v>45821</v>
      </c>
      <c r="S1543">
        <v>0.7</v>
      </c>
      <c r="W1543">
        <v>5</v>
      </c>
      <c r="X1543" s="86">
        <v>45790</v>
      </c>
      <c r="Y1543">
        <v>4</v>
      </c>
      <c r="Z1543" s="86">
        <v>45777</v>
      </c>
      <c r="AB1543">
        <v>3</v>
      </c>
      <c r="AC1543" t="s">
        <v>156</v>
      </c>
    </row>
    <row r="1544" spans="1:29" x14ac:dyDescent="0.2">
      <c r="A1544" t="s">
        <v>3921</v>
      </c>
      <c r="B1544" t="s">
        <v>3922</v>
      </c>
      <c r="C1544" t="s">
        <v>3921</v>
      </c>
      <c r="D1544" t="s">
        <v>84</v>
      </c>
      <c r="E1544" t="s">
        <v>89</v>
      </c>
      <c r="G1544" t="s">
        <v>90</v>
      </c>
      <c r="H1544" t="s">
        <v>1124</v>
      </c>
      <c r="L1544">
        <v>2.988</v>
      </c>
      <c r="M1544">
        <v>3.0739277509999998</v>
      </c>
      <c r="N1544">
        <v>3.028</v>
      </c>
      <c r="O1544">
        <v>1.458588518</v>
      </c>
      <c r="P1544">
        <v>1.897</v>
      </c>
      <c r="Q1544" s="86">
        <v>45821</v>
      </c>
      <c r="S1544">
        <v>0.82</v>
      </c>
      <c r="W1544">
        <v>4</v>
      </c>
      <c r="X1544" s="86">
        <v>45504</v>
      </c>
      <c r="Y1544">
        <v>2</v>
      </c>
      <c r="Z1544" s="86">
        <v>45504</v>
      </c>
      <c r="AB1544">
        <v>2</v>
      </c>
      <c r="AC1544" t="s">
        <v>153</v>
      </c>
    </row>
    <row r="1545" spans="1:29" x14ac:dyDescent="0.2">
      <c r="A1545" t="s">
        <v>3923</v>
      </c>
      <c r="B1545" t="s">
        <v>3924</v>
      </c>
      <c r="C1545" t="s">
        <v>3923</v>
      </c>
      <c r="D1545" t="s">
        <v>84</v>
      </c>
      <c r="E1545" t="s">
        <v>89</v>
      </c>
      <c r="F1545" t="s">
        <v>642</v>
      </c>
      <c r="G1545" t="s">
        <v>90</v>
      </c>
      <c r="I1545" t="s">
        <v>91</v>
      </c>
      <c r="J1545" t="s">
        <v>323</v>
      </c>
      <c r="K1545" t="s">
        <v>1160</v>
      </c>
      <c r="L1545">
        <v>5.7329999999999997</v>
      </c>
      <c r="M1545">
        <v>5.9320720089999996</v>
      </c>
      <c r="N1545">
        <v>6.5170000000000003</v>
      </c>
      <c r="O1545">
        <v>4.5494584119999999</v>
      </c>
      <c r="P1545">
        <v>3.6850000000000001</v>
      </c>
      <c r="Q1545" s="86">
        <v>45821</v>
      </c>
      <c r="S1545">
        <v>0.8</v>
      </c>
      <c r="T1545">
        <v>0.5</v>
      </c>
      <c r="V1545" t="s">
        <v>3925</v>
      </c>
      <c r="W1545">
        <v>4</v>
      </c>
      <c r="X1545" s="86">
        <v>45772</v>
      </c>
      <c r="Y1545">
        <v>3</v>
      </c>
      <c r="Z1545" s="86">
        <v>45772</v>
      </c>
      <c r="AA1545">
        <v>2</v>
      </c>
      <c r="AB1545">
        <v>3</v>
      </c>
      <c r="AC1545" t="s">
        <v>156</v>
      </c>
    </row>
    <row r="1546" spans="1:29" x14ac:dyDescent="0.2">
      <c r="A1546" t="s">
        <v>3926</v>
      </c>
      <c r="B1546" t="s">
        <v>3927</v>
      </c>
      <c r="C1546" t="s">
        <v>3926</v>
      </c>
      <c r="D1546" t="s">
        <v>84</v>
      </c>
      <c r="E1546" t="s">
        <v>89</v>
      </c>
      <c r="G1546" t="s">
        <v>90</v>
      </c>
      <c r="I1546" t="s">
        <v>91</v>
      </c>
      <c r="J1546" t="s">
        <v>323</v>
      </c>
      <c r="K1546" t="s">
        <v>1160</v>
      </c>
      <c r="L1546">
        <v>13.492000000000001</v>
      </c>
      <c r="M1546">
        <v>11.30888064</v>
      </c>
      <c r="N1546">
        <v>13.1</v>
      </c>
      <c r="O1546">
        <v>10.01297873</v>
      </c>
      <c r="P1546">
        <v>11.808</v>
      </c>
      <c r="Q1546" s="86">
        <v>45821</v>
      </c>
      <c r="S1546">
        <v>0.92</v>
      </c>
      <c r="T1546">
        <v>0.75</v>
      </c>
      <c r="V1546" t="s">
        <v>3928</v>
      </c>
      <c r="W1546">
        <v>6</v>
      </c>
      <c r="X1546" s="86">
        <v>45772</v>
      </c>
      <c r="Y1546">
        <v>4</v>
      </c>
      <c r="Z1546" s="86">
        <v>45772</v>
      </c>
      <c r="AA1546">
        <v>3</v>
      </c>
      <c r="AB1546">
        <v>3</v>
      </c>
      <c r="AC1546" t="s">
        <v>156</v>
      </c>
    </row>
    <row r="1547" spans="1:29" x14ac:dyDescent="0.2">
      <c r="A1547" t="s">
        <v>3929</v>
      </c>
      <c r="B1547" t="s">
        <v>3930</v>
      </c>
      <c r="C1547" t="s">
        <v>3929</v>
      </c>
      <c r="D1547" t="s">
        <v>84</v>
      </c>
      <c r="E1547" t="s">
        <v>89</v>
      </c>
      <c r="G1547" t="s">
        <v>90</v>
      </c>
      <c r="I1547" t="s">
        <v>91</v>
      </c>
      <c r="J1547" t="s">
        <v>323</v>
      </c>
      <c r="K1547" t="s">
        <v>1160</v>
      </c>
      <c r="L1547">
        <v>11.695</v>
      </c>
      <c r="M1547">
        <v>11.25913098</v>
      </c>
      <c r="N1547">
        <v>12.052</v>
      </c>
      <c r="O1547">
        <v>9.9473622049999992</v>
      </c>
      <c r="P1547">
        <v>10.54</v>
      </c>
      <c r="Q1547" s="86">
        <v>45821</v>
      </c>
      <c r="S1547">
        <v>0.8</v>
      </c>
      <c r="T1547">
        <v>0.75</v>
      </c>
      <c r="V1547" t="s">
        <v>3931</v>
      </c>
      <c r="W1547">
        <v>6</v>
      </c>
      <c r="X1547" s="86">
        <v>45772</v>
      </c>
      <c r="Y1547">
        <v>4</v>
      </c>
      <c r="Z1547" s="86">
        <v>45772</v>
      </c>
      <c r="AA1547">
        <v>3</v>
      </c>
      <c r="AB1547">
        <v>3</v>
      </c>
      <c r="AC1547" t="s">
        <v>156</v>
      </c>
    </row>
    <row r="1548" spans="1:29" x14ac:dyDescent="0.2">
      <c r="A1548" t="s">
        <v>3932</v>
      </c>
      <c r="B1548" t="s">
        <v>3933</v>
      </c>
      <c r="C1548" t="s">
        <v>3932</v>
      </c>
      <c r="D1548" t="s">
        <v>84</v>
      </c>
      <c r="E1548" t="s">
        <v>116</v>
      </c>
      <c r="G1548" t="s">
        <v>90</v>
      </c>
      <c r="H1548" t="s">
        <v>196</v>
      </c>
      <c r="AB1548">
        <v>2</v>
      </c>
      <c r="AC1548" t="s">
        <v>153</v>
      </c>
    </row>
    <row r="1549" spans="1:29" x14ac:dyDescent="0.2">
      <c r="A1549" t="s">
        <v>3934</v>
      </c>
      <c r="B1549" t="s">
        <v>3935</v>
      </c>
      <c r="C1549" t="s">
        <v>3934</v>
      </c>
      <c r="D1549" t="s">
        <v>84</v>
      </c>
      <c r="E1549" t="s">
        <v>89</v>
      </c>
      <c r="G1549" t="s">
        <v>90</v>
      </c>
      <c r="H1549" t="s">
        <v>1196</v>
      </c>
      <c r="I1549" t="s">
        <v>91</v>
      </c>
      <c r="L1549">
        <v>32.593000000000004</v>
      </c>
      <c r="M1549">
        <v>31.40250211</v>
      </c>
      <c r="N1549">
        <v>27.564</v>
      </c>
      <c r="O1549">
        <v>26.314078720000001</v>
      </c>
      <c r="P1549">
        <v>26.097999999999999</v>
      </c>
      <c r="Q1549" s="86">
        <v>45821</v>
      </c>
      <c r="S1549">
        <v>0.34</v>
      </c>
      <c r="W1549">
        <v>7</v>
      </c>
      <c r="X1549" s="86">
        <v>45694</v>
      </c>
      <c r="Y1549">
        <v>6</v>
      </c>
      <c r="Z1549" s="86">
        <v>45495</v>
      </c>
      <c r="AB1549">
        <v>4</v>
      </c>
      <c r="AC1549" t="s">
        <v>127</v>
      </c>
    </row>
    <row r="1550" spans="1:29" x14ac:dyDescent="0.2">
      <c r="A1550" t="s">
        <v>3936</v>
      </c>
      <c r="B1550" t="s">
        <v>3937</v>
      </c>
      <c r="C1550" t="s">
        <v>3936</v>
      </c>
      <c r="D1550" t="s">
        <v>84</v>
      </c>
      <c r="E1550" t="s">
        <v>89</v>
      </c>
      <c r="G1550" t="s">
        <v>90</v>
      </c>
      <c r="I1550" t="s">
        <v>91</v>
      </c>
      <c r="J1550" t="s">
        <v>323</v>
      </c>
      <c r="K1550" t="s">
        <v>1022</v>
      </c>
      <c r="L1550">
        <v>32.576000000000001</v>
      </c>
      <c r="M1550">
        <v>31.388233790000001</v>
      </c>
      <c r="N1550">
        <v>27.542000000000002</v>
      </c>
      <c r="O1550">
        <v>26.271411570000001</v>
      </c>
      <c r="P1550">
        <v>26.045000000000002</v>
      </c>
      <c r="Q1550" s="86">
        <v>45821</v>
      </c>
      <c r="S1550">
        <v>0.36</v>
      </c>
      <c r="T1550">
        <v>0.5</v>
      </c>
      <c r="W1550">
        <v>7</v>
      </c>
      <c r="X1550" s="86">
        <v>45694</v>
      </c>
      <c r="Y1550">
        <v>6</v>
      </c>
      <c r="Z1550" s="86">
        <v>45495</v>
      </c>
      <c r="AA1550">
        <v>3</v>
      </c>
      <c r="AB1550">
        <v>4</v>
      </c>
      <c r="AC1550" t="s">
        <v>127</v>
      </c>
    </row>
    <row r="1551" spans="1:29" x14ac:dyDescent="0.2">
      <c r="A1551" t="s">
        <v>3938</v>
      </c>
      <c r="B1551" t="s">
        <v>3939</v>
      </c>
      <c r="C1551" t="s">
        <v>3938</v>
      </c>
      <c r="D1551" t="s">
        <v>84</v>
      </c>
      <c r="E1551" t="s">
        <v>89</v>
      </c>
      <c r="G1551" t="s">
        <v>90</v>
      </c>
      <c r="I1551" t="s">
        <v>91</v>
      </c>
      <c r="J1551" t="s">
        <v>323</v>
      </c>
      <c r="K1551" t="s">
        <v>1022</v>
      </c>
      <c r="L1551">
        <v>12.505000000000001</v>
      </c>
      <c r="M1551">
        <v>11.05069638</v>
      </c>
      <c r="N1551">
        <v>11.275</v>
      </c>
      <c r="O1551">
        <v>9.5367666030000002</v>
      </c>
      <c r="P1551">
        <v>8.3960000000000008</v>
      </c>
      <c r="Q1551" s="86">
        <v>45821</v>
      </c>
      <c r="S1551">
        <v>0.44</v>
      </c>
      <c r="T1551">
        <v>0.6</v>
      </c>
      <c r="V1551" t="s">
        <v>3940</v>
      </c>
      <c r="W1551">
        <v>6</v>
      </c>
      <c r="X1551" s="86">
        <v>45694</v>
      </c>
      <c r="Y1551">
        <v>4</v>
      </c>
      <c r="Z1551" s="86">
        <v>45495</v>
      </c>
      <c r="AA1551">
        <v>3</v>
      </c>
      <c r="AB1551">
        <v>3</v>
      </c>
      <c r="AC1551" t="s">
        <v>156</v>
      </c>
    </row>
    <row r="1552" spans="1:29" x14ac:dyDescent="0.2">
      <c r="A1552" t="s">
        <v>3941</v>
      </c>
      <c r="B1552" t="s">
        <v>3942</v>
      </c>
      <c r="C1552" t="s">
        <v>3941</v>
      </c>
      <c r="D1552" t="s">
        <v>84</v>
      </c>
      <c r="E1552" t="s">
        <v>89</v>
      </c>
      <c r="F1552" t="s">
        <v>642</v>
      </c>
      <c r="G1552" t="s">
        <v>90</v>
      </c>
      <c r="I1552" t="s">
        <v>91</v>
      </c>
      <c r="J1552" t="s">
        <v>323</v>
      </c>
      <c r="K1552" t="s">
        <v>1022</v>
      </c>
      <c r="L1552">
        <v>11.196</v>
      </c>
      <c r="M1552">
        <v>9.7039039050000007</v>
      </c>
      <c r="N1552">
        <v>9.8420000000000005</v>
      </c>
      <c r="O1552">
        <v>8.5850211499999993</v>
      </c>
      <c r="P1552">
        <v>7.1970000000000001</v>
      </c>
      <c r="Q1552" s="86">
        <v>45821</v>
      </c>
      <c r="S1552">
        <v>0.43</v>
      </c>
      <c r="T1552">
        <v>0.6</v>
      </c>
      <c r="V1552" t="s">
        <v>3943</v>
      </c>
      <c r="W1552">
        <v>6</v>
      </c>
      <c r="X1552" s="86">
        <v>45694</v>
      </c>
      <c r="Y1552">
        <v>4</v>
      </c>
      <c r="Z1552" s="86">
        <v>45691</v>
      </c>
      <c r="AA1552">
        <v>3</v>
      </c>
      <c r="AB1552">
        <v>3</v>
      </c>
      <c r="AC1552" t="s">
        <v>156</v>
      </c>
    </row>
    <row r="1553" spans="1:29" x14ac:dyDescent="0.2">
      <c r="A1553" t="s">
        <v>3944</v>
      </c>
      <c r="B1553" t="s">
        <v>3945</v>
      </c>
      <c r="C1553" t="s">
        <v>3944</v>
      </c>
      <c r="D1553" t="s">
        <v>84</v>
      </c>
      <c r="E1553" t="s">
        <v>293</v>
      </c>
      <c r="G1553" t="s">
        <v>348</v>
      </c>
      <c r="H1553" t="s">
        <v>3946</v>
      </c>
      <c r="I1553" t="s">
        <v>91</v>
      </c>
      <c r="V1553" t="s">
        <v>3947</v>
      </c>
      <c r="AB1553">
        <v>5</v>
      </c>
      <c r="AC1553" t="s">
        <v>86</v>
      </c>
    </row>
    <row r="1554" spans="1:29" x14ac:dyDescent="0.2">
      <c r="A1554" t="s">
        <v>3948</v>
      </c>
      <c r="B1554" t="s">
        <v>3949</v>
      </c>
      <c r="C1554" t="s">
        <v>3948</v>
      </c>
      <c r="D1554" t="s">
        <v>84</v>
      </c>
      <c r="E1554" t="s">
        <v>89</v>
      </c>
      <c r="G1554" t="s">
        <v>90</v>
      </c>
      <c r="I1554" t="s">
        <v>91</v>
      </c>
      <c r="J1554" t="s">
        <v>323</v>
      </c>
      <c r="K1554" t="s">
        <v>1572</v>
      </c>
      <c r="L1554">
        <v>6.9729999999999999</v>
      </c>
      <c r="M1554">
        <v>7.6005454720000003</v>
      </c>
      <c r="N1554">
        <v>8.3350000000000009</v>
      </c>
      <c r="O1554">
        <v>6.5141614219999999</v>
      </c>
      <c r="P1554">
        <v>4.5599999999999996</v>
      </c>
      <c r="Q1554" s="86">
        <v>45821</v>
      </c>
      <c r="S1554">
        <v>0.62</v>
      </c>
      <c r="T1554">
        <v>0.55000000000000004</v>
      </c>
      <c r="V1554" t="s">
        <v>3950</v>
      </c>
      <c r="W1554">
        <v>5</v>
      </c>
      <c r="X1554" s="86">
        <v>45699</v>
      </c>
      <c r="Y1554">
        <v>5</v>
      </c>
      <c r="Z1554" s="86">
        <v>45657</v>
      </c>
      <c r="AA1554">
        <v>2</v>
      </c>
      <c r="AB1554">
        <v>3</v>
      </c>
      <c r="AC1554" t="s">
        <v>156</v>
      </c>
    </row>
    <row r="1555" spans="1:29" x14ac:dyDescent="0.2">
      <c r="A1555" t="s">
        <v>3951</v>
      </c>
      <c r="B1555" t="s">
        <v>3952</v>
      </c>
      <c r="C1555" t="s">
        <v>3951</v>
      </c>
      <c r="D1555" t="s">
        <v>84</v>
      </c>
      <c r="E1555" t="s">
        <v>564</v>
      </c>
      <c r="G1555" t="s">
        <v>90</v>
      </c>
      <c r="H1555" t="s">
        <v>163</v>
      </c>
      <c r="I1555" t="s">
        <v>91</v>
      </c>
      <c r="L1555">
        <v>12.973000000000001</v>
      </c>
      <c r="M1555">
        <v>13.96920179</v>
      </c>
      <c r="N1555">
        <v>13.272</v>
      </c>
      <c r="O1555">
        <v>13.39991056</v>
      </c>
      <c r="P1555">
        <v>15.231</v>
      </c>
      <c r="Q1555" s="86">
        <v>45821</v>
      </c>
      <c r="S1555">
        <v>1.23</v>
      </c>
      <c r="W1555">
        <v>7</v>
      </c>
      <c r="X1555" s="86">
        <v>45436</v>
      </c>
      <c r="Y1555">
        <v>5</v>
      </c>
      <c r="Z1555" s="86">
        <v>45436</v>
      </c>
      <c r="AB1555">
        <v>3</v>
      </c>
      <c r="AC1555" t="s">
        <v>156</v>
      </c>
    </row>
    <row r="1556" spans="1:29" x14ac:dyDescent="0.2">
      <c r="A1556" t="s">
        <v>3953</v>
      </c>
      <c r="B1556" t="s">
        <v>3954</v>
      </c>
      <c r="C1556" t="s">
        <v>3953</v>
      </c>
      <c r="D1556" t="s">
        <v>84</v>
      </c>
      <c r="E1556" t="s">
        <v>564</v>
      </c>
      <c r="F1556" t="s">
        <v>117</v>
      </c>
      <c r="G1556" t="s">
        <v>90</v>
      </c>
      <c r="I1556" t="s">
        <v>91</v>
      </c>
      <c r="J1556" t="s">
        <v>323</v>
      </c>
      <c r="K1556" t="s">
        <v>1022</v>
      </c>
      <c r="L1556">
        <v>18.181000000000001</v>
      </c>
      <c r="M1556">
        <v>18.383973600000001</v>
      </c>
      <c r="N1556">
        <v>14.324</v>
      </c>
      <c r="O1556">
        <v>15.07249214</v>
      </c>
      <c r="P1556">
        <v>12.813000000000001</v>
      </c>
      <c r="Q1556" s="86">
        <v>45821</v>
      </c>
      <c r="T1556">
        <v>0.75</v>
      </c>
      <c r="V1556" t="s">
        <v>3955</v>
      </c>
      <c r="W1556">
        <v>6</v>
      </c>
      <c r="X1556" s="86">
        <v>45504</v>
      </c>
      <c r="Y1556">
        <v>5</v>
      </c>
      <c r="Z1556" s="86">
        <v>45504</v>
      </c>
      <c r="AA1556">
        <v>4</v>
      </c>
      <c r="AB1556">
        <v>3</v>
      </c>
      <c r="AC1556" t="s">
        <v>156</v>
      </c>
    </row>
    <row r="1557" spans="1:29" x14ac:dyDescent="0.2">
      <c r="A1557" t="s">
        <v>3956</v>
      </c>
      <c r="B1557" t="s">
        <v>3957</v>
      </c>
      <c r="C1557" t="s">
        <v>3956</v>
      </c>
      <c r="D1557" t="s">
        <v>84</v>
      </c>
      <c r="E1557" t="s">
        <v>982</v>
      </c>
      <c r="G1557" t="s">
        <v>90</v>
      </c>
      <c r="I1557" t="s">
        <v>91</v>
      </c>
      <c r="P1557">
        <v>0.11600000000000001</v>
      </c>
      <c r="S1557">
        <v>0.12</v>
      </c>
      <c r="W1557">
        <v>1</v>
      </c>
      <c r="X1557" s="86">
        <v>45698</v>
      </c>
      <c r="Y1557">
        <v>1</v>
      </c>
      <c r="Z1557" s="86">
        <v>45688</v>
      </c>
      <c r="AB1557">
        <v>1</v>
      </c>
      <c r="AC1557" t="s">
        <v>124</v>
      </c>
    </row>
    <row r="1558" spans="1:29" x14ac:dyDescent="0.2">
      <c r="A1558" t="s">
        <v>3958</v>
      </c>
      <c r="B1558" t="s">
        <v>3959</v>
      </c>
      <c r="C1558" t="s">
        <v>3958</v>
      </c>
      <c r="D1558" t="s">
        <v>84</v>
      </c>
      <c r="E1558" t="s">
        <v>116</v>
      </c>
      <c r="F1558" t="s">
        <v>117</v>
      </c>
      <c r="G1558" t="s">
        <v>90</v>
      </c>
      <c r="I1558" t="s">
        <v>91</v>
      </c>
      <c r="J1558" t="s">
        <v>323</v>
      </c>
      <c r="L1558">
        <v>60.749899999999997</v>
      </c>
      <c r="M1558">
        <v>65.582257729999995</v>
      </c>
      <c r="N1558">
        <v>73.791600000000003</v>
      </c>
      <c r="O1558">
        <v>45.091163129999998</v>
      </c>
      <c r="P1558">
        <v>31.367799999999999</v>
      </c>
      <c r="Q1558" s="86">
        <v>45821</v>
      </c>
      <c r="V1558" t="s">
        <v>3960</v>
      </c>
      <c r="AB1558">
        <v>5</v>
      </c>
      <c r="AC1558" t="s">
        <v>86</v>
      </c>
    </row>
    <row r="1559" spans="1:29" x14ac:dyDescent="0.2">
      <c r="A1559" t="s">
        <v>3961</v>
      </c>
      <c r="B1559" t="s">
        <v>3962</v>
      </c>
      <c r="C1559" t="s">
        <v>3961</v>
      </c>
      <c r="D1559" t="s">
        <v>84</v>
      </c>
      <c r="E1559" t="s">
        <v>89</v>
      </c>
      <c r="G1559" t="s">
        <v>90</v>
      </c>
      <c r="I1559" t="s">
        <v>91</v>
      </c>
      <c r="J1559" t="s">
        <v>323</v>
      </c>
      <c r="K1559" t="s">
        <v>1954</v>
      </c>
      <c r="L1559">
        <v>15.538</v>
      </c>
      <c r="M1559">
        <v>13.751660429999999</v>
      </c>
      <c r="N1559">
        <v>15.076000000000001</v>
      </c>
      <c r="O1559">
        <v>12.840174230000001</v>
      </c>
      <c r="P1559">
        <v>13.645</v>
      </c>
      <c r="Q1559" s="86">
        <v>45821</v>
      </c>
      <c r="S1559">
        <v>0.85</v>
      </c>
      <c r="V1559" t="s">
        <v>3963</v>
      </c>
      <c r="W1559">
        <v>6</v>
      </c>
      <c r="X1559" s="86">
        <v>45790</v>
      </c>
      <c r="Y1559">
        <v>4</v>
      </c>
      <c r="Z1559" s="86">
        <v>45747</v>
      </c>
      <c r="AA1559">
        <v>4</v>
      </c>
      <c r="AB1559">
        <v>3</v>
      </c>
      <c r="AC1559" t="s">
        <v>156</v>
      </c>
    </row>
    <row r="1560" spans="1:29" x14ac:dyDescent="0.2">
      <c r="A1560" t="s">
        <v>3964</v>
      </c>
      <c r="B1560" t="s">
        <v>3965</v>
      </c>
      <c r="C1560" t="s">
        <v>3964</v>
      </c>
      <c r="D1560" t="s">
        <v>84</v>
      </c>
      <c r="E1560" t="s">
        <v>564</v>
      </c>
      <c r="G1560" t="s">
        <v>90</v>
      </c>
      <c r="H1560" t="s">
        <v>1740</v>
      </c>
      <c r="I1560" t="s">
        <v>91</v>
      </c>
      <c r="L1560">
        <v>18.927</v>
      </c>
      <c r="M1560">
        <v>16.809749499999999</v>
      </c>
      <c r="N1560">
        <v>19.995999999999999</v>
      </c>
      <c r="O1560">
        <v>15.70001441</v>
      </c>
      <c r="P1560">
        <v>13.925000000000001</v>
      </c>
      <c r="Q1560" s="86">
        <v>45821</v>
      </c>
      <c r="S1560">
        <v>1.5</v>
      </c>
      <c r="W1560">
        <v>3</v>
      </c>
      <c r="X1560" s="86">
        <v>43484</v>
      </c>
      <c r="Y1560">
        <v>5</v>
      </c>
      <c r="Z1560" s="86">
        <v>45604</v>
      </c>
      <c r="AB1560">
        <v>3</v>
      </c>
      <c r="AC1560" t="s">
        <v>156</v>
      </c>
    </row>
    <row r="1561" spans="1:29" x14ac:dyDescent="0.2">
      <c r="A1561" t="s">
        <v>3966</v>
      </c>
      <c r="B1561" t="s">
        <v>3967</v>
      </c>
      <c r="C1561" t="s">
        <v>3966</v>
      </c>
      <c r="D1561" t="s">
        <v>84</v>
      </c>
      <c r="E1561" t="s">
        <v>89</v>
      </c>
      <c r="G1561" t="s">
        <v>90</v>
      </c>
      <c r="L1561">
        <v>7.7919999999999998</v>
      </c>
      <c r="M1561">
        <v>8.2773293960000007</v>
      </c>
      <c r="N1561">
        <v>9.0419999999999998</v>
      </c>
      <c r="O1561">
        <v>5.5034686050000001</v>
      </c>
      <c r="P1561">
        <v>3.202</v>
      </c>
      <c r="Q1561" s="86">
        <v>45821</v>
      </c>
      <c r="S1561">
        <v>0.37</v>
      </c>
      <c r="T1561">
        <v>0.37</v>
      </c>
      <c r="W1561">
        <v>4</v>
      </c>
      <c r="X1561" s="86">
        <v>45695</v>
      </c>
      <c r="Y1561">
        <v>3</v>
      </c>
      <c r="Z1561" s="86">
        <v>45382</v>
      </c>
      <c r="AB1561">
        <v>3</v>
      </c>
      <c r="AC1561" t="s">
        <v>156</v>
      </c>
    </row>
    <row r="1562" spans="1:29" x14ac:dyDescent="0.2">
      <c r="A1562" t="s">
        <v>3968</v>
      </c>
      <c r="B1562" t="s">
        <v>3969</v>
      </c>
      <c r="C1562" t="s">
        <v>3968</v>
      </c>
      <c r="D1562" t="s">
        <v>84</v>
      </c>
      <c r="E1562" t="s">
        <v>89</v>
      </c>
      <c r="G1562" t="s">
        <v>90</v>
      </c>
      <c r="I1562" t="s">
        <v>91</v>
      </c>
      <c r="L1562">
        <v>7.7889999999999997</v>
      </c>
      <c r="M1562">
        <v>8.2726147260000005</v>
      </c>
      <c r="N1562">
        <v>9.0359999999999996</v>
      </c>
      <c r="O1562">
        <v>5.5052756030000003</v>
      </c>
      <c r="P1562">
        <v>3.2040000000000002</v>
      </c>
      <c r="Q1562" s="86">
        <v>45821</v>
      </c>
      <c r="S1562">
        <v>0.35</v>
      </c>
      <c r="W1562">
        <v>4</v>
      </c>
      <c r="X1562" s="86">
        <v>45695</v>
      </c>
      <c r="Y1562">
        <v>3</v>
      </c>
      <c r="Z1562" s="86">
        <v>45382</v>
      </c>
      <c r="AB1562">
        <v>3</v>
      </c>
      <c r="AC1562" t="s">
        <v>156</v>
      </c>
    </row>
    <row r="1563" spans="1:29" x14ac:dyDescent="0.2">
      <c r="A1563" t="s">
        <v>3970</v>
      </c>
      <c r="B1563" t="s">
        <v>3971</v>
      </c>
      <c r="C1563" t="s">
        <v>3970</v>
      </c>
      <c r="D1563" t="s">
        <v>84</v>
      </c>
      <c r="E1563" t="s">
        <v>89</v>
      </c>
      <c r="G1563" t="s">
        <v>90</v>
      </c>
      <c r="I1563" t="s">
        <v>91</v>
      </c>
      <c r="L1563">
        <v>15.962999999999999</v>
      </c>
      <c r="M1563">
        <v>10.51320486</v>
      </c>
      <c r="N1563">
        <v>16.608000000000001</v>
      </c>
      <c r="O1563">
        <v>8.8059641519999996</v>
      </c>
      <c r="P1563">
        <v>12.788</v>
      </c>
      <c r="Q1563" s="86">
        <v>45821</v>
      </c>
      <c r="S1563">
        <v>0.87</v>
      </c>
      <c r="W1563">
        <v>6</v>
      </c>
      <c r="X1563" s="86">
        <v>45776</v>
      </c>
      <c r="Y1563">
        <v>4</v>
      </c>
      <c r="Z1563" s="86">
        <v>45747</v>
      </c>
      <c r="AB1563">
        <v>3</v>
      </c>
      <c r="AC1563" t="s">
        <v>156</v>
      </c>
    </row>
    <row r="1564" spans="1:29" x14ac:dyDescent="0.2">
      <c r="A1564" t="s">
        <v>3972</v>
      </c>
      <c r="B1564" t="s">
        <v>3973</v>
      </c>
      <c r="C1564" t="s">
        <v>3972</v>
      </c>
      <c r="D1564" t="s">
        <v>84</v>
      </c>
      <c r="E1564" t="s">
        <v>89</v>
      </c>
      <c r="G1564" t="s">
        <v>90</v>
      </c>
      <c r="H1564" t="s">
        <v>1196</v>
      </c>
      <c r="I1564" t="s">
        <v>91</v>
      </c>
      <c r="L1564">
        <v>13.923999999999999</v>
      </c>
      <c r="M1564">
        <v>10.740975260000001</v>
      </c>
      <c r="N1564">
        <v>12.208</v>
      </c>
      <c r="O1564">
        <v>10.881643049999999</v>
      </c>
      <c r="P1564">
        <v>9.7080000000000002</v>
      </c>
      <c r="Q1564" s="86">
        <v>45821</v>
      </c>
      <c r="S1564">
        <v>0.41</v>
      </c>
      <c r="W1564">
        <v>6</v>
      </c>
      <c r="X1564" s="86">
        <v>45747</v>
      </c>
      <c r="Y1564">
        <v>4</v>
      </c>
      <c r="Z1564" s="86">
        <v>45747</v>
      </c>
      <c r="AB1564">
        <v>3</v>
      </c>
      <c r="AC1564" t="s">
        <v>156</v>
      </c>
    </row>
    <row r="1565" spans="1:29" x14ac:dyDescent="0.2">
      <c r="A1565" t="s">
        <v>3974</v>
      </c>
      <c r="B1565" t="s">
        <v>3975</v>
      </c>
      <c r="C1565" t="s">
        <v>3974</v>
      </c>
      <c r="D1565" t="s">
        <v>84</v>
      </c>
      <c r="L1565">
        <v>19.039000000000001</v>
      </c>
      <c r="M1565">
        <v>16.887801410000002</v>
      </c>
      <c r="N1565">
        <v>18.079999999999998</v>
      </c>
      <c r="O1565">
        <v>14.358801100000001</v>
      </c>
      <c r="P1565">
        <v>14.503</v>
      </c>
      <c r="Q1565" s="86">
        <v>45821</v>
      </c>
      <c r="W1565">
        <v>6</v>
      </c>
      <c r="X1565" s="86">
        <v>45695</v>
      </c>
      <c r="Y1565">
        <v>5</v>
      </c>
      <c r="Z1565" s="86">
        <v>45382</v>
      </c>
      <c r="AB1565">
        <v>3</v>
      </c>
      <c r="AC1565" t="s">
        <v>156</v>
      </c>
    </row>
    <row r="1566" spans="1:29" x14ac:dyDescent="0.2">
      <c r="A1566" t="s">
        <v>3976</v>
      </c>
      <c r="B1566" t="s">
        <v>3977</v>
      </c>
      <c r="C1566" t="s">
        <v>3976</v>
      </c>
      <c r="D1566" t="s">
        <v>84</v>
      </c>
      <c r="E1566" t="s">
        <v>89</v>
      </c>
      <c r="F1566" t="s">
        <v>642</v>
      </c>
      <c r="G1566" t="s">
        <v>90</v>
      </c>
      <c r="I1566" t="s">
        <v>91</v>
      </c>
      <c r="J1566" t="s">
        <v>323</v>
      </c>
      <c r="K1566" t="s">
        <v>1572</v>
      </c>
      <c r="L1566">
        <v>12.765000000000001</v>
      </c>
      <c r="M1566">
        <v>13.065053689999999</v>
      </c>
      <c r="N1566">
        <v>13.635</v>
      </c>
      <c r="O1566">
        <v>11.41286463</v>
      </c>
      <c r="P1566">
        <v>10.861000000000001</v>
      </c>
      <c r="Q1566" s="86">
        <v>45821</v>
      </c>
      <c r="S1566">
        <v>0.8</v>
      </c>
      <c r="T1566">
        <v>0.75</v>
      </c>
      <c r="V1566" t="s">
        <v>3978</v>
      </c>
      <c r="W1566">
        <v>6</v>
      </c>
      <c r="X1566" s="86">
        <v>45699</v>
      </c>
      <c r="Y1566">
        <v>6</v>
      </c>
      <c r="Z1566" s="86">
        <v>45657</v>
      </c>
      <c r="AA1566">
        <v>3</v>
      </c>
      <c r="AB1566">
        <v>4</v>
      </c>
      <c r="AC1566" t="s">
        <v>127</v>
      </c>
    </row>
    <row r="1567" spans="1:29" x14ac:dyDescent="0.2">
      <c r="A1567" t="s">
        <v>3979</v>
      </c>
      <c r="B1567" t="s">
        <v>3980</v>
      </c>
      <c r="C1567" t="s">
        <v>3979</v>
      </c>
      <c r="D1567" t="s">
        <v>84</v>
      </c>
      <c r="E1567" t="s">
        <v>89</v>
      </c>
      <c r="G1567" t="s">
        <v>90</v>
      </c>
      <c r="I1567" t="s">
        <v>91</v>
      </c>
      <c r="J1567" t="s">
        <v>323</v>
      </c>
      <c r="K1567" t="s">
        <v>1572</v>
      </c>
      <c r="L1567">
        <v>12.766999999999999</v>
      </c>
      <c r="M1567">
        <v>13.065170350000001</v>
      </c>
      <c r="N1567">
        <v>13.634</v>
      </c>
      <c r="O1567">
        <v>11.41276148</v>
      </c>
      <c r="P1567">
        <v>10.859</v>
      </c>
      <c r="Q1567" s="86">
        <v>45821</v>
      </c>
      <c r="S1567">
        <v>0.7</v>
      </c>
      <c r="T1567">
        <v>0.65</v>
      </c>
      <c r="V1567" t="s">
        <v>3981</v>
      </c>
      <c r="W1567">
        <v>6</v>
      </c>
      <c r="X1567" s="86">
        <v>45699</v>
      </c>
      <c r="Y1567">
        <v>6</v>
      </c>
      <c r="Z1567" s="86">
        <v>45657</v>
      </c>
      <c r="AA1567">
        <v>3</v>
      </c>
      <c r="AB1567">
        <v>4</v>
      </c>
      <c r="AC1567" t="s">
        <v>127</v>
      </c>
    </row>
    <row r="1568" spans="1:29" x14ac:dyDescent="0.2">
      <c r="A1568" t="s">
        <v>3982</v>
      </c>
      <c r="B1568" t="s">
        <v>3983</v>
      </c>
      <c r="C1568" t="s">
        <v>3982</v>
      </c>
      <c r="D1568" t="s">
        <v>84</v>
      </c>
      <c r="E1568" t="s">
        <v>564</v>
      </c>
      <c r="G1568" t="s">
        <v>90</v>
      </c>
      <c r="I1568" t="s">
        <v>91</v>
      </c>
      <c r="J1568" t="s">
        <v>323</v>
      </c>
      <c r="L1568">
        <v>5.6369999999999996</v>
      </c>
      <c r="M1568">
        <v>5.3434052129999996</v>
      </c>
      <c r="N1568">
        <v>4.673</v>
      </c>
      <c r="O1568">
        <v>3.1909884499999999</v>
      </c>
      <c r="P1568">
        <v>3.6760000000000002</v>
      </c>
      <c r="Q1568" s="86">
        <v>45821</v>
      </c>
      <c r="T1568">
        <v>1</v>
      </c>
      <c r="W1568">
        <v>5</v>
      </c>
      <c r="X1568" s="86">
        <v>45126</v>
      </c>
      <c r="Y1568">
        <v>4</v>
      </c>
      <c r="Z1568" s="86">
        <v>45126</v>
      </c>
      <c r="AA1568">
        <v>3</v>
      </c>
      <c r="AB1568">
        <v>3</v>
      </c>
      <c r="AC1568" t="s">
        <v>156</v>
      </c>
    </row>
    <row r="1569" spans="1:29" x14ac:dyDescent="0.2">
      <c r="A1569" t="s">
        <v>3984</v>
      </c>
      <c r="B1569" t="s">
        <v>3985</v>
      </c>
      <c r="C1569" t="s">
        <v>3984</v>
      </c>
      <c r="D1569" t="s">
        <v>84</v>
      </c>
      <c r="E1569" t="s">
        <v>89</v>
      </c>
      <c r="G1569" t="s">
        <v>90</v>
      </c>
      <c r="L1569">
        <v>9.1</v>
      </c>
      <c r="M1569">
        <v>9.5211017909999995</v>
      </c>
      <c r="N1569">
        <v>9.9789999999999992</v>
      </c>
      <c r="O1569">
        <v>6.5563359050000001</v>
      </c>
      <c r="P1569">
        <v>5.3339999999999996</v>
      </c>
      <c r="Q1569" s="86">
        <v>45821</v>
      </c>
      <c r="S1569">
        <v>0.08</v>
      </c>
      <c r="W1569">
        <v>4</v>
      </c>
      <c r="X1569" s="86">
        <v>45737</v>
      </c>
      <c r="Y1569">
        <v>7</v>
      </c>
      <c r="Z1569" s="86">
        <v>45657</v>
      </c>
      <c r="AB1569">
        <v>5</v>
      </c>
      <c r="AC1569" t="s">
        <v>86</v>
      </c>
    </row>
    <row r="1570" spans="1:29" x14ac:dyDescent="0.2">
      <c r="A1570" t="s">
        <v>3986</v>
      </c>
      <c r="B1570" t="s">
        <v>3987</v>
      </c>
      <c r="C1570" t="s">
        <v>3986</v>
      </c>
      <c r="D1570" t="s">
        <v>84</v>
      </c>
      <c r="E1570" t="s">
        <v>89</v>
      </c>
      <c r="G1570" t="s">
        <v>90</v>
      </c>
      <c r="L1570">
        <v>9.093</v>
      </c>
      <c r="M1570">
        <v>9.5256882390000008</v>
      </c>
      <c r="N1570">
        <v>9.9809999999999999</v>
      </c>
      <c r="O1570">
        <v>6.5695162199999997</v>
      </c>
      <c r="P1570">
        <v>5.3540000000000001</v>
      </c>
      <c r="Q1570" s="86">
        <v>45821</v>
      </c>
      <c r="W1570">
        <v>4</v>
      </c>
      <c r="X1570" s="86">
        <v>45737</v>
      </c>
      <c r="Y1570">
        <v>3</v>
      </c>
      <c r="Z1570" s="86">
        <v>45657</v>
      </c>
      <c r="AB1570">
        <v>3</v>
      </c>
      <c r="AC1570" t="s">
        <v>156</v>
      </c>
    </row>
    <row r="1571" spans="1:29" x14ac:dyDescent="0.2">
      <c r="A1571" t="s">
        <v>3988</v>
      </c>
      <c r="B1571" t="s">
        <v>3989</v>
      </c>
      <c r="C1571" t="s">
        <v>3988</v>
      </c>
      <c r="D1571" t="s">
        <v>84</v>
      </c>
      <c r="E1571" t="s">
        <v>89</v>
      </c>
      <c r="G1571" t="s">
        <v>90</v>
      </c>
      <c r="I1571" t="s">
        <v>91</v>
      </c>
      <c r="L1571">
        <v>13.878</v>
      </c>
      <c r="M1571">
        <v>14.84575062</v>
      </c>
      <c r="N1571">
        <v>14.923</v>
      </c>
      <c r="O1571">
        <v>8.6828879699999995</v>
      </c>
      <c r="P1571">
        <v>6.6120000000000001</v>
      </c>
      <c r="Q1571" s="86">
        <v>45821</v>
      </c>
      <c r="S1571">
        <v>0.08</v>
      </c>
      <c r="W1571">
        <v>6</v>
      </c>
      <c r="X1571" s="86">
        <v>45737</v>
      </c>
      <c r="Y1571">
        <v>4</v>
      </c>
      <c r="Z1571" s="86">
        <v>45657</v>
      </c>
      <c r="AB1571">
        <v>3</v>
      </c>
      <c r="AC1571" t="s">
        <v>156</v>
      </c>
    </row>
    <row r="1572" spans="1:29" x14ac:dyDescent="0.2">
      <c r="A1572" t="s">
        <v>3990</v>
      </c>
      <c r="B1572" t="s">
        <v>3991</v>
      </c>
      <c r="C1572" t="s">
        <v>3990</v>
      </c>
      <c r="D1572" t="s">
        <v>84</v>
      </c>
      <c r="E1572" t="s">
        <v>89</v>
      </c>
      <c r="G1572" t="s">
        <v>90</v>
      </c>
      <c r="H1572" t="s">
        <v>196</v>
      </c>
      <c r="I1572" t="s">
        <v>91</v>
      </c>
      <c r="L1572">
        <v>14.702</v>
      </c>
      <c r="M1572">
        <v>12.1927444</v>
      </c>
      <c r="N1572">
        <v>14.204000000000001</v>
      </c>
      <c r="O1572">
        <v>9.9676102269999998</v>
      </c>
      <c r="P1572">
        <v>11.271000000000001</v>
      </c>
      <c r="Q1572" s="86">
        <v>45821</v>
      </c>
      <c r="S1572">
        <v>0.06</v>
      </c>
      <c r="W1572">
        <v>6</v>
      </c>
      <c r="X1572" s="86">
        <v>45737</v>
      </c>
      <c r="Y1572">
        <v>4</v>
      </c>
      <c r="Z1572" s="86">
        <v>45657</v>
      </c>
      <c r="AB1572">
        <v>3</v>
      </c>
      <c r="AC1572" t="s">
        <v>156</v>
      </c>
    </row>
    <row r="1573" spans="1:29" x14ac:dyDescent="0.2">
      <c r="A1573" t="s">
        <v>3992</v>
      </c>
      <c r="B1573" t="s">
        <v>3993</v>
      </c>
      <c r="C1573" t="s">
        <v>3992</v>
      </c>
      <c r="D1573" t="s">
        <v>84</v>
      </c>
      <c r="E1573" t="s">
        <v>89</v>
      </c>
      <c r="G1573" t="s">
        <v>90</v>
      </c>
      <c r="I1573" t="s">
        <v>91</v>
      </c>
      <c r="L1573">
        <v>15.472</v>
      </c>
      <c r="M1573">
        <v>12.387194600000001</v>
      </c>
      <c r="N1573">
        <v>15.291</v>
      </c>
      <c r="O1573">
        <v>12.690076729999999</v>
      </c>
      <c r="P1573">
        <v>13.478999999999999</v>
      </c>
      <c r="Q1573" s="86">
        <v>45821</v>
      </c>
      <c r="S1573">
        <v>0.09</v>
      </c>
      <c r="W1573">
        <v>5</v>
      </c>
      <c r="X1573" s="86">
        <v>45737</v>
      </c>
      <c r="Y1573">
        <v>4</v>
      </c>
      <c r="Z1573" s="86">
        <v>45657</v>
      </c>
      <c r="AB1573">
        <v>3</v>
      </c>
      <c r="AC1573" t="s">
        <v>156</v>
      </c>
    </row>
    <row r="1574" spans="1:29" x14ac:dyDescent="0.2">
      <c r="A1574" t="s">
        <v>3994</v>
      </c>
      <c r="B1574" t="s">
        <v>3995</v>
      </c>
      <c r="C1574" t="s">
        <v>3994</v>
      </c>
      <c r="D1574" t="s">
        <v>84</v>
      </c>
      <c r="E1574" t="s">
        <v>89</v>
      </c>
      <c r="G1574" t="s">
        <v>90</v>
      </c>
      <c r="H1574" t="s">
        <v>196</v>
      </c>
      <c r="I1574" t="s">
        <v>91</v>
      </c>
      <c r="L1574">
        <v>15.808999999999999</v>
      </c>
      <c r="M1574">
        <v>12.16791697</v>
      </c>
      <c r="N1574">
        <v>15.638</v>
      </c>
      <c r="O1574">
        <v>11.90259344</v>
      </c>
      <c r="P1574">
        <v>12.169</v>
      </c>
      <c r="Q1574" s="86">
        <v>45821</v>
      </c>
      <c r="S1574">
        <v>0.08</v>
      </c>
      <c r="W1574">
        <v>5</v>
      </c>
      <c r="X1574" s="86">
        <v>45737</v>
      </c>
      <c r="Y1574">
        <v>4</v>
      </c>
      <c r="Z1574" s="86">
        <v>45657</v>
      </c>
      <c r="AB1574">
        <v>3</v>
      </c>
      <c r="AC1574" t="s">
        <v>156</v>
      </c>
    </row>
    <row r="1575" spans="1:29" x14ac:dyDescent="0.2">
      <c r="A1575" t="s">
        <v>16316</v>
      </c>
      <c r="B1575" t="s">
        <v>16317</v>
      </c>
      <c r="C1575" t="s">
        <v>16316</v>
      </c>
      <c r="D1575" t="s">
        <v>84</v>
      </c>
      <c r="E1575" t="s">
        <v>89</v>
      </c>
      <c r="G1575" t="s">
        <v>90</v>
      </c>
      <c r="H1575" t="s">
        <v>16039</v>
      </c>
      <c r="I1575" t="s">
        <v>91</v>
      </c>
      <c r="L1575">
        <v>12.525</v>
      </c>
      <c r="M1575">
        <v>10.34582414</v>
      </c>
      <c r="N1575">
        <v>11.266</v>
      </c>
      <c r="O1575">
        <v>8.8886442740000007</v>
      </c>
      <c r="P1575">
        <v>9.1839999999999993</v>
      </c>
      <c r="Q1575" s="86">
        <v>45821</v>
      </c>
      <c r="S1575">
        <v>0.08</v>
      </c>
      <c r="W1575">
        <v>6</v>
      </c>
      <c r="X1575" s="86">
        <v>45737</v>
      </c>
      <c r="Y1575">
        <v>7</v>
      </c>
      <c r="Z1575" s="86">
        <v>45657</v>
      </c>
      <c r="AB1575">
        <v>5</v>
      </c>
      <c r="AC1575" t="s">
        <v>86</v>
      </c>
    </row>
    <row r="1576" spans="1:29" x14ac:dyDescent="0.2">
      <c r="A1576" t="s">
        <v>3996</v>
      </c>
      <c r="B1576" t="s">
        <v>3997</v>
      </c>
      <c r="C1576" t="s">
        <v>3996</v>
      </c>
      <c r="D1576" t="s">
        <v>84</v>
      </c>
      <c r="E1576" t="s">
        <v>89</v>
      </c>
      <c r="G1576" t="s">
        <v>90</v>
      </c>
      <c r="L1576">
        <v>12.529</v>
      </c>
      <c r="M1576">
        <v>10.344653170000001</v>
      </c>
      <c r="N1576">
        <v>11.27</v>
      </c>
      <c r="O1576">
        <v>8.8852609709999992</v>
      </c>
      <c r="P1576">
        <v>9.1880000000000006</v>
      </c>
      <c r="Q1576" s="86">
        <v>45821</v>
      </c>
      <c r="W1576">
        <v>6</v>
      </c>
      <c r="X1576" s="86">
        <v>45737</v>
      </c>
      <c r="Y1576">
        <v>4</v>
      </c>
      <c r="Z1576" s="86">
        <v>45657</v>
      </c>
      <c r="AB1576">
        <v>3</v>
      </c>
      <c r="AC1576" t="s">
        <v>156</v>
      </c>
    </row>
    <row r="1577" spans="1:29" x14ac:dyDescent="0.2">
      <c r="A1577" t="s">
        <v>3998</v>
      </c>
      <c r="B1577" t="s">
        <v>3999</v>
      </c>
      <c r="C1577" t="s">
        <v>3998</v>
      </c>
      <c r="D1577" t="s">
        <v>84</v>
      </c>
      <c r="E1577" t="s">
        <v>89</v>
      </c>
      <c r="G1577" t="s">
        <v>90</v>
      </c>
      <c r="I1577" t="s">
        <v>91</v>
      </c>
      <c r="L1577">
        <v>18.382000000000001</v>
      </c>
      <c r="M1577">
        <v>14.01070812</v>
      </c>
      <c r="N1577">
        <v>19.312999999999999</v>
      </c>
      <c r="O1577">
        <v>12.718746700000001</v>
      </c>
      <c r="P1577">
        <v>13.917999999999999</v>
      </c>
      <c r="Q1577" s="86">
        <v>45821</v>
      </c>
      <c r="S1577">
        <v>0.11</v>
      </c>
      <c r="W1577">
        <v>6</v>
      </c>
      <c r="X1577" s="86">
        <v>45737</v>
      </c>
      <c r="Y1577">
        <v>4</v>
      </c>
      <c r="Z1577" s="86">
        <v>45657</v>
      </c>
      <c r="AB1577">
        <v>3</v>
      </c>
      <c r="AC1577" t="s">
        <v>156</v>
      </c>
    </row>
    <row r="1578" spans="1:29" x14ac:dyDescent="0.2">
      <c r="A1578" t="s">
        <v>4000</v>
      </c>
      <c r="B1578" t="s">
        <v>4001</v>
      </c>
      <c r="C1578" t="s">
        <v>4000</v>
      </c>
      <c r="D1578" t="s">
        <v>84</v>
      </c>
      <c r="E1578" t="s">
        <v>89</v>
      </c>
      <c r="G1578" t="s">
        <v>90</v>
      </c>
      <c r="I1578" t="s">
        <v>91</v>
      </c>
      <c r="L1578">
        <v>6.9530000000000003</v>
      </c>
      <c r="M1578">
        <v>7.4110122760000001</v>
      </c>
      <c r="N1578">
        <v>7.931</v>
      </c>
      <c r="O1578">
        <v>4.5181132030000004</v>
      </c>
      <c r="P1578">
        <v>2.8889999999999998</v>
      </c>
      <c r="Q1578" s="86">
        <v>45821</v>
      </c>
      <c r="S1578">
        <v>0.08</v>
      </c>
      <c r="W1578">
        <v>4</v>
      </c>
      <c r="X1578" s="86">
        <v>45737</v>
      </c>
      <c r="Y1578">
        <v>7</v>
      </c>
      <c r="Z1578" s="86">
        <v>45657</v>
      </c>
      <c r="AB1578">
        <v>5</v>
      </c>
      <c r="AC1578" t="s">
        <v>86</v>
      </c>
    </row>
    <row r="1579" spans="1:29" x14ac:dyDescent="0.2">
      <c r="A1579" t="s">
        <v>4002</v>
      </c>
      <c r="B1579" t="s">
        <v>4003</v>
      </c>
      <c r="C1579" t="s">
        <v>4002</v>
      </c>
      <c r="D1579" t="s">
        <v>84</v>
      </c>
      <c r="E1579" t="s">
        <v>89</v>
      </c>
      <c r="G1579" t="s">
        <v>90</v>
      </c>
      <c r="H1579" t="s">
        <v>196</v>
      </c>
      <c r="I1579" t="s">
        <v>91</v>
      </c>
      <c r="L1579">
        <v>6.9450000000000003</v>
      </c>
      <c r="M1579">
        <v>7.3983437509999996</v>
      </c>
      <c r="N1579">
        <v>7.9169999999999998</v>
      </c>
      <c r="O1579">
        <v>4.5129520000000003</v>
      </c>
      <c r="P1579">
        <v>2.8919999999999999</v>
      </c>
      <c r="Q1579" s="86">
        <v>45821</v>
      </c>
      <c r="S1579">
        <v>0.08</v>
      </c>
      <c r="W1579">
        <v>4</v>
      </c>
      <c r="X1579" s="86">
        <v>45737</v>
      </c>
      <c r="Y1579">
        <v>3</v>
      </c>
      <c r="Z1579" s="86">
        <v>45657</v>
      </c>
      <c r="AB1579">
        <v>3</v>
      </c>
      <c r="AC1579" t="s">
        <v>156</v>
      </c>
    </row>
    <row r="1580" spans="1:29" x14ac:dyDescent="0.2">
      <c r="A1580" t="s">
        <v>16306</v>
      </c>
      <c r="B1580" t="s">
        <v>16307</v>
      </c>
      <c r="C1580" t="s">
        <v>16306</v>
      </c>
      <c r="D1580" t="s">
        <v>84</v>
      </c>
      <c r="E1580" t="s">
        <v>89</v>
      </c>
      <c r="G1580" t="s">
        <v>90</v>
      </c>
      <c r="I1580" t="s">
        <v>91</v>
      </c>
      <c r="L1580">
        <v>10.832000000000001</v>
      </c>
      <c r="M1580">
        <v>9.3982729850000002</v>
      </c>
      <c r="N1580">
        <v>10.286</v>
      </c>
      <c r="O1580">
        <v>8.6643922500000006</v>
      </c>
      <c r="P1580">
        <v>9.0969999999999995</v>
      </c>
      <c r="Q1580" s="86">
        <v>45821</v>
      </c>
      <c r="S1580">
        <v>0.06</v>
      </c>
      <c r="W1580">
        <v>6</v>
      </c>
      <c r="X1580" s="86">
        <v>45737</v>
      </c>
      <c r="Y1580">
        <v>7</v>
      </c>
      <c r="Z1580" s="86">
        <v>45657</v>
      </c>
      <c r="AB1580">
        <v>5</v>
      </c>
      <c r="AC1580" t="s">
        <v>86</v>
      </c>
    </row>
    <row r="1581" spans="1:29" x14ac:dyDescent="0.2">
      <c r="A1581" t="s">
        <v>4004</v>
      </c>
      <c r="B1581" t="s">
        <v>4005</v>
      </c>
      <c r="C1581" t="s">
        <v>4004</v>
      </c>
      <c r="D1581" t="s">
        <v>84</v>
      </c>
      <c r="E1581" t="s">
        <v>89</v>
      </c>
      <c r="G1581" t="s">
        <v>90</v>
      </c>
      <c r="L1581">
        <v>10.821</v>
      </c>
      <c r="M1581">
        <v>9.3947629880000001</v>
      </c>
      <c r="N1581">
        <v>10.292999999999999</v>
      </c>
      <c r="O1581">
        <v>8.651658436</v>
      </c>
      <c r="P1581">
        <v>9.1050000000000004</v>
      </c>
      <c r="Q1581" s="86">
        <v>45821</v>
      </c>
      <c r="S1581">
        <v>0.06</v>
      </c>
      <c r="T1581">
        <v>0.06</v>
      </c>
      <c r="W1581">
        <v>6</v>
      </c>
      <c r="X1581" s="86">
        <v>45737</v>
      </c>
      <c r="Y1581">
        <v>4</v>
      </c>
      <c r="Z1581" s="86">
        <v>45657</v>
      </c>
      <c r="AB1581">
        <v>3</v>
      </c>
      <c r="AC1581" t="s">
        <v>156</v>
      </c>
    </row>
    <row r="1582" spans="1:29" x14ac:dyDescent="0.2">
      <c r="A1582" t="s">
        <v>16318</v>
      </c>
      <c r="B1582" t="s">
        <v>16319</v>
      </c>
      <c r="C1582" t="s">
        <v>16318</v>
      </c>
      <c r="D1582" t="s">
        <v>84</v>
      </c>
      <c r="E1582" t="s">
        <v>89</v>
      </c>
      <c r="G1582" t="s">
        <v>90</v>
      </c>
      <c r="H1582" t="s">
        <v>16039</v>
      </c>
      <c r="I1582" t="s">
        <v>91</v>
      </c>
      <c r="L1582">
        <v>11.259</v>
      </c>
      <c r="M1582">
        <v>9.8819678050000004</v>
      </c>
      <c r="N1582">
        <v>10.815</v>
      </c>
      <c r="O1582">
        <v>8.6721932650000007</v>
      </c>
      <c r="P1582">
        <v>8.6859999999999999</v>
      </c>
      <c r="Q1582" s="86">
        <v>45821</v>
      </c>
      <c r="S1582">
        <v>0.05</v>
      </c>
      <c r="W1582">
        <v>6</v>
      </c>
      <c r="X1582" s="86">
        <v>45737</v>
      </c>
      <c r="Y1582">
        <v>7</v>
      </c>
      <c r="Z1582" s="86">
        <v>45657</v>
      </c>
      <c r="AB1582">
        <v>5</v>
      </c>
      <c r="AC1582" t="s">
        <v>86</v>
      </c>
    </row>
    <row r="1583" spans="1:29" x14ac:dyDescent="0.2">
      <c r="A1583" t="s">
        <v>4006</v>
      </c>
      <c r="B1583" t="s">
        <v>4007</v>
      </c>
      <c r="C1583" t="s">
        <v>4006</v>
      </c>
      <c r="D1583" t="s">
        <v>84</v>
      </c>
      <c r="E1583" t="s">
        <v>89</v>
      </c>
      <c r="G1583" t="s">
        <v>90</v>
      </c>
      <c r="H1583" t="s">
        <v>196</v>
      </c>
      <c r="I1583" t="s">
        <v>91</v>
      </c>
      <c r="L1583">
        <v>11.276</v>
      </c>
      <c r="M1583">
        <v>9.8928939539999998</v>
      </c>
      <c r="N1583">
        <v>10.823</v>
      </c>
      <c r="O1583">
        <v>8.6950743839999998</v>
      </c>
      <c r="P1583">
        <v>8.7080000000000002</v>
      </c>
      <c r="Q1583" s="86">
        <v>45821</v>
      </c>
      <c r="S1583">
        <v>0.05</v>
      </c>
      <c r="W1583">
        <v>6</v>
      </c>
      <c r="X1583" s="86">
        <v>45737</v>
      </c>
      <c r="Y1583">
        <v>4</v>
      </c>
      <c r="Z1583" s="86">
        <v>45657</v>
      </c>
      <c r="AB1583">
        <v>3</v>
      </c>
      <c r="AC1583" t="s">
        <v>156</v>
      </c>
    </row>
    <row r="1584" spans="1:29" x14ac:dyDescent="0.2">
      <c r="A1584" t="s">
        <v>16320</v>
      </c>
      <c r="B1584" t="s">
        <v>16321</v>
      </c>
      <c r="C1584" t="s">
        <v>16320</v>
      </c>
      <c r="D1584" t="s">
        <v>84</v>
      </c>
      <c r="E1584" t="s">
        <v>89</v>
      </c>
      <c r="G1584" t="s">
        <v>90</v>
      </c>
      <c r="H1584" t="s">
        <v>16039</v>
      </c>
      <c r="I1584" t="s">
        <v>91</v>
      </c>
      <c r="L1584">
        <v>16.395</v>
      </c>
      <c r="M1584">
        <v>14.080673969999999</v>
      </c>
      <c r="N1584">
        <v>16.247</v>
      </c>
      <c r="O1584">
        <v>14.06413051</v>
      </c>
      <c r="P1584">
        <v>14.805</v>
      </c>
      <c r="Q1584" s="86">
        <v>45821</v>
      </c>
      <c r="S1584">
        <v>0.05</v>
      </c>
      <c r="W1584">
        <v>6</v>
      </c>
      <c r="X1584" s="86">
        <v>45737</v>
      </c>
      <c r="Y1584">
        <v>6</v>
      </c>
      <c r="Z1584" s="86">
        <v>45657</v>
      </c>
      <c r="AB1584">
        <v>4</v>
      </c>
      <c r="AC1584" t="s">
        <v>127</v>
      </c>
    </row>
    <row r="1585" spans="1:29" x14ac:dyDescent="0.2">
      <c r="A1585" t="s">
        <v>4008</v>
      </c>
      <c r="B1585" t="s">
        <v>4009</v>
      </c>
      <c r="C1585" t="s">
        <v>4008</v>
      </c>
      <c r="D1585" t="s">
        <v>84</v>
      </c>
      <c r="E1585" t="s">
        <v>89</v>
      </c>
      <c r="G1585" t="s">
        <v>90</v>
      </c>
      <c r="H1585" t="s">
        <v>196</v>
      </c>
      <c r="I1585" t="s">
        <v>91</v>
      </c>
      <c r="L1585">
        <v>16.404</v>
      </c>
      <c r="M1585">
        <v>14.085061339999999</v>
      </c>
      <c r="N1585">
        <v>16.260999999999999</v>
      </c>
      <c r="O1585">
        <v>14.0752297</v>
      </c>
      <c r="P1585">
        <v>14.83</v>
      </c>
      <c r="Q1585" s="86">
        <v>45821</v>
      </c>
      <c r="S1585">
        <v>0.05</v>
      </c>
      <c r="W1585">
        <v>6</v>
      </c>
      <c r="X1585" s="86">
        <v>45737</v>
      </c>
      <c r="Y1585">
        <v>4</v>
      </c>
      <c r="Z1585" s="86">
        <v>45657</v>
      </c>
      <c r="AB1585">
        <v>3</v>
      </c>
      <c r="AC1585" t="s">
        <v>156</v>
      </c>
    </row>
    <row r="1586" spans="1:29" x14ac:dyDescent="0.2">
      <c r="A1586" t="s">
        <v>4010</v>
      </c>
      <c r="B1586" t="s">
        <v>4011</v>
      </c>
      <c r="C1586" t="s">
        <v>4010</v>
      </c>
      <c r="D1586" t="s">
        <v>84</v>
      </c>
      <c r="E1586" t="s">
        <v>89</v>
      </c>
      <c r="G1586" t="s">
        <v>90</v>
      </c>
      <c r="H1586" t="s">
        <v>196</v>
      </c>
      <c r="I1586" t="s">
        <v>91</v>
      </c>
      <c r="L1586">
        <v>5.8040000000000003</v>
      </c>
      <c r="M1586">
        <v>6.1792607779999997</v>
      </c>
      <c r="N1586">
        <v>6.5750000000000002</v>
      </c>
      <c r="O1586">
        <v>4.0907505989999997</v>
      </c>
      <c r="P1586">
        <v>3.4609999999999999</v>
      </c>
      <c r="Q1586" s="86">
        <v>45821</v>
      </c>
      <c r="S1586">
        <v>0.13</v>
      </c>
      <c r="W1586">
        <v>4</v>
      </c>
      <c r="X1586" s="86">
        <v>45737</v>
      </c>
      <c r="Y1586">
        <v>7</v>
      </c>
      <c r="Z1586" s="86">
        <v>45657</v>
      </c>
      <c r="AB1586">
        <v>5</v>
      </c>
      <c r="AC1586" t="s">
        <v>86</v>
      </c>
    </row>
    <row r="1587" spans="1:29" x14ac:dyDescent="0.2">
      <c r="A1587" t="s">
        <v>4012</v>
      </c>
      <c r="B1587" t="s">
        <v>4013</v>
      </c>
      <c r="C1587" t="s">
        <v>4012</v>
      </c>
      <c r="D1587" t="s">
        <v>84</v>
      </c>
      <c r="E1587" t="s">
        <v>89</v>
      </c>
      <c r="G1587" t="s">
        <v>90</v>
      </c>
      <c r="L1587">
        <v>5.81</v>
      </c>
      <c r="M1587">
        <v>6.1876186579999999</v>
      </c>
      <c r="N1587">
        <v>6.5860000000000003</v>
      </c>
      <c r="O1587">
        <v>4.0944854370000003</v>
      </c>
      <c r="P1587">
        <v>3.472</v>
      </c>
      <c r="Q1587" s="86">
        <v>45821</v>
      </c>
      <c r="W1587">
        <v>4</v>
      </c>
      <c r="X1587" s="86">
        <v>45737</v>
      </c>
      <c r="Y1587">
        <v>3</v>
      </c>
      <c r="Z1587" s="86">
        <v>45657</v>
      </c>
      <c r="AB1587">
        <v>3</v>
      </c>
      <c r="AC1587" t="s">
        <v>156</v>
      </c>
    </row>
    <row r="1588" spans="1:29" x14ac:dyDescent="0.2">
      <c r="A1588" t="s">
        <v>4014</v>
      </c>
      <c r="B1588" t="s">
        <v>4015</v>
      </c>
      <c r="C1588" t="s">
        <v>4014</v>
      </c>
      <c r="D1588" t="s">
        <v>84</v>
      </c>
      <c r="E1588" t="s">
        <v>116</v>
      </c>
      <c r="G1588" t="s">
        <v>90</v>
      </c>
      <c r="H1588" t="s">
        <v>196</v>
      </c>
      <c r="L1588">
        <v>41.0625</v>
      </c>
      <c r="M1588">
        <v>32.766751489999997</v>
      </c>
      <c r="N1588">
        <v>32.115900000000003</v>
      </c>
      <c r="O1588">
        <v>32.369444469999998</v>
      </c>
      <c r="P1588">
        <v>32.2667</v>
      </c>
      <c r="Q1588" s="86">
        <v>45474</v>
      </c>
      <c r="AB1588">
        <v>5</v>
      </c>
      <c r="AC1588" t="s">
        <v>86</v>
      </c>
    </row>
    <row r="1589" spans="1:29" x14ac:dyDescent="0.2">
      <c r="A1589" t="s">
        <v>4016</v>
      </c>
      <c r="B1589" t="s">
        <v>4017</v>
      </c>
      <c r="C1589" t="s">
        <v>4016</v>
      </c>
      <c r="D1589" t="s">
        <v>84</v>
      </c>
      <c r="E1589" t="s">
        <v>116</v>
      </c>
      <c r="G1589" t="s">
        <v>90</v>
      </c>
      <c r="L1589">
        <v>34.856099999999998</v>
      </c>
      <c r="M1589">
        <v>24.298730129999999</v>
      </c>
      <c r="N1589">
        <v>22.6997</v>
      </c>
      <c r="O1589">
        <v>29.088228109999999</v>
      </c>
      <c r="P1589">
        <v>30.961300000000001</v>
      </c>
      <c r="Q1589" s="86">
        <v>45821</v>
      </c>
      <c r="AB1589">
        <v>5</v>
      </c>
      <c r="AC1589" t="s">
        <v>86</v>
      </c>
    </row>
    <row r="1590" spans="1:29" x14ac:dyDescent="0.2">
      <c r="A1590" t="s">
        <v>4018</v>
      </c>
      <c r="B1590" t="s">
        <v>4019</v>
      </c>
      <c r="C1590" t="s">
        <v>4018</v>
      </c>
      <c r="D1590" t="s">
        <v>84</v>
      </c>
      <c r="E1590" t="s">
        <v>89</v>
      </c>
      <c r="G1590" t="s">
        <v>90</v>
      </c>
      <c r="I1590" t="s">
        <v>91</v>
      </c>
      <c r="J1590" t="s">
        <v>323</v>
      </c>
      <c r="K1590" t="s">
        <v>1149</v>
      </c>
      <c r="L1590">
        <v>16.684999999999999</v>
      </c>
      <c r="M1590">
        <v>17.21683136</v>
      </c>
      <c r="N1590">
        <v>18.257000000000001</v>
      </c>
      <c r="O1590">
        <v>14.88000935</v>
      </c>
      <c r="P1590">
        <v>12.813000000000001</v>
      </c>
      <c r="Q1590" s="86">
        <v>45821</v>
      </c>
      <c r="S1590">
        <v>0.67</v>
      </c>
      <c r="T1590">
        <v>0.6</v>
      </c>
      <c r="V1590" t="s">
        <v>4020</v>
      </c>
      <c r="W1590">
        <v>6</v>
      </c>
      <c r="X1590" s="86">
        <v>45716</v>
      </c>
      <c r="Y1590">
        <v>4</v>
      </c>
      <c r="Z1590" s="86">
        <v>45443</v>
      </c>
      <c r="AA1590">
        <v>3</v>
      </c>
      <c r="AB1590">
        <v>3</v>
      </c>
      <c r="AC1590" t="s">
        <v>156</v>
      </c>
    </row>
    <row r="1591" spans="1:29" x14ac:dyDescent="0.2">
      <c r="A1591" t="s">
        <v>4021</v>
      </c>
      <c r="B1591" t="s">
        <v>4022</v>
      </c>
      <c r="C1591" t="s">
        <v>4021</v>
      </c>
      <c r="D1591" t="s">
        <v>84</v>
      </c>
      <c r="E1591" t="s">
        <v>89</v>
      </c>
      <c r="G1591" t="s">
        <v>90</v>
      </c>
      <c r="L1591">
        <v>18.033999999999999</v>
      </c>
      <c r="M1591">
        <v>12.15202732</v>
      </c>
      <c r="N1591">
        <v>17.46</v>
      </c>
      <c r="O1591">
        <v>12.363780670000001</v>
      </c>
      <c r="P1591">
        <v>11.305999999999999</v>
      </c>
      <c r="Q1591" s="86">
        <v>45821</v>
      </c>
      <c r="S1591">
        <v>0.91</v>
      </c>
      <c r="W1591">
        <v>6</v>
      </c>
      <c r="X1591" s="86">
        <v>45783</v>
      </c>
      <c r="Y1591">
        <v>4</v>
      </c>
      <c r="Z1591" s="86">
        <v>45657</v>
      </c>
      <c r="AB1591">
        <v>3</v>
      </c>
      <c r="AC1591" t="s">
        <v>156</v>
      </c>
    </row>
    <row r="1592" spans="1:29" x14ac:dyDescent="0.2">
      <c r="A1592" t="s">
        <v>4023</v>
      </c>
      <c r="B1592" t="s">
        <v>4024</v>
      </c>
      <c r="C1592" t="s">
        <v>4023</v>
      </c>
      <c r="D1592" t="s">
        <v>84</v>
      </c>
      <c r="F1592" t="s">
        <v>642</v>
      </c>
      <c r="G1592" t="s">
        <v>90</v>
      </c>
      <c r="K1592" t="s">
        <v>4025</v>
      </c>
      <c r="L1592">
        <v>16.66</v>
      </c>
      <c r="M1592">
        <v>13.12596022</v>
      </c>
      <c r="N1592">
        <v>14.148</v>
      </c>
      <c r="O1592">
        <v>10.23866791</v>
      </c>
      <c r="P1592">
        <v>9.6639999999999997</v>
      </c>
      <c r="Q1592" s="86">
        <v>45821</v>
      </c>
      <c r="R1592">
        <v>5</v>
      </c>
      <c r="S1592">
        <v>0.68</v>
      </c>
      <c r="V1592" t="s">
        <v>4026</v>
      </c>
      <c r="W1592">
        <v>6</v>
      </c>
      <c r="X1592" s="86">
        <v>45789</v>
      </c>
      <c r="AB1592">
        <v>4</v>
      </c>
      <c r="AC1592" t="s">
        <v>127</v>
      </c>
    </row>
    <row r="1593" spans="1:29" x14ac:dyDescent="0.2">
      <c r="A1593" t="s">
        <v>4027</v>
      </c>
      <c r="B1593" t="s">
        <v>4028</v>
      </c>
      <c r="C1593" t="s">
        <v>4027</v>
      </c>
      <c r="D1593" t="s">
        <v>84</v>
      </c>
      <c r="E1593" t="s">
        <v>1465</v>
      </c>
      <c r="G1593" t="s">
        <v>90</v>
      </c>
      <c r="H1593" t="s">
        <v>225</v>
      </c>
      <c r="I1593" t="s">
        <v>91</v>
      </c>
      <c r="L1593">
        <v>16.666</v>
      </c>
      <c r="M1593">
        <v>13.13788562</v>
      </c>
      <c r="N1593">
        <v>14.182</v>
      </c>
      <c r="O1593">
        <v>10.18968134</v>
      </c>
      <c r="P1593">
        <v>9.6690000000000005</v>
      </c>
      <c r="Q1593" s="86">
        <v>45821</v>
      </c>
      <c r="S1593">
        <v>0.6</v>
      </c>
      <c r="W1593">
        <v>6</v>
      </c>
      <c r="X1593" s="86">
        <v>45789</v>
      </c>
      <c r="AB1593">
        <v>4</v>
      </c>
      <c r="AC1593" t="s">
        <v>127</v>
      </c>
    </row>
    <row r="1594" spans="1:29" x14ac:dyDescent="0.2">
      <c r="A1594" t="s">
        <v>4029</v>
      </c>
      <c r="B1594" t="s">
        <v>4030</v>
      </c>
      <c r="C1594" t="s">
        <v>4029</v>
      </c>
      <c r="D1594" t="s">
        <v>84</v>
      </c>
      <c r="E1594" t="s">
        <v>89</v>
      </c>
      <c r="G1594" t="s">
        <v>90</v>
      </c>
      <c r="L1594">
        <v>16.646000000000001</v>
      </c>
      <c r="M1594">
        <v>13.100477400000001</v>
      </c>
      <c r="N1594">
        <v>14.122</v>
      </c>
      <c r="O1594">
        <v>10.139919280000001</v>
      </c>
      <c r="P1594">
        <v>9.5779999999999994</v>
      </c>
      <c r="Q1594" s="86">
        <v>45821</v>
      </c>
      <c r="S1594">
        <v>0.6</v>
      </c>
      <c r="W1594">
        <v>6</v>
      </c>
      <c r="X1594" s="86">
        <v>45789</v>
      </c>
      <c r="AB1594">
        <v>4</v>
      </c>
      <c r="AC1594" t="s">
        <v>127</v>
      </c>
    </row>
    <row r="1595" spans="1:29" x14ac:dyDescent="0.2">
      <c r="A1595" t="s">
        <v>4031</v>
      </c>
      <c r="B1595" t="s">
        <v>4032</v>
      </c>
      <c r="C1595" t="s">
        <v>4031</v>
      </c>
      <c r="D1595" t="s">
        <v>84</v>
      </c>
      <c r="E1595" t="s">
        <v>564</v>
      </c>
      <c r="F1595" t="s">
        <v>117</v>
      </c>
      <c r="G1595" t="s">
        <v>90</v>
      </c>
      <c r="I1595" t="s">
        <v>91</v>
      </c>
      <c r="J1595" t="s">
        <v>323</v>
      </c>
      <c r="L1595">
        <v>13.712</v>
      </c>
      <c r="M1595">
        <v>14.99034878</v>
      </c>
      <c r="N1595">
        <v>16.535</v>
      </c>
      <c r="O1595">
        <v>17.898974939999999</v>
      </c>
      <c r="P1595">
        <v>6.766</v>
      </c>
      <c r="Q1595" s="86">
        <v>45474</v>
      </c>
      <c r="T1595">
        <v>1</v>
      </c>
      <c r="V1595" t="s">
        <v>4033</v>
      </c>
      <c r="Y1595">
        <v>5</v>
      </c>
      <c r="Z1595" s="86">
        <v>45199</v>
      </c>
      <c r="AA1595">
        <v>4</v>
      </c>
      <c r="AB1595">
        <v>3</v>
      </c>
      <c r="AC1595" t="s">
        <v>156</v>
      </c>
    </row>
    <row r="1596" spans="1:29" x14ac:dyDescent="0.2">
      <c r="A1596" t="s">
        <v>4034</v>
      </c>
      <c r="B1596" t="s">
        <v>4035</v>
      </c>
      <c r="C1596" t="s">
        <v>4034</v>
      </c>
      <c r="D1596" t="s">
        <v>84</v>
      </c>
      <c r="E1596" t="s">
        <v>89</v>
      </c>
      <c r="G1596" t="s">
        <v>90</v>
      </c>
      <c r="I1596" t="s">
        <v>91</v>
      </c>
      <c r="J1596" t="s">
        <v>323</v>
      </c>
      <c r="L1596">
        <v>12.77</v>
      </c>
      <c r="M1596">
        <v>12.671497110000001</v>
      </c>
      <c r="N1596">
        <v>13.16</v>
      </c>
      <c r="O1596">
        <v>12.501673090000001</v>
      </c>
      <c r="P1596">
        <v>10.355</v>
      </c>
      <c r="Q1596" s="86">
        <v>45821</v>
      </c>
      <c r="S1596">
        <v>1.03</v>
      </c>
      <c r="T1596">
        <v>0.75</v>
      </c>
      <c r="V1596" t="s">
        <v>4036</v>
      </c>
      <c r="W1596">
        <v>5</v>
      </c>
      <c r="X1596" s="86">
        <v>45747</v>
      </c>
      <c r="Y1596">
        <v>4</v>
      </c>
      <c r="Z1596" s="86">
        <v>45747</v>
      </c>
      <c r="AA1596">
        <v>3</v>
      </c>
      <c r="AB1596">
        <v>3</v>
      </c>
      <c r="AC1596" t="s">
        <v>156</v>
      </c>
    </row>
    <row r="1597" spans="1:29" x14ac:dyDescent="0.2">
      <c r="A1597" t="s">
        <v>4037</v>
      </c>
      <c r="B1597" t="s">
        <v>4038</v>
      </c>
      <c r="C1597" t="s">
        <v>4037</v>
      </c>
      <c r="D1597" t="s">
        <v>84</v>
      </c>
      <c r="E1597" t="s">
        <v>564</v>
      </c>
      <c r="F1597" t="s">
        <v>117</v>
      </c>
      <c r="G1597" t="s">
        <v>90</v>
      </c>
      <c r="I1597" t="s">
        <v>91</v>
      </c>
      <c r="J1597" t="s">
        <v>323</v>
      </c>
      <c r="L1597">
        <v>17.198</v>
      </c>
      <c r="M1597">
        <v>17.830687520000001</v>
      </c>
      <c r="N1597">
        <v>16.704999999999998</v>
      </c>
      <c r="O1597">
        <v>5.6449906700000003</v>
      </c>
      <c r="P1597">
        <v>4.7569999999999997</v>
      </c>
      <c r="Q1597" s="86">
        <v>45821</v>
      </c>
      <c r="T1597">
        <v>0.7</v>
      </c>
      <c r="V1597" t="s">
        <v>4039</v>
      </c>
      <c r="Y1597">
        <v>5</v>
      </c>
      <c r="Z1597" s="86">
        <v>45473</v>
      </c>
      <c r="AA1597">
        <v>4</v>
      </c>
      <c r="AB1597">
        <v>3</v>
      </c>
      <c r="AC1597" t="s">
        <v>156</v>
      </c>
    </row>
    <row r="1598" spans="1:29" x14ac:dyDescent="0.2">
      <c r="A1598" t="s">
        <v>4040</v>
      </c>
      <c r="B1598" t="s">
        <v>4041</v>
      </c>
      <c r="C1598" t="s">
        <v>4040</v>
      </c>
      <c r="D1598" t="s">
        <v>84</v>
      </c>
      <c r="E1598" t="s">
        <v>89</v>
      </c>
      <c r="F1598" t="s">
        <v>642</v>
      </c>
      <c r="G1598" t="s">
        <v>90</v>
      </c>
      <c r="I1598" t="s">
        <v>91</v>
      </c>
      <c r="J1598" t="s">
        <v>323</v>
      </c>
      <c r="K1598" t="s">
        <v>4025</v>
      </c>
      <c r="L1598">
        <v>18.533000000000001</v>
      </c>
      <c r="M1598">
        <v>16.55299407</v>
      </c>
      <c r="N1598">
        <v>18.082000000000001</v>
      </c>
      <c r="O1598">
        <v>14.585788880000001</v>
      </c>
      <c r="P1598">
        <v>13.544</v>
      </c>
      <c r="Q1598" s="86">
        <v>45821</v>
      </c>
      <c r="S1598">
        <v>0.78</v>
      </c>
      <c r="W1598">
        <v>6</v>
      </c>
      <c r="X1598" s="86">
        <v>45789</v>
      </c>
      <c r="AA1598">
        <v>4</v>
      </c>
      <c r="AB1598">
        <v>4</v>
      </c>
      <c r="AC1598" t="s">
        <v>127</v>
      </c>
    </row>
    <row r="1599" spans="1:29" x14ac:dyDescent="0.2">
      <c r="A1599" t="s">
        <v>4042</v>
      </c>
      <c r="B1599" t="s">
        <v>4043</v>
      </c>
      <c r="C1599" t="s">
        <v>4042</v>
      </c>
      <c r="D1599" t="s">
        <v>84</v>
      </c>
      <c r="E1599" t="s">
        <v>982</v>
      </c>
      <c r="F1599" t="s">
        <v>1277</v>
      </c>
      <c r="G1599" t="s">
        <v>90</v>
      </c>
      <c r="I1599" t="s">
        <v>91</v>
      </c>
      <c r="J1599" t="s">
        <v>323</v>
      </c>
      <c r="K1599" t="s">
        <v>199</v>
      </c>
      <c r="L1599">
        <v>0.64900000000000002</v>
      </c>
      <c r="M1599">
        <v>0.60155259500000002</v>
      </c>
      <c r="N1599">
        <v>0.38400000000000001</v>
      </c>
      <c r="O1599">
        <v>0.11118724100000001</v>
      </c>
      <c r="P1599">
        <v>0.11799999999999999</v>
      </c>
      <c r="Q1599" s="86">
        <v>45821</v>
      </c>
      <c r="S1599">
        <v>0.12</v>
      </c>
      <c r="T1599">
        <v>0.12</v>
      </c>
      <c r="V1599" t="s">
        <v>4044</v>
      </c>
      <c r="W1599">
        <v>1</v>
      </c>
      <c r="X1599" s="86">
        <v>45698</v>
      </c>
      <c r="Y1599">
        <v>2</v>
      </c>
      <c r="Z1599" s="86">
        <v>45688</v>
      </c>
      <c r="AA1599">
        <v>1</v>
      </c>
      <c r="AB1599">
        <v>2</v>
      </c>
      <c r="AC1599" t="s">
        <v>153</v>
      </c>
    </row>
    <row r="1600" spans="1:29" x14ac:dyDescent="0.2">
      <c r="A1600" t="s">
        <v>4045</v>
      </c>
      <c r="B1600" t="s">
        <v>4046</v>
      </c>
      <c r="C1600" t="s">
        <v>4045</v>
      </c>
      <c r="D1600" t="s">
        <v>84</v>
      </c>
      <c r="E1600" t="s">
        <v>89</v>
      </c>
      <c r="G1600" t="s">
        <v>90</v>
      </c>
      <c r="I1600" t="s">
        <v>91</v>
      </c>
      <c r="J1600" t="s">
        <v>323</v>
      </c>
      <c r="K1600" t="s">
        <v>1022</v>
      </c>
      <c r="L1600">
        <v>12.529</v>
      </c>
      <c r="M1600">
        <v>11.056954019999999</v>
      </c>
      <c r="N1600">
        <v>11.288</v>
      </c>
      <c r="O1600">
        <v>9.5133134800000008</v>
      </c>
      <c r="P1600">
        <v>8.3759999999999994</v>
      </c>
      <c r="Q1600" s="86">
        <v>45821</v>
      </c>
      <c r="S1600">
        <v>0.45</v>
      </c>
      <c r="T1600">
        <v>0.6</v>
      </c>
      <c r="V1600" t="s">
        <v>4047</v>
      </c>
      <c r="W1600">
        <v>6</v>
      </c>
      <c r="X1600" s="86">
        <v>45694</v>
      </c>
      <c r="Y1600">
        <v>4</v>
      </c>
      <c r="Z1600" s="86">
        <v>45495</v>
      </c>
      <c r="AA1600">
        <v>3</v>
      </c>
      <c r="AB1600">
        <v>3</v>
      </c>
      <c r="AC1600" t="s">
        <v>156</v>
      </c>
    </row>
    <row r="1601" spans="1:29" x14ac:dyDescent="0.2">
      <c r="A1601" t="s">
        <v>4048</v>
      </c>
      <c r="B1601" t="s">
        <v>4049</v>
      </c>
      <c r="C1601" t="s">
        <v>4048</v>
      </c>
      <c r="D1601" t="s">
        <v>84</v>
      </c>
      <c r="E1601" t="s">
        <v>564</v>
      </c>
      <c r="F1601" t="s">
        <v>117</v>
      </c>
      <c r="G1601" t="s">
        <v>90</v>
      </c>
      <c r="I1601" t="s">
        <v>91</v>
      </c>
      <c r="J1601" t="s">
        <v>323</v>
      </c>
      <c r="L1601">
        <v>6.0270000000000001</v>
      </c>
      <c r="M1601">
        <v>6.4882790730000002</v>
      </c>
      <c r="N1601">
        <v>6.5759999999999996</v>
      </c>
      <c r="O1601">
        <v>7.651542064</v>
      </c>
      <c r="P1601">
        <v>3.0590000000000002</v>
      </c>
      <c r="Q1601" s="86">
        <v>45761</v>
      </c>
      <c r="T1601">
        <v>0.9</v>
      </c>
      <c r="W1601">
        <v>5</v>
      </c>
      <c r="X1601" s="86">
        <v>44391</v>
      </c>
      <c r="Y1601">
        <v>4</v>
      </c>
      <c r="Z1601" s="86">
        <v>44391</v>
      </c>
      <c r="AA1601">
        <v>3</v>
      </c>
      <c r="AB1601">
        <v>3</v>
      </c>
      <c r="AC1601" t="s">
        <v>156</v>
      </c>
    </row>
    <row r="1602" spans="1:29" x14ac:dyDescent="0.2">
      <c r="A1602" t="s">
        <v>4050</v>
      </c>
      <c r="B1602" t="s">
        <v>4051</v>
      </c>
      <c r="C1602" t="s">
        <v>4050</v>
      </c>
      <c r="D1602" t="s">
        <v>84</v>
      </c>
      <c r="E1602" t="s">
        <v>564</v>
      </c>
      <c r="F1602" t="s">
        <v>117</v>
      </c>
      <c r="G1602" t="s">
        <v>90</v>
      </c>
      <c r="I1602" t="s">
        <v>91</v>
      </c>
      <c r="J1602" t="s">
        <v>323</v>
      </c>
      <c r="L1602">
        <v>20.881</v>
      </c>
      <c r="M1602">
        <v>17.133314630000001</v>
      </c>
      <c r="N1602">
        <v>20.975000000000001</v>
      </c>
      <c r="O1602">
        <v>14.36031713</v>
      </c>
      <c r="P1602">
        <v>14.157</v>
      </c>
      <c r="Q1602" s="86">
        <v>45821</v>
      </c>
      <c r="S1602">
        <v>1</v>
      </c>
      <c r="T1602">
        <v>0.9</v>
      </c>
      <c r="V1602" t="s">
        <v>4052</v>
      </c>
      <c r="W1602">
        <v>4</v>
      </c>
      <c r="X1602" s="86">
        <v>44742</v>
      </c>
      <c r="Y1602">
        <v>4</v>
      </c>
      <c r="Z1602" s="86">
        <v>45747</v>
      </c>
      <c r="AA1602">
        <v>4</v>
      </c>
      <c r="AB1602">
        <v>3</v>
      </c>
      <c r="AC1602" t="s">
        <v>156</v>
      </c>
    </row>
    <row r="1603" spans="1:29" x14ac:dyDescent="0.2">
      <c r="A1603" t="s">
        <v>4053</v>
      </c>
      <c r="B1603" t="s">
        <v>4054</v>
      </c>
      <c r="C1603" t="s">
        <v>4053</v>
      </c>
      <c r="D1603" t="s">
        <v>84</v>
      </c>
      <c r="E1603" t="s">
        <v>116</v>
      </c>
      <c r="F1603" t="s">
        <v>117</v>
      </c>
      <c r="G1603" t="s">
        <v>90</v>
      </c>
      <c r="I1603" t="s">
        <v>91</v>
      </c>
      <c r="J1603" t="s">
        <v>323</v>
      </c>
      <c r="L1603">
        <v>24.614799999999999</v>
      </c>
      <c r="M1603">
        <v>24.406179000000002</v>
      </c>
      <c r="N1603">
        <v>25.773499999999999</v>
      </c>
      <c r="O1603">
        <v>21.186820149999999</v>
      </c>
      <c r="P1603">
        <v>25.311199999999999</v>
      </c>
      <c r="Q1603" s="86">
        <v>45821</v>
      </c>
      <c r="V1603" t="s">
        <v>4055</v>
      </c>
      <c r="AB1603">
        <v>4</v>
      </c>
      <c r="AC1603" t="s">
        <v>127</v>
      </c>
    </row>
    <row r="1604" spans="1:29" x14ac:dyDescent="0.2">
      <c r="A1604" t="s">
        <v>4056</v>
      </c>
      <c r="B1604" t="s">
        <v>4057</v>
      </c>
      <c r="C1604" t="s">
        <v>4056</v>
      </c>
      <c r="D1604" t="s">
        <v>84</v>
      </c>
      <c r="E1604" t="s">
        <v>89</v>
      </c>
      <c r="G1604" t="s">
        <v>90</v>
      </c>
      <c r="L1604">
        <v>29.111999999999998</v>
      </c>
      <c r="M1604">
        <v>28.68504253</v>
      </c>
      <c r="N1604">
        <v>34.049999999999997</v>
      </c>
      <c r="O1604">
        <v>27.524957560000001</v>
      </c>
      <c r="P1604">
        <v>34.841000000000001</v>
      </c>
      <c r="Q1604" s="86">
        <v>45821</v>
      </c>
      <c r="W1604">
        <v>6</v>
      </c>
      <c r="X1604" s="86">
        <v>45791</v>
      </c>
      <c r="Y1604">
        <v>5</v>
      </c>
      <c r="Z1604" s="86">
        <v>45657</v>
      </c>
      <c r="AB1604">
        <v>3</v>
      </c>
      <c r="AC1604" t="s">
        <v>156</v>
      </c>
    </row>
    <row r="1605" spans="1:29" x14ac:dyDescent="0.2">
      <c r="A1605" t="s">
        <v>16772</v>
      </c>
      <c r="B1605" t="s">
        <v>16773</v>
      </c>
      <c r="C1605" t="s">
        <v>16772</v>
      </c>
      <c r="D1605" t="s">
        <v>84</v>
      </c>
      <c r="E1605" t="s">
        <v>89</v>
      </c>
      <c r="G1605" t="s">
        <v>90</v>
      </c>
      <c r="H1605" t="s">
        <v>225</v>
      </c>
      <c r="I1605" t="s">
        <v>91</v>
      </c>
      <c r="L1605">
        <v>4.0599999999999996</v>
      </c>
      <c r="M1605">
        <v>4.3939888800000002</v>
      </c>
      <c r="N1605">
        <v>4.899</v>
      </c>
      <c r="O1605">
        <v>2.7237802879999999</v>
      </c>
      <c r="P1605">
        <v>2.375</v>
      </c>
      <c r="Q1605" s="86">
        <v>45821</v>
      </c>
      <c r="S1605">
        <v>0.14000000000000001</v>
      </c>
      <c r="W1605">
        <v>3</v>
      </c>
      <c r="X1605" s="86">
        <v>45729</v>
      </c>
      <c r="Y1605">
        <v>2</v>
      </c>
      <c r="Z1605" s="86">
        <v>45692</v>
      </c>
      <c r="AB1605">
        <v>2</v>
      </c>
      <c r="AC1605" t="s">
        <v>153</v>
      </c>
    </row>
    <row r="1606" spans="1:29" x14ac:dyDescent="0.2">
      <c r="A1606" t="s">
        <v>4058</v>
      </c>
      <c r="B1606" t="s">
        <v>4059</v>
      </c>
      <c r="C1606" t="s">
        <v>4058</v>
      </c>
      <c r="D1606" t="s">
        <v>84</v>
      </c>
      <c r="E1606" t="s">
        <v>89</v>
      </c>
      <c r="G1606" t="s">
        <v>90</v>
      </c>
      <c r="H1606" t="s">
        <v>2245</v>
      </c>
      <c r="I1606" t="s">
        <v>91</v>
      </c>
      <c r="L1606">
        <v>16.866</v>
      </c>
      <c r="M1606">
        <v>12.302348840000001</v>
      </c>
      <c r="N1606">
        <v>13.173999999999999</v>
      </c>
      <c r="O1606">
        <v>8.8175970810000006</v>
      </c>
      <c r="P1606">
        <v>9.56</v>
      </c>
      <c r="Q1606" s="86">
        <v>45821</v>
      </c>
      <c r="S1606">
        <v>0.6</v>
      </c>
      <c r="W1606">
        <v>6</v>
      </c>
      <c r="X1606" s="86">
        <v>45706</v>
      </c>
      <c r="Y1606">
        <v>4</v>
      </c>
      <c r="Z1606" s="86">
        <v>44130</v>
      </c>
      <c r="AB1606">
        <v>3</v>
      </c>
      <c r="AC1606" t="s">
        <v>156</v>
      </c>
    </row>
    <row r="1607" spans="1:29" x14ac:dyDescent="0.2">
      <c r="A1607" t="s">
        <v>4060</v>
      </c>
      <c r="B1607" t="s">
        <v>4061</v>
      </c>
      <c r="C1607" t="s">
        <v>4060</v>
      </c>
      <c r="D1607" t="s">
        <v>84</v>
      </c>
      <c r="E1607" t="s">
        <v>89</v>
      </c>
      <c r="G1607" t="s">
        <v>90</v>
      </c>
      <c r="H1607" t="s">
        <v>225</v>
      </c>
      <c r="I1607" t="s">
        <v>91</v>
      </c>
      <c r="L1607">
        <v>16.867000000000001</v>
      </c>
      <c r="M1607">
        <v>12.30021127</v>
      </c>
      <c r="N1607">
        <v>13.176</v>
      </c>
      <c r="O1607">
        <v>8.8184976979999998</v>
      </c>
      <c r="P1607">
        <v>9.5609999999999999</v>
      </c>
      <c r="Q1607" s="86">
        <v>45821</v>
      </c>
      <c r="S1607">
        <v>0.8</v>
      </c>
      <c r="W1607">
        <v>6</v>
      </c>
      <c r="X1607" s="86">
        <v>45706</v>
      </c>
      <c r="Y1607">
        <v>4</v>
      </c>
      <c r="Z1607" s="86">
        <v>44130</v>
      </c>
      <c r="AB1607">
        <v>3</v>
      </c>
      <c r="AC1607" t="s">
        <v>156</v>
      </c>
    </row>
    <row r="1608" spans="1:29" x14ac:dyDescent="0.2">
      <c r="A1608" t="s">
        <v>4062</v>
      </c>
      <c r="B1608" t="s">
        <v>4063</v>
      </c>
      <c r="C1608" t="s">
        <v>4062</v>
      </c>
      <c r="D1608" t="s">
        <v>84</v>
      </c>
      <c r="E1608" t="s">
        <v>89</v>
      </c>
      <c r="G1608" t="s">
        <v>90</v>
      </c>
      <c r="I1608" t="s">
        <v>91</v>
      </c>
      <c r="J1608" t="s">
        <v>323</v>
      </c>
      <c r="K1608" t="s">
        <v>1400</v>
      </c>
      <c r="L1608">
        <v>14.97</v>
      </c>
      <c r="M1608">
        <v>11.44800865</v>
      </c>
      <c r="N1608">
        <v>14.446999999999999</v>
      </c>
      <c r="O1608">
        <v>12.56303452</v>
      </c>
      <c r="P1608">
        <v>14.186</v>
      </c>
      <c r="Q1608" s="86">
        <v>45821</v>
      </c>
      <c r="S1608">
        <v>0.49</v>
      </c>
      <c r="T1608">
        <v>0.45</v>
      </c>
      <c r="V1608" t="s">
        <v>4064</v>
      </c>
      <c r="W1608">
        <v>6</v>
      </c>
      <c r="X1608" s="86">
        <v>45741</v>
      </c>
      <c r="Y1608">
        <v>5</v>
      </c>
      <c r="Z1608" s="86">
        <v>45657</v>
      </c>
      <c r="AA1608">
        <v>3</v>
      </c>
      <c r="AB1608">
        <v>3</v>
      </c>
      <c r="AC1608" t="s">
        <v>156</v>
      </c>
    </row>
    <row r="1609" spans="1:29" x14ac:dyDescent="0.2">
      <c r="A1609" t="s">
        <v>4065</v>
      </c>
      <c r="B1609" t="s">
        <v>4066</v>
      </c>
      <c r="C1609" t="s">
        <v>4065</v>
      </c>
      <c r="D1609" t="s">
        <v>84</v>
      </c>
      <c r="E1609" t="s">
        <v>89</v>
      </c>
      <c r="G1609" t="s">
        <v>90</v>
      </c>
      <c r="H1609" t="s">
        <v>2245</v>
      </c>
      <c r="I1609" t="s">
        <v>91</v>
      </c>
      <c r="L1609">
        <v>14.968999999999999</v>
      </c>
      <c r="M1609">
        <v>11.448221309999999</v>
      </c>
      <c r="N1609">
        <v>14.445</v>
      </c>
      <c r="O1609">
        <v>12.56632694</v>
      </c>
      <c r="P1609">
        <v>14.189</v>
      </c>
      <c r="Q1609" s="86">
        <v>45821</v>
      </c>
      <c r="S1609">
        <v>0.49</v>
      </c>
      <c r="W1609">
        <v>6</v>
      </c>
      <c r="X1609" s="86">
        <v>45741</v>
      </c>
      <c r="AB1609">
        <v>4</v>
      </c>
      <c r="AC1609" t="s">
        <v>127</v>
      </c>
    </row>
    <row r="1610" spans="1:29" x14ac:dyDescent="0.2">
      <c r="A1610" t="s">
        <v>4067</v>
      </c>
      <c r="B1610" t="s">
        <v>4068</v>
      </c>
      <c r="C1610" t="s">
        <v>4067</v>
      </c>
      <c r="D1610" t="s">
        <v>84</v>
      </c>
      <c r="E1610" t="s">
        <v>89</v>
      </c>
      <c r="G1610" t="s">
        <v>90</v>
      </c>
      <c r="I1610" t="s">
        <v>91</v>
      </c>
      <c r="L1610">
        <v>14.967000000000001</v>
      </c>
      <c r="M1610">
        <v>11.448359249999999</v>
      </c>
      <c r="N1610">
        <v>14.446</v>
      </c>
      <c r="O1610">
        <v>12.565158609999999</v>
      </c>
      <c r="P1610">
        <v>14.186</v>
      </c>
      <c r="Q1610" s="86">
        <v>45821</v>
      </c>
      <c r="S1610">
        <v>0.82</v>
      </c>
      <c r="W1610">
        <v>6</v>
      </c>
      <c r="X1610" s="86">
        <v>45741</v>
      </c>
      <c r="Y1610">
        <v>5</v>
      </c>
      <c r="Z1610" s="86">
        <v>45657</v>
      </c>
      <c r="AB1610">
        <v>3</v>
      </c>
      <c r="AC1610" t="s">
        <v>156</v>
      </c>
    </row>
    <row r="1611" spans="1:29" x14ac:dyDescent="0.2">
      <c r="A1611" t="s">
        <v>4069</v>
      </c>
      <c r="B1611" t="s">
        <v>4070</v>
      </c>
      <c r="C1611" t="s">
        <v>4069</v>
      </c>
      <c r="D1611" t="s">
        <v>84</v>
      </c>
      <c r="E1611" t="s">
        <v>89</v>
      </c>
      <c r="G1611" t="s">
        <v>90</v>
      </c>
      <c r="L1611">
        <v>14.964</v>
      </c>
      <c r="M1611">
        <v>11.444692610000001</v>
      </c>
      <c r="N1611">
        <v>14.441000000000001</v>
      </c>
      <c r="O1611">
        <v>12.562382769999999</v>
      </c>
      <c r="P1611">
        <v>14.185</v>
      </c>
      <c r="Q1611" s="86">
        <v>45821</v>
      </c>
      <c r="W1611">
        <v>6</v>
      </c>
      <c r="X1611" s="86">
        <v>45741</v>
      </c>
      <c r="Y1611">
        <v>6</v>
      </c>
      <c r="Z1611" s="86">
        <v>44834</v>
      </c>
      <c r="AB1611">
        <v>4</v>
      </c>
      <c r="AC1611" t="s">
        <v>127</v>
      </c>
    </row>
    <row r="1612" spans="1:29" x14ac:dyDescent="0.2">
      <c r="A1612" t="s">
        <v>4071</v>
      </c>
      <c r="B1612" t="s">
        <v>4072</v>
      </c>
      <c r="C1612" t="s">
        <v>4071</v>
      </c>
      <c r="D1612" t="s">
        <v>84</v>
      </c>
      <c r="E1612" t="s">
        <v>116</v>
      </c>
      <c r="F1612" t="s">
        <v>117</v>
      </c>
      <c r="G1612" t="s">
        <v>90</v>
      </c>
      <c r="I1612" t="s">
        <v>91</v>
      </c>
      <c r="J1612" t="s">
        <v>323</v>
      </c>
      <c r="L1612">
        <v>21.291499999999999</v>
      </c>
      <c r="M1612">
        <v>21.657990600000002</v>
      </c>
      <c r="N1612">
        <v>22.965499999999999</v>
      </c>
      <c r="O1612">
        <v>20.543449349999999</v>
      </c>
      <c r="P1612">
        <v>17.190999999999999</v>
      </c>
      <c r="Q1612" s="86">
        <v>45821</v>
      </c>
      <c r="V1612" t="s">
        <v>4073</v>
      </c>
      <c r="AA1612">
        <v>4</v>
      </c>
      <c r="AB1612">
        <v>4</v>
      </c>
      <c r="AC1612" t="s">
        <v>127</v>
      </c>
    </row>
    <row r="1613" spans="1:29" x14ac:dyDescent="0.2">
      <c r="A1613" t="s">
        <v>4074</v>
      </c>
      <c r="B1613" t="s">
        <v>4075</v>
      </c>
      <c r="C1613" t="s">
        <v>4074</v>
      </c>
      <c r="D1613" t="s">
        <v>84</v>
      </c>
      <c r="E1613" t="s">
        <v>89</v>
      </c>
      <c r="G1613" t="s">
        <v>90</v>
      </c>
      <c r="I1613" t="s">
        <v>118</v>
      </c>
      <c r="L1613">
        <v>14.422000000000001</v>
      </c>
      <c r="M1613">
        <v>14.58906509</v>
      </c>
      <c r="N1613">
        <v>15.164</v>
      </c>
      <c r="O1613">
        <v>12.03188817</v>
      </c>
      <c r="P1613">
        <v>13.102</v>
      </c>
      <c r="Q1613" s="86">
        <v>45821</v>
      </c>
      <c r="S1613">
        <v>0.81</v>
      </c>
      <c r="W1613">
        <v>6</v>
      </c>
      <c r="X1613" s="86">
        <v>45777</v>
      </c>
      <c r="Y1613">
        <v>5</v>
      </c>
      <c r="Z1613" s="86">
        <v>45777</v>
      </c>
      <c r="AB1613">
        <v>3</v>
      </c>
      <c r="AC1613" t="s">
        <v>156</v>
      </c>
    </row>
    <row r="1614" spans="1:29" x14ac:dyDescent="0.2">
      <c r="A1614" t="s">
        <v>4076</v>
      </c>
      <c r="B1614" t="s">
        <v>4077</v>
      </c>
      <c r="C1614" t="s">
        <v>4076</v>
      </c>
      <c r="D1614" t="s">
        <v>84</v>
      </c>
      <c r="E1614" t="s">
        <v>116</v>
      </c>
      <c r="F1614" t="s">
        <v>117</v>
      </c>
      <c r="G1614" t="s">
        <v>90</v>
      </c>
      <c r="I1614" t="s">
        <v>91</v>
      </c>
      <c r="J1614" t="s">
        <v>323</v>
      </c>
      <c r="L1614">
        <v>22.8672</v>
      </c>
      <c r="M1614">
        <v>21.736995610000001</v>
      </c>
      <c r="N1614">
        <v>21.5365</v>
      </c>
      <c r="O1614">
        <v>12.62178419</v>
      </c>
      <c r="P1614">
        <v>10.2979</v>
      </c>
      <c r="Q1614" s="86">
        <v>45821</v>
      </c>
      <c r="V1614" t="s">
        <v>4078</v>
      </c>
      <c r="AA1614">
        <v>4</v>
      </c>
      <c r="AB1614">
        <v>4</v>
      </c>
      <c r="AC1614" t="s">
        <v>127</v>
      </c>
    </row>
    <row r="1615" spans="1:29" x14ac:dyDescent="0.2">
      <c r="A1615" t="s">
        <v>4079</v>
      </c>
      <c r="B1615" t="s">
        <v>4080</v>
      </c>
      <c r="C1615" t="s">
        <v>4079</v>
      </c>
      <c r="D1615" t="s">
        <v>84</v>
      </c>
      <c r="E1615" t="s">
        <v>434</v>
      </c>
      <c r="F1615" t="s">
        <v>117</v>
      </c>
      <c r="G1615" t="s">
        <v>90</v>
      </c>
      <c r="I1615" t="s">
        <v>91</v>
      </c>
      <c r="J1615" t="s">
        <v>323</v>
      </c>
      <c r="Q1615" s="86">
        <v>45154</v>
      </c>
      <c r="V1615" t="s">
        <v>4081</v>
      </c>
      <c r="AA1615">
        <v>1</v>
      </c>
      <c r="AB1615">
        <v>2</v>
      </c>
      <c r="AC1615" t="s">
        <v>153</v>
      </c>
    </row>
    <row r="1616" spans="1:29" x14ac:dyDescent="0.2">
      <c r="A1616" t="s">
        <v>4082</v>
      </c>
      <c r="B1616" t="s">
        <v>4083</v>
      </c>
      <c r="C1616" t="s">
        <v>4082</v>
      </c>
      <c r="D1616" t="s">
        <v>84</v>
      </c>
      <c r="E1616" t="s">
        <v>89</v>
      </c>
      <c r="G1616" t="s">
        <v>90</v>
      </c>
      <c r="H1616" t="s">
        <v>2245</v>
      </c>
      <c r="I1616" t="s">
        <v>91</v>
      </c>
      <c r="L1616">
        <v>4.8650000000000002</v>
      </c>
      <c r="M1616">
        <v>5.0111455190000003</v>
      </c>
      <c r="N1616">
        <v>5.4139999999999997</v>
      </c>
      <c r="O1616">
        <v>2.9347588980000001</v>
      </c>
      <c r="P1616">
        <v>1.679</v>
      </c>
      <c r="Q1616" s="86">
        <v>45821</v>
      </c>
      <c r="S1616">
        <v>0.35</v>
      </c>
      <c r="W1616">
        <v>4</v>
      </c>
      <c r="X1616" s="86">
        <v>45790</v>
      </c>
      <c r="Y1616">
        <v>2</v>
      </c>
      <c r="Z1616" s="86">
        <v>45747</v>
      </c>
      <c r="AB1616">
        <v>2</v>
      </c>
      <c r="AC1616" t="s">
        <v>153</v>
      </c>
    </row>
    <row r="1617" spans="1:29" x14ac:dyDescent="0.2">
      <c r="A1617" t="s">
        <v>4084</v>
      </c>
      <c r="B1617" t="s">
        <v>4085</v>
      </c>
      <c r="C1617" t="s">
        <v>4084</v>
      </c>
      <c r="D1617" t="s">
        <v>84</v>
      </c>
      <c r="E1617" t="s">
        <v>1465</v>
      </c>
      <c r="G1617" t="s">
        <v>90</v>
      </c>
      <c r="H1617" t="s">
        <v>225</v>
      </c>
      <c r="I1617" t="s">
        <v>91</v>
      </c>
      <c r="L1617">
        <v>15.302</v>
      </c>
      <c r="M1617">
        <v>13.281072719999999</v>
      </c>
      <c r="N1617">
        <v>15.493</v>
      </c>
      <c r="O1617">
        <v>14.081238839999999</v>
      </c>
      <c r="P1617">
        <v>13.91</v>
      </c>
      <c r="Q1617" s="86">
        <v>45821</v>
      </c>
      <c r="S1617">
        <v>0.8</v>
      </c>
      <c r="W1617">
        <v>6</v>
      </c>
      <c r="X1617" s="86">
        <v>45790</v>
      </c>
      <c r="Y1617">
        <v>4</v>
      </c>
      <c r="Z1617" s="86">
        <v>45747</v>
      </c>
      <c r="AB1617">
        <v>3</v>
      </c>
      <c r="AC1617" t="s">
        <v>156</v>
      </c>
    </row>
    <row r="1618" spans="1:29" x14ac:dyDescent="0.2">
      <c r="A1618" t="s">
        <v>4086</v>
      </c>
      <c r="B1618" t="s">
        <v>4087</v>
      </c>
      <c r="C1618" t="s">
        <v>4086</v>
      </c>
      <c r="D1618" t="s">
        <v>84</v>
      </c>
      <c r="E1618" t="s">
        <v>89</v>
      </c>
      <c r="G1618" t="s">
        <v>90</v>
      </c>
      <c r="I1618" t="s">
        <v>91</v>
      </c>
      <c r="J1618" t="s">
        <v>323</v>
      </c>
      <c r="K1618" t="s">
        <v>1010</v>
      </c>
      <c r="L1618">
        <v>19.190999999999999</v>
      </c>
      <c r="M1618">
        <v>18.53781893</v>
      </c>
      <c r="N1618">
        <v>18.855</v>
      </c>
      <c r="O1618">
        <v>13.273834280000001</v>
      </c>
      <c r="P1618">
        <v>13.051</v>
      </c>
      <c r="Q1618" s="86">
        <v>45821</v>
      </c>
      <c r="S1618">
        <v>0.8</v>
      </c>
      <c r="T1618">
        <v>0.6</v>
      </c>
      <c r="V1618" t="s">
        <v>4088</v>
      </c>
      <c r="W1618">
        <v>7</v>
      </c>
      <c r="X1618" s="86">
        <v>45790</v>
      </c>
      <c r="Y1618">
        <v>4</v>
      </c>
      <c r="Z1618" s="86">
        <v>45747</v>
      </c>
      <c r="AA1618">
        <v>4</v>
      </c>
      <c r="AB1618">
        <v>3</v>
      </c>
      <c r="AC1618" t="s">
        <v>156</v>
      </c>
    </row>
    <row r="1619" spans="1:29" x14ac:dyDescent="0.2">
      <c r="A1619" t="s">
        <v>4089</v>
      </c>
      <c r="B1619" t="s">
        <v>4090</v>
      </c>
      <c r="C1619" t="s">
        <v>4089</v>
      </c>
      <c r="D1619" t="s">
        <v>84</v>
      </c>
      <c r="E1619" t="s">
        <v>89</v>
      </c>
      <c r="G1619" t="s">
        <v>90</v>
      </c>
      <c r="I1619" t="s">
        <v>91</v>
      </c>
      <c r="J1619" t="s">
        <v>323</v>
      </c>
      <c r="K1619" t="s">
        <v>1010</v>
      </c>
      <c r="L1619">
        <v>17.113</v>
      </c>
      <c r="M1619">
        <v>17.033380220000002</v>
      </c>
      <c r="N1619">
        <v>17.693999999999999</v>
      </c>
      <c r="O1619">
        <v>14.621798650000001</v>
      </c>
      <c r="P1619">
        <v>12.573</v>
      </c>
      <c r="Q1619" s="86">
        <v>45821</v>
      </c>
      <c r="S1619">
        <v>0.96</v>
      </c>
      <c r="V1619" t="s">
        <v>4091</v>
      </c>
      <c r="W1619">
        <v>6</v>
      </c>
      <c r="X1619" s="86">
        <v>45790</v>
      </c>
      <c r="Y1619">
        <v>4</v>
      </c>
      <c r="Z1619" s="86">
        <v>45747</v>
      </c>
      <c r="AA1619">
        <v>4</v>
      </c>
      <c r="AB1619">
        <v>3</v>
      </c>
      <c r="AC1619" t="s">
        <v>156</v>
      </c>
    </row>
    <row r="1620" spans="1:29" x14ac:dyDescent="0.2">
      <c r="A1620" t="s">
        <v>4092</v>
      </c>
      <c r="B1620" t="s">
        <v>4093</v>
      </c>
      <c r="C1620" t="s">
        <v>4092</v>
      </c>
      <c r="D1620" t="s">
        <v>84</v>
      </c>
      <c r="E1620" t="s">
        <v>564</v>
      </c>
      <c r="F1620" t="s">
        <v>117</v>
      </c>
      <c r="G1620" t="s">
        <v>90</v>
      </c>
      <c r="I1620" t="s">
        <v>91</v>
      </c>
      <c r="J1620" t="s">
        <v>323</v>
      </c>
      <c r="L1620">
        <v>19.946999999999999</v>
      </c>
      <c r="M1620">
        <v>18.74049166</v>
      </c>
      <c r="N1620">
        <v>20.898</v>
      </c>
      <c r="O1620">
        <v>16.517471539999999</v>
      </c>
      <c r="P1620">
        <v>17.291</v>
      </c>
      <c r="Q1620" s="86">
        <v>45821</v>
      </c>
      <c r="T1620">
        <v>0.75</v>
      </c>
      <c r="V1620" t="s">
        <v>4094</v>
      </c>
      <c r="W1620">
        <v>3</v>
      </c>
      <c r="X1620" s="86">
        <v>44926</v>
      </c>
      <c r="Y1620">
        <v>5</v>
      </c>
      <c r="Z1620" s="86">
        <v>45777</v>
      </c>
      <c r="AA1620">
        <v>4</v>
      </c>
      <c r="AB1620">
        <v>3</v>
      </c>
      <c r="AC1620" t="s">
        <v>156</v>
      </c>
    </row>
    <row r="1621" spans="1:29" x14ac:dyDescent="0.2">
      <c r="A1621" t="s">
        <v>4095</v>
      </c>
      <c r="B1621" t="s">
        <v>4096</v>
      </c>
      <c r="C1621" t="s">
        <v>4095</v>
      </c>
      <c r="D1621" t="s">
        <v>84</v>
      </c>
      <c r="E1621" t="s">
        <v>116</v>
      </c>
      <c r="G1621" t="s">
        <v>90</v>
      </c>
      <c r="L1621">
        <v>27.160699999999999</v>
      </c>
      <c r="M1621">
        <v>24.82573064</v>
      </c>
      <c r="N1621">
        <v>26.1966</v>
      </c>
      <c r="O1621">
        <v>25.650871890000001</v>
      </c>
      <c r="P1621">
        <v>30.1358</v>
      </c>
      <c r="Q1621" s="86">
        <v>45821</v>
      </c>
      <c r="AB1621">
        <v>4</v>
      </c>
      <c r="AC1621" t="s">
        <v>127</v>
      </c>
    </row>
    <row r="1622" spans="1:29" x14ac:dyDescent="0.2">
      <c r="A1622" t="s">
        <v>4097</v>
      </c>
      <c r="B1622" t="s">
        <v>4098</v>
      </c>
      <c r="C1622" t="s">
        <v>4097</v>
      </c>
      <c r="D1622" t="s">
        <v>84</v>
      </c>
      <c r="E1622" t="s">
        <v>89</v>
      </c>
      <c r="G1622" t="s">
        <v>90</v>
      </c>
      <c r="H1622" t="s">
        <v>196</v>
      </c>
      <c r="I1622" t="s">
        <v>91</v>
      </c>
      <c r="L1622">
        <v>5.51</v>
      </c>
      <c r="M1622">
        <v>5.573702194</v>
      </c>
      <c r="N1622">
        <v>5.4139999999999997</v>
      </c>
      <c r="O1622">
        <v>3.2644268190000001</v>
      </c>
      <c r="P1622">
        <v>2.44</v>
      </c>
      <c r="Q1622" s="86">
        <v>45821</v>
      </c>
      <c r="S1622">
        <v>0.65</v>
      </c>
      <c r="W1622">
        <v>4</v>
      </c>
      <c r="X1622" s="86">
        <v>45737</v>
      </c>
      <c r="Y1622">
        <v>7</v>
      </c>
      <c r="Z1622" s="86">
        <v>45657</v>
      </c>
      <c r="AB1622">
        <v>5</v>
      </c>
      <c r="AC1622" t="s">
        <v>86</v>
      </c>
    </row>
    <row r="1623" spans="1:29" x14ac:dyDescent="0.2">
      <c r="A1623" t="s">
        <v>17630</v>
      </c>
      <c r="B1623" t="s">
        <v>17631</v>
      </c>
      <c r="C1623" t="s">
        <v>17630</v>
      </c>
      <c r="D1623" t="s">
        <v>84</v>
      </c>
      <c r="E1623" t="s">
        <v>116</v>
      </c>
      <c r="G1623" t="s">
        <v>90</v>
      </c>
      <c r="H1623" t="s">
        <v>16039</v>
      </c>
      <c r="I1623" t="s">
        <v>91</v>
      </c>
      <c r="O1623">
        <v>43.99923768</v>
      </c>
      <c r="P1623">
        <v>49.499899999999997</v>
      </c>
      <c r="Q1623" s="86">
        <v>45814</v>
      </c>
      <c r="AB1623">
        <v>5</v>
      </c>
      <c r="AC1623" t="s">
        <v>86</v>
      </c>
    </row>
    <row r="1624" spans="1:29" x14ac:dyDescent="0.2">
      <c r="A1624" t="s">
        <v>4099</v>
      </c>
      <c r="B1624" t="s">
        <v>4100</v>
      </c>
      <c r="C1624" t="s">
        <v>4099</v>
      </c>
      <c r="D1624" t="s">
        <v>84</v>
      </c>
      <c r="E1624" t="s">
        <v>89</v>
      </c>
      <c r="G1624" t="s">
        <v>90</v>
      </c>
      <c r="H1624" t="s">
        <v>1989</v>
      </c>
      <c r="I1624" t="s">
        <v>91</v>
      </c>
      <c r="L1624">
        <v>21.103000000000002</v>
      </c>
      <c r="M1624">
        <v>15.49849141</v>
      </c>
      <c r="N1624">
        <v>20.733000000000001</v>
      </c>
      <c r="O1624">
        <v>12.982708929999999</v>
      </c>
      <c r="P1624">
        <v>12.644</v>
      </c>
      <c r="Q1624" s="86">
        <v>45821</v>
      </c>
      <c r="S1624">
        <v>0.11</v>
      </c>
      <c r="W1624">
        <v>6</v>
      </c>
      <c r="X1624" s="86">
        <v>45772</v>
      </c>
      <c r="Y1624">
        <v>5</v>
      </c>
      <c r="Z1624" s="86">
        <v>45772</v>
      </c>
      <c r="AB1624">
        <v>3</v>
      </c>
      <c r="AC1624" t="s">
        <v>156</v>
      </c>
    </row>
    <row r="1625" spans="1:29" x14ac:dyDescent="0.2">
      <c r="A1625" t="s">
        <v>4101</v>
      </c>
      <c r="B1625" t="s">
        <v>4102</v>
      </c>
      <c r="C1625" t="s">
        <v>4101</v>
      </c>
      <c r="D1625" t="s">
        <v>84</v>
      </c>
      <c r="E1625" t="s">
        <v>564</v>
      </c>
      <c r="F1625" t="s">
        <v>117</v>
      </c>
      <c r="G1625" t="s">
        <v>90</v>
      </c>
      <c r="I1625" t="s">
        <v>91</v>
      </c>
      <c r="J1625" t="s">
        <v>323</v>
      </c>
      <c r="L1625">
        <v>25.364999999999998</v>
      </c>
      <c r="M1625">
        <v>21.434777690000001</v>
      </c>
      <c r="N1625">
        <v>23.242000000000001</v>
      </c>
      <c r="O1625">
        <v>21.594925140000001</v>
      </c>
      <c r="P1625">
        <v>18.113</v>
      </c>
      <c r="Q1625" s="86">
        <v>45821</v>
      </c>
      <c r="T1625">
        <v>0.75</v>
      </c>
      <c r="V1625" t="s">
        <v>4103</v>
      </c>
      <c r="W1625">
        <v>7</v>
      </c>
      <c r="X1625" s="86">
        <v>45412</v>
      </c>
      <c r="Y1625">
        <v>6</v>
      </c>
      <c r="Z1625" s="86">
        <v>45412</v>
      </c>
      <c r="AA1625">
        <v>4</v>
      </c>
      <c r="AB1625">
        <v>4</v>
      </c>
      <c r="AC1625" t="s">
        <v>127</v>
      </c>
    </row>
    <row r="1626" spans="1:29" x14ac:dyDescent="0.2">
      <c r="A1626" t="s">
        <v>4104</v>
      </c>
      <c r="B1626" t="s">
        <v>4105</v>
      </c>
      <c r="C1626" t="s">
        <v>4104</v>
      </c>
      <c r="D1626" t="s">
        <v>84</v>
      </c>
      <c r="E1626" t="s">
        <v>89</v>
      </c>
      <c r="F1626" t="s">
        <v>642</v>
      </c>
      <c r="G1626" t="s">
        <v>90</v>
      </c>
      <c r="I1626" t="s">
        <v>91</v>
      </c>
      <c r="J1626" t="s">
        <v>323</v>
      </c>
      <c r="K1626" t="s">
        <v>1160</v>
      </c>
      <c r="L1626">
        <v>12.542999999999999</v>
      </c>
      <c r="M1626">
        <v>10.829581340000001</v>
      </c>
      <c r="N1626">
        <v>11.922000000000001</v>
      </c>
      <c r="O1626">
        <v>8.9565975959999999</v>
      </c>
      <c r="P1626">
        <v>9.0169999999999995</v>
      </c>
      <c r="Q1626" s="86">
        <v>45821</v>
      </c>
      <c r="S1626">
        <v>0.1</v>
      </c>
      <c r="T1626">
        <v>0.1</v>
      </c>
      <c r="V1626" t="s">
        <v>4106</v>
      </c>
      <c r="W1626">
        <v>5</v>
      </c>
      <c r="X1626" s="86">
        <v>45772</v>
      </c>
      <c r="Y1626">
        <v>4</v>
      </c>
      <c r="Z1626" s="86">
        <v>45772</v>
      </c>
      <c r="AA1626">
        <v>3</v>
      </c>
      <c r="AB1626">
        <v>3</v>
      </c>
      <c r="AC1626" t="s">
        <v>156</v>
      </c>
    </row>
    <row r="1627" spans="1:29" x14ac:dyDescent="0.2">
      <c r="A1627" t="s">
        <v>4107</v>
      </c>
      <c r="B1627" t="s">
        <v>4108</v>
      </c>
      <c r="C1627" t="s">
        <v>4107</v>
      </c>
      <c r="D1627" t="s">
        <v>84</v>
      </c>
      <c r="E1627" t="s">
        <v>89</v>
      </c>
      <c r="G1627" t="s">
        <v>90</v>
      </c>
      <c r="L1627">
        <v>14.83</v>
      </c>
      <c r="M1627">
        <v>12.37338785</v>
      </c>
      <c r="N1627">
        <v>14.44</v>
      </c>
      <c r="O1627">
        <v>10.26241415</v>
      </c>
      <c r="P1627">
        <v>11.561</v>
      </c>
      <c r="Q1627" s="86">
        <v>45821</v>
      </c>
      <c r="W1627">
        <v>6</v>
      </c>
      <c r="X1627" s="86">
        <v>45772</v>
      </c>
      <c r="Y1627">
        <v>4</v>
      </c>
      <c r="Z1627" s="86">
        <v>45772</v>
      </c>
      <c r="AB1627">
        <v>3</v>
      </c>
      <c r="AC1627" t="s">
        <v>156</v>
      </c>
    </row>
    <row r="1628" spans="1:29" x14ac:dyDescent="0.2">
      <c r="A1628" t="s">
        <v>4109</v>
      </c>
      <c r="B1628" t="s">
        <v>4110</v>
      </c>
      <c r="C1628" t="s">
        <v>4109</v>
      </c>
      <c r="D1628" t="s">
        <v>84</v>
      </c>
      <c r="E1628" t="s">
        <v>89</v>
      </c>
      <c r="F1628" t="s">
        <v>642</v>
      </c>
      <c r="G1628" t="s">
        <v>90</v>
      </c>
      <c r="I1628" t="s">
        <v>91</v>
      </c>
      <c r="J1628" t="s">
        <v>323</v>
      </c>
      <c r="K1628" t="s">
        <v>1160</v>
      </c>
      <c r="L1628">
        <v>16.353000000000002</v>
      </c>
      <c r="M1628">
        <v>12.56595003</v>
      </c>
      <c r="N1628">
        <v>16.98</v>
      </c>
      <c r="O1628">
        <v>10.10154333</v>
      </c>
      <c r="P1628">
        <v>10.945</v>
      </c>
      <c r="Q1628" s="86">
        <v>45821</v>
      </c>
      <c r="S1628">
        <v>0.2</v>
      </c>
      <c r="T1628">
        <v>0.21</v>
      </c>
      <c r="V1628" t="s">
        <v>4111</v>
      </c>
      <c r="W1628">
        <v>6</v>
      </c>
      <c r="X1628" s="86">
        <v>45772</v>
      </c>
      <c r="Y1628">
        <v>4</v>
      </c>
      <c r="Z1628" s="86">
        <v>45772</v>
      </c>
      <c r="AA1628">
        <v>3</v>
      </c>
      <c r="AB1628">
        <v>3</v>
      </c>
      <c r="AC1628" t="s">
        <v>156</v>
      </c>
    </row>
    <row r="1629" spans="1:29" x14ac:dyDescent="0.2">
      <c r="A1629" t="s">
        <v>4112</v>
      </c>
      <c r="B1629" t="s">
        <v>4113</v>
      </c>
      <c r="C1629" t="s">
        <v>4112</v>
      </c>
      <c r="D1629" t="s">
        <v>84</v>
      </c>
      <c r="E1629" t="s">
        <v>89</v>
      </c>
      <c r="F1629" t="s">
        <v>642</v>
      </c>
      <c r="G1629" t="s">
        <v>90</v>
      </c>
      <c r="I1629" t="s">
        <v>91</v>
      </c>
      <c r="J1629" t="s">
        <v>323</v>
      </c>
      <c r="K1629" t="s">
        <v>1160</v>
      </c>
      <c r="L1629">
        <v>18.140999999999998</v>
      </c>
      <c r="M1629">
        <v>13.477384969999999</v>
      </c>
      <c r="N1629">
        <v>18.338000000000001</v>
      </c>
      <c r="O1629">
        <v>11.680875629999999</v>
      </c>
      <c r="P1629">
        <v>15.554</v>
      </c>
      <c r="Q1629" s="86">
        <v>45821</v>
      </c>
      <c r="S1629">
        <v>0.13</v>
      </c>
      <c r="T1629">
        <v>0.13</v>
      </c>
      <c r="V1629" t="s">
        <v>4114</v>
      </c>
      <c r="W1629">
        <v>6</v>
      </c>
      <c r="X1629" s="86">
        <v>45772</v>
      </c>
      <c r="Y1629">
        <v>4</v>
      </c>
      <c r="Z1629" s="86">
        <v>45772</v>
      </c>
      <c r="AA1629">
        <v>3</v>
      </c>
      <c r="AB1629">
        <v>3</v>
      </c>
      <c r="AC1629" t="s">
        <v>156</v>
      </c>
    </row>
    <row r="1630" spans="1:29" x14ac:dyDescent="0.2">
      <c r="A1630" t="s">
        <v>4115</v>
      </c>
      <c r="B1630" t="s">
        <v>4116</v>
      </c>
      <c r="C1630" t="s">
        <v>4115</v>
      </c>
      <c r="D1630" t="s">
        <v>84</v>
      </c>
      <c r="E1630" t="s">
        <v>89</v>
      </c>
      <c r="G1630" t="s">
        <v>90</v>
      </c>
      <c r="I1630" t="s">
        <v>91</v>
      </c>
      <c r="L1630">
        <v>6.6479999999999997</v>
      </c>
      <c r="M1630">
        <v>6.3625864989999998</v>
      </c>
      <c r="N1630">
        <v>6.4989999999999997</v>
      </c>
      <c r="O1630">
        <v>5.5628059079999996</v>
      </c>
      <c r="P1630">
        <v>4.9880000000000004</v>
      </c>
      <c r="Q1630" s="86">
        <v>45821</v>
      </c>
      <c r="W1630">
        <v>4</v>
      </c>
      <c r="X1630" s="86">
        <v>45808</v>
      </c>
      <c r="AB1630">
        <v>3</v>
      </c>
      <c r="AC1630" t="s">
        <v>156</v>
      </c>
    </row>
    <row r="1631" spans="1:29" x14ac:dyDescent="0.2">
      <c r="A1631" t="s">
        <v>16606</v>
      </c>
      <c r="B1631" t="s">
        <v>16607</v>
      </c>
      <c r="C1631" t="s">
        <v>16606</v>
      </c>
      <c r="D1631" t="s">
        <v>84</v>
      </c>
      <c r="E1631" t="s">
        <v>89</v>
      </c>
      <c r="G1631" t="s">
        <v>90</v>
      </c>
      <c r="I1631" t="s">
        <v>91</v>
      </c>
      <c r="L1631">
        <v>8.7230000000000008</v>
      </c>
      <c r="M1631">
        <v>8.2317891929999991</v>
      </c>
      <c r="N1631">
        <v>8.4619999999999997</v>
      </c>
      <c r="O1631">
        <v>7.6417445529999997</v>
      </c>
      <c r="P1631">
        <v>7.3760000000000003</v>
      </c>
      <c r="Q1631" s="86">
        <v>45821</v>
      </c>
      <c r="S1631">
        <v>0.97</v>
      </c>
      <c r="W1631">
        <v>5</v>
      </c>
      <c r="X1631" s="86">
        <v>45808</v>
      </c>
      <c r="AB1631">
        <v>3</v>
      </c>
      <c r="AC1631" t="s">
        <v>156</v>
      </c>
    </row>
    <row r="1632" spans="1:29" x14ac:dyDescent="0.2">
      <c r="A1632" t="s">
        <v>4117</v>
      </c>
      <c r="B1632" t="s">
        <v>4118</v>
      </c>
      <c r="C1632" t="s">
        <v>4117</v>
      </c>
      <c r="D1632" t="s">
        <v>84</v>
      </c>
      <c r="E1632" t="s">
        <v>89</v>
      </c>
      <c r="G1632" t="s">
        <v>90</v>
      </c>
      <c r="I1632" t="s">
        <v>91</v>
      </c>
      <c r="J1632" t="s">
        <v>323</v>
      </c>
      <c r="K1632" t="s">
        <v>4119</v>
      </c>
      <c r="L1632">
        <v>16.652999999999999</v>
      </c>
      <c r="M1632">
        <v>12.039254359999999</v>
      </c>
      <c r="N1632">
        <v>16.988</v>
      </c>
      <c r="O1632">
        <v>12.166780380000001</v>
      </c>
      <c r="P1632">
        <v>14.202</v>
      </c>
      <c r="Q1632" s="86">
        <v>45821</v>
      </c>
      <c r="V1632" t="s">
        <v>4120</v>
      </c>
      <c r="W1632">
        <v>6</v>
      </c>
      <c r="X1632" s="86">
        <v>45309</v>
      </c>
      <c r="AA1632">
        <v>3</v>
      </c>
      <c r="AB1632">
        <v>4</v>
      </c>
      <c r="AC1632" t="s">
        <v>127</v>
      </c>
    </row>
    <row r="1633" spans="1:29" x14ac:dyDescent="0.2">
      <c r="A1633" t="s">
        <v>4121</v>
      </c>
      <c r="B1633" t="s">
        <v>4122</v>
      </c>
      <c r="C1633" t="s">
        <v>4121</v>
      </c>
      <c r="D1633" t="s">
        <v>84</v>
      </c>
      <c r="E1633" t="s">
        <v>89</v>
      </c>
      <c r="G1633" t="s">
        <v>90</v>
      </c>
      <c r="I1633" t="s">
        <v>91</v>
      </c>
      <c r="L1633">
        <v>8.5139999999999993</v>
      </c>
      <c r="M1633">
        <v>8.2987191589999991</v>
      </c>
      <c r="N1633">
        <v>8.7569999999999997</v>
      </c>
      <c r="O1633">
        <v>7.4677718779999998</v>
      </c>
      <c r="P1633">
        <v>6.85</v>
      </c>
      <c r="Q1633" s="86">
        <v>45821</v>
      </c>
      <c r="S1633">
        <v>0</v>
      </c>
      <c r="W1633">
        <v>5</v>
      </c>
      <c r="X1633" s="86">
        <v>45230</v>
      </c>
      <c r="AB1633">
        <v>3</v>
      </c>
      <c r="AC1633" t="s">
        <v>156</v>
      </c>
    </row>
    <row r="1634" spans="1:29" x14ac:dyDescent="0.2">
      <c r="A1634" t="s">
        <v>4123</v>
      </c>
      <c r="B1634" t="s">
        <v>4124</v>
      </c>
      <c r="C1634" t="s">
        <v>4123</v>
      </c>
      <c r="D1634" t="s">
        <v>84</v>
      </c>
      <c r="E1634" t="s">
        <v>89</v>
      </c>
      <c r="F1634" t="s">
        <v>642</v>
      </c>
      <c r="G1634" t="s">
        <v>90</v>
      </c>
      <c r="I1634" t="s">
        <v>91</v>
      </c>
      <c r="J1634" t="s">
        <v>323</v>
      </c>
      <c r="K1634" t="s">
        <v>1716</v>
      </c>
      <c r="L1634">
        <v>8.1720000000000006</v>
      </c>
      <c r="M1634">
        <v>8.4820340719999994</v>
      </c>
      <c r="N1634">
        <v>9.5839999999999996</v>
      </c>
      <c r="O1634">
        <v>11.47616736</v>
      </c>
      <c r="P1634">
        <v>7.98</v>
      </c>
      <c r="Q1634" s="86">
        <v>45434</v>
      </c>
      <c r="R1634">
        <v>5</v>
      </c>
      <c r="S1634">
        <v>0.5</v>
      </c>
      <c r="T1634">
        <v>0.5</v>
      </c>
      <c r="V1634" t="s">
        <v>4125</v>
      </c>
      <c r="W1634">
        <v>4</v>
      </c>
      <c r="X1634" s="86">
        <v>45342</v>
      </c>
      <c r="Y1634">
        <v>3</v>
      </c>
      <c r="Z1634" s="86">
        <v>45291</v>
      </c>
      <c r="AA1634">
        <v>2</v>
      </c>
      <c r="AB1634">
        <v>3</v>
      </c>
      <c r="AC1634" t="s">
        <v>156</v>
      </c>
    </row>
    <row r="1635" spans="1:29" x14ac:dyDescent="0.2">
      <c r="A1635" t="s">
        <v>4126</v>
      </c>
      <c r="B1635" t="s">
        <v>4127</v>
      </c>
      <c r="C1635" t="s">
        <v>4126</v>
      </c>
      <c r="D1635" t="s">
        <v>84</v>
      </c>
      <c r="E1635" t="s">
        <v>89</v>
      </c>
      <c r="F1635" t="s">
        <v>642</v>
      </c>
      <c r="G1635" t="s">
        <v>90</v>
      </c>
      <c r="I1635" t="s">
        <v>91</v>
      </c>
      <c r="J1635" t="s">
        <v>323</v>
      </c>
      <c r="K1635" t="s">
        <v>1716</v>
      </c>
      <c r="L1635">
        <v>10.909000000000001</v>
      </c>
      <c r="M1635">
        <v>7.4735225959999996</v>
      </c>
      <c r="N1635">
        <v>7.6239999999999997</v>
      </c>
      <c r="O1635">
        <v>8.8570579610000006</v>
      </c>
      <c r="P1635">
        <v>4.2569999999999997</v>
      </c>
      <c r="Q1635" s="86">
        <v>45434</v>
      </c>
      <c r="R1635">
        <v>5</v>
      </c>
      <c r="S1635">
        <v>0.55000000000000004</v>
      </c>
      <c r="T1635">
        <v>0.55000000000000004</v>
      </c>
      <c r="V1635" t="s">
        <v>4128</v>
      </c>
      <c r="W1635">
        <v>4</v>
      </c>
      <c r="X1635" s="86">
        <v>45342</v>
      </c>
      <c r="Y1635">
        <v>3</v>
      </c>
      <c r="Z1635" s="86">
        <v>45291</v>
      </c>
      <c r="AA1635">
        <v>2</v>
      </c>
      <c r="AB1635">
        <v>3</v>
      </c>
      <c r="AC1635" t="s">
        <v>156</v>
      </c>
    </row>
    <row r="1636" spans="1:29" x14ac:dyDescent="0.2">
      <c r="A1636" t="s">
        <v>4129</v>
      </c>
      <c r="B1636" t="s">
        <v>4130</v>
      </c>
      <c r="C1636" t="s">
        <v>4129</v>
      </c>
      <c r="D1636" t="s">
        <v>84</v>
      </c>
      <c r="E1636" t="s">
        <v>89</v>
      </c>
      <c r="G1636" t="s">
        <v>90</v>
      </c>
      <c r="H1636" t="s">
        <v>4131</v>
      </c>
      <c r="I1636" t="s">
        <v>91</v>
      </c>
      <c r="S1636">
        <v>0.87</v>
      </c>
      <c r="W1636">
        <v>6</v>
      </c>
      <c r="X1636" s="86">
        <v>45342</v>
      </c>
      <c r="AB1636">
        <v>4</v>
      </c>
      <c r="AC1636" t="s">
        <v>127</v>
      </c>
    </row>
    <row r="1637" spans="1:29" x14ac:dyDescent="0.2">
      <c r="A1637" t="s">
        <v>4132</v>
      </c>
      <c r="B1637" t="s">
        <v>4133</v>
      </c>
      <c r="C1637" t="s">
        <v>4132</v>
      </c>
      <c r="D1637" t="s">
        <v>84</v>
      </c>
      <c r="E1637" t="s">
        <v>89</v>
      </c>
      <c r="F1637" t="s">
        <v>642</v>
      </c>
      <c r="G1637" t="s">
        <v>90</v>
      </c>
      <c r="I1637" t="s">
        <v>91</v>
      </c>
      <c r="J1637" t="s">
        <v>323</v>
      </c>
      <c r="K1637" t="s">
        <v>1716</v>
      </c>
      <c r="L1637">
        <v>8.7899999999999991</v>
      </c>
      <c r="M1637">
        <v>7.1218265580000004</v>
      </c>
      <c r="N1637">
        <v>7.4340000000000002</v>
      </c>
      <c r="O1637">
        <v>8.7960395719999998</v>
      </c>
      <c r="P1637">
        <v>6.5279999999999996</v>
      </c>
      <c r="Q1637" s="86">
        <v>45434</v>
      </c>
      <c r="R1637">
        <v>5</v>
      </c>
      <c r="S1637">
        <v>0.67</v>
      </c>
      <c r="T1637">
        <v>0.67</v>
      </c>
      <c r="V1637" t="s">
        <v>4134</v>
      </c>
      <c r="W1637">
        <v>4</v>
      </c>
      <c r="X1637" s="86">
        <v>45342</v>
      </c>
      <c r="Y1637">
        <v>2</v>
      </c>
      <c r="Z1637" s="86">
        <v>45291</v>
      </c>
      <c r="AA1637">
        <v>2</v>
      </c>
      <c r="AB1637">
        <v>2</v>
      </c>
      <c r="AC1637" t="s">
        <v>153</v>
      </c>
    </row>
    <row r="1638" spans="1:29" x14ac:dyDescent="0.2">
      <c r="A1638" t="s">
        <v>4135</v>
      </c>
      <c r="B1638" t="s">
        <v>4136</v>
      </c>
      <c r="C1638" t="s">
        <v>4135</v>
      </c>
      <c r="D1638" t="s">
        <v>84</v>
      </c>
      <c r="E1638" t="s">
        <v>89</v>
      </c>
      <c r="G1638" t="s">
        <v>90</v>
      </c>
      <c r="H1638" t="s">
        <v>2291</v>
      </c>
      <c r="I1638" t="s">
        <v>91</v>
      </c>
      <c r="L1638">
        <v>8.0939999999999994</v>
      </c>
      <c r="M1638">
        <v>7.287914099</v>
      </c>
      <c r="N1638">
        <v>7.5419999999999998</v>
      </c>
      <c r="O1638">
        <v>7.0508653749999999</v>
      </c>
      <c r="P1638">
        <v>7.3780000000000001</v>
      </c>
      <c r="Q1638" s="86">
        <v>45821</v>
      </c>
      <c r="S1638">
        <v>1.2</v>
      </c>
      <c r="W1638">
        <v>5</v>
      </c>
      <c r="X1638" s="86">
        <v>45695</v>
      </c>
      <c r="AB1638">
        <v>3</v>
      </c>
      <c r="AC1638" t="s">
        <v>156</v>
      </c>
    </row>
    <row r="1639" spans="1:29" x14ac:dyDescent="0.2">
      <c r="A1639" t="s">
        <v>4137</v>
      </c>
      <c r="B1639" t="s">
        <v>4138</v>
      </c>
      <c r="C1639" t="s">
        <v>4137</v>
      </c>
      <c r="D1639" t="s">
        <v>84</v>
      </c>
      <c r="E1639" t="s">
        <v>89</v>
      </c>
      <c r="G1639" t="s">
        <v>90</v>
      </c>
      <c r="H1639" t="s">
        <v>4139</v>
      </c>
      <c r="I1639" t="s">
        <v>91</v>
      </c>
      <c r="L1639">
        <v>19.751999999999999</v>
      </c>
      <c r="M1639">
        <v>18.16100462</v>
      </c>
      <c r="N1639">
        <v>20.216999999999999</v>
      </c>
      <c r="O1639">
        <v>17.95830986</v>
      </c>
      <c r="P1639">
        <v>18.231000000000002</v>
      </c>
      <c r="Q1639" s="86">
        <v>45821</v>
      </c>
      <c r="S1639">
        <v>1.1499999999999999</v>
      </c>
      <c r="W1639">
        <v>6</v>
      </c>
      <c r="X1639" s="86">
        <v>45699</v>
      </c>
      <c r="Y1639">
        <v>5</v>
      </c>
      <c r="Z1639" s="86">
        <v>45626</v>
      </c>
      <c r="AB1639">
        <v>3</v>
      </c>
      <c r="AC1639" t="s">
        <v>156</v>
      </c>
    </row>
    <row r="1640" spans="1:29" x14ac:dyDescent="0.2">
      <c r="A1640" t="s">
        <v>4140</v>
      </c>
      <c r="B1640" t="s">
        <v>4141</v>
      </c>
      <c r="C1640" t="s">
        <v>4140</v>
      </c>
      <c r="D1640" t="s">
        <v>84</v>
      </c>
      <c r="E1640" t="s">
        <v>564</v>
      </c>
      <c r="F1640" t="s">
        <v>117</v>
      </c>
      <c r="G1640" t="s">
        <v>90</v>
      </c>
      <c r="I1640" t="s">
        <v>91</v>
      </c>
      <c r="J1640" t="s">
        <v>323</v>
      </c>
      <c r="L1640">
        <v>12.031000000000001</v>
      </c>
      <c r="M1640">
        <v>9.2891392340000003</v>
      </c>
      <c r="N1640">
        <v>8.1969999999999992</v>
      </c>
      <c r="O1640">
        <v>6.1867260000000002</v>
      </c>
      <c r="P1640">
        <v>7.97</v>
      </c>
      <c r="Q1640" s="86">
        <v>45821</v>
      </c>
      <c r="T1640">
        <v>1.5</v>
      </c>
      <c r="V1640" t="s">
        <v>4142</v>
      </c>
      <c r="W1640">
        <v>5</v>
      </c>
      <c r="X1640" s="86">
        <v>43899</v>
      </c>
      <c r="Y1640">
        <v>5</v>
      </c>
      <c r="Z1640" s="86">
        <v>45016</v>
      </c>
      <c r="AA1640">
        <v>4</v>
      </c>
      <c r="AB1640">
        <v>3</v>
      </c>
      <c r="AC1640" t="s">
        <v>156</v>
      </c>
    </row>
    <row r="1641" spans="1:29" x14ac:dyDescent="0.2">
      <c r="A1641" t="s">
        <v>4143</v>
      </c>
      <c r="B1641" t="s">
        <v>4144</v>
      </c>
      <c r="C1641" t="s">
        <v>4143</v>
      </c>
      <c r="D1641" t="s">
        <v>84</v>
      </c>
      <c r="E1641" t="s">
        <v>89</v>
      </c>
      <c r="F1641" t="s">
        <v>642</v>
      </c>
      <c r="G1641" t="s">
        <v>90</v>
      </c>
      <c r="I1641" t="s">
        <v>91</v>
      </c>
      <c r="J1641" t="s">
        <v>323</v>
      </c>
      <c r="K1641" t="s">
        <v>1670</v>
      </c>
      <c r="L1641">
        <v>7.343</v>
      </c>
      <c r="M1641">
        <v>7.7106843180000002</v>
      </c>
      <c r="N1641">
        <v>8.3940000000000001</v>
      </c>
      <c r="O1641">
        <v>7.1472625360000004</v>
      </c>
      <c r="P1641">
        <v>6.0190000000000001</v>
      </c>
      <c r="Q1641" s="86">
        <v>45821</v>
      </c>
      <c r="S1641">
        <v>0.44</v>
      </c>
      <c r="T1641">
        <v>0.39</v>
      </c>
      <c r="V1641" t="s">
        <v>4145</v>
      </c>
      <c r="W1641">
        <v>4</v>
      </c>
      <c r="X1641" s="86">
        <v>45803</v>
      </c>
      <c r="Y1641">
        <v>3</v>
      </c>
      <c r="Z1641" s="86">
        <v>45803</v>
      </c>
      <c r="AA1641">
        <v>2</v>
      </c>
      <c r="AB1641">
        <v>3</v>
      </c>
      <c r="AC1641" t="s">
        <v>156</v>
      </c>
    </row>
    <row r="1642" spans="1:29" x14ac:dyDescent="0.2">
      <c r="A1642" t="s">
        <v>16322</v>
      </c>
      <c r="B1642" t="s">
        <v>16323</v>
      </c>
      <c r="C1642" t="s">
        <v>16322</v>
      </c>
      <c r="D1642" t="s">
        <v>84</v>
      </c>
      <c r="E1642" t="s">
        <v>89</v>
      </c>
      <c r="G1642" t="s">
        <v>90</v>
      </c>
      <c r="H1642" t="s">
        <v>16039</v>
      </c>
      <c r="I1642" t="s">
        <v>91</v>
      </c>
      <c r="L1642">
        <v>14.029</v>
      </c>
      <c r="M1642">
        <v>11.87644332</v>
      </c>
      <c r="N1642">
        <v>13.260999999999999</v>
      </c>
      <c r="O1642">
        <v>11.901783050000001</v>
      </c>
      <c r="P1642">
        <v>14.023</v>
      </c>
      <c r="Q1642" s="86">
        <v>45821</v>
      </c>
      <c r="S1642">
        <v>0.2</v>
      </c>
      <c r="W1642">
        <v>5</v>
      </c>
      <c r="X1642" s="86">
        <v>45737</v>
      </c>
      <c r="Y1642">
        <v>6</v>
      </c>
      <c r="Z1642" s="86">
        <v>45657</v>
      </c>
      <c r="AB1642">
        <v>4</v>
      </c>
      <c r="AC1642" t="s">
        <v>127</v>
      </c>
    </row>
    <row r="1643" spans="1:29" x14ac:dyDescent="0.2">
      <c r="A1643" t="s">
        <v>4146</v>
      </c>
      <c r="B1643" t="s">
        <v>4147</v>
      </c>
      <c r="C1643" t="s">
        <v>4146</v>
      </c>
      <c r="D1643" t="s">
        <v>84</v>
      </c>
      <c r="E1643" t="s">
        <v>89</v>
      </c>
      <c r="G1643" t="s">
        <v>90</v>
      </c>
      <c r="L1643">
        <v>7.6790000000000003</v>
      </c>
      <c r="M1643">
        <v>7.8079373949999997</v>
      </c>
      <c r="N1643">
        <v>8.3010000000000002</v>
      </c>
      <c r="O1643">
        <v>6.8939538169999999</v>
      </c>
      <c r="P1643">
        <v>5.2779999999999996</v>
      </c>
      <c r="Q1643" s="86">
        <v>45821</v>
      </c>
      <c r="S1643">
        <v>1.45</v>
      </c>
      <c r="W1643">
        <v>5</v>
      </c>
      <c r="X1643" s="86">
        <v>45778</v>
      </c>
      <c r="Y1643">
        <v>2</v>
      </c>
      <c r="Z1643" s="86">
        <v>43220</v>
      </c>
      <c r="AB1643">
        <v>2</v>
      </c>
      <c r="AC1643" t="s">
        <v>153</v>
      </c>
    </row>
    <row r="1644" spans="1:29" x14ac:dyDescent="0.2">
      <c r="A1644" t="s">
        <v>4148</v>
      </c>
      <c r="B1644" t="s">
        <v>4149</v>
      </c>
      <c r="C1644" t="s">
        <v>4148</v>
      </c>
      <c r="D1644" t="s">
        <v>84</v>
      </c>
      <c r="E1644" t="s">
        <v>89</v>
      </c>
      <c r="G1644" t="s">
        <v>90</v>
      </c>
      <c r="I1644" t="s">
        <v>91</v>
      </c>
      <c r="J1644" t="s">
        <v>323</v>
      </c>
      <c r="K1644" t="s">
        <v>2363</v>
      </c>
      <c r="L1644">
        <v>7.2530000000000001</v>
      </c>
      <c r="M1644">
        <v>7.8238732559999997</v>
      </c>
      <c r="N1644">
        <v>8.4969999999999999</v>
      </c>
      <c r="O1644">
        <v>4.4960178390000003</v>
      </c>
      <c r="P1644">
        <v>2.5129999999999999</v>
      </c>
      <c r="Q1644" s="86">
        <v>45821</v>
      </c>
      <c r="S1644">
        <v>0.55000000000000004</v>
      </c>
      <c r="T1644">
        <v>0.55000000000000004</v>
      </c>
      <c r="V1644" t="s">
        <v>4150</v>
      </c>
      <c r="W1644">
        <v>4</v>
      </c>
      <c r="X1644" s="86">
        <v>45705</v>
      </c>
      <c r="Y1644">
        <v>3</v>
      </c>
      <c r="Z1644" s="86">
        <v>45657</v>
      </c>
      <c r="AA1644">
        <v>2</v>
      </c>
      <c r="AB1644">
        <v>3</v>
      </c>
      <c r="AC1644" t="s">
        <v>156</v>
      </c>
    </row>
    <row r="1645" spans="1:29" x14ac:dyDescent="0.2">
      <c r="A1645" t="s">
        <v>4151</v>
      </c>
      <c r="B1645" t="s">
        <v>4152</v>
      </c>
      <c r="C1645" t="s">
        <v>4151</v>
      </c>
      <c r="D1645" t="s">
        <v>84</v>
      </c>
      <c r="E1645" t="s">
        <v>89</v>
      </c>
      <c r="G1645" t="s">
        <v>90</v>
      </c>
      <c r="I1645" t="s">
        <v>91</v>
      </c>
      <c r="J1645" t="s">
        <v>323</v>
      </c>
      <c r="K1645" t="s">
        <v>2363</v>
      </c>
      <c r="L1645">
        <v>7.2439999999999998</v>
      </c>
      <c r="M1645">
        <v>7.8120271539999999</v>
      </c>
      <c r="N1645">
        <v>8.4689999999999994</v>
      </c>
      <c r="O1645">
        <v>4.4756021280000002</v>
      </c>
      <c r="P1645">
        <v>2.532</v>
      </c>
      <c r="Q1645" s="86">
        <v>45821</v>
      </c>
      <c r="S1645">
        <v>0.55000000000000004</v>
      </c>
      <c r="T1645">
        <v>0.55000000000000004</v>
      </c>
      <c r="V1645" t="s">
        <v>4153</v>
      </c>
      <c r="W1645">
        <v>4</v>
      </c>
      <c r="X1645" s="86">
        <v>45705</v>
      </c>
      <c r="Y1645">
        <v>3</v>
      </c>
      <c r="Z1645" s="86">
        <v>45657</v>
      </c>
      <c r="AA1645">
        <v>2</v>
      </c>
      <c r="AB1645">
        <v>3</v>
      </c>
      <c r="AC1645" t="s">
        <v>156</v>
      </c>
    </row>
    <row r="1646" spans="1:29" x14ac:dyDescent="0.2">
      <c r="A1646" t="s">
        <v>4154</v>
      </c>
      <c r="B1646" t="s">
        <v>4155</v>
      </c>
      <c r="C1646" t="s">
        <v>4154</v>
      </c>
      <c r="D1646" t="s">
        <v>84</v>
      </c>
      <c r="E1646" t="s">
        <v>89</v>
      </c>
      <c r="G1646" t="s">
        <v>90</v>
      </c>
      <c r="I1646" t="s">
        <v>91</v>
      </c>
      <c r="J1646" t="s">
        <v>323</v>
      </c>
      <c r="K1646" t="s">
        <v>2363</v>
      </c>
      <c r="L1646">
        <v>7.2169999999999996</v>
      </c>
      <c r="M1646">
        <v>7.776712828</v>
      </c>
      <c r="N1646">
        <v>8.44</v>
      </c>
      <c r="O1646">
        <v>4.4567510109999997</v>
      </c>
      <c r="P1646">
        <v>2.5179999999999998</v>
      </c>
      <c r="Q1646" s="86">
        <v>45821</v>
      </c>
      <c r="S1646">
        <v>0.4</v>
      </c>
      <c r="T1646">
        <v>0.4</v>
      </c>
      <c r="V1646" t="s">
        <v>4156</v>
      </c>
      <c r="W1646">
        <v>4</v>
      </c>
      <c r="X1646" s="86">
        <v>45705</v>
      </c>
      <c r="Y1646">
        <v>3</v>
      </c>
      <c r="Z1646" s="86">
        <v>45657</v>
      </c>
      <c r="AA1646">
        <v>2</v>
      </c>
      <c r="AB1646">
        <v>3</v>
      </c>
      <c r="AC1646" t="s">
        <v>156</v>
      </c>
    </row>
    <row r="1647" spans="1:29" x14ac:dyDescent="0.2">
      <c r="A1647" t="s">
        <v>4157</v>
      </c>
      <c r="B1647" t="s">
        <v>4158</v>
      </c>
      <c r="C1647" t="s">
        <v>4157</v>
      </c>
      <c r="D1647" t="s">
        <v>84</v>
      </c>
      <c r="G1647" t="s">
        <v>90</v>
      </c>
      <c r="L1647">
        <v>3.8450000000000002</v>
      </c>
      <c r="M1647">
        <v>4.2372017350000002</v>
      </c>
      <c r="N1647">
        <v>4.6399999999999997</v>
      </c>
      <c r="O1647">
        <v>2.570244314</v>
      </c>
      <c r="P1647">
        <v>1.5149999999999999</v>
      </c>
      <c r="Q1647" s="86">
        <v>45821</v>
      </c>
      <c r="S1647">
        <v>0.35</v>
      </c>
      <c r="V1647" t="s">
        <v>4159</v>
      </c>
      <c r="W1647">
        <v>3</v>
      </c>
      <c r="X1647" s="86">
        <v>45705</v>
      </c>
      <c r="Y1647">
        <v>2</v>
      </c>
      <c r="Z1647" s="86">
        <v>45657</v>
      </c>
      <c r="AB1647">
        <v>2</v>
      </c>
      <c r="AC1647" t="s">
        <v>153</v>
      </c>
    </row>
    <row r="1648" spans="1:29" x14ac:dyDescent="0.2">
      <c r="A1648" t="s">
        <v>4160</v>
      </c>
      <c r="B1648" t="s">
        <v>4161</v>
      </c>
      <c r="C1648" t="s">
        <v>4160</v>
      </c>
      <c r="D1648" t="s">
        <v>84</v>
      </c>
      <c r="E1648" t="s">
        <v>89</v>
      </c>
      <c r="G1648" t="s">
        <v>90</v>
      </c>
      <c r="L1648">
        <v>3.82</v>
      </c>
      <c r="M1648">
        <v>4.2136099859999998</v>
      </c>
      <c r="N1648">
        <v>4.6150000000000002</v>
      </c>
      <c r="O1648">
        <v>2.51174367</v>
      </c>
      <c r="P1648">
        <v>1.4259999999999999</v>
      </c>
      <c r="Q1648" s="86">
        <v>45821</v>
      </c>
      <c r="W1648">
        <v>3</v>
      </c>
      <c r="X1648" s="86">
        <v>45705</v>
      </c>
      <c r="Y1648">
        <v>2</v>
      </c>
      <c r="Z1648" s="86">
        <v>45657</v>
      </c>
      <c r="AB1648">
        <v>2</v>
      </c>
      <c r="AC1648" t="s">
        <v>153</v>
      </c>
    </row>
    <row r="1649" spans="1:29" x14ac:dyDescent="0.2">
      <c r="A1649" t="s">
        <v>4162</v>
      </c>
      <c r="B1649" t="s">
        <v>4163</v>
      </c>
      <c r="C1649" t="s">
        <v>4162</v>
      </c>
      <c r="D1649" t="s">
        <v>84</v>
      </c>
      <c r="E1649" t="s">
        <v>89</v>
      </c>
      <c r="G1649" t="s">
        <v>90</v>
      </c>
      <c r="H1649" t="s">
        <v>163</v>
      </c>
      <c r="I1649" t="s">
        <v>91</v>
      </c>
      <c r="L1649">
        <v>3.8330000000000002</v>
      </c>
      <c r="M1649">
        <v>4.2287967990000004</v>
      </c>
      <c r="N1649">
        <v>4.6280000000000001</v>
      </c>
      <c r="O1649">
        <v>2.4692490660000002</v>
      </c>
      <c r="P1649">
        <v>1.468</v>
      </c>
      <c r="Q1649" s="86">
        <v>45821</v>
      </c>
      <c r="S1649">
        <v>0.31</v>
      </c>
      <c r="W1649">
        <v>3</v>
      </c>
      <c r="X1649" s="86">
        <v>45705</v>
      </c>
      <c r="Y1649">
        <v>2</v>
      </c>
      <c r="Z1649" s="86">
        <v>45657</v>
      </c>
      <c r="AB1649">
        <v>2</v>
      </c>
      <c r="AC1649" t="s">
        <v>153</v>
      </c>
    </row>
    <row r="1650" spans="1:29" x14ac:dyDescent="0.2">
      <c r="A1650" t="s">
        <v>4164</v>
      </c>
      <c r="B1650" t="s">
        <v>4165</v>
      </c>
      <c r="C1650" t="s">
        <v>4164</v>
      </c>
      <c r="D1650" t="s">
        <v>84</v>
      </c>
      <c r="E1650" t="s">
        <v>1164</v>
      </c>
      <c r="F1650" t="s">
        <v>642</v>
      </c>
      <c r="G1650" t="s">
        <v>90</v>
      </c>
      <c r="I1650" t="s">
        <v>91</v>
      </c>
      <c r="J1650" t="s">
        <v>323</v>
      </c>
      <c r="K1650" t="s">
        <v>1160</v>
      </c>
      <c r="L1650">
        <v>5.7409999999999997</v>
      </c>
      <c r="M1650">
        <v>5.9442025459999996</v>
      </c>
      <c r="N1650">
        <v>6.5309999999999997</v>
      </c>
      <c r="O1650">
        <v>4.5490881390000002</v>
      </c>
      <c r="P1650">
        <v>3.6909999999999998</v>
      </c>
      <c r="Q1650" s="86">
        <v>45821</v>
      </c>
      <c r="S1650">
        <v>0.8</v>
      </c>
      <c r="T1650">
        <v>0.5</v>
      </c>
      <c r="V1650" t="s">
        <v>4166</v>
      </c>
      <c r="W1650">
        <v>4</v>
      </c>
      <c r="X1650" s="86">
        <v>45772</v>
      </c>
      <c r="Y1650">
        <v>3</v>
      </c>
      <c r="Z1650" s="86">
        <v>45772</v>
      </c>
      <c r="AA1650">
        <v>2</v>
      </c>
      <c r="AB1650">
        <v>3</v>
      </c>
      <c r="AC1650" t="s">
        <v>156</v>
      </c>
    </row>
    <row r="1651" spans="1:29" x14ac:dyDescent="0.2">
      <c r="A1651" t="s">
        <v>4167</v>
      </c>
      <c r="B1651" t="s">
        <v>4168</v>
      </c>
      <c r="C1651" t="s">
        <v>4167</v>
      </c>
      <c r="D1651" t="s">
        <v>84</v>
      </c>
      <c r="E1651" t="s">
        <v>89</v>
      </c>
      <c r="G1651" t="s">
        <v>90</v>
      </c>
      <c r="I1651" t="s">
        <v>91</v>
      </c>
      <c r="J1651" t="s">
        <v>323</v>
      </c>
      <c r="K1651" t="s">
        <v>1835</v>
      </c>
      <c r="L1651">
        <v>5.7089999999999996</v>
      </c>
      <c r="M1651">
        <v>5.3202677940000003</v>
      </c>
      <c r="N1651">
        <v>5.5830000000000002</v>
      </c>
      <c r="O1651">
        <v>4.6515461900000004</v>
      </c>
      <c r="P1651">
        <v>5.0039999999999996</v>
      </c>
      <c r="Q1651" s="86">
        <v>45821</v>
      </c>
      <c r="R1651">
        <v>5</v>
      </c>
      <c r="S1651">
        <v>0.92</v>
      </c>
      <c r="T1651">
        <v>0.9</v>
      </c>
      <c r="V1651" t="s">
        <v>4169</v>
      </c>
      <c r="W1651">
        <v>5</v>
      </c>
      <c r="X1651" s="86">
        <v>45814</v>
      </c>
      <c r="Y1651">
        <v>3</v>
      </c>
      <c r="Z1651" s="86">
        <v>44077</v>
      </c>
      <c r="AA1651">
        <v>2</v>
      </c>
      <c r="AB1651">
        <v>3</v>
      </c>
      <c r="AC1651" t="s">
        <v>156</v>
      </c>
    </row>
    <row r="1652" spans="1:29" x14ac:dyDescent="0.2">
      <c r="A1652" t="s">
        <v>4170</v>
      </c>
      <c r="B1652" t="s">
        <v>4171</v>
      </c>
      <c r="C1652" t="s">
        <v>4170</v>
      </c>
      <c r="D1652" t="s">
        <v>84</v>
      </c>
      <c r="E1652" t="s">
        <v>116</v>
      </c>
      <c r="G1652" t="s">
        <v>90</v>
      </c>
      <c r="I1652" t="s">
        <v>91</v>
      </c>
      <c r="L1652">
        <v>38.541400000000003</v>
      </c>
      <c r="M1652">
        <v>31.769059039999998</v>
      </c>
      <c r="N1652">
        <v>33.399500000000003</v>
      </c>
      <c r="O1652">
        <v>31.350345480000001</v>
      </c>
      <c r="P1652">
        <v>33.500399999999999</v>
      </c>
      <c r="Q1652" s="86">
        <v>45821</v>
      </c>
      <c r="AB1652">
        <v>5</v>
      </c>
      <c r="AC1652" t="s">
        <v>86</v>
      </c>
    </row>
    <row r="1653" spans="1:29" x14ac:dyDescent="0.2">
      <c r="A1653" t="s">
        <v>17686</v>
      </c>
      <c r="B1653" t="s">
        <v>17687</v>
      </c>
      <c r="C1653" t="s">
        <v>17686</v>
      </c>
      <c r="D1653" t="s">
        <v>84</v>
      </c>
      <c r="E1653" t="s">
        <v>89</v>
      </c>
      <c r="G1653" t="s">
        <v>90</v>
      </c>
      <c r="H1653" t="s">
        <v>17679</v>
      </c>
      <c r="I1653" t="s">
        <v>91</v>
      </c>
      <c r="L1653">
        <v>16.856999999999999</v>
      </c>
      <c r="M1653">
        <v>12.29277149</v>
      </c>
      <c r="N1653">
        <v>13.161</v>
      </c>
      <c r="O1653">
        <v>8.8138496049999997</v>
      </c>
      <c r="P1653">
        <v>9.5470000000000006</v>
      </c>
      <c r="Q1653" s="86">
        <v>45821</v>
      </c>
      <c r="S1653">
        <v>0.6</v>
      </c>
      <c r="W1653">
        <v>6</v>
      </c>
      <c r="X1653" s="86">
        <v>45706</v>
      </c>
      <c r="Y1653">
        <v>4</v>
      </c>
      <c r="Z1653" s="86">
        <v>44130</v>
      </c>
      <c r="AB1653">
        <v>3</v>
      </c>
      <c r="AC1653" t="s">
        <v>156</v>
      </c>
    </row>
    <row r="1654" spans="1:29" x14ac:dyDescent="0.2">
      <c r="A1654" t="s">
        <v>4172</v>
      </c>
      <c r="B1654" t="s">
        <v>4173</v>
      </c>
      <c r="C1654" t="s">
        <v>4172</v>
      </c>
      <c r="D1654" t="s">
        <v>84</v>
      </c>
      <c r="E1654" t="s">
        <v>116</v>
      </c>
      <c r="G1654" t="s">
        <v>90</v>
      </c>
      <c r="H1654" t="s">
        <v>196</v>
      </c>
      <c r="L1654">
        <v>25.9467</v>
      </c>
      <c r="M1654">
        <v>27.18864314</v>
      </c>
      <c r="N1654">
        <v>24.211500000000001</v>
      </c>
      <c r="O1654">
        <v>22.7191185</v>
      </c>
      <c r="P1654">
        <v>22.444700000000001</v>
      </c>
      <c r="Q1654" s="86">
        <v>45821</v>
      </c>
      <c r="AB1654">
        <v>4</v>
      </c>
      <c r="AC1654" t="s">
        <v>127</v>
      </c>
    </row>
    <row r="1655" spans="1:29" x14ac:dyDescent="0.2">
      <c r="A1655" t="s">
        <v>4174</v>
      </c>
      <c r="B1655" t="s">
        <v>4175</v>
      </c>
      <c r="C1655" t="s">
        <v>4174</v>
      </c>
      <c r="D1655" t="s">
        <v>84</v>
      </c>
      <c r="E1655" t="s">
        <v>521</v>
      </c>
      <c r="G1655" t="s">
        <v>90</v>
      </c>
      <c r="H1655" t="s">
        <v>4176</v>
      </c>
      <c r="L1655">
        <v>8.9979999999999993</v>
      </c>
      <c r="M1655">
        <v>9.6780535810000003</v>
      </c>
      <c r="N1655">
        <v>9.2739999999999991</v>
      </c>
      <c r="O1655">
        <v>4.281850049</v>
      </c>
      <c r="P1655">
        <v>2.8010000000000002</v>
      </c>
      <c r="Q1655" s="86">
        <v>45821</v>
      </c>
      <c r="T1655">
        <v>0.9</v>
      </c>
      <c r="Y1655">
        <v>5</v>
      </c>
      <c r="Z1655" s="86">
        <v>45291</v>
      </c>
      <c r="AB1655">
        <v>3</v>
      </c>
      <c r="AC1655" t="s">
        <v>156</v>
      </c>
    </row>
    <row r="1656" spans="1:29" x14ac:dyDescent="0.2">
      <c r="A1656" t="s">
        <v>4177</v>
      </c>
      <c r="B1656" t="s">
        <v>4178</v>
      </c>
      <c r="C1656" t="s">
        <v>4177</v>
      </c>
      <c r="D1656" t="s">
        <v>84</v>
      </c>
      <c r="E1656" t="s">
        <v>89</v>
      </c>
      <c r="G1656" t="s">
        <v>90</v>
      </c>
      <c r="I1656" t="s">
        <v>91</v>
      </c>
      <c r="L1656">
        <v>11.972</v>
      </c>
      <c r="M1656">
        <v>11.248294059999999</v>
      </c>
      <c r="N1656">
        <v>11.657</v>
      </c>
      <c r="O1656">
        <v>9.6462456060000008</v>
      </c>
      <c r="P1656">
        <v>10.568</v>
      </c>
      <c r="Q1656" s="86">
        <v>45821</v>
      </c>
      <c r="S1656">
        <v>0.5</v>
      </c>
      <c r="W1656">
        <v>6</v>
      </c>
      <c r="X1656" s="86">
        <v>45706</v>
      </c>
      <c r="Y1656">
        <v>4</v>
      </c>
      <c r="Z1656" s="86">
        <v>44134</v>
      </c>
      <c r="AB1656">
        <v>3</v>
      </c>
      <c r="AC1656" t="s">
        <v>156</v>
      </c>
    </row>
    <row r="1657" spans="1:29" x14ac:dyDescent="0.2">
      <c r="A1657" t="s">
        <v>4179</v>
      </c>
      <c r="B1657" t="s">
        <v>4180</v>
      </c>
      <c r="C1657" t="s">
        <v>4179</v>
      </c>
      <c r="D1657" t="s">
        <v>84</v>
      </c>
      <c r="G1657" t="s">
        <v>90</v>
      </c>
      <c r="L1657">
        <v>11.973000000000001</v>
      </c>
      <c r="M1657">
        <v>11.247151970000001</v>
      </c>
      <c r="N1657">
        <v>11.656000000000001</v>
      </c>
      <c r="O1657">
        <v>9.6435671050000007</v>
      </c>
      <c r="P1657">
        <v>10.565</v>
      </c>
      <c r="Q1657" s="86">
        <v>45821</v>
      </c>
      <c r="S1657">
        <v>0.5</v>
      </c>
      <c r="W1657">
        <v>6</v>
      </c>
      <c r="X1657" s="86">
        <v>45706</v>
      </c>
      <c r="Y1657">
        <v>4</v>
      </c>
      <c r="Z1657" s="86">
        <v>44134</v>
      </c>
      <c r="AB1657">
        <v>3</v>
      </c>
      <c r="AC1657" t="s">
        <v>156</v>
      </c>
    </row>
    <row r="1658" spans="1:29" x14ac:dyDescent="0.2">
      <c r="A1658" t="s">
        <v>4181</v>
      </c>
      <c r="B1658" t="s">
        <v>4182</v>
      </c>
      <c r="C1658" t="s">
        <v>4181</v>
      </c>
      <c r="D1658" t="s">
        <v>84</v>
      </c>
      <c r="E1658" t="s">
        <v>434</v>
      </c>
      <c r="F1658" t="s">
        <v>117</v>
      </c>
      <c r="G1658" t="s">
        <v>348</v>
      </c>
      <c r="H1658" t="s">
        <v>4183</v>
      </c>
      <c r="I1658" t="s">
        <v>91</v>
      </c>
      <c r="J1658" t="s">
        <v>323</v>
      </c>
      <c r="K1658" t="s">
        <v>4184</v>
      </c>
      <c r="Q1658" s="86">
        <v>45154</v>
      </c>
      <c r="V1658" t="s">
        <v>4185</v>
      </c>
      <c r="AA1658">
        <v>3</v>
      </c>
      <c r="AB1658">
        <v>5</v>
      </c>
      <c r="AC1658" t="s">
        <v>86</v>
      </c>
    </row>
    <row r="1659" spans="1:29" x14ac:dyDescent="0.2">
      <c r="A1659" t="s">
        <v>4186</v>
      </c>
      <c r="B1659" t="s">
        <v>4187</v>
      </c>
      <c r="C1659" t="s">
        <v>4186</v>
      </c>
      <c r="D1659" t="s">
        <v>84</v>
      </c>
      <c r="E1659" t="s">
        <v>564</v>
      </c>
      <c r="F1659" t="s">
        <v>117</v>
      </c>
      <c r="G1659" t="s">
        <v>90</v>
      </c>
      <c r="I1659" t="s">
        <v>91</v>
      </c>
      <c r="J1659" t="s">
        <v>323</v>
      </c>
      <c r="L1659">
        <v>4.75</v>
      </c>
      <c r="M1659">
        <v>5.1709956149999998</v>
      </c>
      <c r="N1659">
        <v>5.7930000000000001</v>
      </c>
      <c r="O1659">
        <v>2.3320566540000001</v>
      </c>
      <c r="P1659">
        <v>2.2189999999999999</v>
      </c>
      <c r="Q1659" s="86">
        <v>45821</v>
      </c>
      <c r="T1659">
        <v>1.05</v>
      </c>
      <c r="V1659" t="s">
        <v>4188</v>
      </c>
      <c r="W1659">
        <v>6</v>
      </c>
      <c r="X1659" s="86">
        <v>45473</v>
      </c>
      <c r="Y1659">
        <v>5</v>
      </c>
      <c r="Z1659" s="86">
        <v>45473</v>
      </c>
      <c r="AA1659">
        <v>4</v>
      </c>
      <c r="AB1659">
        <v>3</v>
      </c>
      <c r="AC1659" t="s">
        <v>156</v>
      </c>
    </row>
    <row r="1660" spans="1:29" x14ac:dyDescent="0.2">
      <c r="A1660" t="s">
        <v>4189</v>
      </c>
      <c r="B1660" t="s">
        <v>4190</v>
      </c>
      <c r="C1660" t="s">
        <v>4189</v>
      </c>
      <c r="D1660" t="s">
        <v>84</v>
      </c>
      <c r="F1660" t="s">
        <v>117</v>
      </c>
      <c r="G1660" t="s">
        <v>90</v>
      </c>
      <c r="L1660">
        <v>23.817799999999998</v>
      </c>
      <c r="M1660">
        <v>23.758866340000001</v>
      </c>
      <c r="N1660">
        <v>26.065200000000001</v>
      </c>
      <c r="O1660">
        <v>18.604205669999999</v>
      </c>
      <c r="P1660">
        <v>18.030899999999999</v>
      </c>
      <c r="Q1660" s="86">
        <v>45821</v>
      </c>
      <c r="AB1660">
        <v>4</v>
      </c>
      <c r="AC1660" t="s">
        <v>127</v>
      </c>
    </row>
    <row r="1661" spans="1:29" x14ac:dyDescent="0.2">
      <c r="A1661" t="s">
        <v>4191</v>
      </c>
      <c r="B1661" t="s">
        <v>4192</v>
      </c>
      <c r="C1661" t="s">
        <v>4191</v>
      </c>
      <c r="D1661" t="s">
        <v>84</v>
      </c>
      <c r="E1661" t="s">
        <v>89</v>
      </c>
      <c r="G1661" t="s">
        <v>90</v>
      </c>
      <c r="I1661" t="s">
        <v>91</v>
      </c>
      <c r="J1661" t="s">
        <v>323</v>
      </c>
      <c r="K1661" t="s">
        <v>3599</v>
      </c>
      <c r="L1661">
        <v>10.625</v>
      </c>
      <c r="M1661">
        <v>10.20191017</v>
      </c>
      <c r="N1661">
        <v>10.868</v>
      </c>
      <c r="O1661">
        <v>9.8002975170000006</v>
      </c>
      <c r="P1661">
        <v>11.584</v>
      </c>
      <c r="Q1661" s="86">
        <v>45821</v>
      </c>
      <c r="R1661">
        <v>5</v>
      </c>
      <c r="S1661">
        <v>0.62</v>
      </c>
      <c r="T1661">
        <v>0.67</v>
      </c>
      <c r="V1661" t="s">
        <v>4193</v>
      </c>
      <c r="W1661">
        <v>5</v>
      </c>
      <c r="X1661" s="86">
        <v>45808</v>
      </c>
      <c r="AA1661">
        <v>3</v>
      </c>
      <c r="AB1661">
        <v>3</v>
      </c>
      <c r="AC1661" t="s">
        <v>156</v>
      </c>
    </row>
    <row r="1662" spans="1:29" x14ac:dyDescent="0.2">
      <c r="A1662" t="s">
        <v>4194</v>
      </c>
      <c r="B1662" t="s">
        <v>4195</v>
      </c>
      <c r="C1662" t="s">
        <v>4194</v>
      </c>
      <c r="D1662" t="s">
        <v>84</v>
      </c>
      <c r="E1662" t="s">
        <v>982</v>
      </c>
      <c r="G1662" t="s">
        <v>90</v>
      </c>
      <c r="L1662">
        <v>0.66500000000000004</v>
      </c>
      <c r="M1662">
        <v>0.61405855099999995</v>
      </c>
      <c r="N1662">
        <v>0.38400000000000001</v>
      </c>
      <c r="O1662">
        <v>0.145860555</v>
      </c>
      <c r="P1662">
        <v>0.153</v>
      </c>
      <c r="Q1662" s="86">
        <v>45821</v>
      </c>
      <c r="W1662">
        <v>1</v>
      </c>
      <c r="X1662" s="86">
        <v>45737</v>
      </c>
      <c r="Y1662">
        <v>7</v>
      </c>
      <c r="Z1662" s="86">
        <v>45657</v>
      </c>
      <c r="AB1662">
        <v>5</v>
      </c>
      <c r="AC1662" t="s">
        <v>86</v>
      </c>
    </row>
    <row r="1663" spans="1:29" x14ac:dyDescent="0.2">
      <c r="A1663" t="s">
        <v>4196</v>
      </c>
      <c r="B1663" t="s">
        <v>4197</v>
      </c>
      <c r="C1663" t="s">
        <v>4196</v>
      </c>
      <c r="D1663" t="s">
        <v>84</v>
      </c>
      <c r="E1663" t="s">
        <v>89</v>
      </c>
      <c r="G1663" t="s">
        <v>90</v>
      </c>
      <c r="L1663">
        <v>18.431000000000001</v>
      </c>
      <c r="M1663">
        <v>13.92923128</v>
      </c>
      <c r="N1663">
        <v>19.29</v>
      </c>
      <c r="O1663">
        <v>12.357450119999999</v>
      </c>
      <c r="P1663">
        <v>13.377000000000001</v>
      </c>
      <c r="Q1663" s="86">
        <v>45821</v>
      </c>
      <c r="W1663">
        <v>5</v>
      </c>
      <c r="X1663" s="86">
        <v>45811</v>
      </c>
      <c r="Y1663">
        <v>4</v>
      </c>
      <c r="Z1663" s="86">
        <v>45747</v>
      </c>
      <c r="AB1663">
        <v>3</v>
      </c>
      <c r="AC1663" t="s">
        <v>156</v>
      </c>
    </row>
    <row r="1664" spans="1:29" x14ac:dyDescent="0.2">
      <c r="A1664" t="s">
        <v>4198</v>
      </c>
      <c r="B1664" t="s">
        <v>4199</v>
      </c>
      <c r="C1664" t="s">
        <v>4198</v>
      </c>
      <c r="D1664" t="s">
        <v>84</v>
      </c>
      <c r="E1664" t="s">
        <v>564</v>
      </c>
      <c r="G1664" t="s">
        <v>90</v>
      </c>
      <c r="H1664" t="s">
        <v>2291</v>
      </c>
      <c r="I1664" t="s">
        <v>91</v>
      </c>
      <c r="L1664">
        <v>21.908000000000001</v>
      </c>
      <c r="M1664">
        <v>18.638136960000001</v>
      </c>
      <c r="N1664">
        <v>23.695</v>
      </c>
      <c r="O1664">
        <v>20.187424020000002</v>
      </c>
      <c r="P1664">
        <v>20.652999999999999</v>
      </c>
      <c r="Q1664" s="86">
        <v>45821</v>
      </c>
      <c r="S1664">
        <v>0.7</v>
      </c>
      <c r="Y1664">
        <v>5</v>
      </c>
      <c r="Z1664" s="86">
        <v>45808</v>
      </c>
      <c r="AB1664">
        <v>3</v>
      </c>
      <c r="AC1664" t="s">
        <v>156</v>
      </c>
    </row>
    <row r="1665" spans="1:29" x14ac:dyDescent="0.2">
      <c r="A1665" t="s">
        <v>4200</v>
      </c>
      <c r="B1665" t="s">
        <v>4201</v>
      </c>
      <c r="C1665" t="s">
        <v>4200</v>
      </c>
      <c r="D1665" t="s">
        <v>84</v>
      </c>
      <c r="E1665" t="s">
        <v>89</v>
      </c>
      <c r="G1665" t="s">
        <v>90</v>
      </c>
      <c r="I1665" t="s">
        <v>91</v>
      </c>
      <c r="L1665">
        <v>22.138999999999999</v>
      </c>
      <c r="M1665">
        <v>20.928542530000001</v>
      </c>
      <c r="N1665">
        <v>23.068000000000001</v>
      </c>
      <c r="O1665">
        <v>19.520742989999999</v>
      </c>
      <c r="P1665">
        <v>22.48</v>
      </c>
      <c r="Q1665" s="86">
        <v>45821</v>
      </c>
      <c r="S1665">
        <v>0.2</v>
      </c>
      <c r="W1665">
        <v>6</v>
      </c>
      <c r="X1665" s="86">
        <v>45737</v>
      </c>
      <c r="Y1665">
        <v>5</v>
      </c>
      <c r="Z1665" s="86">
        <v>45657</v>
      </c>
      <c r="AB1665">
        <v>3</v>
      </c>
      <c r="AC1665" t="s">
        <v>156</v>
      </c>
    </row>
    <row r="1666" spans="1:29" x14ac:dyDescent="0.2">
      <c r="A1666" t="s">
        <v>4202</v>
      </c>
      <c r="B1666" t="s">
        <v>4203</v>
      </c>
      <c r="C1666" t="s">
        <v>4202</v>
      </c>
      <c r="D1666" t="s">
        <v>84</v>
      </c>
      <c r="E1666" t="s">
        <v>564</v>
      </c>
      <c r="F1666" t="s">
        <v>117</v>
      </c>
      <c r="G1666" t="s">
        <v>90</v>
      </c>
      <c r="I1666" t="s">
        <v>91</v>
      </c>
      <c r="J1666" t="s">
        <v>323</v>
      </c>
      <c r="L1666">
        <v>3.9990000000000001</v>
      </c>
      <c r="M1666">
        <v>4.3370966869999998</v>
      </c>
      <c r="N1666">
        <v>3.19</v>
      </c>
      <c r="O1666">
        <v>3.6676595829999998</v>
      </c>
      <c r="P1666">
        <v>2.7709999999999999</v>
      </c>
      <c r="Q1666" s="86">
        <v>45821</v>
      </c>
      <c r="T1666">
        <v>1.1000000000000001</v>
      </c>
      <c r="V1666" t="s">
        <v>4204</v>
      </c>
      <c r="Y1666">
        <v>5</v>
      </c>
      <c r="Z1666" s="86">
        <v>45443</v>
      </c>
      <c r="AA1666">
        <v>3</v>
      </c>
      <c r="AB1666">
        <v>3</v>
      </c>
      <c r="AC1666" t="s">
        <v>156</v>
      </c>
    </row>
    <row r="1667" spans="1:29" x14ac:dyDescent="0.2">
      <c r="A1667" t="s">
        <v>4205</v>
      </c>
      <c r="B1667" t="s">
        <v>4206</v>
      </c>
      <c r="C1667" t="s">
        <v>4205</v>
      </c>
      <c r="D1667" t="s">
        <v>84</v>
      </c>
      <c r="E1667" t="s">
        <v>434</v>
      </c>
      <c r="F1667" t="s">
        <v>117</v>
      </c>
      <c r="G1667" t="s">
        <v>90</v>
      </c>
      <c r="I1667" t="s">
        <v>91</v>
      </c>
      <c r="J1667" t="s">
        <v>323</v>
      </c>
      <c r="Q1667" s="86">
        <v>45154</v>
      </c>
      <c r="AA1667">
        <v>1</v>
      </c>
      <c r="AB1667">
        <v>2</v>
      </c>
      <c r="AC1667" t="s">
        <v>153</v>
      </c>
    </row>
    <row r="1668" spans="1:29" x14ac:dyDescent="0.2">
      <c r="A1668" t="s">
        <v>4207</v>
      </c>
      <c r="B1668" t="s">
        <v>4208</v>
      </c>
      <c r="C1668" t="s">
        <v>4207</v>
      </c>
      <c r="D1668" t="s">
        <v>84</v>
      </c>
      <c r="E1668" t="s">
        <v>89</v>
      </c>
      <c r="F1668" t="s">
        <v>642</v>
      </c>
      <c r="G1668" t="s">
        <v>90</v>
      </c>
      <c r="I1668" t="s">
        <v>91</v>
      </c>
      <c r="J1668" t="s">
        <v>323</v>
      </c>
      <c r="K1668" t="s">
        <v>4209</v>
      </c>
      <c r="L1668">
        <v>15.619</v>
      </c>
      <c r="M1668">
        <v>12.800001699999999</v>
      </c>
      <c r="N1668">
        <v>15.183</v>
      </c>
      <c r="O1668">
        <v>12.605850630000001</v>
      </c>
      <c r="P1668">
        <v>14.867000000000001</v>
      </c>
      <c r="Q1668" s="86">
        <v>45821</v>
      </c>
      <c r="S1668">
        <v>0.45</v>
      </c>
      <c r="T1668">
        <v>0.45</v>
      </c>
      <c r="V1668" t="s">
        <v>4210</v>
      </c>
      <c r="W1668">
        <v>6</v>
      </c>
      <c r="X1668" s="86">
        <v>45692</v>
      </c>
      <c r="AA1668">
        <v>3</v>
      </c>
      <c r="AB1668">
        <v>4</v>
      </c>
      <c r="AC1668" t="s">
        <v>127</v>
      </c>
    </row>
    <row r="1669" spans="1:29" x14ac:dyDescent="0.2">
      <c r="A1669" t="s">
        <v>4211</v>
      </c>
      <c r="B1669" t="s">
        <v>4212</v>
      </c>
      <c r="C1669" t="s">
        <v>4211</v>
      </c>
      <c r="D1669" t="s">
        <v>84</v>
      </c>
      <c r="E1669" t="s">
        <v>89</v>
      </c>
      <c r="G1669" t="s">
        <v>90</v>
      </c>
      <c r="L1669">
        <v>18.411999999999999</v>
      </c>
      <c r="M1669">
        <v>12.653833799999999</v>
      </c>
      <c r="N1669">
        <v>19.018999999999998</v>
      </c>
      <c r="O1669">
        <v>11.147291579999999</v>
      </c>
      <c r="P1669">
        <v>12.507</v>
      </c>
      <c r="Q1669" s="86">
        <v>45821</v>
      </c>
      <c r="W1669">
        <v>6</v>
      </c>
      <c r="X1669" s="86">
        <v>45706</v>
      </c>
      <c r="Y1669">
        <v>4</v>
      </c>
      <c r="Z1669" s="86">
        <v>45658</v>
      </c>
      <c r="AB1669">
        <v>3</v>
      </c>
      <c r="AC1669" t="s">
        <v>156</v>
      </c>
    </row>
    <row r="1670" spans="1:29" x14ac:dyDescent="0.2">
      <c r="A1670" t="s">
        <v>4213</v>
      </c>
      <c r="B1670" t="s">
        <v>4214</v>
      </c>
      <c r="C1670" t="s">
        <v>4213</v>
      </c>
      <c r="D1670" t="s">
        <v>84</v>
      </c>
      <c r="E1670" t="s">
        <v>521</v>
      </c>
      <c r="G1670" t="s">
        <v>90</v>
      </c>
      <c r="M1670">
        <v>34.699389959999998</v>
      </c>
      <c r="N1670">
        <v>39.533000000000001</v>
      </c>
      <c r="O1670">
        <v>3.1290111459999999</v>
      </c>
      <c r="Q1670" s="86">
        <v>45617</v>
      </c>
      <c r="W1670">
        <v>4</v>
      </c>
      <c r="X1670" s="86">
        <v>44295</v>
      </c>
      <c r="Y1670">
        <v>4</v>
      </c>
      <c r="Z1670" s="86">
        <v>44295</v>
      </c>
      <c r="AB1670">
        <v>3</v>
      </c>
      <c r="AC1670" t="s">
        <v>156</v>
      </c>
    </row>
    <row r="1671" spans="1:29" x14ac:dyDescent="0.2">
      <c r="A1671" t="s">
        <v>4215</v>
      </c>
      <c r="B1671" t="s">
        <v>4216</v>
      </c>
      <c r="C1671" t="s">
        <v>4215</v>
      </c>
      <c r="D1671" t="s">
        <v>84</v>
      </c>
      <c r="F1671" t="s">
        <v>117</v>
      </c>
      <c r="G1671" t="s">
        <v>90</v>
      </c>
      <c r="J1671" t="s">
        <v>643</v>
      </c>
      <c r="Q1671" s="86">
        <v>44708</v>
      </c>
      <c r="AB1671">
        <v>5</v>
      </c>
      <c r="AC1671" t="s">
        <v>86</v>
      </c>
    </row>
    <row r="1672" spans="1:29" x14ac:dyDescent="0.2">
      <c r="A1672" t="s">
        <v>4217</v>
      </c>
      <c r="B1672" t="s">
        <v>4218</v>
      </c>
      <c r="C1672" t="s">
        <v>4217</v>
      </c>
      <c r="D1672" t="s">
        <v>84</v>
      </c>
      <c r="E1672" t="s">
        <v>89</v>
      </c>
      <c r="G1672" t="s">
        <v>90</v>
      </c>
      <c r="H1672" t="s">
        <v>1989</v>
      </c>
      <c r="I1672" t="s">
        <v>91</v>
      </c>
      <c r="L1672">
        <v>22.331</v>
      </c>
      <c r="M1672">
        <v>20.15768358</v>
      </c>
      <c r="N1672">
        <v>21.661999999999999</v>
      </c>
      <c r="O1672">
        <v>17.119745200000001</v>
      </c>
      <c r="P1672">
        <v>15.135</v>
      </c>
      <c r="Q1672" s="86">
        <v>45821</v>
      </c>
      <c r="S1672">
        <v>1</v>
      </c>
      <c r="W1672">
        <v>6</v>
      </c>
      <c r="X1672" s="86">
        <v>45814</v>
      </c>
      <c r="AB1672">
        <v>4</v>
      </c>
      <c r="AC1672" t="s">
        <v>127</v>
      </c>
    </row>
    <row r="1673" spans="1:29" x14ac:dyDescent="0.2">
      <c r="A1673" t="s">
        <v>16479</v>
      </c>
      <c r="B1673" t="s">
        <v>16480</v>
      </c>
      <c r="C1673" t="s">
        <v>16479</v>
      </c>
      <c r="D1673" t="s">
        <v>84</v>
      </c>
      <c r="E1673" t="s">
        <v>89</v>
      </c>
      <c r="G1673" t="s">
        <v>90</v>
      </c>
      <c r="I1673" t="s">
        <v>91</v>
      </c>
      <c r="N1673">
        <v>17.155999999999999</v>
      </c>
      <c r="O1673">
        <v>9.9771524189999994</v>
      </c>
      <c r="P1673">
        <v>12.561</v>
      </c>
      <c r="S1673">
        <v>0.48</v>
      </c>
      <c r="W1673">
        <v>6</v>
      </c>
      <c r="X1673" s="86">
        <v>45777</v>
      </c>
      <c r="Y1673">
        <v>4</v>
      </c>
      <c r="Z1673" s="86">
        <v>45747</v>
      </c>
      <c r="AB1673">
        <v>3</v>
      </c>
      <c r="AC1673" t="s">
        <v>156</v>
      </c>
    </row>
    <row r="1674" spans="1:29" x14ac:dyDescent="0.2">
      <c r="A1674" t="s">
        <v>4219</v>
      </c>
      <c r="B1674" t="s">
        <v>4220</v>
      </c>
      <c r="C1674" t="s">
        <v>4219</v>
      </c>
      <c r="D1674" t="s">
        <v>84</v>
      </c>
      <c r="E1674" t="s">
        <v>89</v>
      </c>
      <c r="G1674" t="s">
        <v>90</v>
      </c>
      <c r="H1674" t="s">
        <v>163</v>
      </c>
      <c r="I1674" t="s">
        <v>91</v>
      </c>
      <c r="O1674">
        <v>12.32287603</v>
      </c>
      <c r="P1674">
        <v>12.353</v>
      </c>
      <c r="S1674">
        <v>0.8</v>
      </c>
      <c r="W1674">
        <v>6</v>
      </c>
      <c r="X1674" s="86">
        <v>45777</v>
      </c>
      <c r="Y1674">
        <v>5</v>
      </c>
      <c r="Z1674" s="86">
        <v>45747</v>
      </c>
      <c r="AB1674">
        <v>3</v>
      </c>
      <c r="AC1674" t="s">
        <v>156</v>
      </c>
    </row>
    <row r="1675" spans="1:29" x14ac:dyDescent="0.2">
      <c r="A1675" t="s">
        <v>4221</v>
      </c>
      <c r="B1675" t="s">
        <v>4222</v>
      </c>
      <c r="C1675" t="s">
        <v>4221</v>
      </c>
      <c r="D1675" t="s">
        <v>84</v>
      </c>
      <c r="E1675" t="s">
        <v>89</v>
      </c>
      <c r="F1675" t="s">
        <v>642</v>
      </c>
      <c r="G1675" t="s">
        <v>90</v>
      </c>
      <c r="I1675" t="s">
        <v>91</v>
      </c>
      <c r="J1675" t="s">
        <v>323</v>
      </c>
      <c r="K1675" t="s">
        <v>1160</v>
      </c>
      <c r="L1675">
        <v>11.407</v>
      </c>
      <c r="M1675">
        <v>9.94951878</v>
      </c>
      <c r="N1675">
        <v>10.884</v>
      </c>
      <c r="O1675">
        <v>8.7097590730000007</v>
      </c>
      <c r="P1675">
        <v>8.7240000000000002</v>
      </c>
      <c r="Q1675" s="86">
        <v>45821</v>
      </c>
      <c r="S1675">
        <v>0.06</v>
      </c>
      <c r="T1675">
        <v>0.06</v>
      </c>
      <c r="V1675" t="s">
        <v>4223</v>
      </c>
      <c r="W1675">
        <v>6</v>
      </c>
      <c r="X1675" s="86">
        <v>45772</v>
      </c>
      <c r="Y1675">
        <v>4</v>
      </c>
      <c r="Z1675" s="86">
        <v>45772</v>
      </c>
      <c r="AA1675">
        <v>3</v>
      </c>
      <c r="AB1675">
        <v>3</v>
      </c>
      <c r="AC1675" t="s">
        <v>156</v>
      </c>
    </row>
    <row r="1676" spans="1:29" x14ac:dyDescent="0.2">
      <c r="A1676" t="s">
        <v>4224</v>
      </c>
      <c r="B1676" t="s">
        <v>4225</v>
      </c>
      <c r="C1676" t="s">
        <v>4224</v>
      </c>
      <c r="D1676" t="s">
        <v>84</v>
      </c>
      <c r="E1676" t="s">
        <v>89</v>
      </c>
      <c r="F1676" t="s">
        <v>642</v>
      </c>
      <c r="G1676" t="s">
        <v>90</v>
      </c>
      <c r="I1676" t="s">
        <v>91</v>
      </c>
      <c r="J1676" t="s">
        <v>323</v>
      </c>
      <c r="K1676" t="s">
        <v>1160</v>
      </c>
      <c r="L1676">
        <v>15.397</v>
      </c>
      <c r="M1676">
        <v>13.31889473</v>
      </c>
      <c r="N1676">
        <v>15.163</v>
      </c>
      <c r="O1676">
        <v>12.847588780000001</v>
      </c>
      <c r="P1676">
        <v>12.778</v>
      </c>
      <c r="Q1676" s="86">
        <v>45821</v>
      </c>
      <c r="S1676">
        <v>0.06</v>
      </c>
      <c r="T1676">
        <v>0.06</v>
      </c>
      <c r="V1676" t="s">
        <v>4226</v>
      </c>
      <c r="W1676">
        <v>6</v>
      </c>
      <c r="X1676" s="86">
        <v>45772</v>
      </c>
      <c r="Y1676">
        <v>4</v>
      </c>
      <c r="Z1676" s="86">
        <v>45772</v>
      </c>
      <c r="AA1676">
        <v>3</v>
      </c>
      <c r="AB1676">
        <v>3</v>
      </c>
      <c r="AC1676" t="s">
        <v>156</v>
      </c>
    </row>
    <row r="1677" spans="1:29" x14ac:dyDescent="0.2">
      <c r="A1677" t="s">
        <v>4227</v>
      </c>
      <c r="B1677" t="s">
        <v>4228</v>
      </c>
      <c r="C1677" t="s">
        <v>4227</v>
      </c>
      <c r="D1677" t="s">
        <v>84</v>
      </c>
      <c r="E1677" t="s">
        <v>89</v>
      </c>
      <c r="F1677" t="s">
        <v>642</v>
      </c>
      <c r="G1677" t="s">
        <v>90</v>
      </c>
      <c r="I1677" t="s">
        <v>91</v>
      </c>
      <c r="J1677" t="s">
        <v>323</v>
      </c>
      <c r="K1677" t="s">
        <v>1160</v>
      </c>
      <c r="L1677">
        <v>15.118</v>
      </c>
      <c r="M1677">
        <v>11.742900860000001</v>
      </c>
      <c r="N1677">
        <v>14.768000000000001</v>
      </c>
      <c r="O1677">
        <v>11.176425439999999</v>
      </c>
      <c r="P1677">
        <v>11.24</v>
      </c>
      <c r="Q1677" s="86">
        <v>45821</v>
      </c>
      <c r="S1677">
        <v>0.12</v>
      </c>
      <c r="T1677">
        <v>0.12</v>
      </c>
      <c r="V1677" t="s">
        <v>4229</v>
      </c>
      <c r="W1677">
        <v>5</v>
      </c>
      <c r="X1677" s="86">
        <v>45772</v>
      </c>
      <c r="Y1677">
        <v>4</v>
      </c>
      <c r="Z1677" s="86">
        <v>45772</v>
      </c>
      <c r="AA1677">
        <v>3</v>
      </c>
      <c r="AB1677">
        <v>3</v>
      </c>
      <c r="AC1677" t="s">
        <v>156</v>
      </c>
    </row>
    <row r="1678" spans="1:29" x14ac:dyDescent="0.2">
      <c r="A1678" t="s">
        <v>4230</v>
      </c>
      <c r="B1678" t="s">
        <v>4231</v>
      </c>
      <c r="C1678" t="s">
        <v>4230</v>
      </c>
      <c r="D1678" t="s">
        <v>84</v>
      </c>
      <c r="E1678" t="s">
        <v>89</v>
      </c>
      <c r="G1678" t="s">
        <v>90</v>
      </c>
      <c r="I1678" t="s">
        <v>91</v>
      </c>
      <c r="L1678">
        <v>17.681999999999999</v>
      </c>
      <c r="M1678">
        <v>13.47305325</v>
      </c>
      <c r="N1678">
        <v>18.219000000000001</v>
      </c>
      <c r="O1678">
        <v>11.18415126</v>
      </c>
      <c r="P1678">
        <v>13.760999999999999</v>
      </c>
      <c r="Q1678" s="86">
        <v>45821</v>
      </c>
      <c r="S1678">
        <v>0.7</v>
      </c>
      <c r="W1678">
        <v>6</v>
      </c>
      <c r="X1678" s="86">
        <v>45702</v>
      </c>
      <c r="Y1678">
        <v>4</v>
      </c>
      <c r="Z1678" s="86">
        <v>45657</v>
      </c>
      <c r="AB1678">
        <v>3</v>
      </c>
      <c r="AC1678" t="s">
        <v>156</v>
      </c>
    </row>
    <row r="1679" spans="1:29" x14ac:dyDescent="0.2">
      <c r="A1679" t="s">
        <v>4232</v>
      </c>
      <c r="B1679" t="s">
        <v>4233</v>
      </c>
      <c r="C1679" t="s">
        <v>4232</v>
      </c>
      <c r="D1679" t="s">
        <v>84</v>
      </c>
      <c r="E1679" t="s">
        <v>89</v>
      </c>
      <c r="G1679" t="s">
        <v>90</v>
      </c>
      <c r="I1679" t="s">
        <v>91</v>
      </c>
      <c r="J1679" t="s">
        <v>323</v>
      </c>
      <c r="K1679" t="s">
        <v>1105</v>
      </c>
      <c r="L1679">
        <v>6.3120000000000003</v>
      </c>
      <c r="M1679">
        <v>6.9503212970000003</v>
      </c>
      <c r="N1679">
        <v>7.6879999999999997</v>
      </c>
      <c r="O1679">
        <v>5.3700746539999997</v>
      </c>
      <c r="P1679">
        <v>3.8250000000000002</v>
      </c>
      <c r="Q1679" s="86">
        <v>45821</v>
      </c>
      <c r="S1679">
        <v>0.59</v>
      </c>
      <c r="T1679">
        <v>0.5</v>
      </c>
      <c r="V1679" t="s">
        <v>4234</v>
      </c>
      <c r="W1679">
        <v>4</v>
      </c>
      <c r="X1679" s="86">
        <v>45695</v>
      </c>
      <c r="Y1679">
        <v>2</v>
      </c>
      <c r="Z1679" s="86">
        <v>45382</v>
      </c>
      <c r="AA1679">
        <v>2</v>
      </c>
      <c r="AB1679">
        <v>2</v>
      </c>
      <c r="AC1679" t="s">
        <v>153</v>
      </c>
    </row>
    <row r="1680" spans="1:29" x14ac:dyDescent="0.2">
      <c r="A1680" t="s">
        <v>4235</v>
      </c>
      <c r="B1680" t="s">
        <v>4236</v>
      </c>
      <c r="C1680" t="s">
        <v>4235</v>
      </c>
      <c r="D1680" t="s">
        <v>84</v>
      </c>
      <c r="E1680" t="s">
        <v>89</v>
      </c>
      <c r="G1680" t="s">
        <v>90</v>
      </c>
      <c r="I1680" t="s">
        <v>91</v>
      </c>
      <c r="J1680" t="s">
        <v>323</v>
      </c>
      <c r="K1680" t="s">
        <v>4237</v>
      </c>
      <c r="L1680">
        <v>14.548</v>
      </c>
      <c r="M1680">
        <v>14.50015174</v>
      </c>
      <c r="N1680">
        <v>15.568</v>
      </c>
      <c r="O1680">
        <v>12.916155440000001</v>
      </c>
      <c r="P1680">
        <v>13.247</v>
      </c>
      <c r="Q1680" s="86">
        <v>45821</v>
      </c>
      <c r="R1680">
        <v>5.5</v>
      </c>
      <c r="S1680">
        <v>1.56</v>
      </c>
      <c r="T1680">
        <v>1.5</v>
      </c>
      <c r="V1680" t="s">
        <v>4238</v>
      </c>
      <c r="W1680">
        <v>6</v>
      </c>
      <c r="X1680" s="86">
        <v>45778</v>
      </c>
      <c r="Y1680">
        <v>3</v>
      </c>
      <c r="Z1680" s="86">
        <v>43220</v>
      </c>
      <c r="AA1680">
        <v>4</v>
      </c>
      <c r="AB1680">
        <v>3</v>
      </c>
      <c r="AC1680" t="s">
        <v>156</v>
      </c>
    </row>
    <row r="1681" spans="1:29" x14ac:dyDescent="0.2">
      <c r="A1681" t="s">
        <v>4239</v>
      </c>
      <c r="B1681" t="s">
        <v>4240</v>
      </c>
      <c r="C1681" t="s">
        <v>4239</v>
      </c>
      <c r="D1681" t="s">
        <v>84</v>
      </c>
      <c r="E1681" t="s">
        <v>116</v>
      </c>
      <c r="G1681" t="s">
        <v>90</v>
      </c>
      <c r="H1681" t="s">
        <v>196</v>
      </c>
      <c r="M1681">
        <v>46.349595690000001</v>
      </c>
      <c r="N1681">
        <v>52.944800000000001</v>
      </c>
      <c r="O1681">
        <v>24.981144520000001</v>
      </c>
      <c r="P1681">
        <v>12.163</v>
      </c>
      <c r="Q1681" s="86">
        <v>45397</v>
      </c>
      <c r="AB1681">
        <v>5</v>
      </c>
      <c r="AC1681" t="s">
        <v>86</v>
      </c>
    </row>
    <row r="1682" spans="1:29" x14ac:dyDescent="0.2">
      <c r="A1682" t="s">
        <v>4241</v>
      </c>
      <c r="B1682" t="s">
        <v>4242</v>
      </c>
      <c r="C1682" t="s">
        <v>4241</v>
      </c>
      <c r="D1682" t="s">
        <v>84</v>
      </c>
      <c r="E1682" t="s">
        <v>89</v>
      </c>
      <c r="G1682" t="s">
        <v>90</v>
      </c>
      <c r="I1682" t="s">
        <v>91</v>
      </c>
      <c r="J1682" t="s">
        <v>323</v>
      </c>
      <c r="L1682">
        <v>8.7929999999999993</v>
      </c>
      <c r="M1682">
        <v>8.2019526250000006</v>
      </c>
      <c r="N1682">
        <v>8.2720000000000002</v>
      </c>
      <c r="O1682">
        <v>7.4091939770000002</v>
      </c>
      <c r="P1682">
        <v>7.5960000000000001</v>
      </c>
      <c r="Q1682" s="86">
        <v>45821</v>
      </c>
      <c r="S1682">
        <v>0.74</v>
      </c>
      <c r="V1682" t="s">
        <v>4243</v>
      </c>
      <c r="W1682">
        <v>6</v>
      </c>
      <c r="X1682" s="86">
        <v>45702</v>
      </c>
      <c r="Y1682">
        <v>3</v>
      </c>
      <c r="Z1682" s="86">
        <v>44404</v>
      </c>
      <c r="AA1682">
        <v>3</v>
      </c>
      <c r="AB1682">
        <v>3</v>
      </c>
      <c r="AC1682" t="s">
        <v>156</v>
      </c>
    </row>
    <row r="1683" spans="1:29" x14ac:dyDescent="0.2">
      <c r="A1683" t="s">
        <v>4244</v>
      </c>
      <c r="B1683" t="s">
        <v>4245</v>
      </c>
      <c r="C1683" t="s">
        <v>4244</v>
      </c>
      <c r="D1683" t="s">
        <v>84</v>
      </c>
      <c r="E1683" t="s">
        <v>89</v>
      </c>
      <c r="G1683" t="s">
        <v>90</v>
      </c>
      <c r="H1683" t="s">
        <v>1989</v>
      </c>
      <c r="I1683" t="s">
        <v>91</v>
      </c>
      <c r="L1683">
        <v>3.452</v>
      </c>
      <c r="M1683">
        <v>3.7318776819999999</v>
      </c>
      <c r="N1683">
        <v>4.0039999999999996</v>
      </c>
      <c r="O1683">
        <v>2.6356346419999999</v>
      </c>
      <c r="P1683">
        <v>1.831</v>
      </c>
      <c r="Q1683" s="86">
        <v>45821</v>
      </c>
      <c r="S1683">
        <v>0.39</v>
      </c>
      <c r="W1683">
        <v>3</v>
      </c>
      <c r="X1683" s="86">
        <v>45695</v>
      </c>
      <c r="Y1683">
        <v>2</v>
      </c>
      <c r="Z1683" s="86">
        <v>45382</v>
      </c>
      <c r="AB1683">
        <v>2</v>
      </c>
      <c r="AC1683" t="s">
        <v>153</v>
      </c>
    </row>
    <row r="1684" spans="1:29" x14ac:dyDescent="0.2">
      <c r="A1684" t="s">
        <v>4246</v>
      </c>
      <c r="B1684" t="s">
        <v>4247</v>
      </c>
      <c r="C1684" t="s">
        <v>4246</v>
      </c>
      <c r="D1684" t="s">
        <v>84</v>
      </c>
      <c r="E1684" t="s">
        <v>116</v>
      </c>
      <c r="G1684" t="s">
        <v>294</v>
      </c>
      <c r="H1684" t="s">
        <v>4248</v>
      </c>
      <c r="AB1684">
        <v>5</v>
      </c>
      <c r="AC1684" t="s">
        <v>86</v>
      </c>
    </row>
    <row r="1685" spans="1:29" x14ac:dyDescent="0.2">
      <c r="A1685" t="s">
        <v>4249</v>
      </c>
      <c r="B1685" t="s">
        <v>4250</v>
      </c>
      <c r="C1685" t="s">
        <v>4249</v>
      </c>
      <c r="D1685" t="s">
        <v>84</v>
      </c>
      <c r="E1685" t="s">
        <v>89</v>
      </c>
      <c r="G1685" t="s">
        <v>90</v>
      </c>
      <c r="L1685">
        <v>0.67200000000000004</v>
      </c>
      <c r="M1685">
        <v>0.62008651599999998</v>
      </c>
      <c r="N1685">
        <v>0.38400000000000001</v>
      </c>
      <c r="O1685">
        <v>0.14322842399999999</v>
      </c>
      <c r="P1685">
        <v>0.13100000000000001</v>
      </c>
      <c r="Q1685" s="86">
        <v>45821</v>
      </c>
      <c r="S1685">
        <v>0.03</v>
      </c>
      <c r="W1685">
        <v>1</v>
      </c>
      <c r="X1685" s="86">
        <v>45705</v>
      </c>
      <c r="Y1685">
        <v>1</v>
      </c>
      <c r="Z1685" s="86">
        <v>45657</v>
      </c>
      <c r="AB1685">
        <v>1</v>
      </c>
      <c r="AC1685" t="s">
        <v>124</v>
      </c>
    </row>
    <row r="1686" spans="1:29" x14ac:dyDescent="0.2">
      <c r="A1686" t="s">
        <v>4251</v>
      </c>
      <c r="B1686" t="s">
        <v>4252</v>
      </c>
      <c r="C1686" t="s">
        <v>4251</v>
      </c>
      <c r="D1686" t="s">
        <v>84</v>
      </c>
      <c r="E1686" t="s">
        <v>89</v>
      </c>
      <c r="G1686" t="s">
        <v>90</v>
      </c>
      <c r="I1686" t="s">
        <v>91</v>
      </c>
      <c r="J1686" t="s">
        <v>323</v>
      </c>
      <c r="L1686">
        <v>18.701000000000001</v>
      </c>
      <c r="M1686">
        <v>14.24973415</v>
      </c>
      <c r="N1686">
        <v>19.977</v>
      </c>
      <c r="O1686">
        <v>14.651008239999999</v>
      </c>
      <c r="P1686">
        <v>15.712</v>
      </c>
      <c r="Q1686" s="86">
        <v>45821</v>
      </c>
      <c r="S1686">
        <v>1.1599999999999999</v>
      </c>
      <c r="T1686">
        <v>0.85</v>
      </c>
      <c r="V1686" t="s">
        <v>4253</v>
      </c>
      <c r="W1686">
        <v>6</v>
      </c>
      <c r="X1686" s="86">
        <v>45747</v>
      </c>
      <c r="Y1686">
        <v>4</v>
      </c>
      <c r="Z1686" s="86">
        <v>45747</v>
      </c>
      <c r="AA1686">
        <v>3</v>
      </c>
      <c r="AB1686">
        <v>3</v>
      </c>
      <c r="AC1686" t="s">
        <v>156</v>
      </c>
    </row>
    <row r="1687" spans="1:29" x14ac:dyDescent="0.2">
      <c r="A1687" t="s">
        <v>16477</v>
      </c>
      <c r="B1687" t="s">
        <v>16478</v>
      </c>
      <c r="C1687" t="s">
        <v>16477</v>
      </c>
      <c r="D1687" t="s">
        <v>84</v>
      </c>
      <c r="E1687" t="s">
        <v>89</v>
      </c>
      <c r="G1687" t="s">
        <v>90</v>
      </c>
      <c r="I1687" t="s">
        <v>91</v>
      </c>
      <c r="L1687">
        <v>19.312000000000001</v>
      </c>
      <c r="M1687">
        <v>13.4739699</v>
      </c>
      <c r="N1687">
        <v>19.645</v>
      </c>
      <c r="O1687">
        <v>11.809943540000001</v>
      </c>
      <c r="P1687">
        <v>12.353999999999999</v>
      </c>
      <c r="Q1687" s="86">
        <v>45821</v>
      </c>
      <c r="S1687">
        <v>0.65</v>
      </c>
      <c r="W1687">
        <v>6</v>
      </c>
      <c r="X1687" s="86">
        <v>45705</v>
      </c>
      <c r="Y1687">
        <v>4</v>
      </c>
      <c r="Z1687" s="86">
        <v>45320</v>
      </c>
      <c r="AB1687">
        <v>3</v>
      </c>
      <c r="AC1687" t="s">
        <v>156</v>
      </c>
    </row>
    <row r="1688" spans="1:29" x14ac:dyDescent="0.2">
      <c r="A1688" t="s">
        <v>4254</v>
      </c>
      <c r="B1688" t="s">
        <v>4255</v>
      </c>
      <c r="C1688" t="s">
        <v>4254</v>
      </c>
      <c r="D1688" t="s">
        <v>84</v>
      </c>
      <c r="E1688" t="s">
        <v>89</v>
      </c>
      <c r="G1688" t="s">
        <v>90</v>
      </c>
      <c r="H1688" t="s">
        <v>2245</v>
      </c>
      <c r="I1688" t="s">
        <v>91</v>
      </c>
      <c r="L1688">
        <v>9.2479999999999993</v>
      </c>
      <c r="M1688">
        <v>10.171461539999999</v>
      </c>
      <c r="N1688">
        <v>11.4</v>
      </c>
      <c r="O1688">
        <v>6.6202155359999999</v>
      </c>
      <c r="P1688">
        <v>4.6050000000000004</v>
      </c>
      <c r="Q1688" s="86">
        <v>45821</v>
      </c>
      <c r="S1688">
        <v>0.51</v>
      </c>
      <c r="W1688">
        <v>4</v>
      </c>
      <c r="X1688" s="86">
        <v>45747</v>
      </c>
      <c r="Y1688">
        <v>2</v>
      </c>
      <c r="Z1688" s="86">
        <v>45747</v>
      </c>
      <c r="AB1688">
        <v>2</v>
      </c>
      <c r="AC1688" t="s">
        <v>153</v>
      </c>
    </row>
    <row r="1689" spans="1:29" x14ac:dyDescent="0.2">
      <c r="A1689" t="s">
        <v>4256</v>
      </c>
      <c r="B1689" t="s">
        <v>4257</v>
      </c>
      <c r="C1689" t="s">
        <v>4256</v>
      </c>
      <c r="D1689" t="s">
        <v>84</v>
      </c>
      <c r="E1689" t="s">
        <v>89</v>
      </c>
      <c r="I1689" t="s">
        <v>91</v>
      </c>
      <c r="J1689" t="s">
        <v>323</v>
      </c>
      <c r="L1689">
        <v>11.885</v>
      </c>
      <c r="M1689">
        <v>10.231026610000001</v>
      </c>
      <c r="N1689">
        <v>11.257999999999999</v>
      </c>
      <c r="O1689">
        <v>9.6604436020000009</v>
      </c>
      <c r="P1689">
        <v>9.0370000000000008</v>
      </c>
      <c r="Q1689" s="86">
        <v>45821</v>
      </c>
      <c r="R1689">
        <v>5</v>
      </c>
      <c r="S1689">
        <v>0.72</v>
      </c>
      <c r="T1689">
        <v>0.67</v>
      </c>
      <c r="W1689">
        <v>6</v>
      </c>
      <c r="X1689" s="86">
        <v>45747</v>
      </c>
      <c r="Y1689">
        <v>4</v>
      </c>
      <c r="Z1689" s="86">
        <v>45747</v>
      </c>
      <c r="AA1689">
        <v>5</v>
      </c>
      <c r="AB1689">
        <v>3</v>
      </c>
      <c r="AC1689" t="s">
        <v>156</v>
      </c>
    </row>
    <row r="1690" spans="1:29" x14ac:dyDescent="0.2">
      <c r="A1690" t="s">
        <v>4258</v>
      </c>
      <c r="B1690" t="s">
        <v>4259</v>
      </c>
      <c r="C1690" t="s">
        <v>4258</v>
      </c>
      <c r="D1690" t="s">
        <v>84</v>
      </c>
      <c r="E1690" t="s">
        <v>564</v>
      </c>
      <c r="F1690" t="s">
        <v>117</v>
      </c>
      <c r="G1690" t="s">
        <v>90</v>
      </c>
      <c r="I1690" t="s">
        <v>91</v>
      </c>
      <c r="J1690" t="s">
        <v>323</v>
      </c>
      <c r="L1690">
        <v>14.372</v>
      </c>
      <c r="M1690">
        <v>12.42369588</v>
      </c>
      <c r="N1690">
        <v>14.206</v>
      </c>
      <c r="O1690">
        <v>11.67277895</v>
      </c>
      <c r="P1690">
        <v>12.103</v>
      </c>
      <c r="Q1690" s="86">
        <v>45821</v>
      </c>
      <c r="T1690">
        <v>0.85</v>
      </c>
      <c r="V1690" t="s">
        <v>4260</v>
      </c>
      <c r="W1690">
        <v>6</v>
      </c>
      <c r="X1690" s="86">
        <v>45772</v>
      </c>
      <c r="Y1690">
        <v>4</v>
      </c>
      <c r="Z1690" s="86">
        <v>45772</v>
      </c>
      <c r="AA1690">
        <v>3</v>
      </c>
      <c r="AB1690">
        <v>3</v>
      </c>
      <c r="AC1690" t="s">
        <v>156</v>
      </c>
    </row>
    <row r="1691" spans="1:29" x14ac:dyDescent="0.2">
      <c r="A1691" t="s">
        <v>4261</v>
      </c>
      <c r="B1691" t="s">
        <v>4262</v>
      </c>
      <c r="C1691" t="s">
        <v>4261</v>
      </c>
      <c r="D1691" t="s">
        <v>84</v>
      </c>
      <c r="E1691" t="s">
        <v>89</v>
      </c>
      <c r="G1691" t="s">
        <v>90</v>
      </c>
      <c r="I1691" t="s">
        <v>91</v>
      </c>
      <c r="J1691" t="s">
        <v>323</v>
      </c>
      <c r="K1691" t="s">
        <v>1082</v>
      </c>
      <c r="L1691">
        <v>5.6929999999999996</v>
      </c>
      <c r="M1691">
        <v>6.2551862380000003</v>
      </c>
      <c r="N1691">
        <v>6.0830000000000002</v>
      </c>
      <c r="O1691">
        <v>2.909381894</v>
      </c>
      <c r="P1691">
        <v>3.589</v>
      </c>
      <c r="Q1691" s="86">
        <v>45821</v>
      </c>
      <c r="S1691">
        <v>0.75</v>
      </c>
      <c r="V1691" t="s">
        <v>4263</v>
      </c>
      <c r="W1691">
        <v>6</v>
      </c>
      <c r="X1691" s="86">
        <v>45657</v>
      </c>
      <c r="Y1691">
        <v>7</v>
      </c>
      <c r="Z1691" s="86">
        <v>45657</v>
      </c>
      <c r="AA1691">
        <v>2</v>
      </c>
      <c r="AB1691">
        <v>5</v>
      </c>
      <c r="AC1691" t="s">
        <v>86</v>
      </c>
    </row>
    <row r="1692" spans="1:29" x14ac:dyDescent="0.2">
      <c r="A1692" t="s">
        <v>16332</v>
      </c>
      <c r="B1692" t="s">
        <v>16333</v>
      </c>
      <c r="C1692" t="s">
        <v>16332</v>
      </c>
      <c r="D1692" t="s">
        <v>84</v>
      </c>
      <c r="E1692" t="s">
        <v>89</v>
      </c>
      <c r="G1692" t="s">
        <v>90</v>
      </c>
      <c r="H1692" t="s">
        <v>16039</v>
      </c>
      <c r="I1692" t="s">
        <v>91</v>
      </c>
      <c r="L1692">
        <v>5.6779999999999999</v>
      </c>
      <c r="M1692">
        <v>6.2514332919999998</v>
      </c>
      <c r="N1692">
        <v>6.1280000000000001</v>
      </c>
      <c r="O1692">
        <v>2.922492192</v>
      </c>
      <c r="P1692">
        <v>3.6509999999999998</v>
      </c>
      <c r="Q1692" s="86">
        <v>45821</v>
      </c>
      <c r="S1692">
        <v>0.19</v>
      </c>
      <c r="W1692">
        <v>6</v>
      </c>
      <c r="X1692" s="86">
        <v>45657</v>
      </c>
      <c r="Y1692">
        <v>3</v>
      </c>
      <c r="Z1692" s="86">
        <v>45657</v>
      </c>
      <c r="AB1692">
        <v>3</v>
      </c>
      <c r="AC1692" t="s">
        <v>156</v>
      </c>
    </row>
    <row r="1693" spans="1:29" x14ac:dyDescent="0.2">
      <c r="A1693" t="s">
        <v>4264</v>
      </c>
      <c r="B1693" t="s">
        <v>4265</v>
      </c>
      <c r="C1693" t="s">
        <v>4264</v>
      </c>
      <c r="D1693" t="s">
        <v>84</v>
      </c>
      <c r="E1693" t="s">
        <v>89</v>
      </c>
      <c r="G1693" t="s">
        <v>90</v>
      </c>
      <c r="I1693" t="s">
        <v>91</v>
      </c>
      <c r="J1693" t="s">
        <v>323</v>
      </c>
      <c r="K1693" t="s">
        <v>1082</v>
      </c>
      <c r="L1693">
        <v>5.6790000000000003</v>
      </c>
      <c r="M1693">
        <v>6.2518042090000003</v>
      </c>
      <c r="N1693">
        <v>6.1369999999999996</v>
      </c>
      <c r="O1693">
        <v>2.9453246559999999</v>
      </c>
      <c r="P1693">
        <v>3.6709999999999998</v>
      </c>
      <c r="Q1693" s="86">
        <v>45821</v>
      </c>
      <c r="S1693">
        <v>1</v>
      </c>
      <c r="V1693" t="s">
        <v>4266</v>
      </c>
      <c r="W1693">
        <v>6</v>
      </c>
      <c r="X1693" s="86">
        <v>45657</v>
      </c>
      <c r="Y1693">
        <v>3</v>
      </c>
      <c r="Z1693" s="86">
        <v>45657</v>
      </c>
      <c r="AA1693">
        <v>2</v>
      </c>
      <c r="AB1693">
        <v>3</v>
      </c>
      <c r="AC1693" t="s">
        <v>156</v>
      </c>
    </row>
    <row r="1694" spans="1:29" x14ac:dyDescent="0.2">
      <c r="A1694" t="s">
        <v>4267</v>
      </c>
      <c r="B1694" t="s">
        <v>4268</v>
      </c>
      <c r="C1694" t="s">
        <v>4267</v>
      </c>
      <c r="D1694" t="s">
        <v>84</v>
      </c>
      <c r="E1694" t="s">
        <v>89</v>
      </c>
      <c r="G1694" t="s">
        <v>90</v>
      </c>
      <c r="I1694" t="s">
        <v>91</v>
      </c>
      <c r="J1694" t="s">
        <v>323</v>
      </c>
      <c r="K1694" t="s">
        <v>1443</v>
      </c>
      <c r="L1694">
        <v>14.802</v>
      </c>
      <c r="M1694">
        <v>12.38819318</v>
      </c>
      <c r="N1694">
        <v>14.797000000000001</v>
      </c>
      <c r="O1694">
        <v>10.47261614</v>
      </c>
      <c r="P1694">
        <v>11.87</v>
      </c>
      <c r="Q1694" s="86">
        <v>45821</v>
      </c>
      <c r="S1694">
        <v>0.67</v>
      </c>
      <c r="T1694">
        <v>0.6</v>
      </c>
      <c r="V1694" t="s">
        <v>4269</v>
      </c>
      <c r="W1694">
        <v>6</v>
      </c>
      <c r="X1694" s="86">
        <v>45504</v>
      </c>
      <c r="Y1694">
        <v>4</v>
      </c>
      <c r="Z1694" s="86">
        <v>45504</v>
      </c>
      <c r="AA1694">
        <v>3</v>
      </c>
      <c r="AB1694">
        <v>3</v>
      </c>
      <c r="AC1694" t="s">
        <v>156</v>
      </c>
    </row>
    <row r="1695" spans="1:29" x14ac:dyDescent="0.2">
      <c r="A1695" t="s">
        <v>4270</v>
      </c>
      <c r="B1695" t="s">
        <v>4271</v>
      </c>
      <c r="C1695" t="s">
        <v>4270</v>
      </c>
      <c r="D1695" t="s">
        <v>84</v>
      </c>
      <c r="E1695" t="s">
        <v>89</v>
      </c>
      <c r="G1695" t="s">
        <v>90</v>
      </c>
      <c r="H1695" t="s">
        <v>4272</v>
      </c>
      <c r="I1695" t="s">
        <v>91</v>
      </c>
      <c r="L1695">
        <v>14.83</v>
      </c>
      <c r="M1695">
        <v>12.433299829999999</v>
      </c>
      <c r="N1695">
        <v>14.836</v>
      </c>
      <c r="O1695">
        <v>10.494806179999999</v>
      </c>
      <c r="P1695">
        <v>11.89</v>
      </c>
      <c r="Q1695" s="86">
        <v>45821</v>
      </c>
      <c r="S1695">
        <v>0.7</v>
      </c>
      <c r="W1695">
        <v>6</v>
      </c>
      <c r="X1695" s="86">
        <v>45626</v>
      </c>
      <c r="Y1695">
        <v>4</v>
      </c>
      <c r="Z1695" s="86">
        <v>45626</v>
      </c>
      <c r="AB1695">
        <v>3</v>
      </c>
      <c r="AC1695" t="s">
        <v>156</v>
      </c>
    </row>
    <row r="1696" spans="1:29" x14ac:dyDescent="0.2">
      <c r="A1696" t="s">
        <v>4273</v>
      </c>
      <c r="B1696" t="s">
        <v>4274</v>
      </c>
      <c r="C1696" t="s">
        <v>4273</v>
      </c>
      <c r="D1696" t="s">
        <v>84</v>
      </c>
      <c r="E1696" t="s">
        <v>116</v>
      </c>
      <c r="G1696" t="s">
        <v>90</v>
      </c>
      <c r="H1696" t="s">
        <v>196</v>
      </c>
      <c r="AB1696">
        <v>2</v>
      </c>
      <c r="AC1696" t="s">
        <v>153</v>
      </c>
    </row>
    <row r="1697" spans="1:29" x14ac:dyDescent="0.2">
      <c r="A1697" t="s">
        <v>4275</v>
      </c>
      <c r="B1697" t="s">
        <v>4276</v>
      </c>
      <c r="C1697" t="s">
        <v>4275</v>
      </c>
      <c r="D1697" t="s">
        <v>84</v>
      </c>
      <c r="G1697" t="s">
        <v>90</v>
      </c>
      <c r="L1697">
        <v>14.896000000000001</v>
      </c>
      <c r="M1697">
        <v>11.836021969999999</v>
      </c>
      <c r="N1697">
        <v>14.852</v>
      </c>
      <c r="O1697">
        <v>11.27672643</v>
      </c>
      <c r="P1697">
        <v>13.071999999999999</v>
      </c>
      <c r="Q1697" s="86">
        <v>45821</v>
      </c>
      <c r="S1697">
        <v>1.07</v>
      </c>
      <c r="V1697" t="s">
        <v>4277</v>
      </c>
      <c r="W1697">
        <v>5</v>
      </c>
      <c r="X1697" s="86">
        <v>45747</v>
      </c>
      <c r="AB1697">
        <v>3</v>
      </c>
      <c r="AC1697" t="s">
        <v>156</v>
      </c>
    </row>
    <row r="1698" spans="1:29" x14ac:dyDescent="0.2">
      <c r="A1698" t="s">
        <v>4278</v>
      </c>
      <c r="B1698" t="s">
        <v>4279</v>
      </c>
      <c r="C1698" t="s">
        <v>4278</v>
      </c>
      <c r="D1698" t="s">
        <v>84</v>
      </c>
      <c r="E1698" t="s">
        <v>89</v>
      </c>
      <c r="G1698" t="s">
        <v>90</v>
      </c>
      <c r="H1698" t="s">
        <v>1196</v>
      </c>
      <c r="I1698" t="s">
        <v>91</v>
      </c>
      <c r="L1698">
        <v>9.64</v>
      </c>
      <c r="M1698">
        <v>8.9021374069999997</v>
      </c>
      <c r="N1698">
        <v>8.9369999999999994</v>
      </c>
      <c r="O1698">
        <v>8.4972149679999998</v>
      </c>
      <c r="P1698">
        <v>9.7430000000000003</v>
      </c>
      <c r="Q1698" s="86">
        <v>45821</v>
      </c>
      <c r="S1698">
        <v>0.28999999999999998</v>
      </c>
      <c r="W1698">
        <v>5</v>
      </c>
      <c r="X1698" s="86">
        <v>45777</v>
      </c>
      <c r="Y1698">
        <v>4</v>
      </c>
      <c r="Z1698" s="86">
        <v>45777</v>
      </c>
      <c r="AB1698">
        <v>3</v>
      </c>
      <c r="AC1698" t="s">
        <v>156</v>
      </c>
    </row>
    <row r="1699" spans="1:29" x14ac:dyDescent="0.2">
      <c r="A1699" t="s">
        <v>4280</v>
      </c>
      <c r="B1699" t="s">
        <v>4281</v>
      </c>
      <c r="C1699" t="s">
        <v>4280</v>
      </c>
      <c r="D1699" t="s">
        <v>84</v>
      </c>
      <c r="E1699" t="s">
        <v>89</v>
      </c>
      <c r="F1699" t="s">
        <v>642</v>
      </c>
      <c r="G1699" t="s">
        <v>90</v>
      </c>
      <c r="I1699" t="s">
        <v>91</v>
      </c>
      <c r="J1699" t="s">
        <v>323</v>
      </c>
      <c r="K1699" t="s">
        <v>1022</v>
      </c>
      <c r="L1699">
        <v>12.531000000000001</v>
      </c>
      <c r="M1699">
        <v>11.060226480000001</v>
      </c>
      <c r="N1699">
        <v>11.297000000000001</v>
      </c>
      <c r="O1699">
        <v>9.5148385659999999</v>
      </c>
      <c r="P1699">
        <v>8.3339999999999996</v>
      </c>
      <c r="Q1699" s="86">
        <v>45821</v>
      </c>
      <c r="S1699">
        <v>0.46</v>
      </c>
      <c r="V1699" t="s">
        <v>4282</v>
      </c>
      <c r="W1699">
        <v>6</v>
      </c>
      <c r="X1699" s="86">
        <v>45694</v>
      </c>
      <c r="Y1699">
        <v>4</v>
      </c>
      <c r="Z1699" s="86">
        <v>45495</v>
      </c>
      <c r="AA1699">
        <v>3</v>
      </c>
      <c r="AB1699">
        <v>3</v>
      </c>
      <c r="AC1699" t="s">
        <v>156</v>
      </c>
    </row>
    <row r="1700" spans="1:29" x14ac:dyDescent="0.2">
      <c r="A1700" t="s">
        <v>4283</v>
      </c>
      <c r="B1700" t="s">
        <v>4284</v>
      </c>
      <c r="C1700" t="s">
        <v>4283</v>
      </c>
      <c r="D1700" t="s">
        <v>84</v>
      </c>
      <c r="E1700" t="s">
        <v>89</v>
      </c>
      <c r="G1700" t="s">
        <v>90</v>
      </c>
      <c r="H1700" t="s">
        <v>196</v>
      </c>
      <c r="I1700" t="s">
        <v>91</v>
      </c>
      <c r="L1700">
        <v>22.878</v>
      </c>
      <c r="M1700">
        <v>19.818425900000001</v>
      </c>
      <c r="N1700">
        <v>23.968</v>
      </c>
      <c r="O1700">
        <v>20.126645379999999</v>
      </c>
      <c r="P1700">
        <v>19.286000000000001</v>
      </c>
      <c r="Q1700" s="86">
        <v>45821</v>
      </c>
      <c r="S1700">
        <v>0.8</v>
      </c>
      <c r="W1700">
        <v>6</v>
      </c>
      <c r="X1700" s="86">
        <v>45737</v>
      </c>
      <c r="Y1700">
        <v>5</v>
      </c>
      <c r="Z1700" s="86">
        <v>45657</v>
      </c>
      <c r="AB1700">
        <v>3</v>
      </c>
      <c r="AC1700" t="s">
        <v>156</v>
      </c>
    </row>
    <row r="1701" spans="1:29" x14ac:dyDescent="0.2">
      <c r="A1701" t="s">
        <v>4285</v>
      </c>
      <c r="B1701" t="s">
        <v>4286</v>
      </c>
      <c r="C1701" t="s">
        <v>4285</v>
      </c>
      <c r="D1701" t="s">
        <v>84</v>
      </c>
      <c r="E1701" t="s">
        <v>564</v>
      </c>
      <c r="F1701" t="s">
        <v>117</v>
      </c>
      <c r="G1701" t="s">
        <v>90</v>
      </c>
      <c r="I1701" t="s">
        <v>91</v>
      </c>
      <c r="J1701" t="s">
        <v>323</v>
      </c>
      <c r="L1701">
        <v>8.08</v>
      </c>
      <c r="M1701">
        <v>7.750600532</v>
      </c>
      <c r="N1701">
        <v>9.4860000000000007</v>
      </c>
      <c r="O1701">
        <v>9.3307106199999996</v>
      </c>
      <c r="P1701">
        <v>9.1479999999999997</v>
      </c>
      <c r="Q1701" s="86">
        <v>45821</v>
      </c>
      <c r="T1701">
        <v>0.75</v>
      </c>
      <c r="V1701" t="s">
        <v>4287</v>
      </c>
      <c r="W1701">
        <v>4</v>
      </c>
      <c r="X1701" s="86">
        <v>43798</v>
      </c>
      <c r="Y1701">
        <v>3</v>
      </c>
      <c r="Z1701" s="86">
        <v>44818</v>
      </c>
      <c r="AA1701">
        <v>3</v>
      </c>
      <c r="AB1701">
        <v>3</v>
      </c>
      <c r="AC1701" t="s">
        <v>156</v>
      </c>
    </row>
    <row r="1702" spans="1:29" x14ac:dyDescent="0.2">
      <c r="A1702" t="s">
        <v>4288</v>
      </c>
      <c r="B1702" t="s">
        <v>4289</v>
      </c>
      <c r="C1702" t="s">
        <v>4288</v>
      </c>
      <c r="D1702" t="s">
        <v>84</v>
      </c>
      <c r="E1702" t="s">
        <v>116</v>
      </c>
      <c r="G1702" t="s">
        <v>90</v>
      </c>
      <c r="M1702">
        <v>34.714615340000002</v>
      </c>
      <c r="N1702">
        <v>34.151600000000002</v>
      </c>
      <c r="O1702">
        <v>40.818135660000003</v>
      </c>
      <c r="P1702">
        <v>32.190600000000003</v>
      </c>
      <c r="Q1702" s="86">
        <v>45555</v>
      </c>
      <c r="AB1702">
        <v>5</v>
      </c>
      <c r="AC1702" t="s">
        <v>86</v>
      </c>
    </row>
    <row r="1703" spans="1:29" x14ac:dyDescent="0.2">
      <c r="A1703" t="s">
        <v>4290</v>
      </c>
      <c r="B1703" t="s">
        <v>4291</v>
      </c>
      <c r="C1703" t="s">
        <v>4290</v>
      </c>
      <c r="D1703" t="s">
        <v>84</v>
      </c>
      <c r="E1703" t="s">
        <v>89</v>
      </c>
      <c r="F1703" t="s">
        <v>642</v>
      </c>
      <c r="G1703" t="s">
        <v>90</v>
      </c>
      <c r="I1703" t="s">
        <v>91</v>
      </c>
      <c r="J1703" t="s">
        <v>323</v>
      </c>
      <c r="K1703" t="s">
        <v>512</v>
      </c>
      <c r="L1703">
        <v>8.8119999999999994</v>
      </c>
      <c r="M1703">
        <v>5.3226526500000002</v>
      </c>
      <c r="N1703">
        <v>10.085000000000001</v>
      </c>
      <c r="O1703">
        <v>5.7891285740000002</v>
      </c>
      <c r="P1703">
        <v>8.5559999999999992</v>
      </c>
      <c r="Q1703" s="86">
        <v>45821</v>
      </c>
      <c r="S1703">
        <v>0.53</v>
      </c>
      <c r="T1703">
        <v>0.53</v>
      </c>
      <c r="W1703">
        <v>4</v>
      </c>
      <c r="X1703" s="86">
        <v>45747</v>
      </c>
      <c r="Y1703">
        <v>3</v>
      </c>
      <c r="Z1703" s="86">
        <v>45747</v>
      </c>
      <c r="AA1703">
        <v>2</v>
      </c>
      <c r="AB1703">
        <v>3</v>
      </c>
      <c r="AC1703" t="s">
        <v>156</v>
      </c>
    </row>
    <row r="1704" spans="1:29" x14ac:dyDescent="0.2">
      <c r="A1704" t="s">
        <v>4292</v>
      </c>
      <c r="B1704" t="s">
        <v>4293</v>
      </c>
      <c r="C1704" t="s">
        <v>4292</v>
      </c>
      <c r="D1704" t="s">
        <v>84</v>
      </c>
      <c r="E1704" t="s">
        <v>89</v>
      </c>
      <c r="G1704" t="s">
        <v>90</v>
      </c>
      <c r="I1704" t="s">
        <v>91</v>
      </c>
      <c r="J1704" t="s">
        <v>323</v>
      </c>
      <c r="K1704" t="s">
        <v>512</v>
      </c>
      <c r="L1704">
        <v>13.927</v>
      </c>
      <c r="M1704">
        <v>10.740450770000001</v>
      </c>
      <c r="N1704">
        <v>12.21</v>
      </c>
      <c r="O1704">
        <v>10.877925530000001</v>
      </c>
      <c r="P1704">
        <v>9.7080000000000002</v>
      </c>
      <c r="Q1704" s="86">
        <v>45821</v>
      </c>
      <c r="S1704">
        <v>0.45</v>
      </c>
      <c r="T1704">
        <v>0.45</v>
      </c>
      <c r="W1704">
        <v>6</v>
      </c>
      <c r="X1704" s="86">
        <v>45747</v>
      </c>
      <c r="Y1704">
        <v>4</v>
      </c>
      <c r="Z1704" s="86">
        <v>45747</v>
      </c>
      <c r="AA1704">
        <v>3</v>
      </c>
      <c r="AB1704">
        <v>3</v>
      </c>
      <c r="AC1704" t="s">
        <v>156</v>
      </c>
    </row>
    <row r="1705" spans="1:29" x14ac:dyDescent="0.2">
      <c r="A1705" t="s">
        <v>4294</v>
      </c>
      <c r="B1705" t="s">
        <v>4295</v>
      </c>
      <c r="C1705" t="s">
        <v>4294</v>
      </c>
      <c r="D1705" t="s">
        <v>84</v>
      </c>
      <c r="E1705" t="s">
        <v>89</v>
      </c>
      <c r="G1705" t="s">
        <v>90</v>
      </c>
      <c r="I1705" t="s">
        <v>91</v>
      </c>
      <c r="J1705" t="s">
        <v>323</v>
      </c>
      <c r="K1705" t="s">
        <v>512</v>
      </c>
      <c r="L1705">
        <v>3.508</v>
      </c>
      <c r="M1705">
        <v>3.8700791969999999</v>
      </c>
      <c r="N1705">
        <v>4.3949999999999996</v>
      </c>
      <c r="O1705">
        <v>2.5329010099999998</v>
      </c>
      <c r="P1705">
        <v>1.6419999999999999</v>
      </c>
      <c r="Q1705" s="86">
        <v>45821</v>
      </c>
      <c r="S1705">
        <v>0.33</v>
      </c>
      <c r="T1705">
        <v>0.35</v>
      </c>
      <c r="V1705" t="s">
        <v>4296</v>
      </c>
      <c r="W1705">
        <v>3</v>
      </c>
      <c r="X1705" s="86">
        <v>45747</v>
      </c>
      <c r="Y1705">
        <v>2</v>
      </c>
      <c r="Z1705" s="86">
        <v>45747</v>
      </c>
      <c r="AA1705">
        <v>1</v>
      </c>
      <c r="AB1705">
        <v>2</v>
      </c>
      <c r="AC1705" t="s">
        <v>153</v>
      </c>
    </row>
    <row r="1706" spans="1:29" x14ac:dyDescent="0.2">
      <c r="A1706" t="s">
        <v>4297</v>
      </c>
      <c r="B1706" t="s">
        <v>4298</v>
      </c>
      <c r="C1706" t="s">
        <v>4297</v>
      </c>
      <c r="D1706" t="s">
        <v>84</v>
      </c>
      <c r="E1706" t="s">
        <v>89</v>
      </c>
      <c r="G1706" t="s">
        <v>90</v>
      </c>
      <c r="I1706" t="s">
        <v>91</v>
      </c>
      <c r="J1706" t="s">
        <v>323</v>
      </c>
      <c r="K1706" t="s">
        <v>1160</v>
      </c>
      <c r="L1706">
        <v>7.5730000000000004</v>
      </c>
      <c r="M1706">
        <v>8.108871572</v>
      </c>
      <c r="N1706">
        <v>8.7620000000000005</v>
      </c>
      <c r="O1706">
        <v>4.81949074</v>
      </c>
      <c r="P1706">
        <v>3.1059999999999999</v>
      </c>
      <c r="Q1706" s="86">
        <v>45821</v>
      </c>
      <c r="S1706">
        <v>0.36</v>
      </c>
      <c r="V1706" t="s">
        <v>4299</v>
      </c>
      <c r="W1706">
        <v>4</v>
      </c>
      <c r="X1706" s="86">
        <v>45772</v>
      </c>
      <c r="Y1706">
        <v>3</v>
      </c>
      <c r="Z1706" s="86">
        <v>45772</v>
      </c>
      <c r="AA1706">
        <v>2</v>
      </c>
      <c r="AB1706">
        <v>3</v>
      </c>
      <c r="AC1706" t="s">
        <v>156</v>
      </c>
    </row>
    <row r="1707" spans="1:29" x14ac:dyDescent="0.2">
      <c r="A1707" t="s">
        <v>4300</v>
      </c>
      <c r="B1707" t="s">
        <v>4301</v>
      </c>
      <c r="C1707" t="s">
        <v>4300</v>
      </c>
      <c r="D1707" t="s">
        <v>84</v>
      </c>
      <c r="E1707" t="s">
        <v>116</v>
      </c>
      <c r="G1707" t="s">
        <v>90</v>
      </c>
      <c r="H1707" t="s">
        <v>1065</v>
      </c>
      <c r="L1707">
        <v>28.263999999999999</v>
      </c>
      <c r="M1707">
        <v>21.108570149999998</v>
      </c>
      <c r="N1707">
        <v>24.119</v>
      </c>
      <c r="O1707">
        <v>15.38750686</v>
      </c>
      <c r="P1707">
        <v>13.215</v>
      </c>
      <c r="Q1707" s="86">
        <v>45701</v>
      </c>
      <c r="T1707">
        <v>0.7</v>
      </c>
      <c r="W1707">
        <v>6</v>
      </c>
      <c r="X1707" s="86">
        <v>45382</v>
      </c>
      <c r="Y1707">
        <v>6</v>
      </c>
      <c r="Z1707" s="86">
        <v>45382</v>
      </c>
      <c r="AB1707">
        <v>4</v>
      </c>
      <c r="AC1707" t="s">
        <v>127</v>
      </c>
    </row>
    <row r="1708" spans="1:29" x14ac:dyDescent="0.2">
      <c r="A1708" t="s">
        <v>16887</v>
      </c>
      <c r="B1708" t="s">
        <v>16888</v>
      </c>
      <c r="C1708" t="s">
        <v>16887</v>
      </c>
      <c r="D1708" t="s">
        <v>84</v>
      </c>
      <c r="E1708" t="s">
        <v>89</v>
      </c>
      <c r="G1708" t="s">
        <v>90</v>
      </c>
      <c r="H1708" t="s">
        <v>225</v>
      </c>
      <c r="I1708" t="s">
        <v>91</v>
      </c>
      <c r="M1708">
        <v>13.33847826</v>
      </c>
      <c r="N1708">
        <v>18.114000000000001</v>
      </c>
      <c r="O1708">
        <v>10.30084055</v>
      </c>
      <c r="P1708">
        <v>11.996</v>
      </c>
      <c r="S1708">
        <v>0.12</v>
      </c>
      <c r="W1708">
        <v>6</v>
      </c>
      <c r="X1708" s="86">
        <v>45729</v>
      </c>
      <c r="Y1708">
        <v>4</v>
      </c>
      <c r="Z1708" s="86">
        <v>45692</v>
      </c>
      <c r="AB1708">
        <v>3</v>
      </c>
      <c r="AC1708" t="s">
        <v>156</v>
      </c>
    </row>
    <row r="1709" spans="1:29" x14ac:dyDescent="0.2">
      <c r="A1709" t="s">
        <v>4302</v>
      </c>
      <c r="B1709" t="s">
        <v>4303</v>
      </c>
      <c r="C1709" t="s">
        <v>4302</v>
      </c>
      <c r="D1709" t="s">
        <v>84</v>
      </c>
      <c r="E1709" t="s">
        <v>89</v>
      </c>
      <c r="F1709" t="s">
        <v>642</v>
      </c>
      <c r="G1709" t="s">
        <v>90</v>
      </c>
      <c r="I1709" t="s">
        <v>341</v>
      </c>
      <c r="J1709" t="s">
        <v>323</v>
      </c>
      <c r="K1709" t="s">
        <v>4209</v>
      </c>
      <c r="L1709">
        <v>15.535</v>
      </c>
      <c r="M1709">
        <v>14.30554557</v>
      </c>
      <c r="N1709">
        <v>15.323</v>
      </c>
      <c r="O1709">
        <v>13.378137410000001</v>
      </c>
      <c r="P1709">
        <v>14.7</v>
      </c>
      <c r="Q1709" s="86">
        <v>45821</v>
      </c>
      <c r="S1709">
        <v>0.45</v>
      </c>
      <c r="T1709">
        <v>0.45</v>
      </c>
      <c r="V1709" t="s">
        <v>4304</v>
      </c>
      <c r="W1709">
        <v>6</v>
      </c>
      <c r="X1709" s="86">
        <v>45692</v>
      </c>
      <c r="AA1709">
        <v>3</v>
      </c>
      <c r="AB1709">
        <v>4</v>
      </c>
      <c r="AC1709" t="s">
        <v>127</v>
      </c>
    </row>
    <row r="1710" spans="1:29" x14ac:dyDescent="0.2">
      <c r="A1710" t="s">
        <v>4305</v>
      </c>
      <c r="B1710" t="s">
        <v>4306</v>
      </c>
      <c r="C1710" t="s">
        <v>4305</v>
      </c>
      <c r="D1710" t="s">
        <v>84</v>
      </c>
      <c r="E1710" t="s">
        <v>89</v>
      </c>
      <c r="G1710" t="s">
        <v>90</v>
      </c>
      <c r="L1710">
        <v>23.725000000000001</v>
      </c>
      <c r="M1710">
        <v>19.554350150000001</v>
      </c>
      <c r="N1710">
        <v>26.532</v>
      </c>
      <c r="O1710">
        <v>16.700585920000002</v>
      </c>
      <c r="P1710">
        <v>20.015999999999998</v>
      </c>
      <c r="Q1710" s="86">
        <v>45821</v>
      </c>
      <c r="S1710">
        <v>0.7</v>
      </c>
      <c r="W1710">
        <v>6</v>
      </c>
      <c r="X1710" s="86">
        <v>45777</v>
      </c>
      <c r="Y1710">
        <v>4</v>
      </c>
      <c r="Z1710" s="86">
        <v>45777</v>
      </c>
      <c r="AB1710">
        <v>3</v>
      </c>
      <c r="AC1710" t="s">
        <v>156</v>
      </c>
    </row>
    <row r="1711" spans="1:29" x14ac:dyDescent="0.2">
      <c r="A1711" t="s">
        <v>4307</v>
      </c>
      <c r="B1711" t="s">
        <v>4308</v>
      </c>
      <c r="C1711" t="s">
        <v>4307</v>
      </c>
      <c r="D1711" t="s">
        <v>84</v>
      </c>
      <c r="E1711" t="s">
        <v>89</v>
      </c>
      <c r="G1711" t="s">
        <v>90</v>
      </c>
      <c r="H1711" t="s">
        <v>2432</v>
      </c>
      <c r="I1711" t="s">
        <v>91</v>
      </c>
      <c r="L1711">
        <v>23.670999999999999</v>
      </c>
      <c r="M1711">
        <v>19.508163830000001</v>
      </c>
      <c r="N1711">
        <v>26.452000000000002</v>
      </c>
      <c r="O1711">
        <v>16.576773339999999</v>
      </c>
      <c r="P1711">
        <v>19.824999999999999</v>
      </c>
      <c r="Q1711" s="86">
        <v>45821</v>
      </c>
      <c r="S1711">
        <v>0.7</v>
      </c>
      <c r="W1711">
        <v>6</v>
      </c>
      <c r="X1711" s="86">
        <v>45777</v>
      </c>
      <c r="Y1711">
        <v>4</v>
      </c>
      <c r="Z1711" s="86">
        <v>45777</v>
      </c>
      <c r="AB1711">
        <v>3</v>
      </c>
      <c r="AC1711" t="s">
        <v>156</v>
      </c>
    </row>
    <row r="1712" spans="1:29" x14ac:dyDescent="0.2">
      <c r="A1712" t="s">
        <v>4309</v>
      </c>
      <c r="B1712" t="s">
        <v>4310</v>
      </c>
      <c r="C1712" t="s">
        <v>4309</v>
      </c>
      <c r="D1712" t="s">
        <v>84</v>
      </c>
      <c r="E1712" t="s">
        <v>116</v>
      </c>
      <c r="F1712" t="s">
        <v>117</v>
      </c>
      <c r="G1712" t="s">
        <v>90</v>
      </c>
      <c r="I1712" t="s">
        <v>91</v>
      </c>
      <c r="J1712" t="s">
        <v>323</v>
      </c>
      <c r="K1712" t="s">
        <v>512</v>
      </c>
      <c r="L1712">
        <v>39.651000000000003</v>
      </c>
      <c r="M1712">
        <v>20.757457970000001</v>
      </c>
      <c r="N1712">
        <v>24.692499999999999</v>
      </c>
      <c r="O1712">
        <v>16.55656205</v>
      </c>
      <c r="P1712">
        <v>16.632300000000001</v>
      </c>
      <c r="Q1712" s="86">
        <v>45821</v>
      </c>
      <c r="V1712" t="s">
        <v>4311</v>
      </c>
      <c r="AB1712">
        <v>5</v>
      </c>
      <c r="AC1712" t="s">
        <v>86</v>
      </c>
    </row>
    <row r="1713" spans="1:29" x14ac:dyDescent="0.2">
      <c r="A1713" t="s">
        <v>4312</v>
      </c>
      <c r="B1713" t="s">
        <v>4313</v>
      </c>
      <c r="C1713" t="s">
        <v>4312</v>
      </c>
      <c r="D1713" t="s">
        <v>84</v>
      </c>
      <c r="E1713" t="s">
        <v>116</v>
      </c>
      <c r="F1713" t="s">
        <v>117</v>
      </c>
      <c r="G1713" t="s">
        <v>90</v>
      </c>
      <c r="I1713" t="s">
        <v>91</v>
      </c>
      <c r="J1713" t="s">
        <v>323</v>
      </c>
      <c r="M1713">
        <v>133.66248899999999</v>
      </c>
      <c r="N1713">
        <v>83.682400000000001</v>
      </c>
      <c r="O1713">
        <v>163.91226750000001</v>
      </c>
      <c r="P1713">
        <v>207.70249999999999</v>
      </c>
      <c r="Q1713" s="86">
        <v>45434</v>
      </c>
      <c r="V1713" t="s">
        <v>4314</v>
      </c>
      <c r="AB1713">
        <v>5</v>
      </c>
      <c r="AC1713" t="s">
        <v>86</v>
      </c>
    </row>
    <row r="1714" spans="1:29" x14ac:dyDescent="0.2">
      <c r="A1714" t="s">
        <v>4315</v>
      </c>
      <c r="B1714" t="s">
        <v>4316</v>
      </c>
      <c r="C1714" t="s">
        <v>4315</v>
      </c>
      <c r="D1714" t="s">
        <v>84</v>
      </c>
      <c r="E1714" t="s">
        <v>89</v>
      </c>
      <c r="G1714" t="s">
        <v>90</v>
      </c>
      <c r="H1714" t="s">
        <v>196</v>
      </c>
      <c r="I1714" t="s">
        <v>91</v>
      </c>
      <c r="L1714">
        <v>4.3419999999999996</v>
      </c>
      <c r="M1714">
        <v>4.791188676</v>
      </c>
      <c r="N1714">
        <v>5.306</v>
      </c>
      <c r="O1714">
        <v>3.0326291909999998</v>
      </c>
      <c r="P1714">
        <v>1.5409999999999999</v>
      </c>
      <c r="Q1714" s="86">
        <v>45821</v>
      </c>
      <c r="S1714">
        <v>0.08</v>
      </c>
      <c r="W1714">
        <v>3</v>
      </c>
      <c r="X1714" s="86">
        <v>45737</v>
      </c>
      <c r="Y1714">
        <v>7</v>
      </c>
      <c r="Z1714" s="86">
        <v>45657</v>
      </c>
      <c r="AB1714">
        <v>5</v>
      </c>
      <c r="AC1714" t="s">
        <v>86</v>
      </c>
    </row>
    <row r="1715" spans="1:29" x14ac:dyDescent="0.2">
      <c r="A1715" t="s">
        <v>4317</v>
      </c>
      <c r="B1715" t="s">
        <v>4318</v>
      </c>
      <c r="C1715" t="s">
        <v>4317</v>
      </c>
      <c r="D1715" t="s">
        <v>84</v>
      </c>
      <c r="E1715" t="s">
        <v>89</v>
      </c>
      <c r="G1715" t="s">
        <v>90</v>
      </c>
      <c r="I1715" t="s">
        <v>91</v>
      </c>
      <c r="L1715">
        <v>4.3419999999999996</v>
      </c>
      <c r="M1715">
        <v>4.7924783570000002</v>
      </c>
      <c r="N1715">
        <v>5.3070000000000004</v>
      </c>
      <c r="O1715">
        <v>3.0434770809999998</v>
      </c>
      <c r="P1715">
        <v>1.554</v>
      </c>
      <c r="Q1715" s="86">
        <v>45821</v>
      </c>
      <c r="S1715">
        <v>0.08</v>
      </c>
      <c r="W1715">
        <v>3</v>
      </c>
      <c r="X1715" s="86">
        <v>45737</v>
      </c>
      <c r="Y1715">
        <v>2</v>
      </c>
      <c r="Z1715" s="86">
        <v>45657</v>
      </c>
      <c r="AB1715">
        <v>2</v>
      </c>
      <c r="AC1715" t="s">
        <v>153</v>
      </c>
    </row>
    <row r="1716" spans="1:29" x14ac:dyDescent="0.2">
      <c r="A1716" t="s">
        <v>4319</v>
      </c>
      <c r="B1716" t="s">
        <v>4320</v>
      </c>
      <c r="C1716" t="s">
        <v>4319</v>
      </c>
      <c r="D1716" t="s">
        <v>84</v>
      </c>
      <c r="E1716" t="s">
        <v>89</v>
      </c>
      <c r="G1716" t="s">
        <v>90</v>
      </c>
      <c r="L1716">
        <v>4.3440000000000003</v>
      </c>
      <c r="M1716">
        <v>4.7933674760000002</v>
      </c>
      <c r="N1716">
        <v>5.3079999999999998</v>
      </c>
      <c r="O1716">
        <v>3.0397548190000001</v>
      </c>
      <c r="P1716">
        <v>1.5529999999999999</v>
      </c>
      <c r="Q1716" s="86">
        <v>45821</v>
      </c>
      <c r="W1716">
        <v>7</v>
      </c>
      <c r="X1716" s="86">
        <v>45737</v>
      </c>
      <c r="Y1716">
        <v>7</v>
      </c>
      <c r="Z1716" s="86">
        <v>45657</v>
      </c>
      <c r="AB1716">
        <v>5</v>
      </c>
      <c r="AC1716" t="s">
        <v>86</v>
      </c>
    </row>
    <row r="1717" spans="1:29" x14ac:dyDescent="0.2">
      <c r="A1717" t="s">
        <v>4321</v>
      </c>
      <c r="B1717" t="s">
        <v>4322</v>
      </c>
      <c r="C1717" t="s">
        <v>4321</v>
      </c>
      <c r="D1717" t="s">
        <v>84</v>
      </c>
      <c r="E1717" t="s">
        <v>89</v>
      </c>
      <c r="G1717" t="s">
        <v>90</v>
      </c>
      <c r="I1717" t="s">
        <v>91</v>
      </c>
      <c r="J1717" t="s">
        <v>323</v>
      </c>
      <c r="K1717" t="s">
        <v>1082</v>
      </c>
      <c r="L1717">
        <v>4.34</v>
      </c>
      <c r="M1717">
        <v>4.7888772240000002</v>
      </c>
      <c r="N1717">
        <v>5.3029999999999999</v>
      </c>
      <c r="O1717">
        <v>3.0338268749999999</v>
      </c>
      <c r="P1717">
        <v>1.5509999999999999</v>
      </c>
      <c r="Q1717" s="86">
        <v>45821</v>
      </c>
      <c r="S1717">
        <v>0.14000000000000001</v>
      </c>
      <c r="V1717" t="s">
        <v>4323</v>
      </c>
      <c r="W1717">
        <v>3</v>
      </c>
      <c r="X1717" s="86">
        <v>45737</v>
      </c>
      <c r="Y1717">
        <v>2</v>
      </c>
      <c r="Z1717" s="86">
        <v>45657</v>
      </c>
      <c r="AA1717">
        <v>2</v>
      </c>
      <c r="AB1717">
        <v>2</v>
      </c>
      <c r="AC1717" t="s">
        <v>153</v>
      </c>
    </row>
    <row r="1718" spans="1:29" x14ac:dyDescent="0.2">
      <c r="A1718" t="s">
        <v>4324</v>
      </c>
      <c r="B1718" t="s">
        <v>4325</v>
      </c>
      <c r="C1718" t="s">
        <v>4324</v>
      </c>
      <c r="D1718" t="s">
        <v>84</v>
      </c>
      <c r="E1718" t="s">
        <v>89</v>
      </c>
      <c r="F1718" t="s">
        <v>642</v>
      </c>
      <c r="G1718" t="s">
        <v>90</v>
      </c>
      <c r="I1718" t="s">
        <v>91</v>
      </c>
      <c r="J1718" t="s">
        <v>323</v>
      </c>
      <c r="K1718" t="s">
        <v>4326</v>
      </c>
      <c r="L1718">
        <v>13.561999999999999</v>
      </c>
      <c r="M1718">
        <v>14.036895830000001</v>
      </c>
      <c r="N1718">
        <v>13.379</v>
      </c>
      <c r="O1718">
        <v>10.78118551</v>
      </c>
      <c r="P1718">
        <v>10.420999999999999</v>
      </c>
      <c r="Q1718" s="86">
        <v>45821</v>
      </c>
      <c r="S1718">
        <v>1.1499999999999999</v>
      </c>
      <c r="T1718">
        <v>1</v>
      </c>
      <c r="V1718" t="s">
        <v>4327</v>
      </c>
      <c r="W1718">
        <v>6</v>
      </c>
      <c r="X1718" s="86">
        <v>45789</v>
      </c>
      <c r="AA1718">
        <v>3</v>
      </c>
      <c r="AB1718">
        <v>4</v>
      </c>
      <c r="AC1718" t="s">
        <v>127</v>
      </c>
    </row>
    <row r="1719" spans="1:29" x14ac:dyDescent="0.2">
      <c r="A1719" t="s">
        <v>4328</v>
      </c>
      <c r="B1719" t="s">
        <v>4329</v>
      </c>
      <c r="C1719" t="s">
        <v>4328</v>
      </c>
      <c r="D1719" t="s">
        <v>84</v>
      </c>
      <c r="E1719" t="s">
        <v>89</v>
      </c>
      <c r="G1719" t="s">
        <v>90</v>
      </c>
      <c r="I1719" t="s">
        <v>91</v>
      </c>
      <c r="M1719">
        <v>9.6607589330000003</v>
      </c>
      <c r="N1719">
        <v>10.196999999999999</v>
      </c>
      <c r="O1719">
        <v>9.289641198</v>
      </c>
      <c r="P1719">
        <v>8.8320000000000007</v>
      </c>
      <c r="S1719">
        <v>0.56999999999999995</v>
      </c>
      <c r="W1719">
        <v>5</v>
      </c>
      <c r="X1719" s="86">
        <v>45473</v>
      </c>
      <c r="Y1719">
        <v>3</v>
      </c>
      <c r="Z1719" s="86">
        <v>45382</v>
      </c>
      <c r="AB1719">
        <v>3</v>
      </c>
      <c r="AC1719" t="s">
        <v>156</v>
      </c>
    </row>
    <row r="1720" spans="1:29" x14ac:dyDescent="0.2">
      <c r="A1720" t="s">
        <v>4330</v>
      </c>
      <c r="B1720" t="s">
        <v>4331</v>
      </c>
      <c r="C1720" t="s">
        <v>4330</v>
      </c>
      <c r="D1720" t="s">
        <v>84</v>
      </c>
      <c r="E1720" t="s">
        <v>89</v>
      </c>
      <c r="G1720" t="s">
        <v>90</v>
      </c>
      <c r="I1720" t="s">
        <v>91</v>
      </c>
      <c r="M1720">
        <v>9.6764921150000003</v>
      </c>
      <c r="N1720">
        <v>10.218</v>
      </c>
      <c r="O1720">
        <v>9.3261392660000002</v>
      </c>
      <c r="P1720">
        <v>8.8480000000000008</v>
      </c>
      <c r="S1720">
        <v>0.56999999999999995</v>
      </c>
      <c r="W1720">
        <v>5</v>
      </c>
      <c r="X1720" s="86">
        <v>45521</v>
      </c>
      <c r="Y1720">
        <v>4</v>
      </c>
      <c r="Z1720" s="86">
        <v>45382</v>
      </c>
      <c r="AB1720">
        <v>3</v>
      </c>
      <c r="AC1720" t="s">
        <v>156</v>
      </c>
    </row>
    <row r="1721" spans="1:29" x14ac:dyDescent="0.2">
      <c r="A1721" t="s">
        <v>4332</v>
      </c>
      <c r="B1721" t="s">
        <v>4333</v>
      </c>
      <c r="C1721" t="s">
        <v>4332</v>
      </c>
      <c r="D1721" t="s">
        <v>84</v>
      </c>
      <c r="E1721" t="s">
        <v>89</v>
      </c>
      <c r="G1721" t="s">
        <v>90</v>
      </c>
      <c r="I1721" t="s">
        <v>91</v>
      </c>
      <c r="M1721">
        <v>6.3503324619999999</v>
      </c>
      <c r="N1721">
        <v>6.6950000000000003</v>
      </c>
      <c r="O1721">
        <v>5.9378681000000002</v>
      </c>
      <c r="P1721">
        <v>5.7130000000000001</v>
      </c>
      <c r="S1721">
        <v>0.55000000000000004</v>
      </c>
      <c r="W1721">
        <v>4</v>
      </c>
      <c r="X1721" s="86">
        <v>45473</v>
      </c>
      <c r="Y1721">
        <v>3</v>
      </c>
      <c r="Z1721" s="86">
        <v>45382</v>
      </c>
      <c r="AB1721">
        <v>3</v>
      </c>
      <c r="AC1721" t="s">
        <v>156</v>
      </c>
    </row>
    <row r="1722" spans="1:29" x14ac:dyDescent="0.2">
      <c r="A1722" t="s">
        <v>4334</v>
      </c>
      <c r="B1722" t="s">
        <v>4335</v>
      </c>
      <c r="C1722" t="s">
        <v>4334</v>
      </c>
      <c r="D1722" t="s">
        <v>84</v>
      </c>
      <c r="E1722" t="s">
        <v>89</v>
      </c>
      <c r="G1722" t="s">
        <v>90</v>
      </c>
      <c r="I1722" t="s">
        <v>91</v>
      </c>
      <c r="M1722">
        <v>6.3521509790000001</v>
      </c>
      <c r="N1722">
        <v>6.6950000000000003</v>
      </c>
      <c r="O1722">
        <v>5.9491982779999999</v>
      </c>
      <c r="P1722">
        <v>5.7270000000000003</v>
      </c>
      <c r="S1722">
        <v>0.55000000000000004</v>
      </c>
      <c r="W1722">
        <v>4</v>
      </c>
      <c r="X1722" s="86">
        <v>45521</v>
      </c>
      <c r="Y1722">
        <v>3</v>
      </c>
      <c r="Z1722" s="86">
        <v>45382</v>
      </c>
      <c r="AB1722">
        <v>3</v>
      </c>
      <c r="AC1722" t="s">
        <v>156</v>
      </c>
    </row>
    <row r="1723" spans="1:29" x14ac:dyDescent="0.2">
      <c r="A1723" t="s">
        <v>4336</v>
      </c>
      <c r="B1723" t="s">
        <v>4337</v>
      </c>
      <c r="C1723" t="s">
        <v>4336</v>
      </c>
      <c r="D1723" t="s">
        <v>84</v>
      </c>
      <c r="E1723" t="s">
        <v>89</v>
      </c>
      <c r="G1723" t="s">
        <v>90</v>
      </c>
      <c r="H1723" t="s">
        <v>163</v>
      </c>
      <c r="L1723">
        <v>7.774</v>
      </c>
      <c r="M1723">
        <v>8.3038038459999992</v>
      </c>
      <c r="N1723">
        <v>9.0259999999999998</v>
      </c>
      <c r="O1723">
        <v>4.6999152510000002</v>
      </c>
      <c r="P1723">
        <v>2.657</v>
      </c>
      <c r="Q1723" s="86">
        <v>45821</v>
      </c>
      <c r="S1723">
        <v>0.35</v>
      </c>
      <c r="W1723">
        <v>4</v>
      </c>
      <c r="X1723" s="86">
        <v>45705</v>
      </c>
      <c r="Y1723">
        <v>3</v>
      </c>
      <c r="Z1723" s="86">
        <v>45657</v>
      </c>
      <c r="AB1723">
        <v>3</v>
      </c>
      <c r="AC1723" t="s">
        <v>156</v>
      </c>
    </row>
    <row r="1724" spans="1:29" x14ac:dyDescent="0.2">
      <c r="A1724" t="s">
        <v>4338</v>
      </c>
      <c r="B1724" t="s">
        <v>4339</v>
      </c>
      <c r="C1724" t="s">
        <v>4338</v>
      </c>
      <c r="D1724" t="s">
        <v>84</v>
      </c>
      <c r="E1724" t="s">
        <v>116</v>
      </c>
      <c r="F1724" t="s">
        <v>117</v>
      </c>
      <c r="G1724" t="s">
        <v>90</v>
      </c>
      <c r="I1724" t="s">
        <v>91</v>
      </c>
      <c r="J1724" t="s">
        <v>323</v>
      </c>
      <c r="M1724">
        <v>73.192412480000002</v>
      </c>
      <c r="N1724">
        <v>66.591399999999993</v>
      </c>
      <c r="O1724">
        <v>78.364296859999996</v>
      </c>
      <c r="P1724">
        <v>90.2376</v>
      </c>
      <c r="Q1724" s="86">
        <v>45434</v>
      </c>
      <c r="V1724" t="s">
        <v>4340</v>
      </c>
      <c r="AB1724">
        <v>5</v>
      </c>
      <c r="AC1724" t="s">
        <v>86</v>
      </c>
    </row>
    <row r="1725" spans="1:29" x14ac:dyDescent="0.2">
      <c r="A1725" t="s">
        <v>4341</v>
      </c>
      <c r="B1725" t="s">
        <v>4342</v>
      </c>
      <c r="C1725" t="s">
        <v>4341</v>
      </c>
      <c r="D1725" t="s">
        <v>84</v>
      </c>
      <c r="E1725" t="s">
        <v>564</v>
      </c>
      <c r="F1725" t="s">
        <v>117</v>
      </c>
      <c r="G1725" t="s">
        <v>90</v>
      </c>
      <c r="I1725" t="s">
        <v>91</v>
      </c>
      <c r="J1725" t="s">
        <v>323</v>
      </c>
      <c r="K1725" t="s">
        <v>3056</v>
      </c>
      <c r="L1725">
        <v>18.843</v>
      </c>
      <c r="M1725">
        <v>14.679640060000001</v>
      </c>
      <c r="N1725">
        <v>18.702000000000002</v>
      </c>
      <c r="O1725">
        <v>11.6054146</v>
      </c>
      <c r="P1725">
        <v>11.821</v>
      </c>
      <c r="Q1725" s="86">
        <v>45821</v>
      </c>
      <c r="T1725">
        <v>1</v>
      </c>
      <c r="V1725" t="s">
        <v>4343</v>
      </c>
      <c r="Y1725">
        <v>5</v>
      </c>
      <c r="Z1725" s="86">
        <v>45747</v>
      </c>
      <c r="AA1725">
        <v>3</v>
      </c>
      <c r="AB1725">
        <v>3</v>
      </c>
      <c r="AC1725" t="s">
        <v>156</v>
      </c>
    </row>
    <row r="1726" spans="1:29" x14ac:dyDescent="0.2">
      <c r="A1726" t="s">
        <v>4344</v>
      </c>
      <c r="B1726" t="s">
        <v>4345</v>
      </c>
      <c r="C1726" t="s">
        <v>4344</v>
      </c>
      <c r="D1726" t="s">
        <v>84</v>
      </c>
      <c r="E1726" t="s">
        <v>116</v>
      </c>
      <c r="G1726" t="s">
        <v>90</v>
      </c>
      <c r="I1726" t="s">
        <v>91</v>
      </c>
      <c r="J1726" t="s">
        <v>323</v>
      </c>
      <c r="O1726">
        <v>55.25450927</v>
      </c>
      <c r="P1726">
        <v>49.182400000000001</v>
      </c>
      <c r="Q1726" s="86">
        <v>45434</v>
      </c>
      <c r="V1726" t="s">
        <v>4346</v>
      </c>
      <c r="AB1726">
        <v>5</v>
      </c>
      <c r="AC1726" t="s">
        <v>86</v>
      </c>
    </row>
    <row r="1727" spans="1:29" x14ac:dyDescent="0.2">
      <c r="A1727" t="s">
        <v>4347</v>
      </c>
      <c r="B1727" t="s">
        <v>4348</v>
      </c>
      <c r="C1727" t="s">
        <v>4347</v>
      </c>
      <c r="D1727" t="s">
        <v>84</v>
      </c>
      <c r="E1727" t="s">
        <v>293</v>
      </c>
      <c r="G1727" t="s">
        <v>4349</v>
      </c>
      <c r="AB1727">
        <v>5</v>
      </c>
      <c r="AC1727" t="s">
        <v>86</v>
      </c>
    </row>
    <row r="1728" spans="1:29" x14ac:dyDescent="0.2">
      <c r="A1728" t="s">
        <v>4350</v>
      </c>
      <c r="B1728" t="s">
        <v>4351</v>
      </c>
      <c r="C1728" t="s">
        <v>4350</v>
      </c>
      <c r="D1728" t="s">
        <v>84</v>
      </c>
      <c r="E1728" t="s">
        <v>89</v>
      </c>
      <c r="F1728" t="s">
        <v>642</v>
      </c>
      <c r="G1728" t="s">
        <v>90</v>
      </c>
      <c r="I1728" t="s">
        <v>91</v>
      </c>
      <c r="J1728" t="s">
        <v>323</v>
      </c>
      <c r="K1728" t="s">
        <v>1160</v>
      </c>
      <c r="N1728">
        <v>12.917999999999999</v>
      </c>
      <c r="O1728">
        <v>6.1879305799999997</v>
      </c>
      <c r="P1728">
        <v>10.722</v>
      </c>
      <c r="Q1728" s="86">
        <v>45434</v>
      </c>
      <c r="S1728">
        <v>0.76</v>
      </c>
      <c r="V1728" t="s">
        <v>4352</v>
      </c>
      <c r="W1728">
        <v>5</v>
      </c>
      <c r="X1728" s="86">
        <v>45772</v>
      </c>
      <c r="Y1728">
        <v>3</v>
      </c>
      <c r="Z1728" s="86">
        <v>45772</v>
      </c>
      <c r="AA1728">
        <v>4</v>
      </c>
      <c r="AB1728">
        <v>3</v>
      </c>
      <c r="AC1728" t="s">
        <v>156</v>
      </c>
    </row>
    <row r="1729" spans="1:29" x14ac:dyDescent="0.2">
      <c r="A1729" t="s">
        <v>4353</v>
      </c>
      <c r="B1729" t="s">
        <v>4354</v>
      </c>
      <c r="C1729" t="s">
        <v>4353</v>
      </c>
      <c r="D1729" t="s">
        <v>84</v>
      </c>
      <c r="E1729" t="s">
        <v>89</v>
      </c>
      <c r="G1729" t="s">
        <v>90</v>
      </c>
      <c r="H1729" t="s">
        <v>1989</v>
      </c>
      <c r="I1729" t="s">
        <v>91</v>
      </c>
      <c r="L1729">
        <v>7.7939999999999996</v>
      </c>
      <c r="M1729">
        <v>8.2779724940000001</v>
      </c>
      <c r="N1729">
        <v>9.0299999999999994</v>
      </c>
      <c r="O1729">
        <v>5.4958050690000002</v>
      </c>
      <c r="P1729">
        <v>3.1869999999999998</v>
      </c>
      <c r="Q1729" s="86">
        <v>45821</v>
      </c>
      <c r="S1729">
        <v>0.27</v>
      </c>
      <c r="W1729">
        <v>4</v>
      </c>
      <c r="X1729" s="86">
        <v>45695</v>
      </c>
      <c r="Y1729">
        <v>3</v>
      </c>
      <c r="Z1729" s="86">
        <v>45382</v>
      </c>
      <c r="AB1729">
        <v>3</v>
      </c>
      <c r="AC1729" t="s">
        <v>156</v>
      </c>
    </row>
    <row r="1730" spans="1:29" x14ac:dyDescent="0.2">
      <c r="A1730" t="s">
        <v>4355</v>
      </c>
      <c r="B1730" t="s">
        <v>4356</v>
      </c>
      <c r="C1730" t="s">
        <v>4355</v>
      </c>
      <c r="D1730" t="s">
        <v>84</v>
      </c>
      <c r="E1730" t="s">
        <v>116</v>
      </c>
      <c r="F1730" t="s">
        <v>117</v>
      </c>
      <c r="G1730" t="s">
        <v>90</v>
      </c>
      <c r="I1730" t="s">
        <v>91</v>
      </c>
      <c r="Q1730" s="86">
        <v>45154</v>
      </c>
      <c r="V1730" t="s">
        <v>4357</v>
      </c>
      <c r="AA1730">
        <v>5</v>
      </c>
      <c r="AB1730">
        <v>5</v>
      </c>
      <c r="AC1730" t="s">
        <v>86</v>
      </c>
    </row>
    <row r="1731" spans="1:29" x14ac:dyDescent="0.2">
      <c r="A1731" t="s">
        <v>4358</v>
      </c>
      <c r="B1731" t="s">
        <v>4359</v>
      </c>
      <c r="C1731" t="s">
        <v>4358</v>
      </c>
      <c r="D1731" t="s">
        <v>84</v>
      </c>
      <c r="F1731" t="s">
        <v>117</v>
      </c>
      <c r="G1731" t="s">
        <v>90</v>
      </c>
      <c r="L1731">
        <v>38.2286</v>
      </c>
      <c r="M1731">
        <v>39.182453629999998</v>
      </c>
      <c r="N1731">
        <v>42.482799999999997</v>
      </c>
      <c r="O1731">
        <v>36.255976990000001</v>
      </c>
      <c r="P1731">
        <v>30.364000000000001</v>
      </c>
      <c r="Q1731" s="86">
        <v>45821</v>
      </c>
      <c r="AB1731">
        <v>5</v>
      </c>
      <c r="AC1731" t="s">
        <v>86</v>
      </c>
    </row>
    <row r="1732" spans="1:29" x14ac:dyDescent="0.2">
      <c r="A1732" t="s">
        <v>4360</v>
      </c>
      <c r="B1732" t="s">
        <v>4361</v>
      </c>
      <c r="C1732" t="s">
        <v>4360</v>
      </c>
      <c r="D1732" t="s">
        <v>84</v>
      </c>
      <c r="E1732" t="s">
        <v>89</v>
      </c>
      <c r="F1732" t="s">
        <v>642</v>
      </c>
      <c r="G1732" t="s">
        <v>90</v>
      </c>
      <c r="I1732" t="s">
        <v>91</v>
      </c>
      <c r="J1732" t="s">
        <v>323</v>
      </c>
      <c r="K1732" t="s">
        <v>1105</v>
      </c>
      <c r="L1732">
        <v>13.063000000000001</v>
      </c>
      <c r="M1732">
        <v>11.88682174</v>
      </c>
      <c r="N1732">
        <v>13.103999999999999</v>
      </c>
      <c r="O1732">
        <v>10.16077707</v>
      </c>
      <c r="P1732">
        <v>11.023</v>
      </c>
      <c r="Q1732" s="86">
        <v>45821</v>
      </c>
      <c r="S1732">
        <v>0.65</v>
      </c>
      <c r="T1732">
        <v>0.6</v>
      </c>
      <c r="V1732" t="s">
        <v>4362</v>
      </c>
      <c r="W1732">
        <v>6</v>
      </c>
      <c r="X1732" s="86">
        <v>45695</v>
      </c>
      <c r="Y1732">
        <v>4</v>
      </c>
      <c r="Z1732" s="86">
        <v>45382</v>
      </c>
      <c r="AA1732">
        <v>3</v>
      </c>
      <c r="AB1732">
        <v>3</v>
      </c>
      <c r="AC1732" t="s">
        <v>156</v>
      </c>
    </row>
    <row r="1733" spans="1:29" x14ac:dyDescent="0.2">
      <c r="A1733" t="s">
        <v>4363</v>
      </c>
      <c r="B1733" t="s">
        <v>4364</v>
      </c>
      <c r="C1733" t="s">
        <v>4363</v>
      </c>
      <c r="D1733" t="s">
        <v>84</v>
      </c>
      <c r="E1733" t="s">
        <v>116</v>
      </c>
      <c r="G1733" t="s">
        <v>90</v>
      </c>
      <c r="H1733" t="s">
        <v>196</v>
      </c>
      <c r="L1733">
        <v>41.677599999999998</v>
      </c>
      <c r="M1733">
        <v>42.219550699999999</v>
      </c>
      <c r="N1733">
        <v>43.889099999999999</v>
      </c>
      <c r="O1733">
        <v>42.138610790000001</v>
      </c>
      <c r="P1733">
        <v>49.677700000000002</v>
      </c>
      <c r="Q1733" s="86">
        <v>45821</v>
      </c>
      <c r="AB1733">
        <v>5</v>
      </c>
      <c r="AC1733" t="s">
        <v>86</v>
      </c>
    </row>
    <row r="1734" spans="1:29" x14ac:dyDescent="0.2">
      <c r="A1734" t="s">
        <v>4365</v>
      </c>
      <c r="B1734" t="s">
        <v>4366</v>
      </c>
      <c r="C1734" t="s">
        <v>4365</v>
      </c>
      <c r="D1734" t="s">
        <v>84</v>
      </c>
      <c r="E1734" t="s">
        <v>89</v>
      </c>
      <c r="G1734" t="s">
        <v>90</v>
      </c>
      <c r="I1734" t="s">
        <v>91</v>
      </c>
      <c r="J1734" t="s">
        <v>323</v>
      </c>
      <c r="M1734">
        <v>8.4655685900000002</v>
      </c>
      <c r="N1734">
        <v>9.3369999999999997</v>
      </c>
      <c r="O1734">
        <v>7.9684752469999998</v>
      </c>
      <c r="P1734">
        <v>6.2089999999999996</v>
      </c>
      <c r="Q1734" s="86">
        <v>45434</v>
      </c>
      <c r="S1734">
        <v>0.6</v>
      </c>
      <c r="T1734">
        <v>0.4</v>
      </c>
      <c r="W1734">
        <v>4</v>
      </c>
      <c r="X1734" s="86">
        <v>45747</v>
      </c>
      <c r="Y1734">
        <v>3</v>
      </c>
      <c r="Z1734" s="86">
        <v>45747</v>
      </c>
      <c r="AA1734">
        <v>2</v>
      </c>
      <c r="AB1734">
        <v>3</v>
      </c>
      <c r="AC1734" t="s">
        <v>156</v>
      </c>
    </row>
    <row r="1735" spans="1:29" x14ac:dyDescent="0.2">
      <c r="A1735" t="s">
        <v>4367</v>
      </c>
      <c r="B1735" t="s">
        <v>4368</v>
      </c>
      <c r="C1735" t="s">
        <v>4367</v>
      </c>
      <c r="D1735" t="s">
        <v>84</v>
      </c>
      <c r="E1735" t="s">
        <v>89</v>
      </c>
      <c r="G1735" t="s">
        <v>90</v>
      </c>
      <c r="M1735">
        <v>8.4709126210000001</v>
      </c>
      <c r="N1735">
        <v>9.3439999999999994</v>
      </c>
      <c r="O1735">
        <v>7.972376594</v>
      </c>
      <c r="P1735">
        <v>6.2119999999999997</v>
      </c>
      <c r="Q1735" s="86">
        <v>45434</v>
      </c>
      <c r="W1735">
        <v>4</v>
      </c>
      <c r="X1735" s="86">
        <v>45747</v>
      </c>
      <c r="Y1735">
        <v>3</v>
      </c>
      <c r="Z1735" s="86">
        <v>45747</v>
      </c>
      <c r="AB1735">
        <v>3</v>
      </c>
      <c r="AC1735" t="s">
        <v>156</v>
      </c>
    </row>
    <row r="1736" spans="1:29" x14ac:dyDescent="0.2">
      <c r="A1736" t="s">
        <v>4369</v>
      </c>
      <c r="B1736" t="s">
        <v>4370</v>
      </c>
      <c r="C1736" t="s">
        <v>4369</v>
      </c>
      <c r="D1736" t="s">
        <v>84</v>
      </c>
      <c r="E1736" t="s">
        <v>89</v>
      </c>
      <c r="F1736" t="s">
        <v>642</v>
      </c>
      <c r="G1736" t="s">
        <v>90</v>
      </c>
      <c r="I1736" t="s">
        <v>91</v>
      </c>
      <c r="J1736" t="s">
        <v>323</v>
      </c>
      <c r="K1736" t="s">
        <v>4371</v>
      </c>
      <c r="L1736">
        <v>19.992999999999999</v>
      </c>
      <c r="M1736">
        <v>16.013812850000001</v>
      </c>
      <c r="N1736">
        <v>19.222000000000001</v>
      </c>
      <c r="O1736">
        <v>14.25445246</v>
      </c>
      <c r="P1736">
        <v>14.413</v>
      </c>
      <c r="Q1736" s="86">
        <v>45821</v>
      </c>
      <c r="S1736">
        <v>0.85</v>
      </c>
      <c r="T1736">
        <v>0.75</v>
      </c>
      <c r="V1736" t="s">
        <v>4372</v>
      </c>
      <c r="W1736">
        <v>6</v>
      </c>
      <c r="X1736" s="86">
        <v>45777</v>
      </c>
      <c r="Y1736">
        <v>4</v>
      </c>
      <c r="Z1736" s="86">
        <v>45777</v>
      </c>
      <c r="AA1736">
        <v>3</v>
      </c>
      <c r="AB1736">
        <v>3</v>
      </c>
      <c r="AC1736" t="s">
        <v>156</v>
      </c>
    </row>
    <row r="1737" spans="1:29" x14ac:dyDescent="0.2">
      <c r="A1737" t="s">
        <v>4373</v>
      </c>
      <c r="B1737" t="s">
        <v>4374</v>
      </c>
      <c r="C1737" t="s">
        <v>4373</v>
      </c>
      <c r="D1737" t="s">
        <v>84</v>
      </c>
      <c r="E1737" t="s">
        <v>89</v>
      </c>
      <c r="G1737" t="s">
        <v>90</v>
      </c>
      <c r="L1737">
        <v>19.998000000000001</v>
      </c>
      <c r="M1737">
        <v>16.018329789999999</v>
      </c>
      <c r="N1737">
        <v>19.228999999999999</v>
      </c>
      <c r="O1737">
        <v>14.25993553</v>
      </c>
      <c r="P1737">
        <v>14.414999999999999</v>
      </c>
      <c r="Q1737" s="86">
        <v>45821</v>
      </c>
      <c r="S1737">
        <v>0.65</v>
      </c>
      <c r="W1737">
        <v>6</v>
      </c>
      <c r="X1737" s="86">
        <v>45777</v>
      </c>
      <c r="Y1737">
        <v>4</v>
      </c>
      <c r="Z1737" s="86">
        <v>45777</v>
      </c>
      <c r="AB1737">
        <v>3</v>
      </c>
      <c r="AC1737" t="s">
        <v>156</v>
      </c>
    </row>
    <row r="1738" spans="1:29" x14ac:dyDescent="0.2">
      <c r="A1738" t="s">
        <v>4375</v>
      </c>
      <c r="B1738" t="s">
        <v>4376</v>
      </c>
      <c r="C1738" t="s">
        <v>4375</v>
      </c>
      <c r="D1738" t="s">
        <v>84</v>
      </c>
      <c r="E1738" t="s">
        <v>89</v>
      </c>
      <c r="G1738" t="s">
        <v>90</v>
      </c>
      <c r="I1738" t="s">
        <v>91</v>
      </c>
      <c r="J1738" t="s">
        <v>323</v>
      </c>
      <c r="K1738" t="s">
        <v>1443</v>
      </c>
      <c r="L1738">
        <v>11.734</v>
      </c>
      <c r="M1738">
        <v>10.26732934</v>
      </c>
      <c r="N1738">
        <v>11.117000000000001</v>
      </c>
      <c r="O1738">
        <v>8.812200657</v>
      </c>
      <c r="P1738">
        <v>8.8629999999999995</v>
      </c>
      <c r="Q1738" s="86">
        <v>45821</v>
      </c>
      <c r="S1738">
        <v>0.73</v>
      </c>
      <c r="V1738" t="s">
        <v>4377</v>
      </c>
      <c r="W1738">
        <v>6</v>
      </c>
      <c r="X1738" s="86">
        <v>45699</v>
      </c>
      <c r="Y1738">
        <v>4</v>
      </c>
      <c r="Z1738" s="86">
        <v>45626</v>
      </c>
      <c r="AA1738">
        <v>3</v>
      </c>
      <c r="AB1738">
        <v>3</v>
      </c>
      <c r="AC1738" t="s">
        <v>156</v>
      </c>
    </row>
    <row r="1739" spans="1:29" x14ac:dyDescent="0.2">
      <c r="A1739" t="s">
        <v>17365</v>
      </c>
      <c r="B1739" t="s">
        <v>17366</v>
      </c>
      <c r="C1739" t="s">
        <v>17365</v>
      </c>
      <c r="D1739" t="s">
        <v>84</v>
      </c>
      <c r="E1739" t="s">
        <v>89</v>
      </c>
      <c r="G1739" t="s">
        <v>90</v>
      </c>
      <c r="I1739" t="s">
        <v>91</v>
      </c>
      <c r="L1739">
        <v>14.448</v>
      </c>
      <c r="M1739">
        <v>10.79812057</v>
      </c>
      <c r="N1739">
        <v>13.922000000000001</v>
      </c>
      <c r="O1739">
        <v>10.698627330000001</v>
      </c>
      <c r="P1739">
        <v>10.382</v>
      </c>
      <c r="Q1739" s="86">
        <v>45821</v>
      </c>
      <c r="S1739">
        <v>0.35</v>
      </c>
      <c r="W1739">
        <v>5</v>
      </c>
      <c r="X1739" s="86">
        <v>45808</v>
      </c>
      <c r="Y1739">
        <v>4</v>
      </c>
      <c r="Z1739" s="86">
        <v>45808</v>
      </c>
      <c r="AB1739">
        <v>3</v>
      </c>
      <c r="AC1739" t="s">
        <v>156</v>
      </c>
    </row>
    <row r="1740" spans="1:29" x14ac:dyDescent="0.2">
      <c r="A1740" t="s">
        <v>4378</v>
      </c>
      <c r="B1740" t="s">
        <v>4379</v>
      </c>
      <c r="C1740" t="s">
        <v>4378</v>
      </c>
      <c r="D1740" t="s">
        <v>84</v>
      </c>
      <c r="E1740" t="s">
        <v>89</v>
      </c>
      <c r="G1740" t="s">
        <v>90</v>
      </c>
      <c r="H1740" t="s">
        <v>150</v>
      </c>
      <c r="I1740" t="s">
        <v>91</v>
      </c>
      <c r="L1740">
        <v>14.865</v>
      </c>
      <c r="M1740">
        <v>12.370180980000001</v>
      </c>
      <c r="N1740">
        <v>14.419</v>
      </c>
      <c r="O1740">
        <v>10.198784420000001</v>
      </c>
      <c r="P1740">
        <v>11.672000000000001</v>
      </c>
      <c r="Q1740" s="86">
        <v>45821</v>
      </c>
      <c r="S1740">
        <v>0.35</v>
      </c>
      <c r="W1740">
        <v>6</v>
      </c>
      <c r="X1740" s="86">
        <v>45808</v>
      </c>
      <c r="Y1740">
        <v>4</v>
      </c>
      <c r="Z1740" s="86">
        <v>45808</v>
      </c>
      <c r="AB1740">
        <v>3</v>
      </c>
      <c r="AC1740" t="s">
        <v>156</v>
      </c>
    </row>
    <row r="1741" spans="1:29" x14ac:dyDescent="0.2">
      <c r="A1741" t="s">
        <v>16643</v>
      </c>
      <c r="B1741" t="s">
        <v>16644</v>
      </c>
      <c r="C1741" t="s">
        <v>16643</v>
      </c>
      <c r="D1741" t="s">
        <v>84</v>
      </c>
      <c r="E1741" t="s">
        <v>116</v>
      </c>
      <c r="G1741" t="s">
        <v>90</v>
      </c>
      <c r="L1741">
        <v>80.209800000000001</v>
      </c>
      <c r="M1741">
        <v>60.65330651</v>
      </c>
      <c r="N1741">
        <v>57.142400000000002</v>
      </c>
      <c r="O1741">
        <v>61.544274010000002</v>
      </c>
      <c r="P1741">
        <v>74.572999999999993</v>
      </c>
      <c r="Q1741" s="86">
        <v>45821</v>
      </c>
      <c r="AB1741">
        <v>5</v>
      </c>
      <c r="AC1741" t="s">
        <v>86</v>
      </c>
    </row>
    <row r="1742" spans="1:29" x14ac:dyDescent="0.2">
      <c r="A1742" t="s">
        <v>4380</v>
      </c>
      <c r="B1742" t="s">
        <v>4381</v>
      </c>
      <c r="C1742" t="s">
        <v>4380</v>
      </c>
      <c r="D1742" t="s">
        <v>84</v>
      </c>
      <c r="E1742" t="s">
        <v>116</v>
      </c>
      <c r="F1742" t="s">
        <v>117</v>
      </c>
      <c r="G1742" t="s">
        <v>90</v>
      </c>
      <c r="I1742" t="s">
        <v>91</v>
      </c>
      <c r="J1742" t="s">
        <v>323</v>
      </c>
      <c r="L1742">
        <v>37.909700000000001</v>
      </c>
      <c r="M1742">
        <v>29.16219439</v>
      </c>
      <c r="N1742">
        <v>30.3629</v>
      </c>
      <c r="O1742">
        <v>34.315206979999999</v>
      </c>
      <c r="P1742">
        <v>41.1218</v>
      </c>
      <c r="Q1742" s="86">
        <v>45821</v>
      </c>
      <c r="V1742" t="s">
        <v>4382</v>
      </c>
      <c r="AB1742">
        <v>5</v>
      </c>
      <c r="AC1742" t="s">
        <v>86</v>
      </c>
    </row>
    <row r="1743" spans="1:29" x14ac:dyDescent="0.2">
      <c r="A1743" t="s">
        <v>4383</v>
      </c>
      <c r="B1743" t="s">
        <v>4384</v>
      </c>
      <c r="C1743" t="s">
        <v>4383</v>
      </c>
      <c r="D1743" t="s">
        <v>84</v>
      </c>
      <c r="E1743" t="s">
        <v>564</v>
      </c>
      <c r="G1743" t="s">
        <v>90</v>
      </c>
      <c r="H1743" t="s">
        <v>1989</v>
      </c>
      <c r="I1743" t="s">
        <v>91</v>
      </c>
      <c r="L1743">
        <v>17.802</v>
      </c>
      <c r="M1743">
        <v>14.16606691</v>
      </c>
      <c r="N1743">
        <v>17.888999999999999</v>
      </c>
      <c r="O1743">
        <v>13.944050900000001</v>
      </c>
      <c r="P1743">
        <v>13.259</v>
      </c>
      <c r="Q1743" s="86">
        <v>45821</v>
      </c>
      <c r="S1743">
        <v>0.9</v>
      </c>
      <c r="T1743">
        <v>0.35</v>
      </c>
      <c r="Y1743">
        <v>5</v>
      </c>
      <c r="Z1743" s="86">
        <v>45808</v>
      </c>
      <c r="AB1743">
        <v>3</v>
      </c>
      <c r="AC1743" t="s">
        <v>156</v>
      </c>
    </row>
    <row r="1744" spans="1:29" x14ac:dyDescent="0.2">
      <c r="A1744" t="s">
        <v>17717</v>
      </c>
      <c r="B1744" t="s">
        <v>17718</v>
      </c>
      <c r="C1744" t="s">
        <v>17717</v>
      </c>
      <c r="D1744" t="s">
        <v>84</v>
      </c>
      <c r="E1744" t="s">
        <v>116</v>
      </c>
      <c r="G1744" t="s">
        <v>90</v>
      </c>
      <c r="H1744" t="s">
        <v>17679</v>
      </c>
      <c r="I1744" t="s">
        <v>91</v>
      </c>
      <c r="S1744">
        <v>0.66</v>
      </c>
      <c r="W1744">
        <v>6</v>
      </c>
      <c r="X1744" s="86">
        <v>45817</v>
      </c>
      <c r="AB1744">
        <v>4</v>
      </c>
      <c r="AC1744" t="s">
        <v>127</v>
      </c>
    </row>
    <row r="1745" spans="1:29" x14ac:dyDescent="0.2">
      <c r="A1745" t="s">
        <v>16598</v>
      </c>
      <c r="B1745" t="s">
        <v>16599</v>
      </c>
      <c r="C1745" t="s">
        <v>16598</v>
      </c>
      <c r="D1745" t="s">
        <v>84</v>
      </c>
      <c r="E1745" t="s">
        <v>89</v>
      </c>
      <c r="G1745" t="s">
        <v>90</v>
      </c>
      <c r="H1745" t="s">
        <v>225</v>
      </c>
      <c r="I1745" t="s">
        <v>91</v>
      </c>
      <c r="L1745">
        <v>15.9</v>
      </c>
      <c r="M1745">
        <v>16.057027940000001</v>
      </c>
      <c r="N1745">
        <v>16.085999999999999</v>
      </c>
      <c r="O1745">
        <v>13.689406780000001</v>
      </c>
      <c r="P1745">
        <v>11.135999999999999</v>
      </c>
      <c r="Q1745" s="86">
        <v>45821</v>
      </c>
      <c r="S1745">
        <v>0.68</v>
      </c>
      <c r="W1745">
        <v>6</v>
      </c>
      <c r="X1745" s="86">
        <v>45748</v>
      </c>
      <c r="Y1745">
        <v>6</v>
      </c>
      <c r="Z1745" s="86">
        <v>45657</v>
      </c>
      <c r="AB1745">
        <v>4</v>
      </c>
      <c r="AC1745" t="s">
        <v>127</v>
      </c>
    </row>
    <row r="1746" spans="1:29" x14ac:dyDescent="0.2">
      <c r="A1746" t="s">
        <v>4385</v>
      </c>
      <c r="B1746" t="s">
        <v>4386</v>
      </c>
      <c r="C1746" t="s">
        <v>4385</v>
      </c>
      <c r="D1746" t="s">
        <v>84</v>
      </c>
      <c r="E1746" t="s">
        <v>89</v>
      </c>
      <c r="G1746" t="s">
        <v>90</v>
      </c>
      <c r="M1746">
        <v>15.660620339999999</v>
      </c>
      <c r="N1746">
        <v>17.533000000000001</v>
      </c>
      <c r="O1746">
        <v>14.12305682</v>
      </c>
      <c r="P1746">
        <v>14.593999999999999</v>
      </c>
      <c r="Q1746" s="86">
        <v>45434</v>
      </c>
      <c r="W1746">
        <v>6</v>
      </c>
      <c r="X1746" s="86">
        <v>45744</v>
      </c>
      <c r="AB1746">
        <v>4</v>
      </c>
      <c r="AC1746" t="s">
        <v>127</v>
      </c>
    </row>
    <row r="1747" spans="1:29" x14ac:dyDescent="0.2">
      <c r="A1747" t="s">
        <v>4387</v>
      </c>
      <c r="B1747" t="s">
        <v>4388</v>
      </c>
      <c r="C1747" t="s">
        <v>4387</v>
      </c>
      <c r="D1747" t="s">
        <v>84</v>
      </c>
      <c r="E1747" t="s">
        <v>434</v>
      </c>
      <c r="G1747" t="s">
        <v>90</v>
      </c>
      <c r="I1747" t="s">
        <v>91</v>
      </c>
      <c r="Y1747">
        <v>2</v>
      </c>
      <c r="Z1747" s="86">
        <v>45645</v>
      </c>
      <c r="AB1747">
        <v>2</v>
      </c>
      <c r="AC1747" t="s">
        <v>153</v>
      </c>
    </row>
    <row r="1748" spans="1:29" x14ac:dyDescent="0.2">
      <c r="A1748" t="s">
        <v>4389</v>
      </c>
      <c r="B1748" t="s">
        <v>4390</v>
      </c>
      <c r="C1748" t="s">
        <v>4389</v>
      </c>
      <c r="D1748" t="s">
        <v>84</v>
      </c>
      <c r="E1748" t="s">
        <v>434</v>
      </c>
      <c r="G1748" t="s">
        <v>90</v>
      </c>
      <c r="Y1748">
        <v>2</v>
      </c>
      <c r="Z1748" s="86">
        <v>45481</v>
      </c>
      <c r="AB1748">
        <v>2</v>
      </c>
      <c r="AC1748" t="s">
        <v>153</v>
      </c>
    </row>
    <row r="1749" spans="1:29" x14ac:dyDescent="0.2">
      <c r="A1749" t="s">
        <v>4391</v>
      </c>
      <c r="B1749" t="s">
        <v>4392</v>
      </c>
      <c r="C1749" t="s">
        <v>4391</v>
      </c>
      <c r="D1749" t="s">
        <v>84</v>
      </c>
      <c r="E1749" t="s">
        <v>89</v>
      </c>
      <c r="G1749" t="s">
        <v>90</v>
      </c>
      <c r="I1749" t="s">
        <v>91</v>
      </c>
      <c r="J1749" t="s">
        <v>323</v>
      </c>
      <c r="N1749">
        <v>11.509</v>
      </c>
      <c r="O1749">
        <v>5.4688544710000002</v>
      </c>
      <c r="P1749">
        <v>8.2639999999999993</v>
      </c>
      <c r="Q1749" s="86">
        <v>45434</v>
      </c>
      <c r="S1749">
        <v>0.43</v>
      </c>
      <c r="T1749">
        <v>0.54</v>
      </c>
      <c r="V1749" t="s">
        <v>4393</v>
      </c>
      <c r="W1749">
        <v>3</v>
      </c>
      <c r="X1749" s="86">
        <v>45778</v>
      </c>
      <c r="AA1749">
        <v>5</v>
      </c>
      <c r="AB1749">
        <v>3</v>
      </c>
      <c r="AC1749" t="s">
        <v>156</v>
      </c>
    </row>
    <row r="1750" spans="1:29" x14ac:dyDescent="0.2">
      <c r="A1750" t="s">
        <v>4394</v>
      </c>
      <c r="B1750" t="s">
        <v>4395</v>
      </c>
      <c r="C1750" t="s">
        <v>4394</v>
      </c>
      <c r="D1750" t="s">
        <v>84</v>
      </c>
      <c r="F1750" t="s">
        <v>117</v>
      </c>
      <c r="G1750" t="s">
        <v>90</v>
      </c>
      <c r="J1750" t="s">
        <v>643</v>
      </c>
      <c r="M1750">
        <v>31.291329449999999</v>
      </c>
      <c r="N1750">
        <v>21.2639</v>
      </c>
      <c r="O1750">
        <v>30.724569290000002</v>
      </c>
      <c r="P1750">
        <v>38.488900000000001</v>
      </c>
      <c r="Q1750" s="86">
        <v>45434</v>
      </c>
      <c r="V1750" t="s">
        <v>4396</v>
      </c>
      <c r="AB1750">
        <v>5</v>
      </c>
      <c r="AC1750" t="s">
        <v>86</v>
      </c>
    </row>
    <row r="1751" spans="1:29" x14ac:dyDescent="0.2">
      <c r="A1751" t="s">
        <v>4397</v>
      </c>
      <c r="B1751" t="s">
        <v>4398</v>
      </c>
      <c r="C1751" t="s">
        <v>4397</v>
      </c>
      <c r="D1751" t="s">
        <v>84</v>
      </c>
      <c r="E1751" t="s">
        <v>434</v>
      </c>
      <c r="G1751" t="s">
        <v>90</v>
      </c>
      <c r="I1751" t="s">
        <v>91</v>
      </c>
      <c r="J1751" t="s">
        <v>323</v>
      </c>
      <c r="Q1751" s="86">
        <v>45154</v>
      </c>
      <c r="AA1751">
        <v>2</v>
      </c>
      <c r="AB1751">
        <v>2</v>
      </c>
      <c r="AC1751" t="s">
        <v>153</v>
      </c>
    </row>
    <row r="1752" spans="1:29" x14ac:dyDescent="0.2">
      <c r="A1752" t="s">
        <v>4399</v>
      </c>
      <c r="B1752" t="s">
        <v>4400</v>
      </c>
      <c r="C1752" t="s">
        <v>4399</v>
      </c>
      <c r="D1752" t="s">
        <v>84</v>
      </c>
      <c r="E1752" t="s">
        <v>116</v>
      </c>
      <c r="G1752" t="s">
        <v>90</v>
      </c>
      <c r="M1752">
        <v>42.694806489999998</v>
      </c>
      <c r="N1752">
        <v>40.402799999999999</v>
      </c>
      <c r="O1752">
        <v>47.602641730000002</v>
      </c>
      <c r="P1752">
        <v>47.245600000000003</v>
      </c>
      <c r="Q1752" s="86">
        <v>45629</v>
      </c>
      <c r="AB1752">
        <v>5</v>
      </c>
      <c r="AC1752" t="s">
        <v>86</v>
      </c>
    </row>
    <row r="1753" spans="1:29" x14ac:dyDescent="0.2">
      <c r="A1753" t="s">
        <v>4401</v>
      </c>
      <c r="B1753" t="s">
        <v>4402</v>
      </c>
      <c r="C1753" t="s">
        <v>4401</v>
      </c>
      <c r="D1753" t="s">
        <v>84</v>
      </c>
      <c r="E1753" t="s">
        <v>89</v>
      </c>
      <c r="G1753" t="s">
        <v>90</v>
      </c>
      <c r="I1753" t="s">
        <v>91</v>
      </c>
      <c r="L1753">
        <v>14.007999999999999</v>
      </c>
      <c r="M1753">
        <v>9.7972807930000005</v>
      </c>
      <c r="N1753">
        <v>13.935</v>
      </c>
      <c r="O1753">
        <v>9.2668041839999997</v>
      </c>
      <c r="P1753">
        <v>9.5429999999999993</v>
      </c>
      <c r="Q1753" s="86">
        <v>45821</v>
      </c>
      <c r="S1753">
        <v>0.72</v>
      </c>
      <c r="W1753">
        <v>5</v>
      </c>
      <c r="X1753" s="86">
        <v>45705</v>
      </c>
      <c r="Y1753">
        <v>4</v>
      </c>
      <c r="Z1753" s="86">
        <v>45657</v>
      </c>
      <c r="AB1753">
        <v>3</v>
      </c>
      <c r="AC1753" t="s">
        <v>156</v>
      </c>
    </row>
    <row r="1754" spans="1:29" x14ac:dyDescent="0.2">
      <c r="A1754" t="s">
        <v>4403</v>
      </c>
      <c r="B1754" t="s">
        <v>4404</v>
      </c>
      <c r="C1754" t="s">
        <v>4403</v>
      </c>
      <c r="D1754" t="s">
        <v>84</v>
      </c>
      <c r="E1754" t="s">
        <v>116</v>
      </c>
      <c r="F1754" t="s">
        <v>117</v>
      </c>
      <c r="G1754" t="s">
        <v>90</v>
      </c>
      <c r="I1754" t="s">
        <v>91</v>
      </c>
      <c r="J1754" t="s">
        <v>323</v>
      </c>
      <c r="O1754">
        <v>41.489020760000002</v>
      </c>
      <c r="P1754">
        <v>41.864199999999997</v>
      </c>
      <c r="Q1754" s="86">
        <v>45434</v>
      </c>
      <c r="AB1754">
        <v>5</v>
      </c>
      <c r="AC1754" t="s">
        <v>86</v>
      </c>
    </row>
    <row r="1755" spans="1:29" x14ac:dyDescent="0.2">
      <c r="A1755" t="s">
        <v>17632</v>
      </c>
      <c r="B1755" t="s">
        <v>17633</v>
      </c>
      <c r="C1755" t="s">
        <v>17632</v>
      </c>
      <c r="D1755" t="s">
        <v>84</v>
      </c>
      <c r="E1755" t="s">
        <v>564</v>
      </c>
      <c r="G1755" t="s">
        <v>90</v>
      </c>
      <c r="H1755" t="s">
        <v>16039</v>
      </c>
      <c r="I1755" t="s">
        <v>91</v>
      </c>
      <c r="N1755">
        <v>9.3710000000000004</v>
      </c>
      <c r="O1755">
        <v>10.971758380000001</v>
      </c>
      <c r="P1755">
        <v>13.897</v>
      </c>
      <c r="S1755">
        <v>1.62</v>
      </c>
      <c r="Y1755">
        <v>6</v>
      </c>
      <c r="Z1755" s="86">
        <v>45587</v>
      </c>
      <c r="AB1755">
        <v>4</v>
      </c>
      <c r="AC1755" t="s">
        <v>127</v>
      </c>
    </row>
    <row r="1756" spans="1:29" x14ac:dyDescent="0.2">
      <c r="A1756" t="s">
        <v>17351</v>
      </c>
      <c r="B1756" t="s">
        <v>17352</v>
      </c>
      <c r="C1756" t="s">
        <v>17351</v>
      </c>
      <c r="D1756" t="s">
        <v>84</v>
      </c>
      <c r="E1756" t="s">
        <v>89</v>
      </c>
      <c r="G1756" t="s">
        <v>90</v>
      </c>
      <c r="I1756" t="s">
        <v>91</v>
      </c>
      <c r="L1756">
        <v>14.861000000000001</v>
      </c>
      <c r="M1756">
        <v>12.332652489999999</v>
      </c>
      <c r="N1756">
        <v>14.375</v>
      </c>
      <c r="O1756">
        <v>10.023863220000001</v>
      </c>
      <c r="P1756">
        <v>11.294</v>
      </c>
      <c r="Q1756" s="86">
        <v>45821</v>
      </c>
      <c r="S1756">
        <v>0.22</v>
      </c>
      <c r="W1756">
        <v>6</v>
      </c>
      <c r="X1756" s="86">
        <v>45747</v>
      </c>
      <c r="Y1756">
        <v>4</v>
      </c>
      <c r="Z1756" s="86">
        <v>45747</v>
      </c>
      <c r="AB1756">
        <v>3</v>
      </c>
      <c r="AC1756" t="s">
        <v>156</v>
      </c>
    </row>
    <row r="1757" spans="1:29" x14ac:dyDescent="0.2">
      <c r="A1757" t="s">
        <v>4405</v>
      </c>
      <c r="B1757" t="s">
        <v>4406</v>
      </c>
      <c r="C1757" t="s">
        <v>4405</v>
      </c>
      <c r="D1757" t="s">
        <v>84</v>
      </c>
      <c r="E1757" t="s">
        <v>1164</v>
      </c>
      <c r="F1757" t="s">
        <v>642</v>
      </c>
      <c r="G1757" t="s">
        <v>90</v>
      </c>
      <c r="I1757" t="s">
        <v>91</v>
      </c>
      <c r="J1757" t="s">
        <v>323</v>
      </c>
      <c r="K1757" t="s">
        <v>1436</v>
      </c>
      <c r="L1757">
        <v>8.1859999999999999</v>
      </c>
      <c r="M1757">
        <v>8.8275207079999998</v>
      </c>
      <c r="N1757">
        <v>9.6530000000000005</v>
      </c>
      <c r="O1757">
        <v>8.1865474799999998</v>
      </c>
      <c r="P1757">
        <v>5.7240000000000002</v>
      </c>
      <c r="Q1757" s="86">
        <v>45821</v>
      </c>
      <c r="S1757">
        <v>0.54</v>
      </c>
      <c r="W1757">
        <v>4</v>
      </c>
      <c r="X1757" s="86">
        <v>45699</v>
      </c>
      <c r="Y1757">
        <v>2</v>
      </c>
      <c r="Z1757" s="86">
        <v>44926</v>
      </c>
      <c r="AA1757">
        <v>2</v>
      </c>
      <c r="AB1757">
        <v>2</v>
      </c>
      <c r="AC1757" t="s">
        <v>153</v>
      </c>
    </row>
    <row r="1758" spans="1:29" x14ac:dyDescent="0.2">
      <c r="A1758" t="s">
        <v>4407</v>
      </c>
      <c r="B1758" t="s">
        <v>4408</v>
      </c>
      <c r="C1758" t="s">
        <v>4407</v>
      </c>
      <c r="D1758" t="s">
        <v>84</v>
      </c>
      <c r="E1758" t="s">
        <v>89</v>
      </c>
      <c r="G1758" t="s">
        <v>90</v>
      </c>
      <c r="I1758" t="s">
        <v>91</v>
      </c>
      <c r="J1758" t="s">
        <v>323</v>
      </c>
      <c r="L1758">
        <v>3.5489999999999999</v>
      </c>
      <c r="M1758">
        <v>5.8394669849999996</v>
      </c>
      <c r="N1758">
        <v>3.7959999999999998</v>
      </c>
      <c r="O1758">
        <v>5.0746893350000004</v>
      </c>
      <c r="P1758">
        <v>2.4830000000000001</v>
      </c>
      <c r="Q1758" s="86">
        <v>45821</v>
      </c>
      <c r="R1758">
        <v>3</v>
      </c>
      <c r="S1758">
        <v>0.47</v>
      </c>
      <c r="T1758">
        <v>0.5</v>
      </c>
      <c r="V1758" t="s">
        <v>4409</v>
      </c>
      <c r="W1758">
        <v>4</v>
      </c>
      <c r="X1758" s="86">
        <v>45657</v>
      </c>
      <c r="AA1758">
        <v>2</v>
      </c>
      <c r="AB1758">
        <v>3</v>
      </c>
      <c r="AC1758" t="s">
        <v>156</v>
      </c>
    </row>
    <row r="1759" spans="1:29" x14ac:dyDescent="0.2">
      <c r="A1759" t="s">
        <v>4410</v>
      </c>
      <c r="B1759" t="s">
        <v>4411</v>
      </c>
      <c r="C1759" t="s">
        <v>4410</v>
      </c>
      <c r="D1759" t="s">
        <v>84</v>
      </c>
      <c r="E1759" t="s">
        <v>116</v>
      </c>
      <c r="G1759" t="s">
        <v>90</v>
      </c>
      <c r="L1759">
        <v>41.4803</v>
      </c>
      <c r="M1759">
        <v>38.48878697</v>
      </c>
      <c r="N1759">
        <v>37.125399999999999</v>
      </c>
      <c r="O1759">
        <v>45.619670030000002</v>
      </c>
      <c r="P1759">
        <v>41.777000000000001</v>
      </c>
      <c r="Q1759" s="86">
        <v>45821</v>
      </c>
      <c r="AB1759">
        <v>5</v>
      </c>
      <c r="AC1759" t="s">
        <v>86</v>
      </c>
    </row>
    <row r="1760" spans="1:29" x14ac:dyDescent="0.2">
      <c r="A1760" t="s">
        <v>4412</v>
      </c>
      <c r="B1760" t="s">
        <v>4413</v>
      </c>
      <c r="C1760" t="s">
        <v>4412</v>
      </c>
      <c r="D1760" t="s">
        <v>84</v>
      </c>
      <c r="E1760" t="s">
        <v>564</v>
      </c>
      <c r="F1760" t="s">
        <v>117</v>
      </c>
      <c r="G1760" t="s">
        <v>90</v>
      </c>
      <c r="I1760" t="s">
        <v>91</v>
      </c>
      <c r="J1760" t="s">
        <v>323</v>
      </c>
      <c r="L1760">
        <v>26.244</v>
      </c>
      <c r="M1760">
        <v>23.201270019999999</v>
      </c>
      <c r="N1760">
        <v>22.128</v>
      </c>
      <c r="O1760">
        <v>18.320958390000001</v>
      </c>
      <c r="P1760">
        <v>17.535</v>
      </c>
      <c r="Q1760" s="86">
        <v>45821</v>
      </c>
      <c r="T1760">
        <v>0.3</v>
      </c>
      <c r="V1760" t="s">
        <v>4414</v>
      </c>
      <c r="W1760">
        <v>7</v>
      </c>
      <c r="X1760" s="86">
        <v>45565</v>
      </c>
      <c r="Y1760">
        <v>6</v>
      </c>
      <c r="Z1760" s="86">
        <v>45565</v>
      </c>
      <c r="AA1760">
        <v>4</v>
      </c>
      <c r="AB1760">
        <v>4</v>
      </c>
      <c r="AC1760" t="s">
        <v>127</v>
      </c>
    </row>
    <row r="1761" spans="1:29" x14ac:dyDescent="0.2">
      <c r="A1761" t="s">
        <v>4415</v>
      </c>
      <c r="B1761" t="s">
        <v>4416</v>
      </c>
      <c r="C1761" t="s">
        <v>4415</v>
      </c>
      <c r="D1761" t="s">
        <v>84</v>
      </c>
      <c r="E1761" t="s">
        <v>89</v>
      </c>
      <c r="G1761" t="s">
        <v>90</v>
      </c>
      <c r="I1761" t="s">
        <v>91</v>
      </c>
      <c r="J1761" t="s">
        <v>323</v>
      </c>
      <c r="M1761">
        <v>6.129430567</v>
      </c>
      <c r="N1761">
        <v>6.0789999999999997</v>
      </c>
      <c r="O1761">
        <v>5.1168314739999996</v>
      </c>
      <c r="P1761">
        <v>4.5449999999999999</v>
      </c>
      <c r="Q1761" s="86">
        <v>45434</v>
      </c>
      <c r="S1761">
        <v>0.75</v>
      </c>
      <c r="T1761">
        <v>0.25</v>
      </c>
      <c r="V1761" t="s">
        <v>4417</v>
      </c>
      <c r="W1761">
        <v>4</v>
      </c>
      <c r="X1761" s="86">
        <v>45778</v>
      </c>
      <c r="AA1761">
        <v>2</v>
      </c>
      <c r="AB1761">
        <v>3</v>
      </c>
      <c r="AC1761" t="s">
        <v>156</v>
      </c>
    </row>
    <row r="1762" spans="1:29" x14ac:dyDescent="0.2">
      <c r="A1762" t="s">
        <v>4418</v>
      </c>
      <c r="B1762" t="s">
        <v>4419</v>
      </c>
      <c r="C1762" t="s">
        <v>4418</v>
      </c>
      <c r="D1762" t="s">
        <v>84</v>
      </c>
      <c r="E1762" t="s">
        <v>89</v>
      </c>
      <c r="G1762" t="s">
        <v>90</v>
      </c>
      <c r="N1762">
        <v>13.146000000000001</v>
      </c>
      <c r="O1762">
        <v>9.1398661180000005</v>
      </c>
      <c r="P1762">
        <v>9.7539999999999996</v>
      </c>
      <c r="Q1762" s="86">
        <v>45434</v>
      </c>
      <c r="W1762">
        <v>5</v>
      </c>
      <c r="X1762" s="86">
        <v>45778</v>
      </c>
      <c r="AB1762">
        <v>3</v>
      </c>
      <c r="AC1762" t="s">
        <v>156</v>
      </c>
    </row>
    <row r="1763" spans="1:29" x14ac:dyDescent="0.2">
      <c r="A1763" t="s">
        <v>4420</v>
      </c>
      <c r="B1763" t="s">
        <v>4421</v>
      </c>
      <c r="C1763" t="s">
        <v>4420</v>
      </c>
      <c r="D1763" t="s">
        <v>84</v>
      </c>
      <c r="E1763" t="s">
        <v>89</v>
      </c>
      <c r="G1763" t="s">
        <v>90</v>
      </c>
      <c r="I1763" t="s">
        <v>91</v>
      </c>
      <c r="J1763" t="s">
        <v>323</v>
      </c>
      <c r="M1763">
        <v>16.15717012</v>
      </c>
      <c r="N1763">
        <v>16.446000000000002</v>
      </c>
      <c r="O1763">
        <v>14.87508562</v>
      </c>
      <c r="P1763">
        <v>11.090999999999999</v>
      </c>
      <c r="Q1763" s="86">
        <v>45434</v>
      </c>
      <c r="R1763">
        <v>4.5</v>
      </c>
      <c r="S1763">
        <v>0.73</v>
      </c>
      <c r="V1763" t="s">
        <v>4422</v>
      </c>
      <c r="W1763">
        <v>6</v>
      </c>
      <c r="X1763" s="86">
        <v>45747</v>
      </c>
      <c r="Y1763">
        <v>6</v>
      </c>
      <c r="Z1763" s="86">
        <v>44895</v>
      </c>
      <c r="AA1763">
        <v>3</v>
      </c>
      <c r="AB1763">
        <v>4</v>
      </c>
      <c r="AC1763" t="s">
        <v>127</v>
      </c>
    </row>
    <row r="1764" spans="1:29" x14ac:dyDescent="0.2">
      <c r="A1764" t="s">
        <v>4423</v>
      </c>
      <c r="B1764" t="s">
        <v>4424</v>
      </c>
      <c r="C1764" t="s">
        <v>4423</v>
      </c>
      <c r="D1764" t="s">
        <v>84</v>
      </c>
      <c r="E1764" t="s">
        <v>89</v>
      </c>
      <c r="G1764" t="s">
        <v>90</v>
      </c>
      <c r="H1764" t="s">
        <v>1989</v>
      </c>
      <c r="I1764" t="s">
        <v>91</v>
      </c>
      <c r="L1764">
        <v>13.698</v>
      </c>
      <c r="M1764">
        <v>7.7059479729999998</v>
      </c>
      <c r="N1764">
        <v>12.941000000000001</v>
      </c>
      <c r="O1764">
        <v>8.1320564569999991</v>
      </c>
      <c r="P1764">
        <v>10.605</v>
      </c>
      <c r="Q1764" s="86">
        <v>45821</v>
      </c>
      <c r="S1764">
        <v>0.72</v>
      </c>
      <c r="W1764">
        <v>5</v>
      </c>
      <c r="X1764" s="86">
        <v>45698</v>
      </c>
      <c r="Y1764">
        <v>3</v>
      </c>
      <c r="Z1764" s="86">
        <v>43738</v>
      </c>
      <c r="AB1764">
        <v>3</v>
      </c>
      <c r="AC1764" t="s">
        <v>156</v>
      </c>
    </row>
    <row r="1765" spans="1:29" x14ac:dyDescent="0.2">
      <c r="A1765" t="s">
        <v>4425</v>
      </c>
      <c r="B1765" t="s">
        <v>4426</v>
      </c>
      <c r="C1765" t="s">
        <v>4425</v>
      </c>
      <c r="D1765" t="s">
        <v>84</v>
      </c>
      <c r="E1765" t="s">
        <v>89</v>
      </c>
      <c r="F1765" t="s">
        <v>642</v>
      </c>
      <c r="G1765" t="s">
        <v>90</v>
      </c>
      <c r="I1765" t="s">
        <v>91</v>
      </c>
      <c r="J1765" t="s">
        <v>323</v>
      </c>
      <c r="K1765" t="s">
        <v>1400</v>
      </c>
      <c r="L1765">
        <v>13.698</v>
      </c>
      <c r="M1765">
        <v>7.7062615389999998</v>
      </c>
      <c r="N1765">
        <v>12.94</v>
      </c>
      <c r="O1765">
        <v>8.1324654519999999</v>
      </c>
      <c r="P1765">
        <v>10.603</v>
      </c>
      <c r="Q1765" s="86">
        <v>45821</v>
      </c>
      <c r="S1765">
        <v>0.69</v>
      </c>
      <c r="T1765">
        <v>0.65</v>
      </c>
      <c r="V1765" t="s">
        <v>4427</v>
      </c>
      <c r="W1765">
        <v>5</v>
      </c>
      <c r="X1765" s="86">
        <v>45698</v>
      </c>
      <c r="AA1765">
        <v>3</v>
      </c>
      <c r="AB1765">
        <v>3</v>
      </c>
      <c r="AC1765" t="s">
        <v>156</v>
      </c>
    </row>
    <row r="1766" spans="1:29" x14ac:dyDescent="0.2">
      <c r="A1766" t="s">
        <v>4428</v>
      </c>
      <c r="B1766" t="s">
        <v>4429</v>
      </c>
      <c r="C1766" t="s">
        <v>4428</v>
      </c>
      <c r="D1766" t="s">
        <v>84</v>
      </c>
      <c r="E1766" t="s">
        <v>116</v>
      </c>
      <c r="F1766" t="s">
        <v>117</v>
      </c>
      <c r="G1766" t="s">
        <v>90</v>
      </c>
      <c r="I1766" t="s">
        <v>91</v>
      </c>
      <c r="J1766" t="s">
        <v>323</v>
      </c>
      <c r="L1766">
        <v>18.293099999999999</v>
      </c>
      <c r="M1766">
        <v>19.050157949999999</v>
      </c>
      <c r="N1766">
        <v>20.396699999999999</v>
      </c>
      <c r="O1766">
        <v>18.130921050000001</v>
      </c>
      <c r="P1766">
        <v>22.494299999999999</v>
      </c>
      <c r="Q1766" s="86">
        <v>45821</v>
      </c>
      <c r="V1766" t="s">
        <v>4430</v>
      </c>
      <c r="AB1766">
        <v>4</v>
      </c>
      <c r="AC1766" t="s">
        <v>127</v>
      </c>
    </row>
    <row r="1767" spans="1:29" x14ac:dyDescent="0.2">
      <c r="A1767" t="s">
        <v>4431</v>
      </c>
      <c r="B1767" t="s">
        <v>4432</v>
      </c>
      <c r="C1767" t="s">
        <v>4431</v>
      </c>
      <c r="D1767" t="s">
        <v>84</v>
      </c>
      <c r="E1767" t="s">
        <v>434</v>
      </c>
      <c r="G1767" t="s">
        <v>90</v>
      </c>
      <c r="I1767" t="s">
        <v>91</v>
      </c>
      <c r="J1767" t="s">
        <v>323</v>
      </c>
      <c r="Q1767" s="86">
        <v>45154</v>
      </c>
      <c r="V1767" t="s">
        <v>4433</v>
      </c>
      <c r="AA1767">
        <v>2</v>
      </c>
      <c r="AB1767">
        <v>2</v>
      </c>
      <c r="AC1767" t="s">
        <v>153</v>
      </c>
    </row>
    <row r="1768" spans="1:29" x14ac:dyDescent="0.2">
      <c r="A1768" t="s">
        <v>4434</v>
      </c>
      <c r="B1768" t="s">
        <v>4435</v>
      </c>
      <c r="C1768" t="s">
        <v>4434</v>
      </c>
      <c r="D1768" t="s">
        <v>84</v>
      </c>
      <c r="E1768" t="s">
        <v>564</v>
      </c>
      <c r="F1768" t="s">
        <v>117</v>
      </c>
      <c r="G1768" t="s">
        <v>90</v>
      </c>
      <c r="I1768" t="s">
        <v>91</v>
      </c>
      <c r="J1768" t="s">
        <v>323</v>
      </c>
      <c r="L1768">
        <v>17.41</v>
      </c>
      <c r="M1768">
        <v>12.44551856</v>
      </c>
      <c r="N1768">
        <v>17.454000000000001</v>
      </c>
      <c r="O1768">
        <v>11.095246360000001</v>
      </c>
      <c r="P1768">
        <v>8.5229999999999997</v>
      </c>
      <c r="Q1768" s="86">
        <v>45821</v>
      </c>
      <c r="T1768">
        <v>0.7</v>
      </c>
      <c r="W1768">
        <v>6</v>
      </c>
      <c r="X1768" s="86">
        <v>45747</v>
      </c>
      <c r="Y1768">
        <v>4</v>
      </c>
      <c r="Z1768" s="86">
        <v>45747</v>
      </c>
      <c r="AA1768">
        <v>3</v>
      </c>
      <c r="AB1768">
        <v>3</v>
      </c>
      <c r="AC1768" t="s">
        <v>156</v>
      </c>
    </row>
    <row r="1769" spans="1:29" x14ac:dyDescent="0.2">
      <c r="A1769" t="s">
        <v>4436</v>
      </c>
      <c r="B1769" t="s">
        <v>4437</v>
      </c>
      <c r="C1769" t="s">
        <v>4436</v>
      </c>
      <c r="D1769" t="s">
        <v>84</v>
      </c>
      <c r="E1769" t="s">
        <v>116</v>
      </c>
      <c r="G1769" t="s">
        <v>90</v>
      </c>
      <c r="H1769" t="s">
        <v>196</v>
      </c>
      <c r="L1769">
        <v>27.3384</v>
      </c>
      <c r="M1769">
        <v>26.537349880000001</v>
      </c>
      <c r="N1769">
        <v>26.407299999999999</v>
      </c>
      <c r="O1769">
        <v>27.110494410000001</v>
      </c>
      <c r="P1769">
        <v>24.288900000000002</v>
      </c>
      <c r="Q1769" s="86">
        <v>45474</v>
      </c>
      <c r="AB1769">
        <v>4</v>
      </c>
      <c r="AC1769" t="s">
        <v>127</v>
      </c>
    </row>
    <row r="1770" spans="1:29" x14ac:dyDescent="0.2">
      <c r="A1770" t="s">
        <v>4438</v>
      </c>
      <c r="B1770" t="s">
        <v>4439</v>
      </c>
      <c r="C1770" t="s">
        <v>4438</v>
      </c>
      <c r="D1770" t="s">
        <v>84</v>
      </c>
      <c r="E1770" t="s">
        <v>89</v>
      </c>
      <c r="G1770" t="s">
        <v>90</v>
      </c>
      <c r="L1770">
        <v>19.991</v>
      </c>
      <c r="M1770">
        <v>16.007601619999999</v>
      </c>
      <c r="N1770">
        <v>19.215</v>
      </c>
      <c r="O1770">
        <v>14.236664190000001</v>
      </c>
      <c r="P1770">
        <v>14.374000000000001</v>
      </c>
      <c r="Q1770" s="86">
        <v>45821</v>
      </c>
      <c r="W1770">
        <v>6</v>
      </c>
      <c r="X1770" s="86">
        <v>45777</v>
      </c>
      <c r="Y1770">
        <v>4</v>
      </c>
      <c r="Z1770" s="86">
        <v>45777</v>
      </c>
      <c r="AB1770">
        <v>3</v>
      </c>
      <c r="AC1770" t="s">
        <v>156</v>
      </c>
    </row>
    <row r="1771" spans="1:29" x14ac:dyDescent="0.2">
      <c r="A1771" t="s">
        <v>4440</v>
      </c>
      <c r="B1771" t="s">
        <v>4441</v>
      </c>
      <c r="C1771" t="s">
        <v>4440</v>
      </c>
      <c r="D1771" t="s">
        <v>84</v>
      </c>
      <c r="E1771" t="s">
        <v>116</v>
      </c>
      <c r="G1771" t="s">
        <v>90</v>
      </c>
      <c r="L1771">
        <v>74.209199999999996</v>
      </c>
      <c r="M1771">
        <v>78.790269570000007</v>
      </c>
      <c r="N1771">
        <v>68.122200000000007</v>
      </c>
      <c r="O1771">
        <v>73.528204599999995</v>
      </c>
      <c r="P1771">
        <v>87.958299999999994</v>
      </c>
      <c r="Q1771" s="86">
        <v>45821</v>
      </c>
      <c r="AB1771">
        <v>5</v>
      </c>
      <c r="AC1771" t="s">
        <v>86</v>
      </c>
    </row>
    <row r="1772" spans="1:29" x14ac:dyDescent="0.2">
      <c r="A1772" t="s">
        <v>4442</v>
      </c>
      <c r="B1772" t="s">
        <v>4443</v>
      </c>
      <c r="C1772" t="s">
        <v>4442</v>
      </c>
      <c r="D1772" t="s">
        <v>84</v>
      </c>
      <c r="E1772" t="s">
        <v>564</v>
      </c>
      <c r="G1772" t="s">
        <v>90</v>
      </c>
      <c r="I1772" t="s">
        <v>91</v>
      </c>
      <c r="J1772" t="s">
        <v>323</v>
      </c>
      <c r="N1772">
        <v>4.93</v>
      </c>
      <c r="O1772">
        <v>5.672571231</v>
      </c>
      <c r="P1772">
        <v>5.0439999999999996</v>
      </c>
      <c r="Q1772" s="86">
        <v>45434</v>
      </c>
      <c r="T1772">
        <v>1</v>
      </c>
      <c r="V1772" t="s">
        <v>4444</v>
      </c>
      <c r="W1772">
        <v>6</v>
      </c>
      <c r="X1772" s="86">
        <v>45672</v>
      </c>
      <c r="Y1772">
        <v>5</v>
      </c>
      <c r="Z1772" s="86">
        <v>45672</v>
      </c>
      <c r="AA1772">
        <v>4</v>
      </c>
      <c r="AB1772">
        <v>3</v>
      </c>
      <c r="AC1772" t="s">
        <v>156</v>
      </c>
    </row>
    <row r="1773" spans="1:29" x14ac:dyDescent="0.2">
      <c r="A1773" t="s">
        <v>4445</v>
      </c>
      <c r="B1773" t="s">
        <v>4446</v>
      </c>
      <c r="C1773" t="s">
        <v>4445</v>
      </c>
      <c r="D1773" t="s">
        <v>84</v>
      </c>
      <c r="E1773" t="s">
        <v>434</v>
      </c>
      <c r="F1773" t="s">
        <v>117</v>
      </c>
      <c r="G1773" t="s">
        <v>90</v>
      </c>
      <c r="I1773" t="s">
        <v>91</v>
      </c>
      <c r="J1773" t="s">
        <v>323</v>
      </c>
      <c r="Q1773" s="86">
        <v>45154</v>
      </c>
      <c r="V1773" t="s">
        <v>4447</v>
      </c>
      <c r="AA1773">
        <v>1</v>
      </c>
      <c r="AB1773">
        <v>2</v>
      </c>
      <c r="AC1773" t="s">
        <v>153</v>
      </c>
    </row>
    <row r="1774" spans="1:29" x14ac:dyDescent="0.2">
      <c r="A1774" t="s">
        <v>4448</v>
      </c>
      <c r="B1774" t="s">
        <v>4449</v>
      </c>
      <c r="C1774" t="s">
        <v>4448</v>
      </c>
      <c r="D1774" t="s">
        <v>84</v>
      </c>
      <c r="E1774" t="s">
        <v>434</v>
      </c>
      <c r="G1774" t="s">
        <v>90</v>
      </c>
      <c r="I1774" t="s">
        <v>91</v>
      </c>
      <c r="Y1774">
        <v>2</v>
      </c>
      <c r="Z1774" s="86">
        <v>45541</v>
      </c>
      <c r="AB1774">
        <v>2</v>
      </c>
      <c r="AC1774" t="s">
        <v>153</v>
      </c>
    </row>
    <row r="1775" spans="1:29" x14ac:dyDescent="0.2">
      <c r="A1775" t="s">
        <v>4450</v>
      </c>
      <c r="B1775" t="s">
        <v>4451</v>
      </c>
      <c r="C1775" t="s">
        <v>4450</v>
      </c>
      <c r="D1775" t="s">
        <v>84</v>
      </c>
      <c r="E1775" t="s">
        <v>116</v>
      </c>
      <c r="G1775" t="s">
        <v>90</v>
      </c>
      <c r="H1775" t="s">
        <v>196</v>
      </c>
      <c r="AB1775">
        <v>2</v>
      </c>
      <c r="AC1775" t="s">
        <v>153</v>
      </c>
    </row>
    <row r="1776" spans="1:29" x14ac:dyDescent="0.2">
      <c r="A1776" t="s">
        <v>4452</v>
      </c>
      <c r="B1776" t="s">
        <v>4453</v>
      </c>
      <c r="C1776" t="s">
        <v>4452</v>
      </c>
      <c r="D1776" t="s">
        <v>84</v>
      </c>
      <c r="E1776" t="s">
        <v>89</v>
      </c>
      <c r="G1776" t="s">
        <v>348</v>
      </c>
      <c r="H1776" t="s">
        <v>4454</v>
      </c>
      <c r="I1776" t="s">
        <v>91</v>
      </c>
      <c r="J1776" t="s">
        <v>323</v>
      </c>
      <c r="K1776" t="s">
        <v>4455</v>
      </c>
      <c r="P1776">
        <v>35.841999999999999</v>
      </c>
      <c r="Q1776" s="86">
        <v>45154</v>
      </c>
      <c r="S1776">
        <v>1</v>
      </c>
      <c r="T1776">
        <v>1</v>
      </c>
      <c r="V1776" t="s">
        <v>4456</v>
      </c>
      <c r="W1776">
        <v>5</v>
      </c>
      <c r="X1776" s="86">
        <v>43812</v>
      </c>
      <c r="Y1776">
        <v>3</v>
      </c>
      <c r="Z1776" s="86">
        <v>43812</v>
      </c>
      <c r="AA1776">
        <v>4</v>
      </c>
      <c r="AB1776">
        <v>3</v>
      </c>
      <c r="AC1776" t="s">
        <v>156</v>
      </c>
    </row>
    <row r="1777" spans="1:29" x14ac:dyDescent="0.2">
      <c r="A1777" t="s">
        <v>4457</v>
      </c>
      <c r="B1777" t="s">
        <v>4458</v>
      </c>
      <c r="C1777" t="s">
        <v>4457</v>
      </c>
      <c r="D1777" t="s">
        <v>84</v>
      </c>
      <c r="E1777" t="s">
        <v>89</v>
      </c>
      <c r="G1777" t="s">
        <v>348</v>
      </c>
      <c r="H1777" t="s">
        <v>4454</v>
      </c>
      <c r="I1777" t="s">
        <v>91</v>
      </c>
      <c r="J1777" t="s">
        <v>323</v>
      </c>
      <c r="K1777" t="s">
        <v>4459</v>
      </c>
      <c r="P1777">
        <v>35.402000000000001</v>
      </c>
      <c r="Q1777" s="86">
        <v>45154</v>
      </c>
      <c r="S1777">
        <v>1</v>
      </c>
      <c r="T1777">
        <v>1</v>
      </c>
      <c r="V1777" t="s">
        <v>4460</v>
      </c>
      <c r="W1777">
        <v>5</v>
      </c>
      <c r="X1777" s="86">
        <v>43812</v>
      </c>
      <c r="Y1777">
        <v>3</v>
      </c>
      <c r="Z1777" s="86">
        <v>43812</v>
      </c>
      <c r="AA1777">
        <v>4</v>
      </c>
      <c r="AB1777">
        <v>3</v>
      </c>
      <c r="AC1777" t="s">
        <v>156</v>
      </c>
    </row>
    <row r="1778" spans="1:29" x14ac:dyDescent="0.2">
      <c r="A1778" t="s">
        <v>4461</v>
      </c>
      <c r="B1778" t="s">
        <v>4462</v>
      </c>
      <c r="C1778" t="s">
        <v>4461</v>
      </c>
      <c r="D1778" t="s">
        <v>84</v>
      </c>
      <c r="E1778" t="s">
        <v>89</v>
      </c>
      <c r="G1778" t="s">
        <v>348</v>
      </c>
      <c r="H1778" t="s">
        <v>4454</v>
      </c>
      <c r="I1778" t="s">
        <v>91</v>
      </c>
      <c r="J1778" t="s">
        <v>323</v>
      </c>
      <c r="K1778" t="s">
        <v>4459</v>
      </c>
      <c r="P1778">
        <v>35.738</v>
      </c>
      <c r="Q1778" s="86">
        <v>45154</v>
      </c>
      <c r="S1778">
        <v>0.75</v>
      </c>
      <c r="T1778">
        <v>0.75</v>
      </c>
      <c r="V1778" t="s">
        <v>4463</v>
      </c>
      <c r="W1778">
        <v>5</v>
      </c>
      <c r="X1778" s="86">
        <v>43812</v>
      </c>
      <c r="Y1778">
        <v>3</v>
      </c>
      <c r="Z1778" s="86">
        <v>43812</v>
      </c>
      <c r="AA1778">
        <v>4</v>
      </c>
      <c r="AB1778">
        <v>3</v>
      </c>
      <c r="AC1778" t="s">
        <v>156</v>
      </c>
    </row>
    <row r="1779" spans="1:29" x14ac:dyDescent="0.2">
      <c r="A1779" t="s">
        <v>4464</v>
      </c>
      <c r="B1779" t="s">
        <v>4465</v>
      </c>
      <c r="C1779" t="s">
        <v>4464</v>
      </c>
      <c r="D1779" t="s">
        <v>84</v>
      </c>
      <c r="E1779" t="s">
        <v>89</v>
      </c>
      <c r="G1779" t="s">
        <v>348</v>
      </c>
      <c r="H1779" t="s">
        <v>4454</v>
      </c>
      <c r="I1779" t="s">
        <v>91</v>
      </c>
      <c r="J1779" t="s">
        <v>323</v>
      </c>
      <c r="K1779" t="s">
        <v>4459</v>
      </c>
      <c r="P1779">
        <v>35.787999999999997</v>
      </c>
      <c r="Q1779" s="86">
        <v>45154</v>
      </c>
      <c r="S1779">
        <v>0.65</v>
      </c>
      <c r="T1779">
        <v>0.65</v>
      </c>
      <c r="V1779" t="s">
        <v>4466</v>
      </c>
      <c r="W1779">
        <v>5</v>
      </c>
      <c r="X1779" s="86">
        <v>43812</v>
      </c>
      <c r="Y1779">
        <v>3</v>
      </c>
      <c r="Z1779" s="86">
        <v>43812</v>
      </c>
      <c r="AA1779">
        <v>4</v>
      </c>
      <c r="AB1779">
        <v>3</v>
      </c>
      <c r="AC1779" t="s">
        <v>156</v>
      </c>
    </row>
    <row r="1780" spans="1:29" x14ac:dyDescent="0.2">
      <c r="A1780" t="s">
        <v>4467</v>
      </c>
      <c r="B1780" t="s">
        <v>4468</v>
      </c>
      <c r="C1780" t="s">
        <v>4467</v>
      </c>
      <c r="D1780" t="s">
        <v>84</v>
      </c>
      <c r="E1780" t="s">
        <v>564</v>
      </c>
      <c r="G1780" t="s">
        <v>90</v>
      </c>
      <c r="H1780" t="s">
        <v>163</v>
      </c>
      <c r="L1780">
        <v>15.4</v>
      </c>
      <c r="M1780">
        <v>13.31942609</v>
      </c>
      <c r="N1780">
        <v>16.306000000000001</v>
      </c>
      <c r="O1780">
        <v>11.804854069999999</v>
      </c>
      <c r="P1780">
        <v>12.366</v>
      </c>
      <c r="Q1780" s="86">
        <v>45821</v>
      </c>
      <c r="S1780">
        <v>0.77</v>
      </c>
      <c r="Y1780">
        <v>5</v>
      </c>
      <c r="Z1780" s="86">
        <v>45626</v>
      </c>
      <c r="AB1780">
        <v>3</v>
      </c>
      <c r="AC1780" t="s">
        <v>156</v>
      </c>
    </row>
    <row r="1781" spans="1:29" x14ac:dyDescent="0.2">
      <c r="A1781" t="s">
        <v>4469</v>
      </c>
      <c r="B1781" t="s">
        <v>4470</v>
      </c>
      <c r="C1781" t="s">
        <v>4469</v>
      </c>
      <c r="D1781" t="s">
        <v>84</v>
      </c>
      <c r="E1781" t="s">
        <v>564</v>
      </c>
      <c r="F1781" t="s">
        <v>642</v>
      </c>
      <c r="G1781" t="s">
        <v>348</v>
      </c>
      <c r="I1781" t="s">
        <v>91</v>
      </c>
      <c r="K1781" t="s">
        <v>2460</v>
      </c>
      <c r="Q1781" s="86">
        <v>45154</v>
      </c>
      <c r="V1781" t="s">
        <v>4471</v>
      </c>
      <c r="AA1781">
        <v>3</v>
      </c>
      <c r="AB1781">
        <v>5</v>
      </c>
      <c r="AC1781" t="s">
        <v>86</v>
      </c>
    </row>
    <row r="1782" spans="1:29" x14ac:dyDescent="0.2">
      <c r="A1782" t="s">
        <v>4472</v>
      </c>
      <c r="B1782" t="s">
        <v>4473</v>
      </c>
      <c r="C1782" t="s">
        <v>4472</v>
      </c>
      <c r="D1782" t="s">
        <v>84</v>
      </c>
      <c r="E1782" t="s">
        <v>116</v>
      </c>
      <c r="G1782" t="s">
        <v>90</v>
      </c>
      <c r="I1782" t="s">
        <v>91</v>
      </c>
      <c r="L1782">
        <v>37.692900000000002</v>
      </c>
      <c r="M1782">
        <v>40.401641519999998</v>
      </c>
      <c r="N1782">
        <v>37.651699999999998</v>
      </c>
      <c r="O1782">
        <v>40.972487899999997</v>
      </c>
      <c r="P1782">
        <v>32.895699999999998</v>
      </c>
      <c r="Q1782" s="86">
        <v>45821</v>
      </c>
      <c r="AB1782">
        <v>5</v>
      </c>
      <c r="AC1782" t="s">
        <v>86</v>
      </c>
    </row>
    <row r="1783" spans="1:29" x14ac:dyDescent="0.2">
      <c r="A1783" t="s">
        <v>4474</v>
      </c>
      <c r="B1783" t="s">
        <v>4475</v>
      </c>
      <c r="C1783" t="s">
        <v>4474</v>
      </c>
      <c r="D1783" t="s">
        <v>84</v>
      </c>
      <c r="E1783" t="s">
        <v>116</v>
      </c>
      <c r="G1783" t="s">
        <v>90</v>
      </c>
      <c r="H1783" t="s">
        <v>196</v>
      </c>
      <c r="L1783">
        <v>48.148699999999998</v>
      </c>
      <c r="M1783">
        <v>33.310491669999998</v>
      </c>
      <c r="N1783">
        <v>34.9786</v>
      </c>
      <c r="O1783">
        <v>31.142612110000002</v>
      </c>
      <c r="P1783">
        <v>35.770400000000002</v>
      </c>
      <c r="Q1783" s="86">
        <v>45821</v>
      </c>
      <c r="AB1783">
        <v>5</v>
      </c>
      <c r="AC1783" t="s">
        <v>86</v>
      </c>
    </row>
    <row r="1784" spans="1:29" x14ac:dyDescent="0.2">
      <c r="A1784" t="s">
        <v>4476</v>
      </c>
      <c r="B1784" t="s">
        <v>4477</v>
      </c>
      <c r="C1784" t="s">
        <v>4476</v>
      </c>
      <c r="D1784" t="s">
        <v>84</v>
      </c>
      <c r="E1784" t="s">
        <v>564</v>
      </c>
      <c r="F1784" t="s">
        <v>117</v>
      </c>
      <c r="G1784" t="s">
        <v>90</v>
      </c>
      <c r="I1784" t="s">
        <v>91</v>
      </c>
      <c r="J1784" t="s">
        <v>323</v>
      </c>
      <c r="L1784">
        <v>4.87</v>
      </c>
      <c r="M1784">
        <v>4.4971629479999997</v>
      </c>
      <c r="N1784">
        <v>4.319</v>
      </c>
      <c r="O1784">
        <v>2.737918648</v>
      </c>
      <c r="P1784">
        <v>2.7930000000000001</v>
      </c>
      <c r="Q1784" s="86">
        <v>45821</v>
      </c>
      <c r="T1784">
        <v>0.65</v>
      </c>
      <c r="V1784" t="s">
        <v>4478</v>
      </c>
      <c r="W1784">
        <v>3</v>
      </c>
      <c r="X1784" s="86">
        <v>43804</v>
      </c>
      <c r="Y1784">
        <v>3</v>
      </c>
      <c r="Z1784" s="86">
        <v>45412</v>
      </c>
      <c r="AA1784">
        <v>5</v>
      </c>
      <c r="AB1784">
        <v>3</v>
      </c>
      <c r="AC1784" t="s">
        <v>156</v>
      </c>
    </row>
    <row r="1785" spans="1:29" x14ac:dyDescent="0.2">
      <c r="A1785" t="s">
        <v>4479</v>
      </c>
      <c r="B1785" t="s">
        <v>4480</v>
      </c>
      <c r="C1785" t="s">
        <v>4479</v>
      </c>
      <c r="D1785" t="s">
        <v>84</v>
      </c>
      <c r="E1785" t="s">
        <v>116</v>
      </c>
      <c r="G1785" t="s">
        <v>90</v>
      </c>
      <c r="H1785" t="s">
        <v>150</v>
      </c>
      <c r="L1785">
        <v>32.926299999999998</v>
      </c>
      <c r="M1785">
        <v>26.897289440000002</v>
      </c>
      <c r="N1785">
        <v>30.1783</v>
      </c>
      <c r="O1785">
        <v>18.106003560000001</v>
      </c>
      <c r="P1785">
        <v>14.8207</v>
      </c>
      <c r="Q1785" s="86">
        <v>45821</v>
      </c>
      <c r="AB1785">
        <v>5</v>
      </c>
      <c r="AC1785" t="s">
        <v>86</v>
      </c>
    </row>
    <row r="1786" spans="1:29" x14ac:dyDescent="0.2">
      <c r="A1786" t="s">
        <v>4481</v>
      </c>
      <c r="B1786" t="s">
        <v>4482</v>
      </c>
      <c r="C1786" t="s">
        <v>4481</v>
      </c>
      <c r="D1786" t="s">
        <v>84</v>
      </c>
      <c r="E1786" t="s">
        <v>116</v>
      </c>
      <c r="F1786" t="s">
        <v>117</v>
      </c>
      <c r="G1786" t="s">
        <v>90</v>
      </c>
      <c r="I1786" t="s">
        <v>91</v>
      </c>
      <c r="J1786" t="s">
        <v>323</v>
      </c>
      <c r="L1786">
        <v>31.102900000000002</v>
      </c>
      <c r="M1786">
        <v>27.39076292</v>
      </c>
      <c r="N1786">
        <v>30.3126</v>
      </c>
      <c r="O1786">
        <v>31.640328830000001</v>
      </c>
      <c r="P1786">
        <v>23.2134</v>
      </c>
      <c r="Q1786" s="86">
        <v>45821</v>
      </c>
      <c r="V1786" t="s">
        <v>4483</v>
      </c>
      <c r="AB1786">
        <v>5</v>
      </c>
      <c r="AC1786" t="s">
        <v>86</v>
      </c>
    </row>
    <row r="1787" spans="1:29" x14ac:dyDescent="0.2">
      <c r="A1787" t="s">
        <v>4484</v>
      </c>
      <c r="B1787" t="s">
        <v>4485</v>
      </c>
      <c r="C1787" t="s">
        <v>4484</v>
      </c>
      <c r="D1787" t="s">
        <v>84</v>
      </c>
      <c r="E1787" t="s">
        <v>116</v>
      </c>
      <c r="F1787" t="s">
        <v>117</v>
      </c>
      <c r="G1787" t="s">
        <v>90</v>
      </c>
      <c r="I1787" t="s">
        <v>91</v>
      </c>
      <c r="J1787" t="s">
        <v>323</v>
      </c>
      <c r="L1787">
        <v>41.875500000000002</v>
      </c>
      <c r="M1787">
        <v>43.396843580000002</v>
      </c>
      <c r="N1787">
        <v>47.055999999999997</v>
      </c>
      <c r="O1787">
        <v>45.438425070000001</v>
      </c>
      <c r="P1787">
        <v>41.868699999999997</v>
      </c>
      <c r="Q1787" s="86">
        <v>45821</v>
      </c>
      <c r="V1787" t="s">
        <v>4486</v>
      </c>
      <c r="AB1787">
        <v>5</v>
      </c>
      <c r="AC1787" t="s">
        <v>86</v>
      </c>
    </row>
    <row r="1788" spans="1:29" x14ac:dyDescent="0.2">
      <c r="A1788" t="s">
        <v>4487</v>
      </c>
      <c r="B1788" t="s">
        <v>4488</v>
      </c>
      <c r="C1788" t="s">
        <v>4487</v>
      </c>
      <c r="D1788" t="s">
        <v>84</v>
      </c>
      <c r="E1788" t="s">
        <v>434</v>
      </c>
      <c r="F1788" t="s">
        <v>117</v>
      </c>
      <c r="G1788" t="s">
        <v>294</v>
      </c>
      <c r="H1788" t="s">
        <v>4489</v>
      </c>
      <c r="I1788" t="s">
        <v>91</v>
      </c>
      <c r="J1788" t="s">
        <v>323</v>
      </c>
      <c r="Q1788" s="86">
        <v>45154</v>
      </c>
      <c r="V1788" t="s">
        <v>4490</v>
      </c>
      <c r="AA1788">
        <v>3</v>
      </c>
      <c r="AB1788">
        <v>5</v>
      </c>
      <c r="AC1788" t="s">
        <v>86</v>
      </c>
    </row>
    <row r="1789" spans="1:29" x14ac:dyDescent="0.2">
      <c r="A1789" t="s">
        <v>4491</v>
      </c>
      <c r="B1789" t="s">
        <v>4492</v>
      </c>
      <c r="C1789" t="s">
        <v>4491</v>
      </c>
      <c r="D1789" t="s">
        <v>84</v>
      </c>
      <c r="E1789" t="s">
        <v>116</v>
      </c>
      <c r="G1789" t="s">
        <v>90</v>
      </c>
      <c r="H1789" t="s">
        <v>196</v>
      </c>
      <c r="AB1789">
        <v>2</v>
      </c>
      <c r="AC1789" t="s">
        <v>153</v>
      </c>
    </row>
    <row r="1790" spans="1:29" x14ac:dyDescent="0.2">
      <c r="A1790" t="s">
        <v>4493</v>
      </c>
      <c r="B1790" t="s">
        <v>4494</v>
      </c>
      <c r="C1790" t="s">
        <v>4493</v>
      </c>
      <c r="D1790" t="s">
        <v>84</v>
      </c>
      <c r="E1790" t="s">
        <v>293</v>
      </c>
      <c r="G1790" t="s">
        <v>348</v>
      </c>
      <c r="H1790" t="s">
        <v>4495</v>
      </c>
      <c r="AB1790">
        <v>5</v>
      </c>
      <c r="AC1790" t="s">
        <v>86</v>
      </c>
    </row>
    <row r="1791" spans="1:29" x14ac:dyDescent="0.2">
      <c r="A1791" t="s">
        <v>4496</v>
      </c>
      <c r="B1791" t="s">
        <v>4497</v>
      </c>
      <c r="C1791" t="s">
        <v>4496</v>
      </c>
      <c r="D1791" t="s">
        <v>84</v>
      </c>
      <c r="E1791" t="s">
        <v>116</v>
      </c>
      <c r="G1791" t="s">
        <v>90</v>
      </c>
      <c r="H1791" t="s">
        <v>196</v>
      </c>
      <c r="AB1791">
        <v>2</v>
      </c>
      <c r="AC1791" t="s">
        <v>153</v>
      </c>
    </row>
    <row r="1792" spans="1:29" x14ac:dyDescent="0.2">
      <c r="A1792" t="s">
        <v>4498</v>
      </c>
      <c r="B1792" t="s">
        <v>4499</v>
      </c>
      <c r="C1792" t="s">
        <v>4498</v>
      </c>
      <c r="D1792" t="s">
        <v>84</v>
      </c>
      <c r="E1792" t="s">
        <v>116</v>
      </c>
      <c r="G1792" t="s">
        <v>90</v>
      </c>
      <c r="H1792" t="s">
        <v>4500</v>
      </c>
      <c r="I1792" t="s">
        <v>91</v>
      </c>
      <c r="L1792">
        <v>104.04</v>
      </c>
      <c r="Q1792" s="86">
        <v>45628</v>
      </c>
      <c r="AB1792">
        <v>5</v>
      </c>
      <c r="AC1792" t="s">
        <v>86</v>
      </c>
    </row>
    <row r="1793" spans="1:29" x14ac:dyDescent="0.2">
      <c r="A1793" t="s">
        <v>16719</v>
      </c>
      <c r="B1793" t="s">
        <v>16720</v>
      </c>
      <c r="C1793" t="s">
        <v>16719</v>
      </c>
      <c r="D1793" t="s">
        <v>84</v>
      </c>
      <c r="E1793" t="s">
        <v>89</v>
      </c>
      <c r="G1793" t="s">
        <v>90</v>
      </c>
      <c r="H1793" t="s">
        <v>2291</v>
      </c>
      <c r="I1793" t="s">
        <v>91</v>
      </c>
      <c r="O1793">
        <v>6.3135512709999997</v>
      </c>
      <c r="P1793">
        <v>6.0970000000000004</v>
      </c>
      <c r="S1793">
        <v>0.7</v>
      </c>
      <c r="W1793">
        <v>5</v>
      </c>
      <c r="X1793" s="86">
        <v>45778</v>
      </c>
      <c r="AB1793">
        <v>3</v>
      </c>
      <c r="AC1793" t="s">
        <v>156</v>
      </c>
    </row>
    <row r="1794" spans="1:29" x14ac:dyDescent="0.2">
      <c r="A1794" t="s">
        <v>4501</v>
      </c>
      <c r="B1794" t="s">
        <v>4502</v>
      </c>
      <c r="C1794" t="s">
        <v>4501</v>
      </c>
      <c r="D1794" t="s">
        <v>84</v>
      </c>
      <c r="E1794" t="s">
        <v>434</v>
      </c>
      <c r="F1794" t="s">
        <v>117</v>
      </c>
      <c r="G1794" t="s">
        <v>294</v>
      </c>
      <c r="H1794" t="s">
        <v>4503</v>
      </c>
      <c r="I1794" t="s">
        <v>91</v>
      </c>
      <c r="Q1794" s="86">
        <v>45154</v>
      </c>
      <c r="AA1794">
        <v>1</v>
      </c>
      <c r="AB1794">
        <v>5</v>
      </c>
      <c r="AC1794" t="s">
        <v>86</v>
      </c>
    </row>
    <row r="1795" spans="1:29" x14ac:dyDescent="0.2">
      <c r="A1795" t="s">
        <v>4504</v>
      </c>
      <c r="B1795" t="s">
        <v>4505</v>
      </c>
      <c r="C1795" t="s">
        <v>4504</v>
      </c>
      <c r="D1795" t="s">
        <v>84</v>
      </c>
      <c r="E1795" t="s">
        <v>116</v>
      </c>
      <c r="G1795" t="s">
        <v>90</v>
      </c>
      <c r="I1795" t="s">
        <v>91</v>
      </c>
      <c r="M1795">
        <v>170.84330750000001</v>
      </c>
      <c r="O1795">
        <v>229.0678843</v>
      </c>
      <c r="P1795">
        <v>305.11829999999998</v>
      </c>
      <c r="Q1795" s="86">
        <v>45357</v>
      </c>
      <c r="AB1795">
        <v>5</v>
      </c>
      <c r="AC1795" t="s">
        <v>86</v>
      </c>
    </row>
    <row r="1796" spans="1:29" x14ac:dyDescent="0.2">
      <c r="A1796" t="s">
        <v>4506</v>
      </c>
      <c r="B1796" t="s">
        <v>4507</v>
      </c>
      <c r="C1796" t="s">
        <v>4506</v>
      </c>
      <c r="D1796" t="s">
        <v>84</v>
      </c>
      <c r="E1796" t="s">
        <v>116</v>
      </c>
      <c r="F1796" t="s">
        <v>117</v>
      </c>
      <c r="G1796" t="s">
        <v>90</v>
      </c>
      <c r="I1796" t="s">
        <v>91</v>
      </c>
      <c r="J1796" t="s">
        <v>323</v>
      </c>
      <c r="L1796">
        <v>146.68199999999999</v>
      </c>
      <c r="M1796">
        <v>127.8838916</v>
      </c>
      <c r="N1796">
        <v>113.2193</v>
      </c>
      <c r="O1796">
        <v>131.1920069</v>
      </c>
      <c r="P1796">
        <v>52.701000000000001</v>
      </c>
      <c r="Q1796" s="86">
        <v>45821</v>
      </c>
      <c r="AB1796">
        <v>5</v>
      </c>
      <c r="AC1796" t="s">
        <v>86</v>
      </c>
    </row>
    <row r="1797" spans="1:29" x14ac:dyDescent="0.2">
      <c r="A1797" t="s">
        <v>4508</v>
      </c>
      <c r="B1797" t="s">
        <v>4509</v>
      </c>
      <c r="C1797" t="s">
        <v>4508</v>
      </c>
      <c r="D1797" t="s">
        <v>84</v>
      </c>
      <c r="E1797" t="s">
        <v>89</v>
      </c>
      <c r="G1797" t="s">
        <v>90</v>
      </c>
      <c r="I1797" t="s">
        <v>91</v>
      </c>
      <c r="J1797" t="s">
        <v>323</v>
      </c>
      <c r="M1797">
        <v>6.4358408630000001</v>
      </c>
      <c r="N1797">
        <v>7.0140000000000002</v>
      </c>
      <c r="O1797">
        <v>5.9572229730000004</v>
      </c>
      <c r="P1797">
        <v>5.7309999999999999</v>
      </c>
      <c r="Q1797" s="86">
        <v>45434</v>
      </c>
      <c r="S1797">
        <v>0.5</v>
      </c>
      <c r="T1797">
        <v>0.12</v>
      </c>
      <c r="W1797">
        <v>4</v>
      </c>
      <c r="X1797" s="86">
        <v>45707</v>
      </c>
      <c r="AA1797">
        <v>2</v>
      </c>
      <c r="AB1797">
        <v>3</v>
      </c>
      <c r="AC1797" t="s">
        <v>156</v>
      </c>
    </row>
    <row r="1798" spans="1:29" x14ac:dyDescent="0.2">
      <c r="A1798" t="s">
        <v>4510</v>
      </c>
      <c r="B1798" t="s">
        <v>4511</v>
      </c>
      <c r="C1798" t="s">
        <v>4510</v>
      </c>
      <c r="D1798" t="s">
        <v>84</v>
      </c>
      <c r="E1798" t="s">
        <v>564</v>
      </c>
      <c r="F1798" t="s">
        <v>117</v>
      </c>
      <c r="G1798" t="s">
        <v>90</v>
      </c>
      <c r="I1798" t="s">
        <v>91</v>
      </c>
      <c r="J1798" t="s">
        <v>323</v>
      </c>
      <c r="K1798" t="s">
        <v>1022</v>
      </c>
      <c r="L1798">
        <v>23.228999999999999</v>
      </c>
      <c r="M1798">
        <v>23.161366810000001</v>
      </c>
      <c r="N1798">
        <v>24.925999999999998</v>
      </c>
      <c r="O1798">
        <v>19.912042580000001</v>
      </c>
      <c r="P1798">
        <v>17.927</v>
      </c>
      <c r="Q1798" s="86">
        <v>45821</v>
      </c>
      <c r="T1798">
        <v>0.55000000000000004</v>
      </c>
      <c r="V1798" t="s">
        <v>4512</v>
      </c>
      <c r="W1798">
        <v>7</v>
      </c>
      <c r="X1798" s="86">
        <v>45565</v>
      </c>
      <c r="Y1798">
        <v>5</v>
      </c>
      <c r="Z1798" s="86">
        <v>45565</v>
      </c>
      <c r="AA1798">
        <v>4</v>
      </c>
      <c r="AB1798">
        <v>3</v>
      </c>
      <c r="AC1798" t="s">
        <v>156</v>
      </c>
    </row>
    <row r="1799" spans="1:29" x14ac:dyDescent="0.2">
      <c r="A1799" t="s">
        <v>4513</v>
      </c>
      <c r="B1799" t="s">
        <v>4514</v>
      </c>
      <c r="C1799" t="s">
        <v>4513</v>
      </c>
      <c r="D1799" t="s">
        <v>84</v>
      </c>
      <c r="E1799" t="s">
        <v>564</v>
      </c>
      <c r="F1799" t="s">
        <v>117</v>
      </c>
      <c r="G1799" t="s">
        <v>90</v>
      </c>
      <c r="I1799" t="s">
        <v>91</v>
      </c>
      <c r="J1799" t="s">
        <v>323</v>
      </c>
      <c r="L1799">
        <v>19.937000000000001</v>
      </c>
      <c r="M1799">
        <v>17.09453693</v>
      </c>
      <c r="N1799">
        <v>20.021999999999998</v>
      </c>
      <c r="O1799">
        <v>15.15107781</v>
      </c>
      <c r="P1799">
        <v>11.564</v>
      </c>
      <c r="Q1799" s="86">
        <v>45821</v>
      </c>
      <c r="T1799">
        <v>0.55000000000000004</v>
      </c>
      <c r="V1799" t="s">
        <v>4515</v>
      </c>
      <c r="Y1799">
        <v>5</v>
      </c>
      <c r="Z1799" s="86">
        <v>45626</v>
      </c>
      <c r="AA1799">
        <v>4</v>
      </c>
      <c r="AB1799">
        <v>3</v>
      </c>
      <c r="AC1799" t="s">
        <v>156</v>
      </c>
    </row>
    <row r="1800" spans="1:29" x14ac:dyDescent="0.2">
      <c r="A1800" t="s">
        <v>4516</v>
      </c>
      <c r="B1800" t="s">
        <v>4517</v>
      </c>
      <c r="C1800" t="s">
        <v>4516</v>
      </c>
      <c r="D1800" t="s">
        <v>84</v>
      </c>
      <c r="F1800" t="s">
        <v>117</v>
      </c>
      <c r="G1800" t="s">
        <v>90</v>
      </c>
      <c r="J1800" t="s">
        <v>643</v>
      </c>
      <c r="M1800">
        <v>271.5772</v>
      </c>
      <c r="N1800">
        <v>427.41860000000003</v>
      </c>
      <c r="O1800">
        <v>245.21029519999999</v>
      </c>
      <c r="P1800">
        <v>333.06849119999998</v>
      </c>
      <c r="Q1800" s="86">
        <v>44984</v>
      </c>
      <c r="AB1800">
        <v>5</v>
      </c>
      <c r="AC1800" t="s">
        <v>86</v>
      </c>
    </row>
    <row r="1801" spans="1:29" x14ac:dyDescent="0.2">
      <c r="A1801" t="s">
        <v>4518</v>
      </c>
      <c r="B1801" t="s">
        <v>4519</v>
      </c>
      <c r="C1801" t="s">
        <v>4518</v>
      </c>
      <c r="D1801" t="s">
        <v>84</v>
      </c>
      <c r="E1801" t="s">
        <v>89</v>
      </c>
      <c r="G1801" t="s">
        <v>90</v>
      </c>
      <c r="H1801" t="s">
        <v>4520</v>
      </c>
      <c r="I1801" t="s">
        <v>91</v>
      </c>
      <c r="P1801">
        <v>5.681</v>
      </c>
      <c r="S1801">
        <v>0.44</v>
      </c>
      <c r="W1801">
        <v>4</v>
      </c>
      <c r="X1801" s="86">
        <v>45699</v>
      </c>
      <c r="Y1801">
        <v>3</v>
      </c>
      <c r="Z1801" s="86">
        <v>45273</v>
      </c>
      <c r="AB1801">
        <v>3</v>
      </c>
      <c r="AC1801" t="s">
        <v>156</v>
      </c>
    </row>
    <row r="1802" spans="1:29" x14ac:dyDescent="0.2">
      <c r="A1802" t="s">
        <v>4521</v>
      </c>
      <c r="B1802" t="s">
        <v>4522</v>
      </c>
      <c r="C1802" t="s">
        <v>4521</v>
      </c>
      <c r="D1802" t="s">
        <v>84</v>
      </c>
      <c r="E1802" t="s">
        <v>89</v>
      </c>
      <c r="G1802" t="s">
        <v>90</v>
      </c>
      <c r="H1802" t="s">
        <v>1429</v>
      </c>
      <c r="I1802" t="s">
        <v>91</v>
      </c>
      <c r="P1802">
        <v>5.718</v>
      </c>
      <c r="S1802">
        <v>0.44</v>
      </c>
      <c r="W1802">
        <v>4</v>
      </c>
      <c r="X1802" s="86">
        <v>45699</v>
      </c>
      <c r="Y1802">
        <v>3</v>
      </c>
      <c r="Z1802" s="86">
        <v>45504</v>
      </c>
      <c r="AB1802">
        <v>3</v>
      </c>
      <c r="AC1802" t="s">
        <v>156</v>
      </c>
    </row>
    <row r="1803" spans="1:29" x14ac:dyDescent="0.2">
      <c r="A1803" t="s">
        <v>4523</v>
      </c>
      <c r="B1803" t="s">
        <v>4524</v>
      </c>
      <c r="C1803" t="s">
        <v>4523</v>
      </c>
      <c r="D1803" t="s">
        <v>84</v>
      </c>
      <c r="E1803" t="s">
        <v>89</v>
      </c>
      <c r="G1803" t="s">
        <v>90</v>
      </c>
      <c r="H1803" t="s">
        <v>1196</v>
      </c>
      <c r="I1803" t="s">
        <v>91</v>
      </c>
      <c r="P1803">
        <v>4.2220000000000004</v>
      </c>
      <c r="S1803">
        <v>0.44</v>
      </c>
      <c r="W1803">
        <v>4</v>
      </c>
      <c r="X1803" s="86">
        <v>45699</v>
      </c>
      <c r="Y1803">
        <v>3</v>
      </c>
      <c r="Z1803" s="86">
        <v>45504</v>
      </c>
      <c r="AB1803">
        <v>3</v>
      </c>
      <c r="AC1803" t="s">
        <v>156</v>
      </c>
    </row>
    <row r="1804" spans="1:29" x14ac:dyDescent="0.2">
      <c r="A1804" t="s">
        <v>4525</v>
      </c>
      <c r="B1804" t="s">
        <v>4526</v>
      </c>
      <c r="C1804" t="s">
        <v>4525</v>
      </c>
      <c r="D1804" t="s">
        <v>84</v>
      </c>
      <c r="E1804" t="s">
        <v>89</v>
      </c>
      <c r="G1804" t="s">
        <v>90</v>
      </c>
      <c r="L1804">
        <v>14.670999999999999</v>
      </c>
      <c r="M1804">
        <v>12.32263586</v>
      </c>
      <c r="N1804">
        <v>12.798</v>
      </c>
      <c r="O1804">
        <v>10.41477765</v>
      </c>
      <c r="P1804">
        <v>10.054</v>
      </c>
      <c r="Q1804" s="86">
        <v>45821</v>
      </c>
      <c r="S1804">
        <v>0.5</v>
      </c>
      <c r="W1804">
        <v>6</v>
      </c>
      <c r="X1804" s="86">
        <v>45772</v>
      </c>
      <c r="Y1804">
        <v>4</v>
      </c>
      <c r="Z1804" s="86">
        <v>45772</v>
      </c>
      <c r="AB1804">
        <v>3</v>
      </c>
      <c r="AC1804" t="s">
        <v>156</v>
      </c>
    </row>
    <row r="1805" spans="1:29" x14ac:dyDescent="0.2">
      <c r="A1805" t="s">
        <v>4527</v>
      </c>
      <c r="B1805" t="s">
        <v>4528</v>
      </c>
      <c r="C1805" t="s">
        <v>4527</v>
      </c>
      <c r="D1805" t="s">
        <v>84</v>
      </c>
      <c r="E1805" t="s">
        <v>89</v>
      </c>
      <c r="G1805" t="s">
        <v>90</v>
      </c>
      <c r="I1805" t="s">
        <v>91</v>
      </c>
      <c r="J1805" t="s">
        <v>323</v>
      </c>
      <c r="K1805" t="s">
        <v>1160</v>
      </c>
      <c r="L1805">
        <v>17.585999999999999</v>
      </c>
      <c r="M1805">
        <v>12.57727983</v>
      </c>
      <c r="N1805">
        <v>16.439</v>
      </c>
      <c r="O1805">
        <v>9.6488648179999998</v>
      </c>
      <c r="P1805">
        <v>10.351000000000001</v>
      </c>
      <c r="Q1805" s="86">
        <v>45821</v>
      </c>
      <c r="S1805">
        <v>0.8</v>
      </c>
      <c r="T1805">
        <v>0.75</v>
      </c>
      <c r="W1805">
        <v>6</v>
      </c>
      <c r="X1805" s="86">
        <v>45772</v>
      </c>
      <c r="Y1805">
        <v>4</v>
      </c>
      <c r="Z1805" s="86">
        <v>45772</v>
      </c>
      <c r="AA1805">
        <v>2</v>
      </c>
      <c r="AB1805">
        <v>3</v>
      </c>
      <c r="AC1805" t="s">
        <v>156</v>
      </c>
    </row>
    <row r="1806" spans="1:29" x14ac:dyDescent="0.2">
      <c r="A1806" t="s">
        <v>4529</v>
      </c>
      <c r="B1806" t="s">
        <v>4530</v>
      </c>
      <c r="C1806" t="s">
        <v>4529</v>
      </c>
      <c r="D1806" t="s">
        <v>84</v>
      </c>
      <c r="E1806" t="s">
        <v>89</v>
      </c>
      <c r="G1806" t="s">
        <v>90</v>
      </c>
      <c r="I1806" t="s">
        <v>91</v>
      </c>
      <c r="M1806">
        <v>8.1936389920000003</v>
      </c>
      <c r="N1806">
        <v>8.4280000000000008</v>
      </c>
      <c r="O1806">
        <v>7.366078763</v>
      </c>
      <c r="P1806">
        <v>7.5529999999999999</v>
      </c>
      <c r="S1806">
        <v>0.34</v>
      </c>
      <c r="W1806">
        <v>5</v>
      </c>
      <c r="X1806" s="86">
        <v>45695</v>
      </c>
      <c r="AB1806">
        <v>3</v>
      </c>
      <c r="AC1806" t="s">
        <v>156</v>
      </c>
    </row>
    <row r="1807" spans="1:29" x14ac:dyDescent="0.2">
      <c r="A1807" t="s">
        <v>4531</v>
      </c>
      <c r="B1807" t="s">
        <v>4532</v>
      </c>
      <c r="C1807" t="s">
        <v>4531</v>
      </c>
      <c r="D1807" t="s">
        <v>84</v>
      </c>
      <c r="E1807" t="s">
        <v>293</v>
      </c>
      <c r="G1807" t="s">
        <v>348</v>
      </c>
      <c r="H1807" t="s">
        <v>4533</v>
      </c>
      <c r="I1807" t="s">
        <v>91</v>
      </c>
      <c r="V1807" t="s">
        <v>4534</v>
      </c>
      <c r="AB1807">
        <v>5</v>
      </c>
      <c r="AC1807" t="s">
        <v>86</v>
      </c>
    </row>
    <row r="1808" spans="1:29" x14ac:dyDescent="0.2">
      <c r="A1808" t="s">
        <v>4535</v>
      </c>
      <c r="B1808" t="s">
        <v>4536</v>
      </c>
      <c r="C1808" t="s">
        <v>4535</v>
      </c>
      <c r="D1808" t="s">
        <v>84</v>
      </c>
      <c r="E1808" t="s">
        <v>564</v>
      </c>
      <c r="G1808" t="s">
        <v>90</v>
      </c>
      <c r="I1808" t="s">
        <v>91</v>
      </c>
      <c r="J1808" t="s">
        <v>323</v>
      </c>
      <c r="K1808" t="s">
        <v>1004</v>
      </c>
      <c r="L1808">
        <v>16.033000000000001</v>
      </c>
      <c r="M1808">
        <v>12.719920760000001</v>
      </c>
      <c r="N1808">
        <v>16.928999999999998</v>
      </c>
      <c r="O1808">
        <v>10.838537820000001</v>
      </c>
      <c r="P1808">
        <v>11.571</v>
      </c>
      <c r="Q1808" s="86">
        <v>45821</v>
      </c>
      <c r="T1808">
        <v>0.85</v>
      </c>
      <c r="Y1808">
        <v>4</v>
      </c>
      <c r="Z1808" s="86">
        <v>45729</v>
      </c>
      <c r="AA1808">
        <v>4</v>
      </c>
      <c r="AB1808">
        <v>3</v>
      </c>
      <c r="AC1808" t="s">
        <v>156</v>
      </c>
    </row>
    <row r="1809" spans="1:29" x14ac:dyDescent="0.2">
      <c r="A1809" t="s">
        <v>4537</v>
      </c>
      <c r="B1809" t="s">
        <v>4538</v>
      </c>
      <c r="C1809" t="s">
        <v>4537</v>
      </c>
      <c r="D1809" t="s">
        <v>84</v>
      </c>
      <c r="E1809" t="s">
        <v>89</v>
      </c>
      <c r="G1809" t="s">
        <v>90</v>
      </c>
      <c r="H1809" t="s">
        <v>4539</v>
      </c>
      <c r="I1809" t="s">
        <v>91</v>
      </c>
      <c r="J1809" t="s">
        <v>323</v>
      </c>
      <c r="L1809">
        <v>18.018000000000001</v>
      </c>
      <c r="M1809">
        <v>13.91179681</v>
      </c>
      <c r="N1809">
        <v>17</v>
      </c>
      <c r="O1809">
        <v>15.044693540000001</v>
      </c>
      <c r="P1809">
        <v>14.996</v>
      </c>
      <c r="Q1809" s="86">
        <v>45821</v>
      </c>
      <c r="S1809">
        <v>0.78</v>
      </c>
      <c r="W1809">
        <v>6</v>
      </c>
      <c r="X1809" s="86">
        <v>45758</v>
      </c>
      <c r="Y1809">
        <v>4</v>
      </c>
      <c r="Z1809" s="86">
        <v>44760</v>
      </c>
      <c r="AA1809">
        <v>5</v>
      </c>
      <c r="AB1809">
        <v>3</v>
      </c>
      <c r="AC1809" t="s">
        <v>156</v>
      </c>
    </row>
    <row r="1810" spans="1:29" x14ac:dyDescent="0.2">
      <c r="A1810" t="s">
        <v>4540</v>
      </c>
      <c r="B1810" t="s">
        <v>4541</v>
      </c>
      <c r="C1810" t="s">
        <v>4540</v>
      </c>
      <c r="D1810" t="s">
        <v>84</v>
      </c>
      <c r="E1810" t="s">
        <v>89</v>
      </c>
      <c r="G1810" t="s">
        <v>90</v>
      </c>
      <c r="H1810" t="s">
        <v>4539</v>
      </c>
      <c r="I1810" t="s">
        <v>91</v>
      </c>
      <c r="J1810" t="s">
        <v>323</v>
      </c>
      <c r="N1810">
        <v>16.18</v>
      </c>
      <c r="O1810">
        <v>9.0079969579999997</v>
      </c>
      <c r="P1810">
        <v>13.993</v>
      </c>
      <c r="Q1810" s="86">
        <v>45434</v>
      </c>
      <c r="S1810">
        <v>0.67</v>
      </c>
      <c r="W1810">
        <v>6</v>
      </c>
      <c r="X1810" s="86">
        <v>45747</v>
      </c>
      <c r="Y1810">
        <v>3</v>
      </c>
      <c r="Z1810" s="86">
        <v>44760</v>
      </c>
      <c r="AA1810">
        <v>5</v>
      </c>
      <c r="AB1810">
        <v>3</v>
      </c>
      <c r="AC1810" t="s">
        <v>156</v>
      </c>
    </row>
    <row r="1811" spans="1:29" x14ac:dyDescent="0.2">
      <c r="A1811" t="s">
        <v>16600</v>
      </c>
      <c r="B1811" t="s">
        <v>16601</v>
      </c>
      <c r="C1811" t="s">
        <v>16600</v>
      </c>
      <c r="D1811" t="s">
        <v>84</v>
      </c>
      <c r="E1811" t="s">
        <v>89</v>
      </c>
      <c r="G1811" t="s">
        <v>90</v>
      </c>
      <c r="H1811" t="s">
        <v>225</v>
      </c>
      <c r="I1811" t="s">
        <v>91</v>
      </c>
      <c r="L1811">
        <v>15.087</v>
      </c>
      <c r="M1811">
        <v>10.78983558</v>
      </c>
      <c r="N1811">
        <v>16.2</v>
      </c>
      <c r="O1811">
        <v>9.0050077870000003</v>
      </c>
      <c r="P1811">
        <v>14.025</v>
      </c>
      <c r="Q1811" s="86">
        <v>45821</v>
      </c>
      <c r="S1811">
        <v>0.47</v>
      </c>
      <c r="W1811">
        <v>6</v>
      </c>
      <c r="X1811" s="86">
        <v>45747</v>
      </c>
      <c r="Y1811">
        <v>3</v>
      </c>
      <c r="Z1811" s="86">
        <v>44760</v>
      </c>
      <c r="AB1811">
        <v>3</v>
      </c>
      <c r="AC1811" t="s">
        <v>156</v>
      </c>
    </row>
    <row r="1812" spans="1:29" x14ac:dyDescent="0.2">
      <c r="A1812" t="s">
        <v>4542</v>
      </c>
      <c r="B1812" t="s">
        <v>4543</v>
      </c>
      <c r="C1812" t="s">
        <v>4542</v>
      </c>
      <c r="D1812" t="s">
        <v>84</v>
      </c>
      <c r="E1812" t="s">
        <v>89</v>
      </c>
      <c r="G1812" t="s">
        <v>90</v>
      </c>
      <c r="I1812" t="s">
        <v>91</v>
      </c>
      <c r="L1812">
        <v>15.1</v>
      </c>
      <c r="M1812">
        <v>10.801987670000001</v>
      </c>
      <c r="N1812">
        <v>16.193999999999999</v>
      </c>
      <c r="O1812">
        <v>9.0408998460000003</v>
      </c>
      <c r="P1812">
        <v>14.113</v>
      </c>
      <c r="Q1812" s="86">
        <v>45821</v>
      </c>
      <c r="S1812">
        <v>0.47</v>
      </c>
      <c r="W1812">
        <v>6</v>
      </c>
      <c r="X1812" s="86">
        <v>45747</v>
      </c>
      <c r="Y1812">
        <v>3</v>
      </c>
      <c r="Z1812" s="86">
        <v>44760</v>
      </c>
      <c r="AB1812">
        <v>3</v>
      </c>
      <c r="AC1812" t="s">
        <v>156</v>
      </c>
    </row>
    <row r="1813" spans="1:29" x14ac:dyDescent="0.2">
      <c r="A1813" t="s">
        <v>4544</v>
      </c>
      <c r="B1813" t="s">
        <v>4545</v>
      </c>
      <c r="C1813" t="s">
        <v>4544</v>
      </c>
      <c r="D1813" t="s">
        <v>84</v>
      </c>
      <c r="E1813" t="s">
        <v>89</v>
      </c>
      <c r="G1813" t="s">
        <v>90</v>
      </c>
      <c r="I1813" t="s">
        <v>91</v>
      </c>
      <c r="J1813" t="s">
        <v>323</v>
      </c>
      <c r="L1813">
        <v>15.055999999999999</v>
      </c>
      <c r="M1813">
        <v>10.78581084</v>
      </c>
      <c r="N1813">
        <v>16.170000000000002</v>
      </c>
      <c r="O1813">
        <v>9.0168894040000005</v>
      </c>
      <c r="P1813">
        <v>14.023</v>
      </c>
      <c r="Q1813" s="86">
        <v>45821</v>
      </c>
      <c r="S1813">
        <v>0.81</v>
      </c>
      <c r="V1813" t="s">
        <v>4546</v>
      </c>
      <c r="W1813">
        <v>6</v>
      </c>
      <c r="X1813" s="86">
        <v>45747</v>
      </c>
      <c r="Y1813">
        <v>3</v>
      </c>
      <c r="Z1813" s="86">
        <v>44760</v>
      </c>
      <c r="AA1813">
        <v>3</v>
      </c>
      <c r="AB1813">
        <v>3</v>
      </c>
      <c r="AC1813" t="s">
        <v>156</v>
      </c>
    </row>
    <row r="1814" spans="1:29" x14ac:dyDescent="0.2">
      <c r="A1814" t="s">
        <v>4547</v>
      </c>
      <c r="B1814" t="s">
        <v>4548</v>
      </c>
      <c r="C1814" t="s">
        <v>4547</v>
      </c>
      <c r="D1814" t="s">
        <v>84</v>
      </c>
      <c r="E1814" t="s">
        <v>89</v>
      </c>
      <c r="G1814" t="s">
        <v>90</v>
      </c>
      <c r="H1814" t="s">
        <v>2291</v>
      </c>
      <c r="I1814" t="s">
        <v>91</v>
      </c>
      <c r="L1814">
        <v>17.414000000000001</v>
      </c>
      <c r="M1814">
        <v>11.932894729999999</v>
      </c>
      <c r="N1814">
        <v>19.350000000000001</v>
      </c>
      <c r="O1814">
        <v>10.58796622</v>
      </c>
      <c r="P1814">
        <v>15.962999999999999</v>
      </c>
      <c r="Q1814" s="86">
        <v>45821</v>
      </c>
      <c r="S1814">
        <v>0.82</v>
      </c>
      <c r="W1814">
        <v>6</v>
      </c>
      <c r="X1814" s="86">
        <v>45747</v>
      </c>
      <c r="Y1814">
        <v>3</v>
      </c>
      <c r="Z1814" s="86">
        <v>44760</v>
      </c>
      <c r="AB1814">
        <v>3</v>
      </c>
      <c r="AC1814" t="s">
        <v>156</v>
      </c>
    </row>
    <row r="1815" spans="1:29" x14ac:dyDescent="0.2">
      <c r="A1815" t="s">
        <v>4549</v>
      </c>
      <c r="B1815" t="s">
        <v>4550</v>
      </c>
      <c r="C1815" t="s">
        <v>4549</v>
      </c>
      <c r="D1815" t="s">
        <v>84</v>
      </c>
      <c r="E1815" t="s">
        <v>89</v>
      </c>
      <c r="G1815" t="s">
        <v>90</v>
      </c>
      <c r="H1815" t="s">
        <v>163</v>
      </c>
      <c r="I1815" t="s">
        <v>91</v>
      </c>
      <c r="L1815">
        <v>15.047000000000001</v>
      </c>
      <c r="M1815">
        <v>10.78843187</v>
      </c>
      <c r="N1815">
        <v>16.164999999999999</v>
      </c>
      <c r="O1815">
        <v>9.0150132650000003</v>
      </c>
      <c r="P1815">
        <v>13.987</v>
      </c>
      <c r="Q1815" s="86">
        <v>45821</v>
      </c>
      <c r="S1815">
        <v>0.82</v>
      </c>
      <c r="W1815">
        <v>6</v>
      </c>
      <c r="X1815" s="86">
        <v>45747</v>
      </c>
      <c r="Y1815">
        <v>3</v>
      </c>
      <c r="Z1815" s="86">
        <v>44760</v>
      </c>
      <c r="AB1815">
        <v>3</v>
      </c>
      <c r="AC1815" t="s">
        <v>156</v>
      </c>
    </row>
    <row r="1816" spans="1:29" x14ac:dyDescent="0.2">
      <c r="A1816" t="s">
        <v>4551</v>
      </c>
      <c r="B1816" t="s">
        <v>4552</v>
      </c>
      <c r="C1816" t="s">
        <v>4551</v>
      </c>
      <c r="D1816" t="s">
        <v>84</v>
      </c>
      <c r="E1816" t="s">
        <v>434</v>
      </c>
      <c r="G1816" t="s">
        <v>90</v>
      </c>
      <c r="H1816" t="s">
        <v>150</v>
      </c>
      <c r="AB1816">
        <v>2</v>
      </c>
      <c r="AC1816" t="s">
        <v>153</v>
      </c>
    </row>
    <row r="1817" spans="1:29" x14ac:dyDescent="0.2">
      <c r="A1817" t="s">
        <v>4553</v>
      </c>
      <c r="B1817" t="s">
        <v>4554</v>
      </c>
      <c r="C1817" t="s">
        <v>4553</v>
      </c>
      <c r="D1817" t="s">
        <v>84</v>
      </c>
      <c r="E1817" t="s">
        <v>116</v>
      </c>
      <c r="G1817" t="s">
        <v>90</v>
      </c>
      <c r="I1817" t="s">
        <v>91</v>
      </c>
      <c r="L1817">
        <v>86.671700000000001</v>
      </c>
      <c r="M1817">
        <v>56.557218910000003</v>
      </c>
      <c r="N1817">
        <v>61.231299999999997</v>
      </c>
      <c r="O1817">
        <v>48.77718308</v>
      </c>
      <c r="P1817">
        <v>26.785399999999999</v>
      </c>
      <c r="Q1817" s="86">
        <v>45821</v>
      </c>
      <c r="AB1817">
        <v>5</v>
      </c>
      <c r="AC1817" t="s">
        <v>86</v>
      </c>
    </row>
    <row r="1818" spans="1:29" x14ac:dyDescent="0.2">
      <c r="A1818" t="s">
        <v>4555</v>
      </c>
      <c r="B1818" t="s">
        <v>4556</v>
      </c>
      <c r="C1818" t="s">
        <v>4555</v>
      </c>
      <c r="D1818" t="s">
        <v>84</v>
      </c>
      <c r="E1818" t="s">
        <v>89</v>
      </c>
      <c r="G1818" t="s">
        <v>90</v>
      </c>
      <c r="H1818" t="s">
        <v>163</v>
      </c>
      <c r="I1818" t="s">
        <v>91</v>
      </c>
      <c r="M1818">
        <v>10.522295079999999</v>
      </c>
      <c r="N1818">
        <v>13.926</v>
      </c>
      <c r="O1818">
        <v>8.2550474020000006</v>
      </c>
      <c r="P1818">
        <v>8.7490000000000006</v>
      </c>
      <c r="S1818">
        <v>0.55000000000000004</v>
      </c>
      <c r="W1818">
        <v>6</v>
      </c>
      <c r="X1818" s="86">
        <v>45808</v>
      </c>
      <c r="AB1818">
        <v>4</v>
      </c>
      <c r="AC1818" t="s">
        <v>127</v>
      </c>
    </row>
    <row r="1819" spans="1:29" x14ac:dyDescent="0.2">
      <c r="A1819" t="s">
        <v>4557</v>
      </c>
      <c r="B1819" t="s">
        <v>4558</v>
      </c>
      <c r="C1819" t="s">
        <v>4557</v>
      </c>
      <c r="D1819" t="s">
        <v>84</v>
      </c>
      <c r="E1819" t="s">
        <v>89</v>
      </c>
      <c r="G1819" t="s">
        <v>90</v>
      </c>
      <c r="I1819" t="s">
        <v>91</v>
      </c>
      <c r="J1819" t="s">
        <v>323</v>
      </c>
      <c r="K1819" t="s">
        <v>1670</v>
      </c>
      <c r="L1819">
        <v>19.952000000000002</v>
      </c>
      <c r="M1819">
        <v>19.980438660000001</v>
      </c>
      <c r="N1819">
        <v>19.486000000000001</v>
      </c>
      <c r="O1819">
        <v>19.822244999999999</v>
      </c>
      <c r="P1819">
        <v>21.13</v>
      </c>
      <c r="Q1819" s="86">
        <v>45821</v>
      </c>
      <c r="S1819">
        <v>0.93</v>
      </c>
      <c r="T1819">
        <v>0.93</v>
      </c>
      <c r="V1819" t="s">
        <v>4559</v>
      </c>
      <c r="W1819">
        <v>6</v>
      </c>
      <c r="X1819" s="86">
        <v>45803</v>
      </c>
      <c r="Y1819">
        <v>5</v>
      </c>
      <c r="Z1819" s="86">
        <v>45803</v>
      </c>
      <c r="AA1819">
        <v>4</v>
      </c>
      <c r="AB1819">
        <v>3</v>
      </c>
      <c r="AC1819" t="s">
        <v>156</v>
      </c>
    </row>
    <row r="1820" spans="1:29" x14ac:dyDescent="0.2">
      <c r="A1820" t="s">
        <v>4560</v>
      </c>
      <c r="B1820" t="s">
        <v>4561</v>
      </c>
      <c r="C1820" t="s">
        <v>4560</v>
      </c>
      <c r="D1820" t="s">
        <v>84</v>
      </c>
      <c r="E1820" t="s">
        <v>434</v>
      </c>
      <c r="G1820" t="s">
        <v>90</v>
      </c>
      <c r="I1820" t="s">
        <v>91</v>
      </c>
      <c r="J1820" t="s">
        <v>323</v>
      </c>
      <c r="Q1820" s="86">
        <v>45154</v>
      </c>
      <c r="V1820" t="s">
        <v>4562</v>
      </c>
      <c r="AA1820">
        <v>2</v>
      </c>
      <c r="AB1820">
        <v>2</v>
      </c>
      <c r="AC1820" t="s">
        <v>153</v>
      </c>
    </row>
    <row r="1821" spans="1:29" x14ac:dyDescent="0.2">
      <c r="A1821" t="s">
        <v>4563</v>
      </c>
      <c r="B1821" t="s">
        <v>4564</v>
      </c>
      <c r="C1821" t="s">
        <v>4563</v>
      </c>
      <c r="D1821" t="s">
        <v>84</v>
      </c>
      <c r="E1821" t="s">
        <v>116</v>
      </c>
      <c r="G1821" t="s">
        <v>90</v>
      </c>
      <c r="H1821" t="s">
        <v>196</v>
      </c>
      <c r="AB1821">
        <v>2</v>
      </c>
      <c r="AC1821" t="s">
        <v>153</v>
      </c>
    </row>
    <row r="1822" spans="1:29" x14ac:dyDescent="0.2">
      <c r="A1822" t="s">
        <v>4565</v>
      </c>
      <c r="B1822" t="s">
        <v>4566</v>
      </c>
      <c r="C1822" t="s">
        <v>4565</v>
      </c>
      <c r="D1822" t="s">
        <v>84</v>
      </c>
      <c r="E1822" t="s">
        <v>116</v>
      </c>
      <c r="G1822" t="s">
        <v>90</v>
      </c>
      <c r="H1822" t="s">
        <v>196</v>
      </c>
      <c r="AB1822">
        <v>2</v>
      </c>
      <c r="AC1822" t="s">
        <v>153</v>
      </c>
    </row>
    <row r="1823" spans="1:29" x14ac:dyDescent="0.2">
      <c r="A1823" t="s">
        <v>4567</v>
      </c>
      <c r="B1823" t="s">
        <v>4568</v>
      </c>
      <c r="C1823" t="s">
        <v>4567</v>
      </c>
      <c r="D1823" t="s">
        <v>84</v>
      </c>
      <c r="E1823" t="s">
        <v>89</v>
      </c>
      <c r="G1823" t="s">
        <v>90</v>
      </c>
      <c r="I1823" t="s">
        <v>91</v>
      </c>
      <c r="J1823" t="s">
        <v>323</v>
      </c>
      <c r="K1823" t="s">
        <v>1055</v>
      </c>
      <c r="L1823">
        <v>7.8929999999999998</v>
      </c>
      <c r="M1823">
        <v>8.1570047280000004</v>
      </c>
      <c r="N1823">
        <v>8.5039999999999996</v>
      </c>
      <c r="O1823">
        <v>7.1555087850000003</v>
      </c>
      <c r="P1823">
        <v>6.601</v>
      </c>
      <c r="Q1823" s="86">
        <v>45821</v>
      </c>
      <c r="S1823">
        <v>0.72</v>
      </c>
      <c r="T1823">
        <v>0.65</v>
      </c>
      <c r="V1823" t="s">
        <v>4569</v>
      </c>
      <c r="W1823">
        <v>4</v>
      </c>
      <c r="X1823" s="86">
        <v>45777</v>
      </c>
      <c r="Y1823">
        <v>3</v>
      </c>
      <c r="Z1823" s="86">
        <v>45777</v>
      </c>
      <c r="AA1823">
        <v>2</v>
      </c>
      <c r="AB1823">
        <v>3</v>
      </c>
      <c r="AC1823" t="s">
        <v>156</v>
      </c>
    </row>
    <row r="1824" spans="1:29" x14ac:dyDescent="0.2">
      <c r="A1824" t="s">
        <v>4570</v>
      </c>
      <c r="B1824" t="s">
        <v>4571</v>
      </c>
      <c r="C1824" t="s">
        <v>4570</v>
      </c>
      <c r="D1824" t="s">
        <v>84</v>
      </c>
      <c r="E1824" t="s">
        <v>89</v>
      </c>
      <c r="F1824" t="s">
        <v>642</v>
      </c>
      <c r="G1824" t="s">
        <v>90</v>
      </c>
      <c r="I1824" t="s">
        <v>91</v>
      </c>
      <c r="J1824" t="s">
        <v>323</v>
      </c>
      <c r="K1824" t="s">
        <v>1055</v>
      </c>
      <c r="L1824">
        <v>10.565</v>
      </c>
      <c r="M1824">
        <v>10.364793260000001</v>
      </c>
      <c r="N1824">
        <v>10.808</v>
      </c>
      <c r="O1824">
        <v>10.09297256</v>
      </c>
      <c r="P1824">
        <v>10.497999999999999</v>
      </c>
      <c r="Q1824" s="86">
        <v>45821</v>
      </c>
      <c r="S1824">
        <v>0.84</v>
      </c>
      <c r="T1824">
        <v>0.75</v>
      </c>
      <c r="W1824">
        <v>5</v>
      </c>
      <c r="X1824" s="86">
        <v>45777</v>
      </c>
      <c r="Y1824">
        <v>3</v>
      </c>
      <c r="Z1824" s="86">
        <v>45777</v>
      </c>
      <c r="AA1824">
        <v>3</v>
      </c>
      <c r="AB1824">
        <v>3</v>
      </c>
      <c r="AC1824" t="s">
        <v>156</v>
      </c>
    </row>
    <row r="1825" spans="1:29" x14ac:dyDescent="0.2">
      <c r="A1825" t="s">
        <v>4572</v>
      </c>
      <c r="B1825" t="s">
        <v>4573</v>
      </c>
      <c r="C1825" t="s">
        <v>4572</v>
      </c>
      <c r="D1825" t="s">
        <v>84</v>
      </c>
      <c r="E1825" t="s">
        <v>116</v>
      </c>
      <c r="G1825" t="s">
        <v>90</v>
      </c>
      <c r="H1825" t="s">
        <v>225</v>
      </c>
      <c r="M1825">
        <v>30.874104089999999</v>
      </c>
      <c r="N1825">
        <v>33.015900000000002</v>
      </c>
      <c r="O1825">
        <v>29.65332781</v>
      </c>
      <c r="P1825">
        <v>29.191099999999999</v>
      </c>
      <c r="Q1825" s="86">
        <v>45575</v>
      </c>
      <c r="AB1825">
        <v>5</v>
      </c>
      <c r="AC1825" t="s">
        <v>86</v>
      </c>
    </row>
    <row r="1826" spans="1:29" x14ac:dyDescent="0.2">
      <c r="A1826" t="s">
        <v>4574</v>
      </c>
      <c r="B1826" t="s">
        <v>4575</v>
      </c>
      <c r="C1826" t="s">
        <v>4574</v>
      </c>
      <c r="D1826" t="s">
        <v>84</v>
      </c>
      <c r="E1826" t="s">
        <v>89</v>
      </c>
      <c r="G1826" t="s">
        <v>90</v>
      </c>
      <c r="H1826" t="s">
        <v>4576</v>
      </c>
      <c r="I1826" t="s">
        <v>91</v>
      </c>
      <c r="N1826">
        <v>9.8629999999999995</v>
      </c>
      <c r="O1826">
        <v>5.6178468190000004</v>
      </c>
      <c r="P1826">
        <v>3.1840000000000002</v>
      </c>
      <c r="S1826">
        <v>0.08</v>
      </c>
      <c r="W1826">
        <v>4</v>
      </c>
      <c r="X1826" s="86">
        <v>45772</v>
      </c>
      <c r="Y1826">
        <v>3</v>
      </c>
      <c r="Z1826" s="86">
        <v>45772</v>
      </c>
      <c r="AB1826">
        <v>3</v>
      </c>
      <c r="AC1826" t="s">
        <v>156</v>
      </c>
    </row>
    <row r="1827" spans="1:29" x14ac:dyDescent="0.2">
      <c r="A1827" t="s">
        <v>4577</v>
      </c>
      <c r="B1827" t="s">
        <v>4578</v>
      </c>
      <c r="C1827" t="s">
        <v>4577</v>
      </c>
      <c r="D1827" t="s">
        <v>84</v>
      </c>
      <c r="E1827" t="s">
        <v>89</v>
      </c>
      <c r="G1827" t="s">
        <v>90</v>
      </c>
      <c r="H1827" t="s">
        <v>1196</v>
      </c>
      <c r="I1827" t="s">
        <v>91</v>
      </c>
      <c r="N1827">
        <v>10.032999999999999</v>
      </c>
      <c r="O1827">
        <v>6.5086062699999996</v>
      </c>
      <c r="P1827">
        <v>5.2720000000000002</v>
      </c>
      <c r="S1827">
        <v>0.05</v>
      </c>
      <c r="W1827">
        <v>4</v>
      </c>
      <c r="X1827" s="86">
        <v>45772</v>
      </c>
      <c r="Y1827">
        <v>3</v>
      </c>
      <c r="Z1827" s="86">
        <v>45772</v>
      </c>
      <c r="AB1827">
        <v>3</v>
      </c>
      <c r="AC1827" t="s">
        <v>156</v>
      </c>
    </row>
    <row r="1828" spans="1:29" x14ac:dyDescent="0.2">
      <c r="A1828" t="s">
        <v>4579</v>
      </c>
      <c r="B1828" t="s">
        <v>4580</v>
      </c>
      <c r="C1828" t="s">
        <v>4579</v>
      </c>
      <c r="D1828" t="s">
        <v>84</v>
      </c>
      <c r="E1828" t="s">
        <v>89</v>
      </c>
      <c r="G1828" t="s">
        <v>90</v>
      </c>
      <c r="H1828" t="s">
        <v>1196</v>
      </c>
      <c r="I1828" t="s">
        <v>91</v>
      </c>
      <c r="P1828">
        <v>11.807</v>
      </c>
      <c r="S1828">
        <v>0.49</v>
      </c>
      <c r="W1828">
        <v>6</v>
      </c>
      <c r="X1828" s="86">
        <v>45772</v>
      </c>
      <c r="Y1828">
        <v>4</v>
      </c>
      <c r="Z1828" s="86">
        <v>45772</v>
      </c>
      <c r="AB1828">
        <v>3</v>
      </c>
      <c r="AC1828" t="s">
        <v>156</v>
      </c>
    </row>
    <row r="1829" spans="1:29" x14ac:dyDescent="0.2">
      <c r="A1829" t="s">
        <v>4581</v>
      </c>
      <c r="B1829" t="s">
        <v>4582</v>
      </c>
      <c r="C1829" t="s">
        <v>4581</v>
      </c>
      <c r="D1829" t="s">
        <v>84</v>
      </c>
      <c r="E1829" t="s">
        <v>89</v>
      </c>
      <c r="F1829" t="s">
        <v>642</v>
      </c>
      <c r="G1829" t="s">
        <v>90</v>
      </c>
      <c r="I1829" t="s">
        <v>91</v>
      </c>
      <c r="J1829" t="s">
        <v>323</v>
      </c>
      <c r="K1829" t="s">
        <v>1915</v>
      </c>
      <c r="L1829">
        <v>9.3290000000000006</v>
      </c>
      <c r="M1829">
        <v>9.1444535049999995</v>
      </c>
      <c r="N1829">
        <v>9.6150000000000002</v>
      </c>
      <c r="O1829">
        <v>7.7280482719999997</v>
      </c>
      <c r="P1829">
        <v>7.03</v>
      </c>
      <c r="Q1829" s="86">
        <v>45821</v>
      </c>
      <c r="S1829">
        <v>0.47</v>
      </c>
      <c r="V1829" t="s">
        <v>4583</v>
      </c>
      <c r="W1829">
        <v>5</v>
      </c>
      <c r="X1829" s="86">
        <v>45737</v>
      </c>
      <c r="Y1829">
        <v>3</v>
      </c>
      <c r="Z1829" s="86">
        <v>45657</v>
      </c>
      <c r="AA1829">
        <v>3</v>
      </c>
      <c r="AB1829">
        <v>3</v>
      </c>
      <c r="AC1829" t="s">
        <v>156</v>
      </c>
    </row>
    <row r="1830" spans="1:29" x14ac:dyDescent="0.2">
      <c r="A1830" t="s">
        <v>4584</v>
      </c>
      <c r="B1830" t="s">
        <v>4585</v>
      </c>
      <c r="C1830" t="s">
        <v>4584</v>
      </c>
      <c r="D1830" t="s">
        <v>84</v>
      </c>
      <c r="F1830" t="s">
        <v>117</v>
      </c>
      <c r="G1830" t="s">
        <v>90</v>
      </c>
      <c r="L1830">
        <v>30.8964</v>
      </c>
      <c r="M1830">
        <v>20.31337705</v>
      </c>
      <c r="N1830">
        <v>19.799399999999999</v>
      </c>
      <c r="O1830">
        <v>17.898065030000001</v>
      </c>
      <c r="P1830">
        <v>21.200800000000001</v>
      </c>
      <c r="Q1830" s="86">
        <v>45821</v>
      </c>
      <c r="AB1830">
        <v>5</v>
      </c>
      <c r="AC1830" t="s">
        <v>86</v>
      </c>
    </row>
    <row r="1831" spans="1:29" x14ac:dyDescent="0.2">
      <c r="A1831" t="s">
        <v>4586</v>
      </c>
      <c r="B1831" t="s">
        <v>4587</v>
      </c>
      <c r="C1831" t="s">
        <v>4586</v>
      </c>
      <c r="D1831" t="s">
        <v>84</v>
      </c>
      <c r="E1831" t="s">
        <v>89</v>
      </c>
      <c r="G1831" t="s">
        <v>90</v>
      </c>
      <c r="I1831" t="s">
        <v>91</v>
      </c>
      <c r="J1831" t="s">
        <v>323</v>
      </c>
      <c r="K1831" t="s">
        <v>1236</v>
      </c>
      <c r="L1831">
        <v>14.276999999999999</v>
      </c>
      <c r="M1831">
        <v>10.53294395</v>
      </c>
      <c r="N1831">
        <v>14.071</v>
      </c>
      <c r="O1831">
        <v>10.068871529999999</v>
      </c>
      <c r="P1831">
        <v>10.016999999999999</v>
      </c>
      <c r="Q1831" s="86">
        <v>45821</v>
      </c>
      <c r="S1831">
        <v>0.13</v>
      </c>
      <c r="T1831">
        <v>0.1</v>
      </c>
      <c r="V1831" t="s">
        <v>4588</v>
      </c>
      <c r="W1831">
        <v>5</v>
      </c>
      <c r="X1831" s="86">
        <v>45706</v>
      </c>
      <c r="Y1831">
        <v>4</v>
      </c>
      <c r="Z1831" s="86">
        <v>44897</v>
      </c>
      <c r="AA1831">
        <v>3</v>
      </c>
      <c r="AB1831">
        <v>3</v>
      </c>
      <c r="AC1831" t="s">
        <v>156</v>
      </c>
    </row>
    <row r="1832" spans="1:29" x14ac:dyDescent="0.2">
      <c r="A1832" t="s">
        <v>4589</v>
      </c>
      <c r="B1832" t="s">
        <v>4590</v>
      </c>
      <c r="C1832" t="s">
        <v>4589</v>
      </c>
      <c r="D1832" t="s">
        <v>84</v>
      </c>
      <c r="E1832" t="s">
        <v>89</v>
      </c>
      <c r="F1832" t="s">
        <v>642</v>
      </c>
      <c r="G1832" t="s">
        <v>90</v>
      </c>
      <c r="I1832" t="s">
        <v>91</v>
      </c>
      <c r="J1832" t="s">
        <v>323</v>
      </c>
      <c r="K1832" t="s">
        <v>1105</v>
      </c>
      <c r="L1832">
        <v>16.975000000000001</v>
      </c>
      <c r="M1832">
        <v>15.9611558</v>
      </c>
      <c r="N1832">
        <v>17.344000000000001</v>
      </c>
      <c r="O1832">
        <v>17.407107629999999</v>
      </c>
      <c r="P1832">
        <v>18.532</v>
      </c>
      <c r="Q1832" s="86">
        <v>45821</v>
      </c>
      <c r="S1832">
        <v>0.85</v>
      </c>
      <c r="T1832">
        <v>0.75</v>
      </c>
      <c r="V1832" t="s">
        <v>4591</v>
      </c>
      <c r="W1832">
        <v>6</v>
      </c>
      <c r="X1832" s="86">
        <v>45657</v>
      </c>
      <c r="Y1832">
        <v>4</v>
      </c>
      <c r="Z1832" s="86">
        <v>45382</v>
      </c>
      <c r="AA1832">
        <v>3</v>
      </c>
      <c r="AB1832">
        <v>3</v>
      </c>
      <c r="AC1832" t="s">
        <v>156</v>
      </c>
    </row>
    <row r="1833" spans="1:29" x14ac:dyDescent="0.2">
      <c r="A1833" t="s">
        <v>4592</v>
      </c>
      <c r="B1833" t="s">
        <v>4593</v>
      </c>
      <c r="C1833" t="s">
        <v>4592</v>
      </c>
      <c r="D1833" t="s">
        <v>84</v>
      </c>
      <c r="E1833" t="s">
        <v>89</v>
      </c>
      <c r="F1833" t="s">
        <v>642</v>
      </c>
      <c r="G1833" t="s">
        <v>90</v>
      </c>
      <c r="I1833" t="s">
        <v>91</v>
      </c>
      <c r="J1833" t="s">
        <v>323</v>
      </c>
      <c r="K1833" t="s">
        <v>1105</v>
      </c>
      <c r="L1833">
        <v>22.484999999999999</v>
      </c>
      <c r="M1833">
        <v>22.137919570000001</v>
      </c>
      <c r="N1833">
        <v>24.766999999999999</v>
      </c>
      <c r="O1833">
        <v>26.012448209999999</v>
      </c>
      <c r="P1833">
        <v>27.5</v>
      </c>
      <c r="Q1833" s="86">
        <v>45821</v>
      </c>
      <c r="S1833">
        <v>0.87</v>
      </c>
      <c r="T1833">
        <v>0.75</v>
      </c>
      <c r="V1833" t="s">
        <v>4594</v>
      </c>
      <c r="W1833">
        <v>6</v>
      </c>
      <c r="X1833" s="86">
        <v>45657</v>
      </c>
      <c r="Y1833">
        <v>5</v>
      </c>
      <c r="Z1833" s="86">
        <v>45382</v>
      </c>
      <c r="AA1833">
        <v>3</v>
      </c>
      <c r="AB1833">
        <v>3</v>
      </c>
      <c r="AC1833" t="s">
        <v>156</v>
      </c>
    </row>
    <row r="1834" spans="1:29" x14ac:dyDescent="0.2">
      <c r="A1834" t="s">
        <v>16208</v>
      </c>
      <c r="B1834" t="s">
        <v>16209</v>
      </c>
      <c r="C1834" t="s">
        <v>16208</v>
      </c>
      <c r="D1834" t="s">
        <v>84</v>
      </c>
      <c r="E1834" t="s">
        <v>89</v>
      </c>
      <c r="G1834" t="s">
        <v>90</v>
      </c>
      <c r="I1834" t="s">
        <v>91</v>
      </c>
      <c r="L1834">
        <v>15.632</v>
      </c>
      <c r="M1834">
        <v>13.714178309999999</v>
      </c>
      <c r="N1834">
        <v>16.010999999999999</v>
      </c>
      <c r="O1834">
        <v>15.49113891</v>
      </c>
      <c r="P1834">
        <v>15.257999999999999</v>
      </c>
      <c r="Q1834" s="86">
        <v>45821</v>
      </c>
      <c r="S1834">
        <v>0.89</v>
      </c>
      <c r="W1834">
        <v>5</v>
      </c>
      <c r="X1834" s="86">
        <v>45657</v>
      </c>
      <c r="Y1834">
        <v>4</v>
      </c>
      <c r="Z1834" s="86">
        <v>45382</v>
      </c>
      <c r="AB1834">
        <v>3</v>
      </c>
      <c r="AC1834" t="s">
        <v>156</v>
      </c>
    </row>
    <row r="1835" spans="1:29" x14ac:dyDescent="0.2">
      <c r="A1835" t="s">
        <v>4595</v>
      </c>
      <c r="B1835" t="s">
        <v>4596</v>
      </c>
      <c r="C1835" t="s">
        <v>4595</v>
      </c>
      <c r="D1835" t="s">
        <v>84</v>
      </c>
      <c r="E1835" t="s">
        <v>89</v>
      </c>
      <c r="F1835" t="s">
        <v>642</v>
      </c>
      <c r="G1835" t="s">
        <v>90</v>
      </c>
      <c r="I1835" t="s">
        <v>91</v>
      </c>
      <c r="J1835" t="s">
        <v>323</v>
      </c>
      <c r="K1835" t="s">
        <v>1572</v>
      </c>
      <c r="L1835">
        <v>10.039</v>
      </c>
      <c r="M1835">
        <v>10.61659899</v>
      </c>
      <c r="N1835">
        <v>10.692</v>
      </c>
      <c r="O1835">
        <v>9.4665803850000003</v>
      </c>
      <c r="P1835">
        <v>7.9489999999999998</v>
      </c>
      <c r="Q1835" s="86">
        <v>45821</v>
      </c>
      <c r="S1835">
        <v>0.93</v>
      </c>
      <c r="T1835">
        <v>0.75</v>
      </c>
      <c r="V1835" t="s">
        <v>4597</v>
      </c>
      <c r="W1835">
        <v>5</v>
      </c>
      <c r="X1835" s="86">
        <v>45748</v>
      </c>
      <c r="Y1835">
        <v>5</v>
      </c>
      <c r="Z1835" s="86">
        <v>45657</v>
      </c>
      <c r="AA1835">
        <v>3</v>
      </c>
      <c r="AB1835">
        <v>3</v>
      </c>
      <c r="AC1835" t="s">
        <v>156</v>
      </c>
    </row>
    <row r="1836" spans="1:29" x14ac:dyDescent="0.2">
      <c r="A1836" t="s">
        <v>4598</v>
      </c>
      <c r="B1836" t="s">
        <v>4599</v>
      </c>
      <c r="C1836" t="s">
        <v>4598</v>
      </c>
      <c r="D1836" t="s">
        <v>84</v>
      </c>
      <c r="E1836" t="s">
        <v>89</v>
      </c>
      <c r="F1836" t="s">
        <v>642</v>
      </c>
      <c r="G1836" t="s">
        <v>90</v>
      </c>
      <c r="I1836" t="s">
        <v>91</v>
      </c>
      <c r="J1836" t="s">
        <v>323</v>
      </c>
      <c r="K1836" t="s">
        <v>1572</v>
      </c>
      <c r="L1836">
        <v>9.2680000000000007</v>
      </c>
      <c r="M1836">
        <v>9.8989232719999993</v>
      </c>
      <c r="N1836">
        <v>10.18</v>
      </c>
      <c r="O1836">
        <v>8.3881514460000002</v>
      </c>
      <c r="P1836">
        <v>6.4580000000000002</v>
      </c>
      <c r="Q1836" s="86">
        <v>45821</v>
      </c>
      <c r="S1836">
        <v>0.93</v>
      </c>
      <c r="T1836">
        <v>0.75</v>
      </c>
      <c r="V1836" t="s">
        <v>4600</v>
      </c>
      <c r="W1836">
        <v>4</v>
      </c>
      <c r="X1836" s="86">
        <v>45748</v>
      </c>
      <c r="Y1836">
        <v>4</v>
      </c>
      <c r="Z1836" s="86">
        <v>45657</v>
      </c>
      <c r="AA1836">
        <v>3</v>
      </c>
      <c r="AB1836">
        <v>3</v>
      </c>
      <c r="AC1836" t="s">
        <v>156</v>
      </c>
    </row>
    <row r="1837" spans="1:29" x14ac:dyDescent="0.2">
      <c r="A1837" t="s">
        <v>17245</v>
      </c>
      <c r="B1837" t="s">
        <v>17246</v>
      </c>
      <c r="C1837" t="s">
        <v>17245</v>
      </c>
      <c r="D1837" t="s">
        <v>84</v>
      </c>
      <c r="E1837" t="s">
        <v>89</v>
      </c>
      <c r="G1837" t="s">
        <v>90</v>
      </c>
      <c r="I1837" t="s">
        <v>91</v>
      </c>
      <c r="L1837">
        <v>16.271000000000001</v>
      </c>
      <c r="M1837">
        <v>13.22871688</v>
      </c>
      <c r="N1837">
        <v>16.638000000000002</v>
      </c>
      <c r="O1837">
        <v>12.49497362</v>
      </c>
      <c r="P1837">
        <v>12.023</v>
      </c>
      <c r="Q1837" s="86">
        <v>45821</v>
      </c>
      <c r="S1837">
        <v>0.09</v>
      </c>
      <c r="W1837">
        <v>6</v>
      </c>
      <c r="X1837" s="86">
        <v>45783</v>
      </c>
      <c r="Y1837">
        <v>5</v>
      </c>
      <c r="Z1837" s="86">
        <v>45783</v>
      </c>
      <c r="AB1837">
        <v>3</v>
      </c>
      <c r="AC1837" t="s">
        <v>156</v>
      </c>
    </row>
    <row r="1838" spans="1:29" x14ac:dyDescent="0.2">
      <c r="A1838" t="s">
        <v>4601</v>
      </c>
      <c r="B1838" t="s">
        <v>4602</v>
      </c>
      <c r="C1838" t="s">
        <v>4601</v>
      </c>
      <c r="D1838" t="s">
        <v>84</v>
      </c>
      <c r="E1838" t="s">
        <v>89</v>
      </c>
      <c r="G1838" t="s">
        <v>90</v>
      </c>
      <c r="H1838" t="s">
        <v>4603</v>
      </c>
      <c r="I1838" t="s">
        <v>91</v>
      </c>
      <c r="L1838">
        <v>8.4109999999999996</v>
      </c>
      <c r="M1838">
        <v>0.73608772200000006</v>
      </c>
      <c r="N1838">
        <v>8.2799999999999994</v>
      </c>
      <c r="O1838">
        <v>0.22288101599999999</v>
      </c>
      <c r="P1838">
        <v>7.5670000000000002</v>
      </c>
      <c r="Q1838" s="86">
        <v>45821</v>
      </c>
      <c r="W1838">
        <v>2</v>
      </c>
      <c r="X1838" s="86">
        <v>45705</v>
      </c>
      <c r="Y1838">
        <v>2</v>
      </c>
      <c r="Z1838" s="86">
        <v>45657</v>
      </c>
      <c r="AB1838">
        <v>2</v>
      </c>
      <c r="AC1838" t="s">
        <v>153</v>
      </c>
    </row>
    <row r="1839" spans="1:29" x14ac:dyDescent="0.2">
      <c r="A1839" t="s">
        <v>4604</v>
      </c>
      <c r="B1839" t="s">
        <v>4605</v>
      </c>
      <c r="C1839" t="s">
        <v>4604</v>
      </c>
      <c r="D1839" t="s">
        <v>84</v>
      </c>
      <c r="E1839" t="s">
        <v>89</v>
      </c>
      <c r="G1839" t="s">
        <v>90</v>
      </c>
      <c r="H1839" t="s">
        <v>4603</v>
      </c>
      <c r="I1839" t="s">
        <v>91</v>
      </c>
      <c r="L1839">
        <v>8.4</v>
      </c>
      <c r="M1839">
        <v>0.73285681700000005</v>
      </c>
      <c r="N1839">
        <v>8.2620000000000005</v>
      </c>
      <c r="O1839">
        <v>0.19447534499999999</v>
      </c>
      <c r="P1839">
        <v>7.5670000000000002</v>
      </c>
      <c r="Q1839" s="86">
        <v>45821</v>
      </c>
      <c r="W1839">
        <v>1</v>
      </c>
      <c r="X1839" s="86">
        <v>45705</v>
      </c>
      <c r="Y1839">
        <v>1</v>
      </c>
      <c r="Z1839" s="86">
        <v>45657</v>
      </c>
      <c r="AB1839">
        <v>1</v>
      </c>
      <c r="AC1839" t="s">
        <v>124</v>
      </c>
    </row>
    <row r="1840" spans="1:29" x14ac:dyDescent="0.2">
      <c r="A1840" t="s">
        <v>4606</v>
      </c>
      <c r="B1840" t="s">
        <v>4607</v>
      </c>
      <c r="C1840" t="s">
        <v>4606</v>
      </c>
      <c r="D1840" t="s">
        <v>84</v>
      </c>
      <c r="E1840" t="s">
        <v>89</v>
      </c>
      <c r="G1840" t="s">
        <v>90</v>
      </c>
      <c r="H1840" t="s">
        <v>1196</v>
      </c>
      <c r="I1840" t="s">
        <v>91</v>
      </c>
      <c r="L1840">
        <v>9.5239999999999991</v>
      </c>
      <c r="M1840">
        <v>10.421951419999999</v>
      </c>
      <c r="N1840">
        <v>11.065</v>
      </c>
      <c r="O1840">
        <v>10.72953819</v>
      </c>
      <c r="P1840">
        <v>7.516</v>
      </c>
      <c r="Q1840" s="86">
        <v>45821</v>
      </c>
      <c r="S1840">
        <v>0.61</v>
      </c>
      <c r="W1840">
        <v>5</v>
      </c>
      <c r="X1840" s="86">
        <v>45699</v>
      </c>
      <c r="Y1840">
        <v>5</v>
      </c>
      <c r="Z1840" s="86">
        <v>45657</v>
      </c>
      <c r="AB1840">
        <v>3</v>
      </c>
      <c r="AC1840" t="s">
        <v>156</v>
      </c>
    </row>
    <row r="1841" spans="1:29" x14ac:dyDescent="0.2">
      <c r="A1841" t="s">
        <v>4608</v>
      </c>
      <c r="B1841" t="s">
        <v>4609</v>
      </c>
      <c r="C1841" t="s">
        <v>4608</v>
      </c>
      <c r="D1841" t="s">
        <v>84</v>
      </c>
      <c r="E1841" t="s">
        <v>89</v>
      </c>
      <c r="G1841" t="s">
        <v>90</v>
      </c>
      <c r="H1841" t="s">
        <v>2291</v>
      </c>
      <c r="I1841" t="s">
        <v>91</v>
      </c>
      <c r="M1841">
        <v>9.6146544009999992</v>
      </c>
      <c r="N1841">
        <v>10.034000000000001</v>
      </c>
      <c r="O1841">
        <v>6.5103143809999997</v>
      </c>
      <c r="P1841">
        <v>5.2709999999999999</v>
      </c>
      <c r="S1841">
        <v>0.1</v>
      </c>
      <c r="W1841">
        <v>4</v>
      </c>
      <c r="X1841" s="86">
        <v>45772</v>
      </c>
      <c r="Y1841">
        <v>3</v>
      </c>
      <c r="Z1841" s="86">
        <v>45772</v>
      </c>
      <c r="AB1841">
        <v>3</v>
      </c>
      <c r="AC1841" t="s">
        <v>156</v>
      </c>
    </row>
    <row r="1842" spans="1:29" x14ac:dyDescent="0.2">
      <c r="A1842" t="s">
        <v>4610</v>
      </c>
      <c r="B1842" t="s">
        <v>4611</v>
      </c>
      <c r="C1842" t="s">
        <v>4610</v>
      </c>
      <c r="D1842" t="s">
        <v>84</v>
      </c>
      <c r="E1842" t="s">
        <v>89</v>
      </c>
      <c r="F1842" t="s">
        <v>642</v>
      </c>
      <c r="G1842" t="s">
        <v>90</v>
      </c>
      <c r="I1842" t="s">
        <v>91</v>
      </c>
      <c r="J1842" t="s">
        <v>323</v>
      </c>
      <c r="K1842" t="s">
        <v>1633</v>
      </c>
      <c r="M1842">
        <v>8.9273217359999997</v>
      </c>
      <c r="N1842">
        <v>8.7840000000000007</v>
      </c>
      <c r="O1842">
        <v>7.4271629470000002</v>
      </c>
      <c r="P1842">
        <v>6.5620000000000003</v>
      </c>
      <c r="Q1842" s="86">
        <v>45434</v>
      </c>
      <c r="S1842">
        <v>0.65</v>
      </c>
      <c r="W1842">
        <v>4</v>
      </c>
      <c r="X1842" s="86">
        <v>45521</v>
      </c>
      <c r="Y1842">
        <v>3</v>
      </c>
      <c r="Z1842" s="86">
        <v>45382</v>
      </c>
      <c r="AA1842">
        <v>3</v>
      </c>
      <c r="AB1842">
        <v>3</v>
      </c>
      <c r="AC1842" t="s">
        <v>156</v>
      </c>
    </row>
    <row r="1843" spans="1:29" x14ac:dyDescent="0.2">
      <c r="A1843" t="s">
        <v>4612</v>
      </c>
      <c r="B1843" t="s">
        <v>4613</v>
      </c>
      <c r="C1843" t="s">
        <v>4612</v>
      </c>
      <c r="D1843" t="s">
        <v>84</v>
      </c>
      <c r="E1843" t="s">
        <v>89</v>
      </c>
      <c r="G1843" t="s">
        <v>90</v>
      </c>
      <c r="H1843" t="s">
        <v>1196</v>
      </c>
      <c r="I1843" t="s">
        <v>91</v>
      </c>
      <c r="N1843">
        <v>8.0830000000000002</v>
      </c>
      <c r="O1843">
        <v>4.2231842979999996</v>
      </c>
      <c r="P1843">
        <v>2.9359999999999999</v>
      </c>
      <c r="S1843">
        <v>0.18</v>
      </c>
      <c r="W1843">
        <v>4</v>
      </c>
      <c r="X1843" s="86">
        <v>45778</v>
      </c>
      <c r="AB1843">
        <v>3</v>
      </c>
      <c r="AC1843" t="s">
        <v>156</v>
      </c>
    </row>
    <row r="1844" spans="1:29" x14ac:dyDescent="0.2">
      <c r="A1844" t="s">
        <v>4614</v>
      </c>
      <c r="B1844" t="s">
        <v>4615</v>
      </c>
      <c r="C1844" t="s">
        <v>4614</v>
      </c>
      <c r="D1844" t="s">
        <v>84</v>
      </c>
      <c r="E1844" t="s">
        <v>89</v>
      </c>
      <c r="F1844" t="s">
        <v>642</v>
      </c>
      <c r="G1844" t="s">
        <v>90</v>
      </c>
      <c r="I1844" t="s">
        <v>91</v>
      </c>
      <c r="J1844" t="s">
        <v>323</v>
      </c>
      <c r="K1844" t="s">
        <v>1457</v>
      </c>
      <c r="N1844">
        <v>9.86</v>
      </c>
      <c r="O1844">
        <v>6.31039189</v>
      </c>
      <c r="P1844">
        <v>3.843</v>
      </c>
      <c r="Q1844" s="86">
        <v>45434</v>
      </c>
      <c r="S1844">
        <v>0.28000000000000003</v>
      </c>
      <c r="W1844">
        <v>4</v>
      </c>
      <c r="X1844" s="86">
        <v>45778</v>
      </c>
      <c r="AA1844">
        <v>3</v>
      </c>
      <c r="AB1844">
        <v>3</v>
      </c>
      <c r="AC1844" t="s">
        <v>156</v>
      </c>
    </row>
    <row r="1845" spans="1:29" x14ac:dyDescent="0.2">
      <c r="A1845" t="s">
        <v>4616</v>
      </c>
      <c r="B1845" t="s">
        <v>4617</v>
      </c>
      <c r="C1845" t="s">
        <v>4616</v>
      </c>
      <c r="D1845" t="s">
        <v>84</v>
      </c>
      <c r="E1845" t="s">
        <v>89</v>
      </c>
      <c r="F1845" t="s">
        <v>642</v>
      </c>
      <c r="G1845" t="s">
        <v>90</v>
      </c>
      <c r="I1845" t="s">
        <v>91</v>
      </c>
      <c r="J1845" t="s">
        <v>323</v>
      </c>
      <c r="K1845" t="s">
        <v>1457</v>
      </c>
      <c r="N1845">
        <v>11.193</v>
      </c>
      <c r="O1845">
        <v>9.1647762430000004</v>
      </c>
      <c r="P1845">
        <v>8.7360000000000007</v>
      </c>
      <c r="Q1845" s="86">
        <v>45434</v>
      </c>
      <c r="S1845">
        <v>0.12</v>
      </c>
      <c r="V1845" t="s">
        <v>4618</v>
      </c>
      <c r="W1845">
        <v>6</v>
      </c>
      <c r="X1845" s="86">
        <v>45778</v>
      </c>
      <c r="AA1845">
        <v>3</v>
      </c>
      <c r="AB1845">
        <v>4</v>
      </c>
      <c r="AC1845" t="s">
        <v>127</v>
      </c>
    </row>
    <row r="1846" spans="1:29" x14ac:dyDescent="0.2">
      <c r="A1846" t="s">
        <v>4619</v>
      </c>
      <c r="B1846" t="s">
        <v>4620</v>
      </c>
      <c r="C1846" t="s">
        <v>4619</v>
      </c>
      <c r="D1846" t="s">
        <v>84</v>
      </c>
      <c r="E1846" t="s">
        <v>89</v>
      </c>
      <c r="F1846" t="s">
        <v>642</v>
      </c>
      <c r="G1846" t="s">
        <v>90</v>
      </c>
      <c r="I1846" t="s">
        <v>91</v>
      </c>
      <c r="J1846" t="s">
        <v>323</v>
      </c>
      <c r="K1846" t="s">
        <v>1457</v>
      </c>
      <c r="N1846">
        <v>14.214</v>
      </c>
      <c r="O1846">
        <v>12.76879263</v>
      </c>
      <c r="P1846">
        <v>12.961</v>
      </c>
      <c r="Q1846" s="86">
        <v>45434</v>
      </c>
      <c r="S1846">
        <v>0.1</v>
      </c>
      <c r="W1846">
        <v>6</v>
      </c>
      <c r="X1846" s="86">
        <v>45778</v>
      </c>
      <c r="AA1846">
        <v>3</v>
      </c>
      <c r="AB1846">
        <v>4</v>
      </c>
      <c r="AC1846" t="s">
        <v>127</v>
      </c>
    </row>
    <row r="1847" spans="1:29" x14ac:dyDescent="0.2">
      <c r="A1847" t="s">
        <v>4621</v>
      </c>
      <c r="B1847" t="s">
        <v>4622</v>
      </c>
      <c r="C1847" t="s">
        <v>4621</v>
      </c>
      <c r="D1847" t="s">
        <v>84</v>
      </c>
      <c r="E1847" t="s">
        <v>89</v>
      </c>
      <c r="F1847" t="s">
        <v>642</v>
      </c>
      <c r="G1847" t="s">
        <v>90</v>
      </c>
      <c r="I1847" t="s">
        <v>91</v>
      </c>
      <c r="J1847" t="s">
        <v>323</v>
      </c>
      <c r="K1847" t="s">
        <v>1457</v>
      </c>
      <c r="N1847">
        <v>15.733000000000001</v>
      </c>
      <c r="O1847">
        <v>12.115989170000001</v>
      </c>
      <c r="P1847">
        <v>15.156000000000001</v>
      </c>
      <c r="Q1847" s="86">
        <v>45434</v>
      </c>
      <c r="S1847">
        <v>0.23</v>
      </c>
      <c r="W1847">
        <v>6</v>
      </c>
      <c r="X1847" s="86">
        <v>45778</v>
      </c>
      <c r="AA1847">
        <v>3</v>
      </c>
      <c r="AB1847">
        <v>4</v>
      </c>
      <c r="AC1847" t="s">
        <v>127</v>
      </c>
    </row>
    <row r="1848" spans="1:29" x14ac:dyDescent="0.2">
      <c r="A1848" t="s">
        <v>4623</v>
      </c>
      <c r="B1848" t="s">
        <v>4624</v>
      </c>
      <c r="C1848" t="s">
        <v>4623</v>
      </c>
      <c r="D1848" t="s">
        <v>84</v>
      </c>
      <c r="E1848" t="s">
        <v>89</v>
      </c>
      <c r="F1848" t="s">
        <v>642</v>
      </c>
      <c r="G1848" t="s">
        <v>90</v>
      </c>
      <c r="I1848" t="s">
        <v>91</v>
      </c>
      <c r="J1848" t="s">
        <v>323</v>
      </c>
      <c r="K1848" t="s">
        <v>1457</v>
      </c>
      <c r="N1848">
        <v>13.523</v>
      </c>
      <c r="O1848">
        <v>8.2203212410000006</v>
      </c>
      <c r="P1848">
        <v>9.8040000000000003</v>
      </c>
      <c r="Q1848" s="86">
        <v>45434</v>
      </c>
      <c r="S1848">
        <v>0.81</v>
      </c>
      <c r="W1848">
        <v>5</v>
      </c>
      <c r="X1848" s="86">
        <v>45778</v>
      </c>
      <c r="AA1848">
        <v>3</v>
      </c>
      <c r="AB1848">
        <v>3</v>
      </c>
      <c r="AC1848" t="s">
        <v>156</v>
      </c>
    </row>
    <row r="1849" spans="1:29" x14ac:dyDescent="0.2">
      <c r="A1849" t="s">
        <v>4625</v>
      </c>
      <c r="B1849" t="s">
        <v>4626</v>
      </c>
      <c r="C1849" t="s">
        <v>4625</v>
      </c>
      <c r="D1849" t="s">
        <v>84</v>
      </c>
      <c r="E1849" t="s">
        <v>1164</v>
      </c>
      <c r="F1849" t="s">
        <v>642</v>
      </c>
      <c r="G1849" t="s">
        <v>90</v>
      </c>
      <c r="I1849" t="s">
        <v>91</v>
      </c>
      <c r="J1849" t="s">
        <v>323</v>
      </c>
      <c r="K1849" t="s">
        <v>1457</v>
      </c>
      <c r="N1849">
        <v>9.1940000000000008</v>
      </c>
      <c r="O1849">
        <v>3.2181047029999998</v>
      </c>
      <c r="P1849">
        <v>6.649</v>
      </c>
      <c r="Q1849" s="86">
        <v>45434</v>
      </c>
      <c r="S1849">
        <v>0.73</v>
      </c>
      <c r="W1849">
        <v>3</v>
      </c>
      <c r="X1849" s="86">
        <v>45778</v>
      </c>
      <c r="AA1849">
        <v>3</v>
      </c>
      <c r="AB1849">
        <v>3</v>
      </c>
      <c r="AC1849" t="s">
        <v>156</v>
      </c>
    </row>
    <row r="1850" spans="1:29" x14ac:dyDescent="0.2">
      <c r="A1850" t="s">
        <v>4627</v>
      </c>
      <c r="B1850" t="s">
        <v>4628</v>
      </c>
      <c r="C1850" t="s">
        <v>4627</v>
      </c>
      <c r="D1850" t="s">
        <v>84</v>
      </c>
      <c r="E1850" t="s">
        <v>1164</v>
      </c>
      <c r="F1850" t="s">
        <v>642</v>
      </c>
      <c r="G1850" t="s">
        <v>90</v>
      </c>
      <c r="I1850" t="s">
        <v>91</v>
      </c>
      <c r="J1850" t="s">
        <v>323</v>
      </c>
      <c r="K1850" t="s">
        <v>1457</v>
      </c>
      <c r="N1850">
        <v>13.13</v>
      </c>
      <c r="O1850">
        <v>4.6040026550000004</v>
      </c>
      <c r="P1850">
        <v>9.5150000000000006</v>
      </c>
      <c r="Q1850" s="86">
        <v>45434</v>
      </c>
      <c r="S1850">
        <v>0.57999999999999996</v>
      </c>
      <c r="W1850">
        <v>4</v>
      </c>
      <c r="X1850" s="86">
        <v>45778</v>
      </c>
      <c r="AA1850">
        <v>3</v>
      </c>
      <c r="AB1850">
        <v>3</v>
      </c>
      <c r="AC1850" t="s">
        <v>156</v>
      </c>
    </row>
    <row r="1851" spans="1:29" x14ac:dyDescent="0.2">
      <c r="A1851" t="s">
        <v>4629</v>
      </c>
      <c r="B1851" t="s">
        <v>4630</v>
      </c>
      <c r="C1851" t="s">
        <v>4629</v>
      </c>
      <c r="D1851" t="s">
        <v>84</v>
      </c>
      <c r="E1851" t="s">
        <v>1164</v>
      </c>
      <c r="I1851" t="s">
        <v>91</v>
      </c>
      <c r="Q1851" s="86">
        <v>45154</v>
      </c>
      <c r="AA1851">
        <v>5</v>
      </c>
      <c r="AB1851">
        <v>5</v>
      </c>
      <c r="AC1851" t="s">
        <v>86</v>
      </c>
    </row>
    <row r="1852" spans="1:29" x14ac:dyDescent="0.2">
      <c r="A1852" t="s">
        <v>4631</v>
      </c>
      <c r="B1852" t="s">
        <v>4632</v>
      </c>
      <c r="C1852" t="s">
        <v>4631</v>
      </c>
      <c r="D1852" t="s">
        <v>84</v>
      </c>
      <c r="E1852" t="s">
        <v>89</v>
      </c>
      <c r="I1852" t="s">
        <v>91</v>
      </c>
      <c r="Q1852" s="86">
        <v>45154</v>
      </c>
      <c r="AA1852">
        <v>5</v>
      </c>
      <c r="AB1852">
        <v>5</v>
      </c>
      <c r="AC1852" t="s">
        <v>86</v>
      </c>
    </row>
    <row r="1853" spans="1:29" x14ac:dyDescent="0.2">
      <c r="A1853" t="s">
        <v>4633</v>
      </c>
      <c r="B1853" t="s">
        <v>4634</v>
      </c>
      <c r="C1853" t="s">
        <v>4633</v>
      </c>
      <c r="D1853" t="s">
        <v>84</v>
      </c>
      <c r="E1853" t="s">
        <v>89</v>
      </c>
      <c r="I1853" t="s">
        <v>91</v>
      </c>
      <c r="Q1853" s="86">
        <v>45154</v>
      </c>
      <c r="AA1853">
        <v>5</v>
      </c>
      <c r="AB1853">
        <v>5</v>
      </c>
      <c r="AC1853" t="s">
        <v>86</v>
      </c>
    </row>
    <row r="1854" spans="1:29" x14ac:dyDescent="0.2">
      <c r="A1854" t="s">
        <v>4635</v>
      </c>
      <c r="B1854" t="s">
        <v>4636</v>
      </c>
      <c r="C1854" t="s">
        <v>4635</v>
      </c>
      <c r="D1854" t="s">
        <v>84</v>
      </c>
      <c r="E1854" t="s">
        <v>89</v>
      </c>
      <c r="I1854" t="s">
        <v>91</v>
      </c>
      <c r="Q1854" s="86">
        <v>45154</v>
      </c>
      <c r="AA1854">
        <v>5</v>
      </c>
      <c r="AB1854">
        <v>5</v>
      </c>
      <c r="AC1854" t="s">
        <v>86</v>
      </c>
    </row>
    <row r="1855" spans="1:29" x14ac:dyDescent="0.2">
      <c r="A1855" t="s">
        <v>4637</v>
      </c>
      <c r="B1855" t="s">
        <v>4638</v>
      </c>
      <c r="C1855" t="s">
        <v>4637</v>
      </c>
      <c r="D1855" t="s">
        <v>84</v>
      </c>
      <c r="E1855" t="s">
        <v>89</v>
      </c>
      <c r="I1855" t="s">
        <v>91</v>
      </c>
      <c r="Q1855" s="86">
        <v>45154</v>
      </c>
      <c r="AA1855">
        <v>5</v>
      </c>
      <c r="AB1855">
        <v>5</v>
      </c>
      <c r="AC1855" t="s">
        <v>86</v>
      </c>
    </row>
    <row r="1856" spans="1:29" x14ac:dyDescent="0.2">
      <c r="A1856" t="s">
        <v>4639</v>
      </c>
      <c r="B1856" t="s">
        <v>4640</v>
      </c>
      <c r="C1856" t="s">
        <v>4639</v>
      </c>
      <c r="D1856" t="s">
        <v>84</v>
      </c>
      <c r="E1856" t="s">
        <v>89</v>
      </c>
      <c r="I1856" t="s">
        <v>91</v>
      </c>
      <c r="Q1856" s="86">
        <v>45154</v>
      </c>
      <c r="AA1856">
        <v>5</v>
      </c>
      <c r="AB1856">
        <v>5</v>
      </c>
      <c r="AC1856" t="s">
        <v>86</v>
      </c>
    </row>
    <row r="1857" spans="1:29" x14ac:dyDescent="0.2">
      <c r="A1857" t="s">
        <v>4641</v>
      </c>
      <c r="B1857" t="s">
        <v>4642</v>
      </c>
      <c r="C1857" t="s">
        <v>4641</v>
      </c>
      <c r="D1857" t="s">
        <v>84</v>
      </c>
      <c r="E1857" t="s">
        <v>89</v>
      </c>
      <c r="I1857" t="s">
        <v>91</v>
      </c>
      <c r="Q1857" s="86">
        <v>45154</v>
      </c>
      <c r="AA1857">
        <v>5</v>
      </c>
      <c r="AB1857">
        <v>5</v>
      </c>
      <c r="AC1857" t="s">
        <v>86</v>
      </c>
    </row>
    <row r="1858" spans="1:29" x14ac:dyDescent="0.2">
      <c r="A1858" t="s">
        <v>4643</v>
      </c>
      <c r="B1858" t="s">
        <v>4644</v>
      </c>
      <c r="C1858" t="s">
        <v>4643</v>
      </c>
      <c r="D1858" t="s">
        <v>84</v>
      </c>
      <c r="E1858" t="s">
        <v>89</v>
      </c>
      <c r="I1858" t="s">
        <v>91</v>
      </c>
      <c r="Q1858" s="86">
        <v>45154</v>
      </c>
      <c r="AA1858">
        <v>5</v>
      </c>
      <c r="AB1858">
        <v>5</v>
      </c>
      <c r="AC1858" t="s">
        <v>86</v>
      </c>
    </row>
    <row r="1859" spans="1:29" x14ac:dyDescent="0.2">
      <c r="A1859" t="s">
        <v>4645</v>
      </c>
      <c r="B1859" t="s">
        <v>4646</v>
      </c>
      <c r="C1859" t="s">
        <v>4645</v>
      </c>
      <c r="D1859" t="s">
        <v>84</v>
      </c>
      <c r="E1859" t="s">
        <v>89</v>
      </c>
      <c r="I1859" t="s">
        <v>91</v>
      </c>
      <c r="Q1859" s="86">
        <v>45154</v>
      </c>
      <c r="AA1859">
        <v>5</v>
      </c>
      <c r="AB1859">
        <v>5</v>
      </c>
      <c r="AC1859" t="s">
        <v>86</v>
      </c>
    </row>
    <row r="1860" spans="1:29" x14ac:dyDescent="0.2">
      <c r="A1860" t="s">
        <v>4647</v>
      </c>
      <c r="B1860" t="s">
        <v>4648</v>
      </c>
      <c r="C1860" t="s">
        <v>4647</v>
      </c>
      <c r="D1860" t="s">
        <v>84</v>
      </c>
      <c r="E1860" t="s">
        <v>89</v>
      </c>
      <c r="I1860" t="s">
        <v>91</v>
      </c>
      <c r="Q1860" s="86">
        <v>45154</v>
      </c>
      <c r="AA1860">
        <v>5</v>
      </c>
      <c r="AB1860">
        <v>5</v>
      </c>
      <c r="AC1860" t="s">
        <v>86</v>
      </c>
    </row>
    <row r="1861" spans="1:29" x14ac:dyDescent="0.2">
      <c r="A1861" t="s">
        <v>4649</v>
      </c>
      <c r="B1861" t="s">
        <v>4650</v>
      </c>
      <c r="C1861" t="s">
        <v>4649</v>
      </c>
      <c r="D1861" t="s">
        <v>84</v>
      </c>
      <c r="E1861" t="s">
        <v>89</v>
      </c>
      <c r="I1861" t="s">
        <v>91</v>
      </c>
      <c r="Q1861" s="86">
        <v>45154</v>
      </c>
      <c r="AA1861">
        <v>5</v>
      </c>
      <c r="AB1861">
        <v>5</v>
      </c>
      <c r="AC1861" t="s">
        <v>86</v>
      </c>
    </row>
    <row r="1862" spans="1:29" x14ac:dyDescent="0.2">
      <c r="A1862" t="s">
        <v>17684</v>
      </c>
      <c r="B1862" t="s">
        <v>17685</v>
      </c>
      <c r="C1862" t="s">
        <v>17684</v>
      </c>
      <c r="D1862" t="s">
        <v>84</v>
      </c>
      <c r="E1862" t="s">
        <v>89</v>
      </c>
      <c r="G1862" t="s">
        <v>90</v>
      </c>
      <c r="H1862" t="s">
        <v>17679</v>
      </c>
      <c r="I1862" t="s">
        <v>91</v>
      </c>
      <c r="N1862">
        <v>18.079000000000001</v>
      </c>
      <c r="O1862">
        <v>14.35743583</v>
      </c>
      <c r="P1862">
        <v>14.499000000000001</v>
      </c>
      <c r="S1862">
        <v>0.53</v>
      </c>
      <c r="W1862">
        <v>6</v>
      </c>
      <c r="X1862" s="86">
        <v>45695</v>
      </c>
      <c r="Y1862">
        <v>5</v>
      </c>
      <c r="Z1862" s="86">
        <v>45382</v>
      </c>
      <c r="AB1862">
        <v>3</v>
      </c>
      <c r="AC1862" t="s">
        <v>156</v>
      </c>
    </row>
    <row r="1863" spans="1:29" x14ac:dyDescent="0.2">
      <c r="A1863" t="s">
        <v>4651</v>
      </c>
      <c r="B1863" t="s">
        <v>4652</v>
      </c>
      <c r="C1863" t="s">
        <v>4651</v>
      </c>
      <c r="D1863" t="s">
        <v>84</v>
      </c>
      <c r="E1863" t="s">
        <v>564</v>
      </c>
      <c r="G1863" t="s">
        <v>90</v>
      </c>
      <c r="L1863">
        <v>18.911000000000001</v>
      </c>
      <c r="M1863">
        <v>16.546263039999999</v>
      </c>
      <c r="N1863">
        <v>17.785</v>
      </c>
      <c r="O1863">
        <v>13.317744169999999</v>
      </c>
      <c r="P1863">
        <v>12.728</v>
      </c>
      <c r="Q1863" s="86">
        <v>45821</v>
      </c>
      <c r="S1863">
        <v>1.43</v>
      </c>
      <c r="Y1863">
        <v>5</v>
      </c>
      <c r="Z1863" s="86">
        <v>45808</v>
      </c>
      <c r="AB1863">
        <v>3</v>
      </c>
      <c r="AC1863" t="s">
        <v>156</v>
      </c>
    </row>
    <row r="1864" spans="1:29" x14ac:dyDescent="0.2">
      <c r="A1864" t="s">
        <v>4653</v>
      </c>
      <c r="B1864" t="s">
        <v>4654</v>
      </c>
      <c r="C1864" t="s">
        <v>4653</v>
      </c>
      <c r="D1864" t="s">
        <v>84</v>
      </c>
      <c r="E1864" t="s">
        <v>434</v>
      </c>
      <c r="G1864" t="s">
        <v>90</v>
      </c>
      <c r="H1864" t="s">
        <v>196</v>
      </c>
      <c r="AB1864">
        <v>2</v>
      </c>
      <c r="AC1864" t="s">
        <v>153</v>
      </c>
    </row>
    <row r="1865" spans="1:29" x14ac:dyDescent="0.2">
      <c r="A1865" t="s">
        <v>4655</v>
      </c>
      <c r="B1865" t="s">
        <v>4656</v>
      </c>
      <c r="C1865" t="s">
        <v>4655</v>
      </c>
      <c r="D1865" t="s">
        <v>84</v>
      </c>
      <c r="E1865" t="s">
        <v>564</v>
      </c>
      <c r="G1865" t="s">
        <v>90</v>
      </c>
      <c r="I1865" t="s">
        <v>91</v>
      </c>
      <c r="J1865" t="s">
        <v>323</v>
      </c>
      <c r="L1865">
        <v>19.167999999999999</v>
      </c>
      <c r="M1865">
        <v>15.069688940000001</v>
      </c>
      <c r="N1865">
        <v>16.507000000000001</v>
      </c>
      <c r="O1865">
        <v>12.46341936</v>
      </c>
      <c r="P1865">
        <v>10.786</v>
      </c>
      <c r="Q1865" s="86">
        <v>45821</v>
      </c>
      <c r="T1865">
        <v>0.35</v>
      </c>
      <c r="V1865" t="s">
        <v>4657</v>
      </c>
      <c r="Y1865">
        <v>5</v>
      </c>
      <c r="Z1865" s="86">
        <v>45604</v>
      </c>
      <c r="AA1865">
        <v>3</v>
      </c>
      <c r="AB1865">
        <v>3</v>
      </c>
      <c r="AC1865" t="s">
        <v>156</v>
      </c>
    </row>
    <row r="1866" spans="1:29" x14ac:dyDescent="0.2">
      <c r="A1866" t="s">
        <v>4658</v>
      </c>
      <c r="B1866" t="s">
        <v>4659</v>
      </c>
      <c r="C1866" t="s">
        <v>4658</v>
      </c>
      <c r="D1866" t="s">
        <v>84</v>
      </c>
      <c r="E1866" t="s">
        <v>89</v>
      </c>
      <c r="I1866" t="s">
        <v>91</v>
      </c>
      <c r="J1866" t="s">
        <v>323</v>
      </c>
      <c r="M1866">
        <v>8.9426269170000001</v>
      </c>
      <c r="N1866">
        <v>8.8719999999999999</v>
      </c>
      <c r="O1866">
        <v>6.7997361720000002</v>
      </c>
      <c r="P1866">
        <v>4.5940000000000003</v>
      </c>
      <c r="Q1866" s="86">
        <v>45434</v>
      </c>
      <c r="S1866">
        <v>0.62</v>
      </c>
      <c r="W1866">
        <v>5</v>
      </c>
      <c r="X1866" s="86">
        <v>45747</v>
      </c>
      <c r="Y1866">
        <v>3</v>
      </c>
      <c r="Z1866" s="86">
        <v>45747</v>
      </c>
      <c r="AA1866">
        <v>5</v>
      </c>
      <c r="AB1866">
        <v>3</v>
      </c>
      <c r="AC1866" t="s">
        <v>156</v>
      </c>
    </row>
    <row r="1867" spans="1:29" x14ac:dyDescent="0.2">
      <c r="A1867" t="s">
        <v>4660</v>
      </c>
      <c r="B1867" t="s">
        <v>4661</v>
      </c>
      <c r="C1867" t="s">
        <v>4660</v>
      </c>
      <c r="D1867" t="s">
        <v>84</v>
      </c>
      <c r="E1867" t="s">
        <v>116</v>
      </c>
      <c r="G1867" t="s">
        <v>90</v>
      </c>
      <c r="H1867" t="s">
        <v>150</v>
      </c>
      <c r="M1867">
        <v>41.546675899999997</v>
      </c>
      <c r="N1867">
        <v>45.756599999999999</v>
      </c>
      <c r="O1867">
        <v>35.026126669999996</v>
      </c>
      <c r="P1867">
        <v>38.233899999999998</v>
      </c>
      <c r="Q1867" s="86">
        <v>45460</v>
      </c>
      <c r="AB1867">
        <v>5</v>
      </c>
      <c r="AC1867" t="s">
        <v>86</v>
      </c>
    </row>
    <row r="1868" spans="1:29" x14ac:dyDescent="0.2">
      <c r="A1868" t="s">
        <v>4662</v>
      </c>
      <c r="B1868" t="s">
        <v>4663</v>
      </c>
      <c r="C1868" t="s">
        <v>4662</v>
      </c>
      <c r="D1868" t="s">
        <v>84</v>
      </c>
      <c r="E1868" t="s">
        <v>116</v>
      </c>
      <c r="G1868" t="s">
        <v>294</v>
      </c>
      <c r="H1868" t="s">
        <v>4664</v>
      </c>
      <c r="L1868">
        <v>22.360700000000001</v>
      </c>
      <c r="M1868">
        <v>154.32859210000001</v>
      </c>
      <c r="N1868">
        <v>567.88</v>
      </c>
      <c r="O1868">
        <v>201.4356391</v>
      </c>
      <c r="P1868">
        <v>297.07170000000002</v>
      </c>
      <c r="Q1868" s="86">
        <v>45821</v>
      </c>
      <c r="AB1868">
        <v>4</v>
      </c>
      <c r="AC1868" t="s">
        <v>127</v>
      </c>
    </row>
    <row r="1869" spans="1:29" x14ac:dyDescent="0.2">
      <c r="A1869" t="s">
        <v>4665</v>
      </c>
      <c r="B1869" t="s">
        <v>4666</v>
      </c>
      <c r="C1869" t="s">
        <v>4665</v>
      </c>
      <c r="D1869" t="s">
        <v>84</v>
      </c>
      <c r="E1869" t="s">
        <v>116</v>
      </c>
      <c r="G1869" t="s">
        <v>90</v>
      </c>
      <c r="H1869" t="s">
        <v>196</v>
      </c>
      <c r="L1869">
        <v>23.468699999999998</v>
      </c>
      <c r="M1869">
        <v>22.775668450000001</v>
      </c>
      <c r="N1869">
        <v>22.2727</v>
      </c>
      <c r="O1869">
        <v>21.277577390000001</v>
      </c>
      <c r="P1869">
        <v>19.325800000000001</v>
      </c>
      <c r="Q1869" s="86">
        <v>45821</v>
      </c>
      <c r="AB1869">
        <v>4</v>
      </c>
      <c r="AC1869" t="s">
        <v>127</v>
      </c>
    </row>
    <row r="1870" spans="1:29" x14ac:dyDescent="0.2">
      <c r="A1870" t="s">
        <v>4667</v>
      </c>
      <c r="B1870" t="s">
        <v>4668</v>
      </c>
      <c r="C1870" t="s">
        <v>4667</v>
      </c>
      <c r="D1870" t="s">
        <v>84</v>
      </c>
      <c r="E1870" t="s">
        <v>116</v>
      </c>
      <c r="G1870" t="s">
        <v>294</v>
      </c>
      <c r="H1870" t="s">
        <v>4669</v>
      </c>
      <c r="L1870">
        <v>74.825500000000005</v>
      </c>
      <c r="M1870">
        <v>432.8539437</v>
      </c>
      <c r="N1870">
        <v>51.695700000000002</v>
      </c>
      <c r="O1870">
        <v>611.47948499999995</v>
      </c>
      <c r="P1870">
        <v>843.78369999999995</v>
      </c>
      <c r="Q1870" s="86">
        <v>45821</v>
      </c>
      <c r="AB1870">
        <v>5</v>
      </c>
      <c r="AC1870" t="s">
        <v>86</v>
      </c>
    </row>
    <row r="1871" spans="1:29" x14ac:dyDescent="0.2">
      <c r="A1871" t="s">
        <v>4670</v>
      </c>
      <c r="B1871" t="s">
        <v>4671</v>
      </c>
      <c r="C1871" t="s">
        <v>4670</v>
      </c>
      <c r="D1871" t="s">
        <v>84</v>
      </c>
      <c r="E1871" t="s">
        <v>89</v>
      </c>
      <c r="G1871" t="s">
        <v>90</v>
      </c>
      <c r="H1871" t="s">
        <v>1989</v>
      </c>
      <c r="I1871" t="s">
        <v>91</v>
      </c>
      <c r="N1871">
        <v>5.2380000000000004</v>
      </c>
      <c r="O1871">
        <v>4.3083155050000004</v>
      </c>
      <c r="P1871">
        <v>4.3239999999999998</v>
      </c>
      <c r="S1871">
        <v>0.72</v>
      </c>
      <c r="W1871">
        <v>5</v>
      </c>
      <c r="X1871" s="86">
        <v>45706</v>
      </c>
      <c r="AB1871">
        <v>3</v>
      </c>
      <c r="AC1871" t="s">
        <v>156</v>
      </c>
    </row>
    <row r="1872" spans="1:29" x14ac:dyDescent="0.2">
      <c r="A1872" t="s">
        <v>4672</v>
      </c>
      <c r="B1872" t="s">
        <v>4673</v>
      </c>
      <c r="C1872" t="s">
        <v>4672</v>
      </c>
      <c r="D1872" t="s">
        <v>84</v>
      </c>
      <c r="E1872" t="s">
        <v>89</v>
      </c>
      <c r="G1872" t="s">
        <v>90</v>
      </c>
      <c r="N1872">
        <v>5.2350000000000003</v>
      </c>
      <c r="O1872">
        <v>4.3095141320000003</v>
      </c>
      <c r="P1872">
        <v>4.3250000000000002</v>
      </c>
      <c r="Q1872" s="86">
        <v>45434</v>
      </c>
      <c r="W1872">
        <v>5</v>
      </c>
      <c r="X1872" s="86">
        <v>45814</v>
      </c>
      <c r="AB1872">
        <v>3</v>
      </c>
      <c r="AC1872" t="s">
        <v>156</v>
      </c>
    </row>
    <row r="1873" spans="1:29" x14ac:dyDescent="0.2">
      <c r="A1873" t="s">
        <v>4674</v>
      </c>
      <c r="B1873" t="s">
        <v>4675</v>
      </c>
      <c r="C1873" t="s">
        <v>4674</v>
      </c>
      <c r="D1873" t="s">
        <v>84</v>
      </c>
      <c r="E1873" t="s">
        <v>89</v>
      </c>
      <c r="G1873" t="s">
        <v>90</v>
      </c>
      <c r="I1873" t="s">
        <v>91</v>
      </c>
      <c r="J1873" t="s">
        <v>323</v>
      </c>
      <c r="N1873">
        <v>5.2350000000000003</v>
      </c>
      <c r="O1873">
        <v>4.3036724209999999</v>
      </c>
      <c r="P1873">
        <v>4.3209999999999997</v>
      </c>
      <c r="Q1873" s="86">
        <v>45434</v>
      </c>
      <c r="S1873">
        <v>0.92</v>
      </c>
      <c r="T1873">
        <v>0.9</v>
      </c>
      <c r="V1873" t="s">
        <v>4676</v>
      </c>
      <c r="W1873">
        <v>5</v>
      </c>
      <c r="X1873" s="86">
        <v>45814</v>
      </c>
      <c r="AA1873">
        <v>3</v>
      </c>
      <c r="AB1873">
        <v>3</v>
      </c>
      <c r="AC1873" t="s">
        <v>156</v>
      </c>
    </row>
    <row r="1874" spans="1:29" x14ac:dyDescent="0.2">
      <c r="A1874" t="s">
        <v>4677</v>
      </c>
      <c r="B1874" t="s">
        <v>4678</v>
      </c>
      <c r="C1874" t="s">
        <v>4677</v>
      </c>
      <c r="D1874" t="s">
        <v>84</v>
      </c>
      <c r="E1874" t="s">
        <v>89</v>
      </c>
      <c r="G1874" t="s">
        <v>90</v>
      </c>
      <c r="H1874" t="s">
        <v>2245</v>
      </c>
      <c r="I1874" t="s">
        <v>91</v>
      </c>
      <c r="M1874">
        <v>10.979165249999999</v>
      </c>
      <c r="N1874">
        <v>16.065999999999999</v>
      </c>
      <c r="O1874">
        <v>8.8401303549999994</v>
      </c>
      <c r="P1874">
        <v>12.191000000000001</v>
      </c>
      <c r="S1874">
        <v>0.53</v>
      </c>
      <c r="W1874">
        <v>5</v>
      </c>
      <c r="X1874" s="86">
        <v>45736</v>
      </c>
      <c r="AB1874">
        <v>3</v>
      </c>
      <c r="AC1874" t="s">
        <v>156</v>
      </c>
    </row>
    <row r="1875" spans="1:29" x14ac:dyDescent="0.2">
      <c r="A1875" t="s">
        <v>4679</v>
      </c>
      <c r="B1875" t="s">
        <v>4680</v>
      </c>
      <c r="C1875" t="s">
        <v>4679</v>
      </c>
      <c r="D1875" t="s">
        <v>84</v>
      </c>
      <c r="E1875" t="s">
        <v>89</v>
      </c>
      <c r="G1875" t="s">
        <v>90</v>
      </c>
      <c r="H1875" t="s">
        <v>4681</v>
      </c>
      <c r="I1875" t="s">
        <v>91</v>
      </c>
      <c r="O1875">
        <v>8.8301531089999994</v>
      </c>
      <c r="P1875">
        <v>12.202999999999999</v>
      </c>
      <c r="S1875">
        <v>0.55000000000000004</v>
      </c>
      <c r="W1875">
        <v>5</v>
      </c>
      <c r="X1875" s="86">
        <v>45736</v>
      </c>
      <c r="AB1875">
        <v>3</v>
      </c>
      <c r="AC1875" t="s">
        <v>156</v>
      </c>
    </row>
    <row r="1876" spans="1:29" x14ac:dyDescent="0.2">
      <c r="A1876" t="s">
        <v>4682</v>
      </c>
      <c r="B1876" t="s">
        <v>4683</v>
      </c>
      <c r="C1876" t="s">
        <v>4682</v>
      </c>
      <c r="D1876" t="s">
        <v>84</v>
      </c>
      <c r="E1876" t="s">
        <v>89</v>
      </c>
      <c r="G1876" t="s">
        <v>90</v>
      </c>
      <c r="H1876" t="s">
        <v>1989</v>
      </c>
      <c r="I1876" t="s">
        <v>91</v>
      </c>
      <c r="N1876">
        <v>13.087999999999999</v>
      </c>
      <c r="O1876">
        <v>11.33267227</v>
      </c>
      <c r="P1876">
        <v>11.586</v>
      </c>
      <c r="S1876">
        <v>0.46</v>
      </c>
      <c r="W1876">
        <v>6</v>
      </c>
      <c r="X1876" s="86">
        <v>45705</v>
      </c>
      <c r="Y1876">
        <v>4</v>
      </c>
      <c r="Z1876" s="86">
        <v>45657</v>
      </c>
      <c r="AB1876">
        <v>3</v>
      </c>
      <c r="AC1876" t="s">
        <v>156</v>
      </c>
    </row>
    <row r="1877" spans="1:29" x14ac:dyDescent="0.2">
      <c r="A1877" t="s">
        <v>4684</v>
      </c>
      <c r="B1877" t="s">
        <v>4685</v>
      </c>
      <c r="C1877" t="s">
        <v>4684</v>
      </c>
      <c r="D1877" t="s">
        <v>84</v>
      </c>
      <c r="E1877" t="s">
        <v>116</v>
      </c>
      <c r="G1877" t="s">
        <v>90</v>
      </c>
      <c r="I1877" t="s">
        <v>91</v>
      </c>
      <c r="J1877" t="s">
        <v>323</v>
      </c>
      <c r="O1877">
        <v>36.005064660000002</v>
      </c>
      <c r="P1877">
        <v>42.340899999999998</v>
      </c>
      <c r="Q1877" s="86">
        <v>45154</v>
      </c>
      <c r="AA1877">
        <v>3</v>
      </c>
      <c r="AB1877">
        <v>5</v>
      </c>
      <c r="AC1877" t="s">
        <v>86</v>
      </c>
    </row>
    <row r="1878" spans="1:29" x14ac:dyDescent="0.2">
      <c r="A1878" t="s">
        <v>4686</v>
      </c>
      <c r="B1878" t="s">
        <v>4687</v>
      </c>
      <c r="C1878" t="s">
        <v>4686</v>
      </c>
      <c r="D1878" t="s">
        <v>84</v>
      </c>
      <c r="E1878" t="s">
        <v>116</v>
      </c>
      <c r="G1878" t="s">
        <v>294</v>
      </c>
      <c r="H1878" t="s">
        <v>4669</v>
      </c>
      <c r="L1878">
        <v>74.989999999999995</v>
      </c>
      <c r="M1878">
        <v>133.36654540000001</v>
      </c>
      <c r="N1878">
        <v>149.6053</v>
      </c>
      <c r="O1878">
        <v>174.2301674</v>
      </c>
      <c r="P1878">
        <v>217.316</v>
      </c>
      <c r="Q1878" s="86">
        <v>45821</v>
      </c>
      <c r="AB1878">
        <v>5</v>
      </c>
      <c r="AC1878" t="s">
        <v>86</v>
      </c>
    </row>
    <row r="1879" spans="1:29" x14ac:dyDescent="0.2">
      <c r="A1879" t="s">
        <v>4688</v>
      </c>
      <c r="B1879" t="s">
        <v>4689</v>
      </c>
      <c r="C1879" t="s">
        <v>4688</v>
      </c>
      <c r="D1879" t="s">
        <v>84</v>
      </c>
      <c r="E1879" t="s">
        <v>89</v>
      </c>
      <c r="G1879" t="s">
        <v>90</v>
      </c>
      <c r="I1879" t="s">
        <v>91</v>
      </c>
      <c r="M1879">
        <v>3.4964470940000001</v>
      </c>
      <c r="N1879">
        <v>3.6909999999999998</v>
      </c>
      <c r="O1879">
        <v>2.420079071</v>
      </c>
      <c r="P1879">
        <v>1.5349999999999999</v>
      </c>
      <c r="S1879">
        <v>0.45</v>
      </c>
      <c r="W1879">
        <v>4</v>
      </c>
      <c r="X1879" s="86">
        <v>45719</v>
      </c>
      <c r="Y1879">
        <v>2</v>
      </c>
      <c r="Z1879" s="86">
        <v>44169</v>
      </c>
      <c r="AB1879">
        <v>2</v>
      </c>
      <c r="AC1879" t="s">
        <v>153</v>
      </c>
    </row>
    <row r="1880" spans="1:29" x14ac:dyDescent="0.2">
      <c r="A1880" t="s">
        <v>4690</v>
      </c>
      <c r="B1880" t="s">
        <v>4691</v>
      </c>
      <c r="C1880" t="s">
        <v>4690</v>
      </c>
      <c r="D1880" t="s">
        <v>84</v>
      </c>
      <c r="AB1880">
        <v>5</v>
      </c>
      <c r="AC1880" t="s">
        <v>86</v>
      </c>
    </row>
    <row r="1881" spans="1:29" x14ac:dyDescent="0.2">
      <c r="A1881" t="s">
        <v>4692</v>
      </c>
      <c r="B1881" t="s">
        <v>4693</v>
      </c>
      <c r="C1881" t="s">
        <v>4692</v>
      </c>
      <c r="D1881" t="s">
        <v>84</v>
      </c>
      <c r="E1881" t="s">
        <v>89</v>
      </c>
      <c r="G1881" t="s">
        <v>90</v>
      </c>
      <c r="I1881" t="s">
        <v>91</v>
      </c>
      <c r="M1881">
        <v>13.956074940000001</v>
      </c>
      <c r="N1881">
        <v>16.684000000000001</v>
      </c>
      <c r="O1881">
        <v>11.80121935</v>
      </c>
      <c r="P1881">
        <v>12.179</v>
      </c>
      <c r="S1881">
        <v>0.45</v>
      </c>
      <c r="W1881">
        <v>6</v>
      </c>
      <c r="X1881" s="86">
        <v>45712</v>
      </c>
      <c r="Y1881">
        <v>4</v>
      </c>
      <c r="Z1881" s="86">
        <v>45657</v>
      </c>
      <c r="AB1881">
        <v>3</v>
      </c>
      <c r="AC1881" t="s">
        <v>156</v>
      </c>
    </row>
    <row r="1882" spans="1:29" x14ac:dyDescent="0.2">
      <c r="A1882" t="s">
        <v>4694</v>
      </c>
      <c r="B1882" t="s">
        <v>4695</v>
      </c>
      <c r="C1882" t="s">
        <v>4694</v>
      </c>
      <c r="D1882" t="s">
        <v>84</v>
      </c>
      <c r="E1882" t="s">
        <v>89</v>
      </c>
      <c r="I1882" t="s">
        <v>91</v>
      </c>
      <c r="J1882" t="s">
        <v>323</v>
      </c>
      <c r="M1882">
        <v>13.96752852</v>
      </c>
      <c r="N1882">
        <v>16.699000000000002</v>
      </c>
      <c r="O1882">
        <v>11.79991469</v>
      </c>
      <c r="P1882">
        <v>12.178000000000001</v>
      </c>
      <c r="Q1882" s="86">
        <v>45434</v>
      </c>
      <c r="R1882">
        <v>5.25</v>
      </c>
      <c r="S1882">
        <v>0.69</v>
      </c>
      <c r="T1882">
        <v>0.6</v>
      </c>
      <c r="W1882">
        <v>6</v>
      </c>
      <c r="X1882" s="86">
        <v>45712</v>
      </c>
      <c r="Y1882">
        <v>4</v>
      </c>
      <c r="Z1882" s="86">
        <v>45657</v>
      </c>
      <c r="AA1882">
        <v>5</v>
      </c>
      <c r="AB1882">
        <v>3</v>
      </c>
      <c r="AC1882" t="s">
        <v>156</v>
      </c>
    </row>
    <row r="1883" spans="1:29" x14ac:dyDescent="0.2">
      <c r="A1883" t="s">
        <v>4696</v>
      </c>
      <c r="B1883" t="s">
        <v>4697</v>
      </c>
      <c r="C1883" t="s">
        <v>4696</v>
      </c>
      <c r="D1883" t="s">
        <v>84</v>
      </c>
      <c r="E1883" t="s">
        <v>116</v>
      </c>
      <c r="F1883" t="s">
        <v>117</v>
      </c>
      <c r="G1883" t="s">
        <v>90</v>
      </c>
      <c r="I1883" t="s">
        <v>91</v>
      </c>
      <c r="J1883" t="s">
        <v>323</v>
      </c>
      <c r="O1883">
        <v>16.893092509999999</v>
      </c>
      <c r="P1883">
        <v>20.598199999999999</v>
      </c>
      <c r="Q1883" s="86">
        <v>45434</v>
      </c>
      <c r="V1883" t="s">
        <v>4698</v>
      </c>
      <c r="AA1883">
        <v>4</v>
      </c>
      <c r="AB1883">
        <v>4</v>
      </c>
      <c r="AC1883" t="s">
        <v>127</v>
      </c>
    </row>
    <row r="1884" spans="1:29" x14ac:dyDescent="0.2">
      <c r="A1884" t="s">
        <v>4699</v>
      </c>
      <c r="B1884" t="s">
        <v>4700</v>
      </c>
      <c r="C1884" t="s">
        <v>4699</v>
      </c>
      <c r="D1884" t="s">
        <v>84</v>
      </c>
      <c r="E1884" t="s">
        <v>564</v>
      </c>
      <c r="F1884" t="s">
        <v>117</v>
      </c>
      <c r="G1884" t="s">
        <v>90</v>
      </c>
      <c r="I1884" t="s">
        <v>91</v>
      </c>
      <c r="J1884" t="s">
        <v>323</v>
      </c>
      <c r="K1884" t="s">
        <v>1048</v>
      </c>
      <c r="L1884">
        <v>17.181999999999999</v>
      </c>
      <c r="M1884">
        <v>13.00659417</v>
      </c>
      <c r="N1884">
        <v>16.562999999999999</v>
      </c>
      <c r="O1884">
        <v>9.4173917209999995</v>
      </c>
      <c r="P1884">
        <v>10.193</v>
      </c>
      <c r="Q1884" s="86">
        <v>45821</v>
      </c>
      <c r="T1884">
        <v>0.75</v>
      </c>
      <c r="V1884" t="s">
        <v>4701</v>
      </c>
      <c r="Y1884">
        <v>4</v>
      </c>
      <c r="Z1884" s="86">
        <v>45808</v>
      </c>
      <c r="AA1884">
        <v>3</v>
      </c>
      <c r="AB1884">
        <v>3</v>
      </c>
      <c r="AC1884" t="s">
        <v>156</v>
      </c>
    </row>
    <row r="1885" spans="1:29" x14ac:dyDescent="0.2">
      <c r="A1885" t="s">
        <v>4702</v>
      </c>
      <c r="B1885" t="s">
        <v>4703</v>
      </c>
      <c r="C1885" t="s">
        <v>4702</v>
      </c>
      <c r="D1885" t="s">
        <v>84</v>
      </c>
      <c r="E1885" t="s">
        <v>116</v>
      </c>
      <c r="G1885" t="s">
        <v>90</v>
      </c>
      <c r="H1885" t="s">
        <v>4704</v>
      </c>
      <c r="I1885" t="s">
        <v>91</v>
      </c>
      <c r="L1885">
        <v>104.04</v>
      </c>
      <c r="Q1885" s="86">
        <v>45628</v>
      </c>
      <c r="AB1885">
        <v>5</v>
      </c>
      <c r="AC1885" t="s">
        <v>86</v>
      </c>
    </row>
    <row r="1886" spans="1:29" x14ac:dyDescent="0.2">
      <c r="A1886" t="s">
        <v>4705</v>
      </c>
      <c r="B1886" t="s">
        <v>4706</v>
      </c>
      <c r="C1886" t="s">
        <v>4705</v>
      </c>
      <c r="D1886" t="s">
        <v>84</v>
      </c>
      <c r="E1886" t="s">
        <v>434</v>
      </c>
      <c r="F1886" t="s">
        <v>117</v>
      </c>
      <c r="G1886" t="s">
        <v>294</v>
      </c>
      <c r="H1886" t="s">
        <v>4707</v>
      </c>
      <c r="I1886" t="s">
        <v>91</v>
      </c>
      <c r="J1886" t="s">
        <v>323</v>
      </c>
      <c r="Q1886" s="86">
        <v>45154</v>
      </c>
      <c r="V1886" t="s">
        <v>4708</v>
      </c>
      <c r="AA1886">
        <v>2</v>
      </c>
      <c r="AB1886">
        <v>5</v>
      </c>
      <c r="AC1886" t="s">
        <v>86</v>
      </c>
    </row>
    <row r="1887" spans="1:29" x14ac:dyDescent="0.2">
      <c r="A1887" t="s">
        <v>4709</v>
      </c>
      <c r="B1887" t="s">
        <v>4710</v>
      </c>
      <c r="C1887" t="s">
        <v>4709</v>
      </c>
      <c r="D1887" t="s">
        <v>84</v>
      </c>
      <c r="E1887" t="s">
        <v>89</v>
      </c>
      <c r="F1887" t="s">
        <v>642</v>
      </c>
      <c r="G1887" t="s">
        <v>90</v>
      </c>
      <c r="I1887" t="s">
        <v>91</v>
      </c>
      <c r="J1887" t="s">
        <v>323</v>
      </c>
      <c r="K1887" t="s">
        <v>1160</v>
      </c>
      <c r="L1887">
        <v>18.571999999999999</v>
      </c>
      <c r="M1887">
        <v>14.22069625</v>
      </c>
      <c r="N1887">
        <v>19.395</v>
      </c>
      <c r="O1887">
        <v>11.77200161</v>
      </c>
      <c r="P1887">
        <v>14.897</v>
      </c>
      <c r="Q1887" s="86">
        <v>45821</v>
      </c>
      <c r="S1887">
        <v>0.75</v>
      </c>
      <c r="V1887" t="s">
        <v>4711</v>
      </c>
      <c r="W1887">
        <v>6</v>
      </c>
      <c r="X1887" s="86">
        <v>45772</v>
      </c>
      <c r="Y1887">
        <v>4</v>
      </c>
      <c r="Z1887" s="86">
        <v>45772</v>
      </c>
      <c r="AA1887">
        <v>3</v>
      </c>
      <c r="AB1887">
        <v>3</v>
      </c>
      <c r="AC1887" t="s">
        <v>156</v>
      </c>
    </row>
    <row r="1888" spans="1:29" x14ac:dyDescent="0.2">
      <c r="A1888" t="s">
        <v>4712</v>
      </c>
      <c r="B1888" t="s">
        <v>4713</v>
      </c>
      <c r="C1888" t="s">
        <v>4712</v>
      </c>
      <c r="D1888" t="s">
        <v>84</v>
      </c>
      <c r="E1888" t="s">
        <v>89</v>
      </c>
      <c r="I1888" t="s">
        <v>91</v>
      </c>
      <c r="J1888" t="s">
        <v>323</v>
      </c>
      <c r="K1888" t="s">
        <v>3651</v>
      </c>
      <c r="O1888">
        <v>10.73539538</v>
      </c>
      <c r="P1888">
        <v>12.111000000000001</v>
      </c>
      <c r="Q1888" s="86">
        <v>45434</v>
      </c>
      <c r="W1888">
        <v>6</v>
      </c>
      <c r="X1888" s="86">
        <v>45707</v>
      </c>
      <c r="AA1888">
        <v>4</v>
      </c>
      <c r="AB1888">
        <v>4</v>
      </c>
      <c r="AC1888" t="s">
        <v>127</v>
      </c>
    </row>
    <row r="1889" spans="1:29" x14ac:dyDescent="0.2">
      <c r="A1889" t="s">
        <v>4714</v>
      </c>
      <c r="B1889" t="s">
        <v>4715</v>
      </c>
      <c r="C1889" t="s">
        <v>4714</v>
      </c>
      <c r="D1889" t="s">
        <v>84</v>
      </c>
      <c r="E1889" t="s">
        <v>89</v>
      </c>
      <c r="G1889" t="s">
        <v>90</v>
      </c>
      <c r="I1889" t="s">
        <v>91</v>
      </c>
      <c r="J1889" t="s">
        <v>323</v>
      </c>
      <c r="K1889" t="s">
        <v>778</v>
      </c>
      <c r="N1889">
        <v>15.153</v>
      </c>
      <c r="O1889">
        <v>12.897166070000001</v>
      </c>
      <c r="P1889">
        <v>13.145</v>
      </c>
      <c r="Q1889" s="86">
        <v>45434</v>
      </c>
      <c r="S1889">
        <v>0.05</v>
      </c>
      <c r="V1889" t="s">
        <v>4716</v>
      </c>
      <c r="W1889">
        <v>6</v>
      </c>
      <c r="X1889" s="86">
        <v>45747</v>
      </c>
      <c r="Y1889">
        <v>4</v>
      </c>
      <c r="Z1889" s="86">
        <v>45747</v>
      </c>
      <c r="AA1889">
        <v>3</v>
      </c>
      <c r="AB1889">
        <v>3</v>
      </c>
      <c r="AC1889" t="s">
        <v>156</v>
      </c>
    </row>
    <row r="1890" spans="1:29" x14ac:dyDescent="0.2">
      <c r="A1890" t="s">
        <v>4717</v>
      </c>
      <c r="B1890" t="s">
        <v>4718</v>
      </c>
      <c r="C1890" t="s">
        <v>4717</v>
      </c>
      <c r="D1890" t="s">
        <v>84</v>
      </c>
      <c r="E1890" t="s">
        <v>89</v>
      </c>
      <c r="G1890" t="s">
        <v>90</v>
      </c>
      <c r="O1890">
        <v>13.77685247</v>
      </c>
      <c r="P1890">
        <v>12.417999999999999</v>
      </c>
      <c r="S1890">
        <v>0.74</v>
      </c>
      <c r="W1890">
        <v>6</v>
      </c>
      <c r="X1890" s="86">
        <v>45747</v>
      </c>
      <c r="Y1890">
        <v>5</v>
      </c>
      <c r="Z1890" s="86">
        <v>45747</v>
      </c>
      <c r="AB1890">
        <v>3</v>
      </c>
      <c r="AC1890" t="s">
        <v>156</v>
      </c>
    </row>
    <row r="1891" spans="1:29" x14ac:dyDescent="0.2">
      <c r="A1891" t="s">
        <v>4719</v>
      </c>
      <c r="B1891" t="s">
        <v>4720</v>
      </c>
      <c r="C1891" t="s">
        <v>4719</v>
      </c>
      <c r="D1891" t="s">
        <v>84</v>
      </c>
      <c r="E1891" t="s">
        <v>89</v>
      </c>
      <c r="G1891" t="s">
        <v>90</v>
      </c>
      <c r="H1891" t="s">
        <v>163</v>
      </c>
      <c r="O1891">
        <v>4.2477872479999998</v>
      </c>
      <c r="P1891">
        <v>6.0270000000000001</v>
      </c>
      <c r="S1891">
        <v>7.0000000000000007E-2</v>
      </c>
      <c r="W1891">
        <v>4</v>
      </c>
      <c r="X1891" s="86">
        <v>45747</v>
      </c>
      <c r="Y1891">
        <v>3</v>
      </c>
      <c r="Z1891" s="86">
        <v>45747</v>
      </c>
      <c r="AB1891">
        <v>3</v>
      </c>
      <c r="AC1891" t="s">
        <v>156</v>
      </c>
    </row>
    <row r="1892" spans="1:29" x14ac:dyDescent="0.2">
      <c r="A1892" t="s">
        <v>16296</v>
      </c>
      <c r="B1892" t="s">
        <v>16297</v>
      </c>
      <c r="C1892" t="s">
        <v>16296</v>
      </c>
      <c r="D1892" t="s">
        <v>84</v>
      </c>
      <c r="E1892" t="s">
        <v>89</v>
      </c>
      <c r="G1892" t="s">
        <v>90</v>
      </c>
      <c r="I1892" t="s">
        <v>91</v>
      </c>
      <c r="P1892">
        <v>2.9590000000000001</v>
      </c>
      <c r="S1892">
        <v>0.15</v>
      </c>
      <c r="W1892">
        <v>3</v>
      </c>
      <c r="X1892" s="86">
        <v>45747</v>
      </c>
      <c r="AB1892">
        <v>3</v>
      </c>
      <c r="AC1892" t="s">
        <v>156</v>
      </c>
    </row>
    <row r="1893" spans="1:29" x14ac:dyDescent="0.2">
      <c r="A1893" t="s">
        <v>16294</v>
      </c>
      <c r="B1893" t="s">
        <v>16295</v>
      </c>
      <c r="C1893" t="s">
        <v>16294</v>
      </c>
      <c r="D1893" t="s">
        <v>84</v>
      </c>
      <c r="E1893" t="s">
        <v>89</v>
      </c>
      <c r="G1893" t="s">
        <v>90</v>
      </c>
      <c r="I1893" t="s">
        <v>91</v>
      </c>
      <c r="P1893">
        <v>3.1320000000000001</v>
      </c>
      <c r="S1893">
        <v>0.14000000000000001</v>
      </c>
      <c r="W1893">
        <v>3</v>
      </c>
      <c r="X1893" s="86">
        <v>45747</v>
      </c>
      <c r="AB1893">
        <v>3</v>
      </c>
      <c r="AC1893" t="s">
        <v>156</v>
      </c>
    </row>
    <row r="1894" spans="1:29" x14ac:dyDescent="0.2">
      <c r="A1894" t="s">
        <v>16881</v>
      </c>
      <c r="B1894" t="s">
        <v>16882</v>
      </c>
      <c r="C1894" t="s">
        <v>16881</v>
      </c>
      <c r="D1894" t="s">
        <v>84</v>
      </c>
      <c r="E1894" t="s">
        <v>89</v>
      </c>
      <c r="G1894" t="s">
        <v>90</v>
      </c>
      <c r="H1894" t="s">
        <v>225</v>
      </c>
      <c r="I1894" t="s">
        <v>91</v>
      </c>
      <c r="M1894">
        <v>9.7250193849999995</v>
      </c>
      <c r="N1894">
        <v>9.9220000000000006</v>
      </c>
      <c r="O1894">
        <v>8.6104181410000002</v>
      </c>
      <c r="P1894">
        <v>8.4930000000000003</v>
      </c>
      <c r="S1894">
        <v>0.45</v>
      </c>
      <c r="W1894">
        <v>4</v>
      </c>
      <c r="X1894" s="86">
        <v>45777</v>
      </c>
      <c r="Y1894">
        <v>4</v>
      </c>
      <c r="Z1894" s="86">
        <v>45777</v>
      </c>
      <c r="AB1894">
        <v>3</v>
      </c>
      <c r="AC1894" t="s">
        <v>156</v>
      </c>
    </row>
    <row r="1895" spans="1:29" x14ac:dyDescent="0.2">
      <c r="A1895" t="s">
        <v>4721</v>
      </c>
      <c r="B1895" t="s">
        <v>4722</v>
      </c>
      <c r="C1895" t="s">
        <v>4721</v>
      </c>
      <c r="D1895" t="s">
        <v>84</v>
      </c>
      <c r="E1895" t="s">
        <v>564</v>
      </c>
      <c r="G1895" t="s">
        <v>90</v>
      </c>
      <c r="H1895" t="s">
        <v>545</v>
      </c>
      <c r="I1895" t="s">
        <v>91</v>
      </c>
      <c r="L1895">
        <v>14.513999999999999</v>
      </c>
      <c r="M1895">
        <v>13.50585338</v>
      </c>
      <c r="N1895">
        <v>13.574999999999999</v>
      </c>
      <c r="O1895">
        <v>14.043890299999999</v>
      </c>
      <c r="P1895">
        <v>15.223000000000001</v>
      </c>
      <c r="Q1895" s="86">
        <v>45821</v>
      </c>
      <c r="S1895">
        <v>0.9</v>
      </c>
      <c r="Y1895">
        <v>5</v>
      </c>
      <c r="Z1895" s="86">
        <v>45604</v>
      </c>
      <c r="AB1895">
        <v>3</v>
      </c>
      <c r="AC1895" t="s">
        <v>156</v>
      </c>
    </row>
    <row r="1896" spans="1:29" ht="256.5" x14ac:dyDescent="0.2">
      <c r="A1896" t="s">
        <v>4723</v>
      </c>
      <c r="B1896" t="s">
        <v>4724</v>
      </c>
      <c r="C1896" t="s">
        <v>4723</v>
      </c>
      <c r="D1896" t="s">
        <v>84</v>
      </c>
      <c r="E1896" t="s">
        <v>434</v>
      </c>
      <c r="F1896" t="s">
        <v>117</v>
      </c>
      <c r="G1896" t="s">
        <v>294</v>
      </c>
      <c r="H1896" s="87" t="s">
        <v>4725</v>
      </c>
      <c r="I1896" t="s">
        <v>91</v>
      </c>
      <c r="J1896" t="s">
        <v>323</v>
      </c>
      <c r="Q1896" s="86">
        <v>45154</v>
      </c>
      <c r="V1896" t="s">
        <v>4726</v>
      </c>
      <c r="AA1896">
        <v>3</v>
      </c>
      <c r="AB1896">
        <v>5</v>
      </c>
      <c r="AC1896" t="s">
        <v>86</v>
      </c>
    </row>
    <row r="1897" spans="1:29" x14ac:dyDescent="0.2">
      <c r="A1897" t="s">
        <v>4727</v>
      </c>
      <c r="B1897" t="s">
        <v>4728</v>
      </c>
      <c r="C1897" t="s">
        <v>4727</v>
      </c>
      <c r="D1897" t="s">
        <v>84</v>
      </c>
      <c r="E1897" t="s">
        <v>89</v>
      </c>
      <c r="G1897" t="s">
        <v>90</v>
      </c>
      <c r="H1897" t="s">
        <v>163</v>
      </c>
      <c r="I1897" t="s">
        <v>91</v>
      </c>
      <c r="S1897">
        <v>0.75</v>
      </c>
      <c r="W1897">
        <v>5</v>
      </c>
      <c r="X1897" s="86">
        <v>45808</v>
      </c>
      <c r="Y1897">
        <v>4</v>
      </c>
      <c r="Z1897" s="86">
        <v>45808</v>
      </c>
      <c r="AB1897">
        <v>3</v>
      </c>
      <c r="AC1897" t="s">
        <v>156</v>
      </c>
    </row>
    <row r="1898" spans="1:29" x14ac:dyDescent="0.2">
      <c r="A1898" t="s">
        <v>4729</v>
      </c>
      <c r="B1898" t="s">
        <v>4730</v>
      </c>
      <c r="C1898" t="s">
        <v>4729</v>
      </c>
      <c r="D1898" t="s">
        <v>84</v>
      </c>
      <c r="E1898" t="s">
        <v>564</v>
      </c>
      <c r="F1898" t="s">
        <v>117</v>
      </c>
      <c r="G1898" t="s">
        <v>90</v>
      </c>
      <c r="I1898" t="s">
        <v>91</v>
      </c>
      <c r="J1898" t="s">
        <v>323</v>
      </c>
      <c r="L1898">
        <v>15.91</v>
      </c>
      <c r="M1898">
        <v>11.25819263</v>
      </c>
      <c r="N1898">
        <v>16.265000000000001</v>
      </c>
      <c r="O1898">
        <v>10.30419783</v>
      </c>
      <c r="P1898">
        <v>11.03</v>
      </c>
      <c r="Q1898" s="86">
        <v>45821</v>
      </c>
      <c r="T1898">
        <v>0.45</v>
      </c>
      <c r="V1898" t="s">
        <v>4731</v>
      </c>
      <c r="Y1898">
        <v>4</v>
      </c>
      <c r="Z1898" s="86">
        <v>45626</v>
      </c>
      <c r="AA1898">
        <v>4</v>
      </c>
      <c r="AB1898">
        <v>3</v>
      </c>
      <c r="AC1898" t="s">
        <v>156</v>
      </c>
    </row>
    <row r="1899" spans="1:29" x14ac:dyDescent="0.2">
      <c r="A1899" t="s">
        <v>4732</v>
      </c>
      <c r="B1899" t="s">
        <v>4733</v>
      </c>
      <c r="C1899" t="s">
        <v>4732</v>
      </c>
      <c r="D1899" t="s">
        <v>84</v>
      </c>
      <c r="E1899" t="s">
        <v>89</v>
      </c>
      <c r="G1899" t="s">
        <v>90</v>
      </c>
      <c r="I1899" t="s">
        <v>91</v>
      </c>
      <c r="J1899" t="s">
        <v>323</v>
      </c>
      <c r="K1899" t="s">
        <v>1010</v>
      </c>
      <c r="M1899">
        <v>11.924721399999999</v>
      </c>
      <c r="N1899">
        <v>12.917</v>
      </c>
      <c r="O1899">
        <v>10.691317890000001</v>
      </c>
      <c r="P1899">
        <v>11.632</v>
      </c>
      <c r="Q1899" s="86">
        <v>45434</v>
      </c>
      <c r="S1899">
        <v>0.69</v>
      </c>
      <c r="T1899">
        <v>0.68</v>
      </c>
      <c r="W1899">
        <v>6</v>
      </c>
      <c r="X1899" s="86">
        <v>45747</v>
      </c>
      <c r="Y1899">
        <v>4</v>
      </c>
      <c r="Z1899" s="86">
        <v>45747</v>
      </c>
      <c r="AA1899">
        <v>3</v>
      </c>
      <c r="AB1899">
        <v>3</v>
      </c>
      <c r="AC1899" t="s">
        <v>156</v>
      </c>
    </row>
    <row r="1900" spans="1:29" x14ac:dyDescent="0.2">
      <c r="A1900" t="s">
        <v>4734</v>
      </c>
      <c r="B1900" t="s">
        <v>4735</v>
      </c>
      <c r="C1900" t="s">
        <v>4734</v>
      </c>
      <c r="D1900" t="s">
        <v>84</v>
      </c>
      <c r="E1900" t="s">
        <v>89</v>
      </c>
      <c r="G1900" t="s">
        <v>90</v>
      </c>
      <c r="M1900">
        <v>14.76118965</v>
      </c>
      <c r="N1900">
        <v>15.385999999999999</v>
      </c>
      <c r="O1900">
        <v>12.153475009999999</v>
      </c>
      <c r="P1900">
        <v>13.359</v>
      </c>
      <c r="Q1900" s="86">
        <v>45434</v>
      </c>
      <c r="W1900">
        <v>6</v>
      </c>
      <c r="X1900" s="86">
        <v>45777</v>
      </c>
      <c r="Y1900">
        <v>4</v>
      </c>
      <c r="Z1900" s="86">
        <v>45777</v>
      </c>
      <c r="AB1900">
        <v>3</v>
      </c>
      <c r="AC1900" t="s">
        <v>156</v>
      </c>
    </row>
    <row r="1901" spans="1:29" x14ac:dyDescent="0.2">
      <c r="A1901" t="s">
        <v>4736</v>
      </c>
      <c r="B1901" t="s">
        <v>4737</v>
      </c>
      <c r="C1901" t="s">
        <v>4736</v>
      </c>
      <c r="D1901" t="s">
        <v>84</v>
      </c>
      <c r="E1901" t="s">
        <v>89</v>
      </c>
      <c r="F1901" t="s">
        <v>642</v>
      </c>
      <c r="G1901" t="s">
        <v>90</v>
      </c>
      <c r="I1901" t="s">
        <v>91</v>
      </c>
      <c r="J1901" t="s">
        <v>323</v>
      </c>
      <c r="M1901">
        <v>14.89367713</v>
      </c>
      <c r="N1901">
        <v>15.688000000000001</v>
      </c>
      <c r="O1901">
        <v>12.462648290000001</v>
      </c>
      <c r="P1901">
        <v>11.872999999999999</v>
      </c>
      <c r="Q1901" s="86">
        <v>45434</v>
      </c>
      <c r="R1901">
        <v>5</v>
      </c>
      <c r="S1901">
        <v>1.56</v>
      </c>
      <c r="T1901">
        <v>1.5</v>
      </c>
      <c r="V1901" t="s">
        <v>4738</v>
      </c>
      <c r="W1901">
        <v>6</v>
      </c>
      <c r="X1901" s="86">
        <v>45777</v>
      </c>
      <c r="Y1901">
        <v>4</v>
      </c>
      <c r="Z1901" s="86">
        <v>45777</v>
      </c>
      <c r="AA1901">
        <v>4</v>
      </c>
      <c r="AB1901">
        <v>3</v>
      </c>
      <c r="AC1901" t="s">
        <v>156</v>
      </c>
    </row>
    <row r="1902" spans="1:29" x14ac:dyDescent="0.2">
      <c r="A1902" t="s">
        <v>4739</v>
      </c>
      <c r="B1902" t="s">
        <v>4740</v>
      </c>
      <c r="C1902" t="s">
        <v>4739</v>
      </c>
      <c r="D1902" t="s">
        <v>84</v>
      </c>
      <c r="E1902" t="s">
        <v>89</v>
      </c>
      <c r="G1902" t="s">
        <v>90</v>
      </c>
      <c r="I1902" t="s">
        <v>341</v>
      </c>
      <c r="M1902">
        <v>14.953178749999999</v>
      </c>
      <c r="N1902">
        <v>15.37</v>
      </c>
      <c r="O1902">
        <v>12.628433279999999</v>
      </c>
      <c r="P1902">
        <v>11.403</v>
      </c>
      <c r="S1902">
        <v>1.61</v>
      </c>
      <c r="W1902">
        <v>6</v>
      </c>
      <c r="X1902" s="86">
        <v>45777</v>
      </c>
      <c r="Y1902">
        <v>4</v>
      </c>
      <c r="Z1902" s="86">
        <v>45777</v>
      </c>
      <c r="AB1902">
        <v>3</v>
      </c>
      <c r="AC1902" t="s">
        <v>156</v>
      </c>
    </row>
    <row r="1903" spans="1:29" x14ac:dyDescent="0.2">
      <c r="A1903" t="s">
        <v>4741</v>
      </c>
      <c r="B1903" t="s">
        <v>4742</v>
      </c>
      <c r="C1903" t="s">
        <v>4741</v>
      </c>
      <c r="D1903" t="s">
        <v>84</v>
      </c>
      <c r="E1903" t="s">
        <v>89</v>
      </c>
      <c r="G1903" t="s">
        <v>90</v>
      </c>
      <c r="I1903" t="s">
        <v>118</v>
      </c>
      <c r="J1903" t="s">
        <v>323</v>
      </c>
      <c r="M1903">
        <v>14.85960478</v>
      </c>
      <c r="N1903">
        <v>15.475</v>
      </c>
      <c r="O1903">
        <v>12.282062829999999</v>
      </c>
      <c r="P1903">
        <v>13.545</v>
      </c>
      <c r="Q1903" s="86">
        <v>45434</v>
      </c>
      <c r="R1903">
        <v>5</v>
      </c>
      <c r="S1903">
        <v>1.56</v>
      </c>
      <c r="T1903">
        <v>1.5</v>
      </c>
      <c r="W1903">
        <v>6</v>
      </c>
      <c r="X1903" s="86">
        <v>45777</v>
      </c>
      <c r="Y1903">
        <v>4</v>
      </c>
      <c r="Z1903" s="86">
        <v>45777</v>
      </c>
      <c r="AA1903">
        <v>4</v>
      </c>
      <c r="AB1903">
        <v>3</v>
      </c>
      <c r="AC1903" t="s">
        <v>156</v>
      </c>
    </row>
    <row r="1904" spans="1:29" x14ac:dyDescent="0.2">
      <c r="A1904" t="s">
        <v>4743</v>
      </c>
      <c r="B1904" t="s">
        <v>4744</v>
      </c>
      <c r="C1904" t="s">
        <v>4743</v>
      </c>
      <c r="D1904" t="s">
        <v>84</v>
      </c>
      <c r="E1904" t="s">
        <v>116</v>
      </c>
      <c r="F1904" t="s">
        <v>117</v>
      </c>
      <c r="G1904" t="s">
        <v>90</v>
      </c>
      <c r="I1904" t="s">
        <v>91</v>
      </c>
      <c r="J1904" t="s">
        <v>323</v>
      </c>
      <c r="L1904">
        <v>61.631700000000002</v>
      </c>
      <c r="M1904">
        <v>48.78203877</v>
      </c>
      <c r="N1904">
        <v>51.264200000000002</v>
      </c>
      <c r="O1904">
        <v>44.279314980000002</v>
      </c>
      <c r="P1904">
        <v>43.110999999999997</v>
      </c>
      <c r="Q1904" s="86">
        <v>45821</v>
      </c>
      <c r="V1904" t="s">
        <v>4745</v>
      </c>
      <c r="AB1904">
        <v>5</v>
      </c>
      <c r="AC1904" t="s">
        <v>86</v>
      </c>
    </row>
    <row r="1905" spans="1:29" x14ac:dyDescent="0.2">
      <c r="A1905" t="s">
        <v>4746</v>
      </c>
      <c r="B1905" t="s">
        <v>4747</v>
      </c>
      <c r="C1905" t="s">
        <v>4746</v>
      </c>
      <c r="D1905" t="s">
        <v>84</v>
      </c>
      <c r="E1905" t="s">
        <v>116</v>
      </c>
      <c r="F1905" t="s">
        <v>117</v>
      </c>
      <c r="G1905" t="s">
        <v>90</v>
      </c>
      <c r="I1905" t="s">
        <v>91</v>
      </c>
      <c r="J1905" t="s">
        <v>323</v>
      </c>
      <c r="L1905">
        <v>20.316299999999998</v>
      </c>
      <c r="M1905">
        <v>20.089243669999998</v>
      </c>
      <c r="N1905">
        <v>21.019100000000002</v>
      </c>
      <c r="O1905">
        <v>19.507652149999998</v>
      </c>
      <c r="P1905">
        <v>23.209499999999998</v>
      </c>
      <c r="Q1905" s="86">
        <v>45821</v>
      </c>
      <c r="V1905" t="s">
        <v>4748</v>
      </c>
      <c r="AB1905">
        <v>4</v>
      </c>
      <c r="AC1905" t="s">
        <v>127</v>
      </c>
    </row>
    <row r="1906" spans="1:29" x14ac:dyDescent="0.2">
      <c r="A1906" t="s">
        <v>4749</v>
      </c>
      <c r="B1906" t="s">
        <v>4750</v>
      </c>
      <c r="C1906" t="s">
        <v>4749</v>
      </c>
      <c r="D1906" t="s">
        <v>84</v>
      </c>
      <c r="E1906" t="s">
        <v>89</v>
      </c>
      <c r="F1906" t="s">
        <v>642</v>
      </c>
      <c r="G1906" t="s">
        <v>90</v>
      </c>
      <c r="I1906" t="s">
        <v>91</v>
      </c>
      <c r="J1906" t="s">
        <v>323</v>
      </c>
      <c r="K1906" t="s">
        <v>1010</v>
      </c>
      <c r="L1906">
        <v>7.7160000000000002</v>
      </c>
      <c r="M1906">
        <v>8.4652516749999993</v>
      </c>
      <c r="N1906">
        <v>9.3369999999999997</v>
      </c>
      <c r="O1906">
        <v>7.969743577</v>
      </c>
      <c r="P1906">
        <v>6.2069999999999999</v>
      </c>
      <c r="Q1906" s="86">
        <v>45821</v>
      </c>
      <c r="S1906">
        <v>0.71</v>
      </c>
      <c r="T1906">
        <v>0.48</v>
      </c>
      <c r="V1906" t="s">
        <v>4751</v>
      </c>
      <c r="W1906">
        <v>4</v>
      </c>
      <c r="X1906" s="86">
        <v>45747</v>
      </c>
      <c r="Y1906">
        <v>3</v>
      </c>
      <c r="Z1906" s="86">
        <v>45747</v>
      </c>
      <c r="AA1906">
        <v>2</v>
      </c>
      <c r="AB1906">
        <v>3</v>
      </c>
      <c r="AC1906" t="s">
        <v>156</v>
      </c>
    </row>
    <row r="1907" spans="1:29" x14ac:dyDescent="0.2">
      <c r="A1907" t="s">
        <v>4752</v>
      </c>
      <c r="B1907" t="s">
        <v>4753</v>
      </c>
      <c r="C1907" t="s">
        <v>4752</v>
      </c>
      <c r="D1907" t="s">
        <v>84</v>
      </c>
      <c r="E1907" t="s">
        <v>89</v>
      </c>
      <c r="F1907" t="s">
        <v>642</v>
      </c>
      <c r="G1907" t="s">
        <v>90</v>
      </c>
      <c r="I1907" t="s">
        <v>91</v>
      </c>
      <c r="J1907" t="s">
        <v>323</v>
      </c>
      <c r="K1907" t="s">
        <v>368</v>
      </c>
      <c r="M1907">
        <v>14.72791629</v>
      </c>
      <c r="N1907">
        <v>17.465</v>
      </c>
      <c r="O1907">
        <v>11.05436795</v>
      </c>
      <c r="P1907">
        <v>11.249000000000001</v>
      </c>
      <c r="Q1907" s="86">
        <v>45434</v>
      </c>
      <c r="S1907">
        <v>0.93</v>
      </c>
      <c r="T1907">
        <v>0.8</v>
      </c>
      <c r="V1907" t="s">
        <v>4754</v>
      </c>
      <c r="W1907">
        <v>5</v>
      </c>
      <c r="X1907" s="86">
        <v>45777</v>
      </c>
      <c r="Y1907">
        <v>4</v>
      </c>
      <c r="Z1907" s="86">
        <v>45777</v>
      </c>
      <c r="AB1907">
        <v>3</v>
      </c>
      <c r="AC1907" t="s">
        <v>156</v>
      </c>
    </row>
    <row r="1908" spans="1:29" x14ac:dyDescent="0.2">
      <c r="A1908" t="s">
        <v>4755</v>
      </c>
      <c r="B1908" t="s">
        <v>4756</v>
      </c>
      <c r="C1908" t="s">
        <v>4755</v>
      </c>
      <c r="D1908" t="s">
        <v>84</v>
      </c>
      <c r="E1908" t="s">
        <v>89</v>
      </c>
      <c r="G1908" t="s">
        <v>90</v>
      </c>
      <c r="I1908" t="s">
        <v>91</v>
      </c>
      <c r="J1908" t="s">
        <v>323</v>
      </c>
      <c r="K1908" t="s">
        <v>688</v>
      </c>
      <c r="L1908">
        <v>15.385</v>
      </c>
      <c r="M1908">
        <v>15.16477955</v>
      </c>
      <c r="N1908">
        <v>15.93</v>
      </c>
      <c r="O1908">
        <v>12.8639414</v>
      </c>
      <c r="P1908">
        <v>11.063000000000001</v>
      </c>
      <c r="Q1908" s="86">
        <v>45821</v>
      </c>
      <c r="S1908">
        <v>0.16</v>
      </c>
      <c r="T1908">
        <v>0.15</v>
      </c>
      <c r="V1908" t="s">
        <v>4757</v>
      </c>
      <c r="W1908">
        <v>6</v>
      </c>
      <c r="X1908" s="86">
        <v>45747</v>
      </c>
      <c r="Y1908">
        <v>4</v>
      </c>
      <c r="Z1908" s="86">
        <v>45747</v>
      </c>
      <c r="AA1908">
        <v>4</v>
      </c>
      <c r="AB1908">
        <v>3</v>
      </c>
      <c r="AC1908" t="s">
        <v>156</v>
      </c>
    </row>
    <row r="1909" spans="1:29" x14ac:dyDescent="0.2">
      <c r="A1909" t="s">
        <v>4758</v>
      </c>
      <c r="B1909" t="s">
        <v>4759</v>
      </c>
      <c r="C1909" t="s">
        <v>4758</v>
      </c>
      <c r="D1909" t="s">
        <v>84</v>
      </c>
      <c r="E1909" t="s">
        <v>89</v>
      </c>
      <c r="G1909" t="s">
        <v>90</v>
      </c>
      <c r="H1909" t="s">
        <v>150</v>
      </c>
      <c r="I1909" t="s">
        <v>91</v>
      </c>
      <c r="L1909">
        <v>6.3920000000000003</v>
      </c>
      <c r="M1909">
        <v>6.5664956700000001</v>
      </c>
      <c r="N1909">
        <v>7.0510000000000002</v>
      </c>
      <c r="O1909">
        <v>6.0665201179999997</v>
      </c>
      <c r="P1909">
        <v>3.6539999999999999</v>
      </c>
      <c r="Q1909" s="86">
        <v>45821</v>
      </c>
      <c r="S1909">
        <v>0.55000000000000004</v>
      </c>
      <c r="W1909">
        <v>4</v>
      </c>
      <c r="X1909" s="86">
        <v>45764</v>
      </c>
      <c r="Y1909">
        <v>2</v>
      </c>
      <c r="Z1909" s="86">
        <v>44760</v>
      </c>
      <c r="AB1909">
        <v>2</v>
      </c>
      <c r="AC1909" t="s">
        <v>153</v>
      </c>
    </row>
    <row r="1910" spans="1:29" x14ac:dyDescent="0.2">
      <c r="A1910" t="s">
        <v>4760</v>
      </c>
      <c r="B1910" t="s">
        <v>4761</v>
      </c>
      <c r="C1910" t="s">
        <v>4760</v>
      </c>
      <c r="D1910" t="s">
        <v>84</v>
      </c>
      <c r="E1910" t="s">
        <v>89</v>
      </c>
      <c r="G1910" t="s">
        <v>90</v>
      </c>
      <c r="I1910" t="s">
        <v>91</v>
      </c>
      <c r="J1910" t="s">
        <v>323</v>
      </c>
      <c r="L1910">
        <v>18.669</v>
      </c>
      <c r="M1910">
        <v>20.030108739999999</v>
      </c>
      <c r="N1910">
        <v>15.468</v>
      </c>
      <c r="O1910">
        <v>17.13726715</v>
      </c>
      <c r="P1910">
        <v>11.914999999999999</v>
      </c>
      <c r="Q1910" s="86">
        <v>45821</v>
      </c>
      <c r="S1910">
        <v>0.01</v>
      </c>
      <c r="V1910" t="s">
        <v>4762</v>
      </c>
      <c r="W1910">
        <v>6</v>
      </c>
      <c r="X1910" s="86">
        <v>45800</v>
      </c>
      <c r="Y1910">
        <v>5</v>
      </c>
      <c r="Z1910" s="86">
        <v>44760</v>
      </c>
      <c r="AA1910">
        <v>4</v>
      </c>
      <c r="AB1910">
        <v>3</v>
      </c>
      <c r="AC1910" t="s">
        <v>156</v>
      </c>
    </row>
    <row r="1911" spans="1:29" x14ac:dyDescent="0.2">
      <c r="A1911" t="s">
        <v>4763</v>
      </c>
      <c r="B1911" t="s">
        <v>4764</v>
      </c>
      <c r="C1911" t="s">
        <v>4763</v>
      </c>
      <c r="D1911" t="s">
        <v>84</v>
      </c>
      <c r="E1911" t="s">
        <v>434</v>
      </c>
      <c r="F1911" t="s">
        <v>117</v>
      </c>
      <c r="G1911" t="s">
        <v>294</v>
      </c>
      <c r="H1911" t="s">
        <v>4765</v>
      </c>
      <c r="I1911" t="s">
        <v>91</v>
      </c>
      <c r="Q1911" s="86">
        <v>45154</v>
      </c>
      <c r="AA1911">
        <v>3</v>
      </c>
      <c r="AB1911">
        <v>5</v>
      </c>
      <c r="AC1911" t="s">
        <v>86</v>
      </c>
    </row>
    <row r="1912" spans="1:29" x14ac:dyDescent="0.2">
      <c r="A1912" t="s">
        <v>17634</v>
      </c>
      <c r="B1912" t="s">
        <v>17635</v>
      </c>
      <c r="C1912" t="s">
        <v>17634</v>
      </c>
      <c r="D1912" t="s">
        <v>84</v>
      </c>
      <c r="E1912" t="s">
        <v>116</v>
      </c>
      <c r="G1912" t="s">
        <v>90</v>
      </c>
      <c r="H1912" t="s">
        <v>16039</v>
      </c>
      <c r="I1912" t="s">
        <v>91</v>
      </c>
      <c r="O1912">
        <v>42.58872058</v>
      </c>
      <c r="P1912">
        <v>45.718000000000004</v>
      </c>
      <c r="Q1912" s="86">
        <v>45814</v>
      </c>
      <c r="AB1912">
        <v>5</v>
      </c>
      <c r="AC1912" t="s">
        <v>86</v>
      </c>
    </row>
    <row r="1913" spans="1:29" x14ac:dyDescent="0.2">
      <c r="A1913" t="s">
        <v>4766</v>
      </c>
      <c r="B1913" t="s">
        <v>4767</v>
      </c>
      <c r="C1913" t="s">
        <v>4766</v>
      </c>
      <c r="D1913" t="s">
        <v>84</v>
      </c>
      <c r="E1913" t="s">
        <v>564</v>
      </c>
      <c r="F1913" t="s">
        <v>117</v>
      </c>
      <c r="G1913" t="s">
        <v>90</v>
      </c>
      <c r="I1913" t="s">
        <v>91</v>
      </c>
      <c r="J1913" t="s">
        <v>323</v>
      </c>
      <c r="K1913" t="s">
        <v>1670</v>
      </c>
      <c r="L1913">
        <v>23.925000000000001</v>
      </c>
      <c r="M1913">
        <v>22.899880700000001</v>
      </c>
      <c r="N1913">
        <v>24.344000000000001</v>
      </c>
      <c r="O1913">
        <v>21.23603679</v>
      </c>
      <c r="P1913">
        <v>22.204000000000001</v>
      </c>
      <c r="Q1913" s="86">
        <v>45821</v>
      </c>
      <c r="T1913">
        <v>0.8</v>
      </c>
      <c r="V1913" t="s">
        <v>4768</v>
      </c>
      <c r="W1913">
        <v>7</v>
      </c>
      <c r="X1913" s="86">
        <v>45803</v>
      </c>
      <c r="Y1913">
        <v>5</v>
      </c>
      <c r="Z1913" s="86">
        <v>45803</v>
      </c>
      <c r="AA1913">
        <v>4</v>
      </c>
      <c r="AB1913">
        <v>3</v>
      </c>
      <c r="AC1913" t="s">
        <v>156</v>
      </c>
    </row>
    <row r="1914" spans="1:29" x14ac:dyDescent="0.2">
      <c r="A1914" t="s">
        <v>4769</v>
      </c>
      <c r="B1914" t="s">
        <v>4770</v>
      </c>
      <c r="C1914" t="s">
        <v>4769</v>
      </c>
      <c r="D1914" t="s">
        <v>84</v>
      </c>
      <c r="E1914" t="s">
        <v>116</v>
      </c>
      <c r="G1914" t="s">
        <v>90</v>
      </c>
      <c r="I1914" t="s">
        <v>91</v>
      </c>
      <c r="J1914" t="s">
        <v>323</v>
      </c>
      <c r="L1914">
        <v>39.255000000000003</v>
      </c>
      <c r="M1914">
        <v>36.172972780000002</v>
      </c>
      <c r="N1914">
        <v>38.532800000000002</v>
      </c>
      <c r="O1914">
        <v>35.300195549999998</v>
      </c>
      <c r="P1914">
        <v>44.931199999999997</v>
      </c>
      <c r="Q1914" s="86">
        <v>45821</v>
      </c>
      <c r="AB1914">
        <v>5</v>
      </c>
      <c r="AC1914" t="s">
        <v>86</v>
      </c>
    </row>
    <row r="1915" spans="1:29" x14ac:dyDescent="0.2">
      <c r="A1915" t="s">
        <v>17375</v>
      </c>
      <c r="B1915" t="s">
        <v>17376</v>
      </c>
      <c r="C1915" t="s">
        <v>17375</v>
      </c>
      <c r="D1915" t="s">
        <v>84</v>
      </c>
      <c r="E1915" t="s">
        <v>89</v>
      </c>
      <c r="G1915" t="s">
        <v>90</v>
      </c>
      <c r="I1915" t="s">
        <v>91</v>
      </c>
      <c r="O1915">
        <v>11.0318039</v>
      </c>
      <c r="P1915">
        <v>13.064</v>
      </c>
      <c r="S1915">
        <v>0.75</v>
      </c>
      <c r="W1915">
        <v>6</v>
      </c>
      <c r="X1915" s="86">
        <v>45702</v>
      </c>
      <c r="Y1915">
        <v>4</v>
      </c>
      <c r="Z1915" s="86">
        <v>45657</v>
      </c>
      <c r="AB1915">
        <v>3</v>
      </c>
      <c r="AC1915" t="s">
        <v>156</v>
      </c>
    </row>
    <row r="1916" spans="1:29" x14ac:dyDescent="0.2">
      <c r="A1916" t="s">
        <v>4771</v>
      </c>
      <c r="B1916" t="s">
        <v>4772</v>
      </c>
      <c r="C1916" t="s">
        <v>4771</v>
      </c>
      <c r="D1916" t="s">
        <v>84</v>
      </c>
      <c r="E1916" t="s">
        <v>116</v>
      </c>
      <c r="G1916" t="s">
        <v>90</v>
      </c>
      <c r="L1916">
        <v>38.493000000000002</v>
      </c>
      <c r="M1916">
        <v>23.275240279999998</v>
      </c>
      <c r="N1916">
        <v>21.3399</v>
      </c>
      <c r="O1916">
        <v>26.37422007</v>
      </c>
      <c r="P1916">
        <v>25.4312</v>
      </c>
      <c r="Q1916" s="86">
        <v>45821</v>
      </c>
      <c r="AB1916">
        <v>5</v>
      </c>
      <c r="AC1916" t="s">
        <v>86</v>
      </c>
    </row>
    <row r="1917" spans="1:29" x14ac:dyDescent="0.2">
      <c r="A1917" t="s">
        <v>16304</v>
      </c>
      <c r="B1917" t="s">
        <v>16305</v>
      </c>
      <c r="C1917" t="s">
        <v>16304</v>
      </c>
      <c r="D1917" t="s">
        <v>84</v>
      </c>
      <c r="E1917" t="s">
        <v>89</v>
      </c>
      <c r="G1917" t="s">
        <v>90</v>
      </c>
      <c r="I1917" t="s">
        <v>91</v>
      </c>
      <c r="L1917">
        <v>18.462</v>
      </c>
      <c r="M1917">
        <v>16.297476849999999</v>
      </c>
      <c r="N1917">
        <v>20.189</v>
      </c>
      <c r="O1917">
        <v>17.82802848</v>
      </c>
      <c r="P1917">
        <v>17.347000000000001</v>
      </c>
      <c r="Q1917" s="86">
        <v>45821</v>
      </c>
      <c r="S1917">
        <v>0.69</v>
      </c>
      <c r="W1917">
        <v>6</v>
      </c>
      <c r="X1917" s="86">
        <v>45733</v>
      </c>
      <c r="AB1917">
        <v>4</v>
      </c>
      <c r="AC1917" t="s">
        <v>127</v>
      </c>
    </row>
    <row r="1918" spans="1:29" x14ac:dyDescent="0.2">
      <c r="A1918" t="s">
        <v>4773</v>
      </c>
      <c r="B1918" t="s">
        <v>4774</v>
      </c>
      <c r="C1918" t="s">
        <v>4773</v>
      </c>
      <c r="D1918" t="s">
        <v>84</v>
      </c>
      <c r="E1918" t="s">
        <v>89</v>
      </c>
      <c r="G1918" t="s">
        <v>90</v>
      </c>
      <c r="H1918" t="s">
        <v>1740</v>
      </c>
      <c r="I1918" t="s">
        <v>91</v>
      </c>
      <c r="O1918">
        <v>4.755040213</v>
      </c>
      <c r="P1918">
        <v>3.4870000000000001</v>
      </c>
      <c r="S1918">
        <v>0.26</v>
      </c>
      <c r="W1918">
        <v>4</v>
      </c>
      <c r="X1918" s="86">
        <v>45749</v>
      </c>
      <c r="AB1918">
        <v>3</v>
      </c>
      <c r="AC1918" t="s">
        <v>156</v>
      </c>
    </row>
    <row r="1919" spans="1:29" x14ac:dyDescent="0.2">
      <c r="A1919" t="s">
        <v>4775</v>
      </c>
      <c r="B1919" t="s">
        <v>4776</v>
      </c>
      <c r="C1919" t="s">
        <v>4775</v>
      </c>
      <c r="D1919" t="s">
        <v>84</v>
      </c>
      <c r="E1919" t="s">
        <v>89</v>
      </c>
      <c r="G1919" t="s">
        <v>90</v>
      </c>
      <c r="H1919" t="s">
        <v>1740</v>
      </c>
      <c r="I1919" t="s">
        <v>91</v>
      </c>
      <c r="O1919">
        <v>7.690539201</v>
      </c>
      <c r="P1919">
        <v>8.2919999999999998</v>
      </c>
      <c r="S1919">
        <v>0.24</v>
      </c>
      <c r="W1919">
        <v>5</v>
      </c>
      <c r="X1919" s="86">
        <v>45749</v>
      </c>
      <c r="AB1919">
        <v>3</v>
      </c>
      <c r="AC1919" t="s">
        <v>156</v>
      </c>
    </row>
    <row r="1920" spans="1:29" x14ac:dyDescent="0.2">
      <c r="A1920" t="s">
        <v>4777</v>
      </c>
      <c r="B1920" t="s">
        <v>4778</v>
      </c>
      <c r="C1920" t="s">
        <v>4777</v>
      </c>
      <c r="D1920" t="s">
        <v>84</v>
      </c>
      <c r="E1920" t="s">
        <v>116</v>
      </c>
      <c r="G1920" t="s">
        <v>90</v>
      </c>
      <c r="H1920" t="s">
        <v>225</v>
      </c>
      <c r="I1920" t="s">
        <v>91</v>
      </c>
      <c r="L1920">
        <v>47.0351</v>
      </c>
      <c r="M1920">
        <v>48.000213289999998</v>
      </c>
      <c r="N1920">
        <v>45.5182</v>
      </c>
      <c r="O1920">
        <v>54.42598263</v>
      </c>
      <c r="P1920">
        <v>41.618699999999997</v>
      </c>
      <c r="Q1920" s="86">
        <v>45821</v>
      </c>
      <c r="AB1920">
        <v>5</v>
      </c>
      <c r="AC1920" t="s">
        <v>86</v>
      </c>
    </row>
    <row r="1921" spans="1:29" x14ac:dyDescent="0.2">
      <c r="A1921" t="s">
        <v>4779</v>
      </c>
      <c r="B1921" t="s">
        <v>4780</v>
      </c>
      <c r="C1921" t="s">
        <v>4779</v>
      </c>
      <c r="D1921" t="s">
        <v>84</v>
      </c>
      <c r="E1921" t="s">
        <v>564</v>
      </c>
      <c r="F1921" t="s">
        <v>117</v>
      </c>
      <c r="G1921" t="s">
        <v>90</v>
      </c>
      <c r="I1921" t="s">
        <v>91</v>
      </c>
      <c r="J1921" t="s">
        <v>323</v>
      </c>
      <c r="M1921">
        <v>8.4611477829999995</v>
      </c>
      <c r="N1921">
        <v>9.24</v>
      </c>
      <c r="O1921">
        <v>9.6818621290000006</v>
      </c>
      <c r="P1921">
        <v>7.3090000000000002</v>
      </c>
      <c r="Q1921" s="86">
        <v>45434</v>
      </c>
      <c r="T1921">
        <v>1</v>
      </c>
      <c r="V1921" t="s">
        <v>4781</v>
      </c>
      <c r="W1921">
        <v>6</v>
      </c>
      <c r="X1921" s="86">
        <v>44561</v>
      </c>
      <c r="Y1921">
        <v>4</v>
      </c>
      <c r="Z1921" s="86">
        <v>44561</v>
      </c>
      <c r="AA1921">
        <v>3</v>
      </c>
      <c r="AB1921">
        <v>3</v>
      </c>
      <c r="AC1921" t="s">
        <v>156</v>
      </c>
    </row>
    <row r="1922" spans="1:29" x14ac:dyDescent="0.2">
      <c r="A1922" t="s">
        <v>4782</v>
      </c>
      <c r="B1922" t="s">
        <v>4783</v>
      </c>
      <c r="C1922" t="s">
        <v>4782</v>
      </c>
      <c r="D1922" t="s">
        <v>84</v>
      </c>
      <c r="E1922" t="s">
        <v>89</v>
      </c>
      <c r="G1922" t="s">
        <v>90</v>
      </c>
      <c r="H1922" t="s">
        <v>1989</v>
      </c>
      <c r="I1922" t="s">
        <v>91</v>
      </c>
      <c r="N1922">
        <v>9.2520000000000007</v>
      </c>
      <c r="O1922">
        <v>5.1051270439999996</v>
      </c>
      <c r="P1922">
        <v>3.1640000000000001</v>
      </c>
      <c r="S1922">
        <v>0.43</v>
      </c>
      <c r="W1922">
        <v>4</v>
      </c>
      <c r="X1922" s="86">
        <v>45790</v>
      </c>
      <c r="AB1922">
        <v>3</v>
      </c>
      <c r="AC1922" t="s">
        <v>156</v>
      </c>
    </row>
    <row r="1923" spans="1:29" x14ac:dyDescent="0.2">
      <c r="A1923" t="s">
        <v>4784</v>
      </c>
      <c r="B1923" t="s">
        <v>4785</v>
      </c>
      <c r="C1923" t="s">
        <v>4784</v>
      </c>
      <c r="D1923" t="s">
        <v>84</v>
      </c>
      <c r="E1923" t="s">
        <v>89</v>
      </c>
      <c r="G1923" t="s">
        <v>90</v>
      </c>
      <c r="I1923" t="s">
        <v>91</v>
      </c>
      <c r="N1923">
        <v>9.2490000000000006</v>
      </c>
      <c r="O1923">
        <v>5.1186322989999997</v>
      </c>
      <c r="P1923">
        <v>3.157</v>
      </c>
      <c r="S1923">
        <v>0.63</v>
      </c>
      <c r="W1923">
        <v>4</v>
      </c>
      <c r="X1923" s="86">
        <v>45790</v>
      </c>
      <c r="AB1923">
        <v>3</v>
      </c>
      <c r="AC1923" t="s">
        <v>156</v>
      </c>
    </row>
    <row r="1924" spans="1:29" x14ac:dyDescent="0.2">
      <c r="A1924" t="s">
        <v>4786</v>
      </c>
      <c r="B1924" t="s">
        <v>4787</v>
      </c>
      <c r="C1924" t="s">
        <v>4786</v>
      </c>
      <c r="D1924" t="s">
        <v>84</v>
      </c>
      <c r="E1924" t="s">
        <v>89</v>
      </c>
      <c r="G1924" t="s">
        <v>90</v>
      </c>
      <c r="H1924" t="s">
        <v>1989</v>
      </c>
      <c r="I1924" t="s">
        <v>91</v>
      </c>
      <c r="N1924">
        <v>9.2370000000000001</v>
      </c>
      <c r="O1924">
        <v>5.0923005080000001</v>
      </c>
      <c r="P1924">
        <v>3.0009999999999999</v>
      </c>
      <c r="S1924">
        <v>0.43</v>
      </c>
      <c r="W1924">
        <v>4</v>
      </c>
      <c r="X1924" s="86">
        <v>45790</v>
      </c>
      <c r="AB1924">
        <v>3</v>
      </c>
      <c r="AC1924" t="s">
        <v>156</v>
      </c>
    </row>
    <row r="1925" spans="1:29" x14ac:dyDescent="0.2">
      <c r="A1925" t="s">
        <v>4788</v>
      </c>
      <c r="B1925" t="s">
        <v>4789</v>
      </c>
      <c r="C1925" t="s">
        <v>4788</v>
      </c>
      <c r="D1925" t="s">
        <v>84</v>
      </c>
      <c r="G1925" t="s">
        <v>90</v>
      </c>
      <c r="Q1925" s="86">
        <v>45142</v>
      </c>
      <c r="V1925" t="s">
        <v>4790</v>
      </c>
      <c r="AB1925">
        <v>5</v>
      </c>
      <c r="AC1925" t="s">
        <v>86</v>
      </c>
    </row>
    <row r="1926" spans="1:29" x14ac:dyDescent="0.2">
      <c r="A1926" t="s">
        <v>17317</v>
      </c>
      <c r="B1926" t="s">
        <v>17318</v>
      </c>
      <c r="C1926" t="s">
        <v>17317</v>
      </c>
      <c r="D1926" t="s">
        <v>84</v>
      </c>
      <c r="E1926" t="s">
        <v>434</v>
      </c>
      <c r="G1926" t="s">
        <v>90</v>
      </c>
      <c r="H1926" t="s">
        <v>16039</v>
      </c>
      <c r="I1926" t="s">
        <v>91</v>
      </c>
      <c r="AB1926">
        <v>2</v>
      </c>
      <c r="AC1926" t="s">
        <v>153</v>
      </c>
    </row>
    <row r="1927" spans="1:29" x14ac:dyDescent="0.2">
      <c r="A1927" t="s">
        <v>4791</v>
      </c>
      <c r="B1927" t="s">
        <v>4792</v>
      </c>
      <c r="C1927" t="s">
        <v>4791</v>
      </c>
      <c r="D1927" t="s">
        <v>84</v>
      </c>
      <c r="E1927" t="s">
        <v>116</v>
      </c>
      <c r="F1927" t="s">
        <v>117</v>
      </c>
      <c r="G1927" t="s">
        <v>90</v>
      </c>
      <c r="I1927" t="s">
        <v>91</v>
      </c>
      <c r="Q1927" s="86">
        <v>45154</v>
      </c>
      <c r="AA1927">
        <v>3</v>
      </c>
      <c r="AB1927">
        <v>5</v>
      </c>
      <c r="AC1927" t="s">
        <v>86</v>
      </c>
    </row>
    <row r="1928" spans="1:29" x14ac:dyDescent="0.2">
      <c r="A1928" t="s">
        <v>4793</v>
      </c>
      <c r="B1928" t="s">
        <v>4794</v>
      </c>
      <c r="C1928" t="s">
        <v>4793</v>
      </c>
      <c r="D1928" t="s">
        <v>84</v>
      </c>
      <c r="E1928" t="s">
        <v>564</v>
      </c>
      <c r="G1928" t="s">
        <v>90</v>
      </c>
      <c r="L1928">
        <v>16.393999999999998</v>
      </c>
      <c r="M1928">
        <v>14.35420936</v>
      </c>
      <c r="N1928">
        <v>15.653</v>
      </c>
      <c r="O1928">
        <v>13.136412099999999</v>
      </c>
      <c r="P1928">
        <v>12.936999999999999</v>
      </c>
      <c r="Q1928" s="86">
        <v>45821</v>
      </c>
      <c r="S1928">
        <v>1.03</v>
      </c>
      <c r="Y1928">
        <v>5</v>
      </c>
      <c r="Z1928" s="86">
        <v>45626</v>
      </c>
      <c r="AB1928">
        <v>3</v>
      </c>
      <c r="AC1928" t="s">
        <v>156</v>
      </c>
    </row>
    <row r="1929" spans="1:29" x14ac:dyDescent="0.2">
      <c r="A1929" t="s">
        <v>4795</v>
      </c>
      <c r="B1929" t="s">
        <v>4796</v>
      </c>
      <c r="C1929" t="s">
        <v>4795</v>
      </c>
      <c r="D1929" t="s">
        <v>84</v>
      </c>
      <c r="E1929" t="s">
        <v>89</v>
      </c>
      <c r="G1929" t="s">
        <v>90</v>
      </c>
      <c r="H1929" t="s">
        <v>150</v>
      </c>
      <c r="I1929" t="s">
        <v>91</v>
      </c>
      <c r="L1929">
        <v>3.028</v>
      </c>
      <c r="M1929">
        <v>2.9447102649999999</v>
      </c>
      <c r="N1929">
        <v>3.2719999999999998</v>
      </c>
      <c r="O1929">
        <v>3.7279994109999999</v>
      </c>
      <c r="P1929">
        <v>2.996</v>
      </c>
      <c r="Q1929" s="86">
        <v>45821</v>
      </c>
      <c r="S1929">
        <v>0.89</v>
      </c>
      <c r="W1929">
        <v>3</v>
      </c>
      <c r="X1929" s="86">
        <v>45719</v>
      </c>
      <c r="AB1929">
        <v>3</v>
      </c>
      <c r="AC1929" t="s">
        <v>156</v>
      </c>
    </row>
    <row r="1930" spans="1:29" x14ac:dyDescent="0.2">
      <c r="A1930" t="s">
        <v>4797</v>
      </c>
      <c r="B1930" t="s">
        <v>4798</v>
      </c>
      <c r="C1930" t="s">
        <v>4797</v>
      </c>
      <c r="D1930" t="s">
        <v>84</v>
      </c>
      <c r="E1930" t="s">
        <v>116</v>
      </c>
      <c r="F1930" t="s">
        <v>117</v>
      </c>
      <c r="G1930" t="s">
        <v>90</v>
      </c>
      <c r="I1930" t="s">
        <v>91</v>
      </c>
      <c r="J1930" t="s">
        <v>323</v>
      </c>
      <c r="O1930">
        <v>63.743141389999998</v>
      </c>
      <c r="P1930">
        <v>30.959800000000001</v>
      </c>
      <c r="Q1930" s="86">
        <v>45434</v>
      </c>
      <c r="V1930" t="s">
        <v>4799</v>
      </c>
      <c r="AB1930">
        <v>5</v>
      </c>
      <c r="AC1930" t="s">
        <v>86</v>
      </c>
    </row>
    <row r="1931" spans="1:29" x14ac:dyDescent="0.2">
      <c r="A1931" t="s">
        <v>4800</v>
      </c>
      <c r="B1931" t="s">
        <v>4801</v>
      </c>
      <c r="C1931" t="s">
        <v>4800</v>
      </c>
      <c r="D1931" t="s">
        <v>84</v>
      </c>
      <c r="E1931" t="s">
        <v>116</v>
      </c>
      <c r="G1931" t="s">
        <v>90</v>
      </c>
      <c r="H1931" t="s">
        <v>4802</v>
      </c>
      <c r="I1931" t="s">
        <v>91</v>
      </c>
      <c r="L1931">
        <v>26.253299999999999</v>
      </c>
      <c r="M1931">
        <v>26.263474540000001</v>
      </c>
      <c r="N1931">
        <v>27.6097</v>
      </c>
      <c r="O1931">
        <v>25.33356809</v>
      </c>
      <c r="P1931">
        <v>27.599599999999999</v>
      </c>
      <c r="Q1931" s="86">
        <v>45821</v>
      </c>
      <c r="AB1931">
        <v>4</v>
      </c>
      <c r="AC1931" t="s">
        <v>127</v>
      </c>
    </row>
    <row r="1932" spans="1:29" x14ac:dyDescent="0.2">
      <c r="A1932" t="s">
        <v>17398</v>
      </c>
      <c r="B1932" t="s">
        <v>17399</v>
      </c>
      <c r="C1932" t="s">
        <v>17398</v>
      </c>
      <c r="D1932" t="s">
        <v>84</v>
      </c>
      <c r="E1932" t="s">
        <v>89</v>
      </c>
      <c r="G1932" t="s">
        <v>90</v>
      </c>
      <c r="H1932" t="s">
        <v>225</v>
      </c>
      <c r="I1932" t="s">
        <v>91</v>
      </c>
      <c r="O1932">
        <v>10.62810157</v>
      </c>
      <c r="P1932">
        <v>16.042000000000002</v>
      </c>
      <c r="S1932">
        <v>0.67</v>
      </c>
      <c r="W1932">
        <v>6</v>
      </c>
      <c r="X1932" s="86">
        <v>45747</v>
      </c>
      <c r="Y1932">
        <v>3</v>
      </c>
      <c r="Z1932" s="86">
        <v>44760</v>
      </c>
      <c r="AB1932">
        <v>3</v>
      </c>
      <c r="AC1932" t="s">
        <v>156</v>
      </c>
    </row>
    <row r="1933" spans="1:29" x14ac:dyDescent="0.2">
      <c r="A1933" t="s">
        <v>17131</v>
      </c>
      <c r="B1933" t="s">
        <v>17132</v>
      </c>
      <c r="C1933" t="s">
        <v>17131</v>
      </c>
      <c r="D1933" t="s">
        <v>84</v>
      </c>
      <c r="E1933" t="s">
        <v>89</v>
      </c>
      <c r="G1933" t="s">
        <v>90</v>
      </c>
      <c r="I1933" t="s">
        <v>118</v>
      </c>
      <c r="O1933">
        <v>13.644801149999999</v>
      </c>
      <c r="P1933">
        <v>13.207000000000001</v>
      </c>
      <c r="S1933">
        <v>0.67</v>
      </c>
      <c r="W1933">
        <v>6</v>
      </c>
      <c r="X1933" s="86">
        <v>45747</v>
      </c>
      <c r="Y1933">
        <v>3</v>
      </c>
      <c r="Z1933" s="86">
        <v>44760</v>
      </c>
      <c r="AB1933">
        <v>3</v>
      </c>
      <c r="AC1933" t="s">
        <v>156</v>
      </c>
    </row>
    <row r="1934" spans="1:29" x14ac:dyDescent="0.2">
      <c r="A1934" t="s">
        <v>17212</v>
      </c>
      <c r="B1934" t="s">
        <v>17213</v>
      </c>
      <c r="C1934" t="s">
        <v>17212</v>
      </c>
      <c r="D1934" t="s">
        <v>84</v>
      </c>
      <c r="E1934" t="s">
        <v>89</v>
      </c>
      <c r="G1934" t="s">
        <v>90</v>
      </c>
      <c r="I1934" t="s">
        <v>91</v>
      </c>
      <c r="L1934">
        <v>4.282</v>
      </c>
      <c r="M1934">
        <v>4.6700462180000004</v>
      </c>
      <c r="N1934">
        <v>5.2489999999999997</v>
      </c>
      <c r="O1934">
        <v>2.8284756569999998</v>
      </c>
      <c r="P1934">
        <v>2.3730000000000002</v>
      </c>
      <c r="Q1934" s="86">
        <v>45821</v>
      </c>
      <c r="S1934">
        <v>0.39</v>
      </c>
      <c r="W1934">
        <v>3</v>
      </c>
      <c r="X1934" s="86">
        <v>45810</v>
      </c>
      <c r="Y1934">
        <v>2</v>
      </c>
      <c r="Z1934" s="86">
        <v>45692</v>
      </c>
      <c r="AB1934">
        <v>2</v>
      </c>
      <c r="AC1934" t="s">
        <v>153</v>
      </c>
    </row>
    <row r="1935" spans="1:29" x14ac:dyDescent="0.2">
      <c r="A1935" t="s">
        <v>4803</v>
      </c>
      <c r="B1935" t="s">
        <v>4804</v>
      </c>
      <c r="C1935" t="s">
        <v>4803</v>
      </c>
      <c r="D1935" t="s">
        <v>84</v>
      </c>
      <c r="E1935" t="s">
        <v>89</v>
      </c>
      <c r="G1935" t="s">
        <v>90</v>
      </c>
      <c r="H1935" t="s">
        <v>225</v>
      </c>
      <c r="I1935" t="s">
        <v>91</v>
      </c>
      <c r="L1935">
        <v>4.2880000000000003</v>
      </c>
      <c r="M1935">
        <v>4.674166177</v>
      </c>
      <c r="N1935">
        <v>5.242</v>
      </c>
      <c r="O1935">
        <v>2.8175681250000002</v>
      </c>
      <c r="P1935">
        <v>2.3570000000000002</v>
      </c>
      <c r="Q1935" s="86">
        <v>45821</v>
      </c>
      <c r="S1935">
        <v>0.28999999999999998</v>
      </c>
      <c r="W1935">
        <v>3</v>
      </c>
      <c r="X1935" s="86">
        <v>45810</v>
      </c>
      <c r="Y1935">
        <v>2</v>
      </c>
      <c r="Z1935" s="86">
        <v>45692</v>
      </c>
      <c r="AB1935">
        <v>2</v>
      </c>
      <c r="AC1935" t="s">
        <v>153</v>
      </c>
    </row>
    <row r="1936" spans="1:29" x14ac:dyDescent="0.2">
      <c r="A1936" t="s">
        <v>4805</v>
      </c>
      <c r="B1936" t="s">
        <v>4806</v>
      </c>
      <c r="C1936" t="s">
        <v>4805</v>
      </c>
      <c r="D1936" t="s">
        <v>84</v>
      </c>
      <c r="E1936" t="s">
        <v>89</v>
      </c>
      <c r="G1936" t="s">
        <v>90</v>
      </c>
      <c r="I1936" t="s">
        <v>91</v>
      </c>
      <c r="J1936" t="s">
        <v>323</v>
      </c>
      <c r="K1936" t="s">
        <v>1793</v>
      </c>
      <c r="L1936">
        <v>4.2859999999999996</v>
      </c>
      <c r="M1936">
        <v>4.6764223769999997</v>
      </c>
      <c r="N1936">
        <v>5.2569999999999997</v>
      </c>
      <c r="O1936">
        <v>2.822047156</v>
      </c>
      <c r="P1936">
        <v>2.3610000000000002</v>
      </c>
      <c r="Q1936" s="86">
        <v>45821</v>
      </c>
      <c r="S1936">
        <v>0.28999999999999998</v>
      </c>
      <c r="T1936">
        <v>0.17</v>
      </c>
      <c r="V1936" t="s">
        <v>4807</v>
      </c>
      <c r="W1936">
        <v>3</v>
      </c>
      <c r="X1936" s="86">
        <v>45810</v>
      </c>
      <c r="Y1936">
        <v>2</v>
      </c>
      <c r="Z1936" s="86">
        <v>45692</v>
      </c>
      <c r="AA1936">
        <v>2</v>
      </c>
      <c r="AB1936">
        <v>2</v>
      </c>
      <c r="AC1936" t="s">
        <v>153</v>
      </c>
    </row>
    <row r="1937" spans="1:29" x14ac:dyDescent="0.2">
      <c r="A1937" t="s">
        <v>4808</v>
      </c>
      <c r="B1937" t="s">
        <v>4809</v>
      </c>
      <c r="C1937" t="s">
        <v>4808</v>
      </c>
      <c r="D1937" t="s">
        <v>84</v>
      </c>
      <c r="E1937" t="s">
        <v>89</v>
      </c>
      <c r="G1937" t="s">
        <v>90</v>
      </c>
      <c r="I1937" t="s">
        <v>91</v>
      </c>
      <c r="O1937">
        <v>14.258934269999999</v>
      </c>
      <c r="P1937">
        <v>14.067</v>
      </c>
      <c r="S1937">
        <v>0.79</v>
      </c>
      <c r="W1937">
        <v>6</v>
      </c>
      <c r="X1937" s="86">
        <v>45707</v>
      </c>
      <c r="AB1937">
        <v>4</v>
      </c>
      <c r="AC1937" t="s">
        <v>127</v>
      </c>
    </row>
    <row r="1938" spans="1:29" x14ac:dyDescent="0.2">
      <c r="A1938" t="s">
        <v>4810</v>
      </c>
      <c r="B1938" t="s">
        <v>4811</v>
      </c>
      <c r="C1938" t="s">
        <v>4810</v>
      </c>
      <c r="D1938" t="s">
        <v>84</v>
      </c>
      <c r="E1938" t="s">
        <v>89</v>
      </c>
      <c r="F1938" t="s">
        <v>642</v>
      </c>
      <c r="G1938" t="s">
        <v>90</v>
      </c>
      <c r="I1938" t="s">
        <v>91</v>
      </c>
      <c r="J1938" t="s">
        <v>323</v>
      </c>
      <c r="K1938" t="s">
        <v>1160</v>
      </c>
      <c r="N1938">
        <v>12.923</v>
      </c>
      <c r="O1938">
        <v>6.1801432299999997</v>
      </c>
      <c r="P1938">
        <v>10.755000000000001</v>
      </c>
      <c r="Q1938" s="86">
        <v>45434</v>
      </c>
      <c r="S1938">
        <v>0.76</v>
      </c>
      <c r="W1938">
        <v>5</v>
      </c>
      <c r="X1938" s="86">
        <v>45772</v>
      </c>
      <c r="Y1938">
        <v>3</v>
      </c>
      <c r="Z1938" s="86">
        <v>45772</v>
      </c>
      <c r="AA1938">
        <v>3</v>
      </c>
      <c r="AB1938">
        <v>3</v>
      </c>
      <c r="AC1938" t="s">
        <v>156</v>
      </c>
    </row>
    <row r="1939" spans="1:29" x14ac:dyDescent="0.2">
      <c r="A1939" t="s">
        <v>4812</v>
      </c>
      <c r="B1939" t="s">
        <v>4813</v>
      </c>
      <c r="C1939" t="s">
        <v>4812</v>
      </c>
      <c r="D1939" t="s">
        <v>84</v>
      </c>
      <c r="E1939" t="s">
        <v>116</v>
      </c>
      <c r="F1939" t="s">
        <v>117</v>
      </c>
      <c r="G1939" t="s">
        <v>90</v>
      </c>
      <c r="I1939" t="s">
        <v>91</v>
      </c>
      <c r="J1939" t="s">
        <v>323</v>
      </c>
      <c r="L1939">
        <v>26.2119</v>
      </c>
      <c r="M1939">
        <v>21.308385779999998</v>
      </c>
      <c r="N1939">
        <v>19.543800000000001</v>
      </c>
      <c r="O1939">
        <v>17.91443722</v>
      </c>
      <c r="P1939">
        <v>21.192399999999999</v>
      </c>
      <c r="Q1939" s="86">
        <v>45821</v>
      </c>
      <c r="V1939" t="s">
        <v>4814</v>
      </c>
      <c r="AA1939">
        <v>4</v>
      </c>
      <c r="AB1939">
        <v>4</v>
      </c>
      <c r="AC1939" t="s">
        <v>127</v>
      </c>
    </row>
    <row r="1940" spans="1:29" x14ac:dyDescent="0.2">
      <c r="A1940" t="s">
        <v>4815</v>
      </c>
      <c r="B1940" t="s">
        <v>4816</v>
      </c>
      <c r="C1940" t="s">
        <v>4815</v>
      </c>
      <c r="D1940" t="s">
        <v>84</v>
      </c>
      <c r="E1940" t="s">
        <v>434</v>
      </c>
      <c r="F1940" t="s">
        <v>117</v>
      </c>
      <c r="G1940" t="s">
        <v>294</v>
      </c>
      <c r="I1940" t="s">
        <v>91</v>
      </c>
      <c r="J1940" t="s">
        <v>323</v>
      </c>
      <c r="Q1940" s="86">
        <v>45154</v>
      </c>
      <c r="AA1940">
        <v>3</v>
      </c>
      <c r="AB1940">
        <v>5</v>
      </c>
      <c r="AC1940" t="s">
        <v>86</v>
      </c>
    </row>
    <row r="1941" spans="1:29" x14ac:dyDescent="0.2">
      <c r="A1941" t="s">
        <v>4817</v>
      </c>
      <c r="B1941" t="s">
        <v>4818</v>
      </c>
      <c r="C1941" t="s">
        <v>4817</v>
      </c>
      <c r="D1941" t="s">
        <v>84</v>
      </c>
      <c r="E1941" t="s">
        <v>564</v>
      </c>
      <c r="G1941" t="s">
        <v>90</v>
      </c>
      <c r="I1941" t="s">
        <v>91</v>
      </c>
      <c r="J1941" t="s">
        <v>323</v>
      </c>
      <c r="L1941">
        <v>16.408000000000001</v>
      </c>
      <c r="M1941">
        <v>13.972640569999999</v>
      </c>
      <c r="N1941">
        <v>16</v>
      </c>
      <c r="O1941">
        <v>13.43056801</v>
      </c>
      <c r="P1941">
        <v>11.342000000000001</v>
      </c>
      <c r="Q1941" s="86">
        <v>45434</v>
      </c>
      <c r="T1941">
        <v>0.65</v>
      </c>
      <c r="V1941" t="s">
        <v>4819</v>
      </c>
      <c r="Y1941">
        <v>5</v>
      </c>
      <c r="Z1941" s="86">
        <v>45289</v>
      </c>
      <c r="AA1941">
        <v>4</v>
      </c>
      <c r="AB1941">
        <v>3</v>
      </c>
      <c r="AC1941" t="s">
        <v>156</v>
      </c>
    </row>
    <row r="1942" spans="1:29" x14ac:dyDescent="0.2">
      <c r="A1942" t="s">
        <v>16848</v>
      </c>
      <c r="B1942" t="s">
        <v>16849</v>
      </c>
      <c r="C1942" t="s">
        <v>16848</v>
      </c>
      <c r="D1942" t="s">
        <v>84</v>
      </c>
      <c r="E1942" t="s">
        <v>89</v>
      </c>
      <c r="G1942" t="s">
        <v>90</v>
      </c>
      <c r="H1942" t="s">
        <v>225</v>
      </c>
      <c r="I1942" t="s">
        <v>91</v>
      </c>
      <c r="O1942">
        <v>7.227300595</v>
      </c>
      <c r="P1942">
        <v>7.681</v>
      </c>
      <c r="S1942">
        <v>0.9</v>
      </c>
      <c r="W1942">
        <v>5</v>
      </c>
      <c r="X1942" s="86">
        <v>45777</v>
      </c>
      <c r="Y1942">
        <v>3</v>
      </c>
      <c r="Z1942" s="86">
        <v>45777</v>
      </c>
      <c r="AB1942">
        <v>3</v>
      </c>
      <c r="AC1942" t="s">
        <v>156</v>
      </c>
    </row>
    <row r="1943" spans="1:29" x14ac:dyDescent="0.2">
      <c r="A1943" t="s">
        <v>4820</v>
      </c>
      <c r="B1943" t="s">
        <v>4821</v>
      </c>
      <c r="C1943" t="s">
        <v>4820</v>
      </c>
      <c r="D1943" t="s">
        <v>84</v>
      </c>
      <c r="E1943" t="s">
        <v>89</v>
      </c>
      <c r="G1943" t="s">
        <v>90</v>
      </c>
      <c r="I1943" t="s">
        <v>91</v>
      </c>
      <c r="J1943" t="s">
        <v>323</v>
      </c>
      <c r="L1943">
        <v>14.724</v>
      </c>
      <c r="M1943">
        <v>13.70246601</v>
      </c>
      <c r="N1943">
        <v>14.092000000000001</v>
      </c>
      <c r="O1943">
        <v>13.46913662</v>
      </c>
      <c r="P1943">
        <v>11.019</v>
      </c>
      <c r="Q1943" s="86">
        <v>45821</v>
      </c>
      <c r="R1943">
        <v>5</v>
      </c>
      <c r="S1943">
        <v>0.85</v>
      </c>
      <c r="T1943">
        <v>0.75</v>
      </c>
      <c r="V1943" t="s">
        <v>4822</v>
      </c>
      <c r="W1943">
        <v>6</v>
      </c>
      <c r="X1943" s="86">
        <v>45778</v>
      </c>
      <c r="Y1943">
        <v>3</v>
      </c>
      <c r="Z1943" s="86">
        <v>43220</v>
      </c>
      <c r="AA1943">
        <v>4</v>
      </c>
      <c r="AB1943">
        <v>3</v>
      </c>
      <c r="AC1943" t="s">
        <v>156</v>
      </c>
    </row>
    <row r="1944" spans="1:29" x14ac:dyDescent="0.2">
      <c r="A1944" t="s">
        <v>4823</v>
      </c>
      <c r="B1944" t="s">
        <v>4824</v>
      </c>
      <c r="C1944" t="s">
        <v>4823</v>
      </c>
      <c r="D1944" t="s">
        <v>84</v>
      </c>
      <c r="E1944" t="s">
        <v>89</v>
      </c>
      <c r="G1944" t="s">
        <v>90</v>
      </c>
      <c r="H1944" t="s">
        <v>1989</v>
      </c>
      <c r="I1944" t="s">
        <v>91</v>
      </c>
      <c r="L1944">
        <v>14.673999999999999</v>
      </c>
      <c r="M1944">
        <v>13.64395987</v>
      </c>
      <c r="N1944">
        <v>14.09</v>
      </c>
      <c r="O1944">
        <v>13.465671820000001</v>
      </c>
      <c r="P1944">
        <v>11.018000000000001</v>
      </c>
      <c r="Q1944" s="86">
        <v>45821</v>
      </c>
      <c r="S1944">
        <v>0.87</v>
      </c>
      <c r="W1944">
        <v>6</v>
      </c>
      <c r="X1944" s="86">
        <v>45778</v>
      </c>
      <c r="Y1944">
        <v>3</v>
      </c>
      <c r="Z1944" s="86">
        <v>43220</v>
      </c>
      <c r="AB1944">
        <v>3</v>
      </c>
      <c r="AC1944" t="s">
        <v>156</v>
      </c>
    </row>
    <row r="1945" spans="1:29" x14ac:dyDescent="0.2">
      <c r="A1945" t="s">
        <v>4825</v>
      </c>
      <c r="B1945" t="s">
        <v>4826</v>
      </c>
      <c r="C1945" t="s">
        <v>4825</v>
      </c>
      <c r="D1945" t="s">
        <v>84</v>
      </c>
      <c r="E1945" t="s">
        <v>89</v>
      </c>
      <c r="G1945" t="s">
        <v>90</v>
      </c>
      <c r="I1945" t="s">
        <v>91</v>
      </c>
      <c r="J1945" t="s">
        <v>323</v>
      </c>
      <c r="K1945" t="s">
        <v>1160</v>
      </c>
      <c r="L1945">
        <v>11.414999999999999</v>
      </c>
      <c r="M1945">
        <v>9.9605815720000006</v>
      </c>
      <c r="N1945">
        <v>10.898</v>
      </c>
      <c r="O1945">
        <v>8.7152722459999996</v>
      </c>
      <c r="P1945">
        <v>8.73</v>
      </c>
      <c r="Q1945" s="86">
        <v>45821</v>
      </c>
      <c r="S1945">
        <v>0.06</v>
      </c>
      <c r="T1945">
        <v>0.06</v>
      </c>
      <c r="V1945" t="s">
        <v>4827</v>
      </c>
      <c r="W1945">
        <v>6</v>
      </c>
      <c r="X1945" s="86">
        <v>45772</v>
      </c>
      <c r="Y1945">
        <v>4</v>
      </c>
      <c r="Z1945" s="86">
        <v>45772</v>
      </c>
      <c r="AA1945">
        <v>3</v>
      </c>
      <c r="AB1945">
        <v>3</v>
      </c>
      <c r="AC1945" t="s">
        <v>156</v>
      </c>
    </row>
    <row r="1946" spans="1:29" x14ac:dyDescent="0.2">
      <c r="A1946" t="s">
        <v>4828</v>
      </c>
      <c r="B1946" t="s">
        <v>4829</v>
      </c>
      <c r="C1946" t="s">
        <v>4828</v>
      </c>
      <c r="D1946" t="s">
        <v>84</v>
      </c>
      <c r="E1946" t="s">
        <v>89</v>
      </c>
      <c r="G1946" t="s">
        <v>90</v>
      </c>
      <c r="I1946" t="s">
        <v>91</v>
      </c>
      <c r="L1946">
        <v>15.396000000000001</v>
      </c>
      <c r="M1946">
        <v>13.318110580000001</v>
      </c>
      <c r="N1946">
        <v>15.162000000000001</v>
      </c>
      <c r="O1946">
        <v>12.847079689999999</v>
      </c>
      <c r="P1946">
        <v>12.778</v>
      </c>
      <c r="Q1946" s="86">
        <v>45821</v>
      </c>
      <c r="S1946">
        <v>0.06</v>
      </c>
      <c r="W1946">
        <v>6</v>
      </c>
      <c r="X1946" s="86">
        <v>45772</v>
      </c>
      <c r="Y1946">
        <v>4</v>
      </c>
      <c r="Z1946" s="86">
        <v>45772</v>
      </c>
      <c r="AB1946">
        <v>3</v>
      </c>
      <c r="AC1946" t="s">
        <v>156</v>
      </c>
    </row>
    <row r="1947" spans="1:29" x14ac:dyDescent="0.2">
      <c r="A1947" t="s">
        <v>4830</v>
      </c>
      <c r="B1947" t="s">
        <v>4831</v>
      </c>
      <c r="C1947" t="s">
        <v>4830</v>
      </c>
      <c r="D1947" t="s">
        <v>84</v>
      </c>
      <c r="E1947" t="s">
        <v>89</v>
      </c>
      <c r="F1947" t="s">
        <v>642</v>
      </c>
      <c r="G1947" t="s">
        <v>90</v>
      </c>
      <c r="I1947" t="s">
        <v>91</v>
      </c>
      <c r="J1947" t="s">
        <v>323</v>
      </c>
      <c r="K1947" t="s">
        <v>1160</v>
      </c>
      <c r="L1947">
        <v>15.119</v>
      </c>
      <c r="M1947">
        <v>11.744491999999999</v>
      </c>
      <c r="N1947">
        <v>14.768000000000001</v>
      </c>
      <c r="O1947">
        <v>11.17566817</v>
      </c>
      <c r="P1947">
        <v>11.24</v>
      </c>
      <c r="Q1947" s="86">
        <v>45821</v>
      </c>
      <c r="S1947">
        <v>0.12</v>
      </c>
      <c r="T1947">
        <v>0.12</v>
      </c>
      <c r="V1947" t="s">
        <v>4832</v>
      </c>
      <c r="W1947">
        <v>5</v>
      </c>
      <c r="X1947" s="86">
        <v>45772</v>
      </c>
      <c r="Y1947">
        <v>4</v>
      </c>
      <c r="Z1947" s="86">
        <v>45772</v>
      </c>
      <c r="AA1947">
        <v>3</v>
      </c>
      <c r="AB1947">
        <v>3</v>
      </c>
      <c r="AC1947" t="s">
        <v>156</v>
      </c>
    </row>
    <row r="1948" spans="1:29" x14ac:dyDescent="0.2">
      <c r="A1948" t="s">
        <v>4833</v>
      </c>
      <c r="B1948" t="s">
        <v>4834</v>
      </c>
      <c r="C1948" t="s">
        <v>4833</v>
      </c>
      <c r="D1948" t="s">
        <v>84</v>
      </c>
      <c r="E1948" t="s">
        <v>89</v>
      </c>
      <c r="G1948" t="s">
        <v>90</v>
      </c>
      <c r="I1948" t="s">
        <v>91</v>
      </c>
      <c r="L1948">
        <v>12.544</v>
      </c>
      <c r="M1948">
        <v>10.831759160000001</v>
      </c>
      <c r="N1948">
        <v>11.923</v>
      </c>
      <c r="O1948">
        <v>8.9589391949999992</v>
      </c>
      <c r="P1948">
        <v>9.016</v>
      </c>
      <c r="Q1948" s="86">
        <v>45821</v>
      </c>
      <c r="S1948">
        <v>0.1</v>
      </c>
      <c r="W1948">
        <v>5</v>
      </c>
      <c r="X1948" s="86">
        <v>45772</v>
      </c>
      <c r="Y1948">
        <v>4</v>
      </c>
      <c r="Z1948" s="86">
        <v>45772</v>
      </c>
      <c r="AB1948">
        <v>3</v>
      </c>
      <c r="AC1948" t="s">
        <v>156</v>
      </c>
    </row>
    <row r="1949" spans="1:29" x14ac:dyDescent="0.2">
      <c r="A1949" t="s">
        <v>17667</v>
      </c>
      <c r="B1949" t="s">
        <v>17668</v>
      </c>
      <c r="C1949" t="s">
        <v>17667</v>
      </c>
      <c r="D1949" t="s">
        <v>84</v>
      </c>
      <c r="E1949" t="s">
        <v>89</v>
      </c>
      <c r="G1949" t="s">
        <v>90</v>
      </c>
      <c r="H1949" t="s">
        <v>16039</v>
      </c>
      <c r="I1949" t="s">
        <v>91</v>
      </c>
      <c r="L1949">
        <v>18.14</v>
      </c>
      <c r="M1949">
        <v>13.470374870000001</v>
      </c>
      <c r="N1949">
        <v>18.34</v>
      </c>
      <c r="O1949">
        <v>11.6744124</v>
      </c>
      <c r="P1949">
        <v>15.555</v>
      </c>
      <c r="Q1949" s="86">
        <v>45821</v>
      </c>
      <c r="S1949">
        <v>0.13</v>
      </c>
      <c r="W1949">
        <v>6</v>
      </c>
      <c r="X1949" s="86">
        <v>45772</v>
      </c>
      <c r="Y1949">
        <v>4</v>
      </c>
      <c r="Z1949" s="86">
        <v>45772</v>
      </c>
      <c r="AB1949">
        <v>3</v>
      </c>
      <c r="AC1949" t="s">
        <v>156</v>
      </c>
    </row>
    <row r="1950" spans="1:29" x14ac:dyDescent="0.2">
      <c r="A1950" t="s">
        <v>17669</v>
      </c>
      <c r="B1950" t="s">
        <v>17670</v>
      </c>
      <c r="C1950" t="s">
        <v>17669</v>
      </c>
      <c r="D1950" t="s">
        <v>84</v>
      </c>
      <c r="E1950" t="s">
        <v>89</v>
      </c>
      <c r="G1950" t="s">
        <v>90</v>
      </c>
      <c r="H1950" t="s">
        <v>16039</v>
      </c>
      <c r="I1950" t="s">
        <v>91</v>
      </c>
      <c r="L1950">
        <v>16.352</v>
      </c>
      <c r="M1950">
        <v>12.564928159999999</v>
      </c>
      <c r="N1950">
        <v>16.978000000000002</v>
      </c>
      <c r="O1950">
        <v>10.097213289999999</v>
      </c>
      <c r="P1950">
        <v>10.946</v>
      </c>
      <c r="Q1950" s="86">
        <v>45821</v>
      </c>
      <c r="S1950">
        <v>0.2</v>
      </c>
      <c r="W1950">
        <v>6</v>
      </c>
      <c r="X1950" s="86">
        <v>45772</v>
      </c>
      <c r="Y1950">
        <v>4</v>
      </c>
      <c r="Z1950" s="86">
        <v>45772</v>
      </c>
      <c r="AB1950">
        <v>3</v>
      </c>
      <c r="AC1950" t="s">
        <v>156</v>
      </c>
    </row>
    <row r="1951" spans="1:29" x14ac:dyDescent="0.2">
      <c r="A1951" t="s">
        <v>4835</v>
      </c>
      <c r="B1951" t="s">
        <v>4836</v>
      </c>
      <c r="C1951" t="s">
        <v>4835</v>
      </c>
      <c r="D1951" t="s">
        <v>84</v>
      </c>
      <c r="E1951" t="s">
        <v>116</v>
      </c>
      <c r="F1951" t="s">
        <v>117</v>
      </c>
      <c r="G1951" t="s">
        <v>90</v>
      </c>
      <c r="J1951" t="s">
        <v>643</v>
      </c>
      <c r="L1951">
        <v>20.952300000000001</v>
      </c>
      <c r="M1951">
        <v>21.415287200000002</v>
      </c>
      <c r="N1951">
        <v>22.899100000000001</v>
      </c>
      <c r="O1951">
        <v>24.590657700000001</v>
      </c>
      <c r="P1951">
        <v>30.428999999999998</v>
      </c>
      <c r="Q1951" s="86">
        <v>45821</v>
      </c>
      <c r="V1951" t="s">
        <v>4837</v>
      </c>
      <c r="AB1951">
        <v>4</v>
      </c>
      <c r="AC1951" t="s">
        <v>127</v>
      </c>
    </row>
    <row r="1952" spans="1:29" x14ac:dyDescent="0.2">
      <c r="A1952" t="s">
        <v>4838</v>
      </c>
      <c r="B1952" t="s">
        <v>4839</v>
      </c>
      <c r="C1952" t="s">
        <v>4838</v>
      </c>
      <c r="D1952" t="s">
        <v>84</v>
      </c>
      <c r="E1952" t="s">
        <v>116</v>
      </c>
      <c r="G1952" t="s">
        <v>90</v>
      </c>
      <c r="L1952">
        <v>24.815300000000001</v>
      </c>
      <c r="M1952">
        <v>24.657994179999999</v>
      </c>
      <c r="N1952">
        <v>25.809100000000001</v>
      </c>
      <c r="O1952">
        <v>23.583156259999999</v>
      </c>
      <c r="P1952">
        <v>24.057700000000001</v>
      </c>
      <c r="Q1952" s="86">
        <v>45821</v>
      </c>
      <c r="AB1952">
        <v>4</v>
      </c>
      <c r="AC1952" t="s">
        <v>127</v>
      </c>
    </row>
    <row r="1953" spans="1:29" x14ac:dyDescent="0.2">
      <c r="A1953" t="s">
        <v>4840</v>
      </c>
      <c r="B1953" t="s">
        <v>4841</v>
      </c>
      <c r="C1953" t="s">
        <v>4840</v>
      </c>
      <c r="D1953" t="s">
        <v>84</v>
      </c>
      <c r="L1953">
        <v>21.777000000000001</v>
      </c>
      <c r="M1953">
        <v>19.300175240000002</v>
      </c>
      <c r="N1953">
        <v>23.021000000000001</v>
      </c>
      <c r="O1953">
        <v>22.256259629999999</v>
      </c>
      <c r="P1953">
        <v>23.172000000000001</v>
      </c>
      <c r="Q1953" s="86">
        <v>45821</v>
      </c>
      <c r="W1953">
        <v>6</v>
      </c>
      <c r="X1953" s="86">
        <v>45747</v>
      </c>
      <c r="Y1953">
        <v>5</v>
      </c>
      <c r="Z1953" s="86">
        <v>44760</v>
      </c>
      <c r="AB1953">
        <v>3</v>
      </c>
      <c r="AC1953" t="s">
        <v>156</v>
      </c>
    </row>
    <row r="1954" spans="1:29" x14ac:dyDescent="0.2">
      <c r="A1954" t="s">
        <v>16693</v>
      </c>
      <c r="B1954" t="s">
        <v>16694</v>
      </c>
      <c r="C1954" t="s">
        <v>16693</v>
      </c>
      <c r="D1954" t="s">
        <v>84</v>
      </c>
      <c r="E1954" t="s">
        <v>116</v>
      </c>
      <c r="G1954" t="s">
        <v>90</v>
      </c>
      <c r="H1954" t="s">
        <v>16695</v>
      </c>
      <c r="L1954">
        <v>26.51</v>
      </c>
      <c r="Q1954" s="86">
        <v>45730</v>
      </c>
      <c r="AB1954">
        <v>4</v>
      </c>
      <c r="AC1954" t="s">
        <v>127</v>
      </c>
    </row>
    <row r="1955" spans="1:29" x14ac:dyDescent="0.2">
      <c r="A1955" t="s">
        <v>17488</v>
      </c>
      <c r="B1955" t="s">
        <v>17489</v>
      </c>
      <c r="C1955" t="s">
        <v>17488</v>
      </c>
      <c r="D1955" t="s">
        <v>84</v>
      </c>
      <c r="E1955" t="s">
        <v>116</v>
      </c>
      <c r="G1955" t="s">
        <v>90</v>
      </c>
      <c r="H1955" t="s">
        <v>17490</v>
      </c>
      <c r="L1955">
        <v>27.96</v>
      </c>
      <c r="Q1955" s="86">
        <v>45806</v>
      </c>
      <c r="AB1955">
        <v>4</v>
      </c>
      <c r="AC1955" t="s">
        <v>127</v>
      </c>
    </row>
    <row r="1956" spans="1:29" x14ac:dyDescent="0.2">
      <c r="A1956" t="s">
        <v>4842</v>
      </c>
      <c r="B1956" t="s">
        <v>4843</v>
      </c>
      <c r="C1956" t="s">
        <v>4842</v>
      </c>
      <c r="D1956" t="s">
        <v>84</v>
      </c>
      <c r="E1956" t="s">
        <v>434</v>
      </c>
      <c r="G1956" t="s">
        <v>90</v>
      </c>
      <c r="I1956" t="s">
        <v>91</v>
      </c>
      <c r="J1956" t="s">
        <v>323</v>
      </c>
      <c r="Q1956" s="86">
        <v>45154</v>
      </c>
      <c r="AA1956">
        <v>2</v>
      </c>
      <c r="AB1956">
        <v>2</v>
      </c>
      <c r="AC1956" t="s">
        <v>153</v>
      </c>
    </row>
    <row r="1957" spans="1:29" x14ac:dyDescent="0.2">
      <c r="A1957" t="s">
        <v>4844</v>
      </c>
      <c r="B1957" t="s">
        <v>4845</v>
      </c>
      <c r="C1957" t="s">
        <v>4844</v>
      </c>
      <c r="D1957" t="s">
        <v>84</v>
      </c>
      <c r="E1957" t="s">
        <v>434</v>
      </c>
      <c r="G1957" t="s">
        <v>90</v>
      </c>
      <c r="AB1957">
        <v>2</v>
      </c>
      <c r="AC1957" t="s">
        <v>153</v>
      </c>
    </row>
    <row r="1958" spans="1:29" x14ac:dyDescent="0.2">
      <c r="A1958" t="s">
        <v>4846</v>
      </c>
      <c r="B1958" t="s">
        <v>4847</v>
      </c>
      <c r="C1958" t="s">
        <v>4846</v>
      </c>
      <c r="D1958" t="s">
        <v>84</v>
      </c>
      <c r="E1958" t="s">
        <v>89</v>
      </c>
      <c r="G1958" t="s">
        <v>90</v>
      </c>
      <c r="H1958" t="s">
        <v>225</v>
      </c>
      <c r="I1958" t="s">
        <v>91</v>
      </c>
      <c r="S1958">
        <v>0.2</v>
      </c>
      <c r="W1958">
        <v>5</v>
      </c>
      <c r="X1958" s="86">
        <v>45803</v>
      </c>
      <c r="Y1958">
        <v>3</v>
      </c>
      <c r="Z1958" s="86">
        <v>45803</v>
      </c>
      <c r="AB1958">
        <v>3</v>
      </c>
      <c r="AC1958" t="s">
        <v>156</v>
      </c>
    </row>
    <row r="1959" spans="1:29" x14ac:dyDescent="0.2">
      <c r="A1959" t="s">
        <v>4848</v>
      </c>
      <c r="B1959" t="s">
        <v>4849</v>
      </c>
      <c r="C1959" t="s">
        <v>4848</v>
      </c>
      <c r="D1959" t="s">
        <v>84</v>
      </c>
      <c r="E1959" t="s">
        <v>89</v>
      </c>
      <c r="G1959" t="s">
        <v>90</v>
      </c>
      <c r="L1959">
        <v>18.434999999999999</v>
      </c>
      <c r="M1959">
        <v>14.75695629</v>
      </c>
      <c r="N1959">
        <v>19.571999999999999</v>
      </c>
      <c r="O1959">
        <v>13.942620760000001</v>
      </c>
      <c r="P1959">
        <v>15.086</v>
      </c>
      <c r="Q1959" s="86">
        <v>45821</v>
      </c>
      <c r="W1959">
        <v>6</v>
      </c>
      <c r="X1959" s="86">
        <v>45747</v>
      </c>
      <c r="Y1959">
        <v>4</v>
      </c>
      <c r="Z1959" s="86">
        <v>45747</v>
      </c>
      <c r="AB1959">
        <v>3</v>
      </c>
      <c r="AC1959" t="s">
        <v>156</v>
      </c>
    </row>
    <row r="1960" spans="1:29" x14ac:dyDescent="0.2">
      <c r="A1960" t="s">
        <v>4850</v>
      </c>
      <c r="B1960" t="s">
        <v>4851</v>
      </c>
      <c r="C1960" t="s">
        <v>4850</v>
      </c>
      <c r="D1960" t="s">
        <v>84</v>
      </c>
      <c r="E1960" t="s">
        <v>89</v>
      </c>
      <c r="G1960" t="s">
        <v>90</v>
      </c>
      <c r="L1960">
        <v>11.288</v>
      </c>
      <c r="M1960">
        <v>9.7808958500000003</v>
      </c>
      <c r="N1960">
        <v>10.685</v>
      </c>
      <c r="O1960">
        <v>8.4296812019999994</v>
      </c>
      <c r="P1960">
        <v>8.2249999999999996</v>
      </c>
      <c r="Q1960" s="86">
        <v>45821</v>
      </c>
      <c r="W1960">
        <v>6</v>
      </c>
      <c r="X1960" s="86">
        <v>45747</v>
      </c>
      <c r="Y1960">
        <v>4</v>
      </c>
      <c r="Z1960" s="86">
        <v>45747</v>
      </c>
      <c r="AB1960">
        <v>3</v>
      </c>
      <c r="AC1960" t="s">
        <v>156</v>
      </c>
    </row>
    <row r="1961" spans="1:29" x14ac:dyDescent="0.2">
      <c r="A1961" t="s">
        <v>4852</v>
      </c>
      <c r="B1961" t="s">
        <v>4853</v>
      </c>
      <c r="C1961" t="s">
        <v>4852</v>
      </c>
      <c r="D1961" t="s">
        <v>84</v>
      </c>
      <c r="E1961" t="s">
        <v>116</v>
      </c>
      <c r="G1961" t="s">
        <v>90</v>
      </c>
      <c r="I1961" t="s">
        <v>91</v>
      </c>
      <c r="AB1961">
        <v>2</v>
      </c>
      <c r="AC1961" t="s">
        <v>153</v>
      </c>
    </row>
    <row r="1962" spans="1:29" x14ac:dyDescent="0.2">
      <c r="A1962" t="s">
        <v>4854</v>
      </c>
      <c r="B1962" t="s">
        <v>4855</v>
      </c>
      <c r="C1962" t="s">
        <v>4854</v>
      </c>
      <c r="D1962" t="s">
        <v>84</v>
      </c>
      <c r="E1962" t="s">
        <v>89</v>
      </c>
      <c r="G1962" t="s">
        <v>90</v>
      </c>
      <c r="H1962" t="s">
        <v>1989</v>
      </c>
      <c r="I1962" t="s">
        <v>91</v>
      </c>
      <c r="P1962">
        <v>9.3089999999999993</v>
      </c>
      <c r="S1962">
        <v>0.65</v>
      </c>
      <c r="W1962">
        <v>5</v>
      </c>
      <c r="X1962" s="86">
        <v>45707</v>
      </c>
      <c r="AB1962">
        <v>3</v>
      </c>
      <c r="AC1962" t="s">
        <v>156</v>
      </c>
    </row>
    <row r="1963" spans="1:29" x14ac:dyDescent="0.2">
      <c r="A1963" t="s">
        <v>4856</v>
      </c>
      <c r="B1963" t="s">
        <v>4857</v>
      </c>
      <c r="C1963" t="s">
        <v>4856</v>
      </c>
      <c r="D1963" t="s">
        <v>84</v>
      </c>
      <c r="E1963" t="s">
        <v>89</v>
      </c>
      <c r="G1963" t="s">
        <v>90</v>
      </c>
      <c r="H1963" t="s">
        <v>196</v>
      </c>
      <c r="L1963">
        <v>15.994</v>
      </c>
      <c r="M1963">
        <v>11.874539329999999</v>
      </c>
      <c r="N1963">
        <v>16.202000000000002</v>
      </c>
      <c r="O1963">
        <v>11.021605989999999</v>
      </c>
      <c r="P1963">
        <v>10.567</v>
      </c>
      <c r="Q1963" s="86">
        <v>45821</v>
      </c>
      <c r="S1963">
        <v>0.08</v>
      </c>
      <c r="W1963">
        <v>5</v>
      </c>
      <c r="X1963" s="86">
        <v>45698</v>
      </c>
      <c r="Y1963">
        <v>4</v>
      </c>
      <c r="Z1963" s="86">
        <v>45688</v>
      </c>
      <c r="AB1963">
        <v>3</v>
      </c>
      <c r="AC1963" t="s">
        <v>156</v>
      </c>
    </row>
    <row r="1964" spans="1:29" x14ac:dyDescent="0.2">
      <c r="A1964" t="s">
        <v>4858</v>
      </c>
      <c r="B1964" t="s">
        <v>4859</v>
      </c>
      <c r="C1964" t="s">
        <v>4858</v>
      </c>
      <c r="D1964" t="s">
        <v>84</v>
      </c>
      <c r="E1964" t="s">
        <v>1164</v>
      </c>
      <c r="I1964" t="s">
        <v>91</v>
      </c>
      <c r="J1964" t="s">
        <v>323</v>
      </c>
      <c r="L1964">
        <v>14.510999999999999</v>
      </c>
      <c r="M1964">
        <v>12.170743570000001</v>
      </c>
      <c r="N1964">
        <v>14.467000000000001</v>
      </c>
      <c r="O1964">
        <v>10.569351360000001</v>
      </c>
      <c r="P1964">
        <v>11.113</v>
      </c>
      <c r="Q1964" s="86">
        <v>45821</v>
      </c>
      <c r="S1964">
        <v>0.08</v>
      </c>
      <c r="T1964">
        <v>0.08</v>
      </c>
      <c r="W1964">
        <v>6</v>
      </c>
      <c r="X1964" s="86">
        <v>45698</v>
      </c>
      <c r="Y1964">
        <v>4</v>
      </c>
      <c r="Z1964" s="86">
        <v>45688</v>
      </c>
      <c r="AA1964">
        <v>5</v>
      </c>
      <c r="AB1964">
        <v>3</v>
      </c>
      <c r="AC1964" t="s">
        <v>156</v>
      </c>
    </row>
    <row r="1965" spans="1:29" x14ac:dyDescent="0.2">
      <c r="A1965" t="s">
        <v>4860</v>
      </c>
      <c r="B1965" t="s">
        <v>4861</v>
      </c>
      <c r="C1965" t="s">
        <v>4860</v>
      </c>
      <c r="D1965" t="s">
        <v>84</v>
      </c>
      <c r="E1965" t="s">
        <v>89</v>
      </c>
      <c r="G1965" t="s">
        <v>90</v>
      </c>
      <c r="H1965" t="s">
        <v>196</v>
      </c>
      <c r="L1965">
        <v>16.753</v>
      </c>
      <c r="M1965">
        <v>13.715031249999999</v>
      </c>
      <c r="N1965">
        <v>17.152999999999999</v>
      </c>
      <c r="O1965">
        <v>13.29371059</v>
      </c>
      <c r="P1965">
        <v>12.836</v>
      </c>
      <c r="Q1965" s="86">
        <v>45821</v>
      </c>
      <c r="S1965">
        <v>0.06</v>
      </c>
      <c r="W1965">
        <v>5</v>
      </c>
      <c r="X1965" s="86">
        <v>45698</v>
      </c>
      <c r="Y1965">
        <v>5</v>
      </c>
      <c r="Z1965" s="86">
        <v>45688</v>
      </c>
      <c r="AB1965">
        <v>3</v>
      </c>
      <c r="AC1965" t="s">
        <v>156</v>
      </c>
    </row>
    <row r="1966" spans="1:29" x14ac:dyDescent="0.2">
      <c r="A1966" t="s">
        <v>4862</v>
      </c>
      <c r="B1966" t="s">
        <v>4863</v>
      </c>
      <c r="C1966" t="s">
        <v>4862</v>
      </c>
      <c r="D1966" t="s">
        <v>84</v>
      </c>
      <c r="E1966" t="s">
        <v>89</v>
      </c>
      <c r="G1966" t="s">
        <v>90</v>
      </c>
      <c r="H1966" t="s">
        <v>196</v>
      </c>
      <c r="L1966">
        <v>15.542999999999999</v>
      </c>
      <c r="M1966">
        <v>16.39701225</v>
      </c>
      <c r="N1966">
        <v>16.530999999999999</v>
      </c>
      <c r="O1966">
        <v>12.51079884</v>
      </c>
      <c r="P1966">
        <v>9.5649999999999995</v>
      </c>
      <c r="Q1966" s="86">
        <v>45821</v>
      </c>
      <c r="S1966">
        <v>0.08</v>
      </c>
      <c r="W1966">
        <v>6</v>
      </c>
      <c r="X1966" s="86">
        <v>45698</v>
      </c>
      <c r="Y1966">
        <v>4</v>
      </c>
      <c r="Z1966" s="86">
        <v>45688</v>
      </c>
      <c r="AB1966">
        <v>3</v>
      </c>
      <c r="AC1966" t="s">
        <v>156</v>
      </c>
    </row>
    <row r="1967" spans="1:29" x14ac:dyDescent="0.2">
      <c r="A1967" t="s">
        <v>4864</v>
      </c>
      <c r="B1967" t="s">
        <v>4865</v>
      </c>
      <c r="C1967" t="s">
        <v>4864</v>
      </c>
      <c r="D1967" t="s">
        <v>84</v>
      </c>
      <c r="E1967" t="s">
        <v>89</v>
      </c>
      <c r="G1967" t="s">
        <v>90</v>
      </c>
      <c r="H1967" t="s">
        <v>196</v>
      </c>
      <c r="L1967">
        <v>11.108000000000001</v>
      </c>
      <c r="M1967">
        <v>9.9899732419999996</v>
      </c>
      <c r="N1967">
        <v>11.157</v>
      </c>
      <c r="O1967">
        <v>8.4586302759999992</v>
      </c>
      <c r="P1967">
        <v>8.5120000000000005</v>
      </c>
      <c r="Q1967" s="86">
        <v>45821</v>
      </c>
      <c r="S1967">
        <v>0.06</v>
      </c>
      <c r="W1967">
        <v>6</v>
      </c>
      <c r="X1967" s="86">
        <v>45698</v>
      </c>
      <c r="Y1967">
        <v>4</v>
      </c>
      <c r="Z1967" s="86">
        <v>45688</v>
      </c>
      <c r="AB1967">
        <v>3</v>
      </c>
      <c r="AC1967" t="s">
        <v>156</v>
      </c>
    </row>
    <row r="1968" spans="1:29" x14ac:dyDescent="0.2">
      <c r="A1968" t="s">
        <v>4866</v>
      </c>
      <c r="B1968" t="s">
        <v>4867</v>
      </c>
      <c r="C1968" t="s">
        <v>4866</v>
      </c>
      <c r="D1968" t="s">
        <v>84</v>
      </c>
      <c r="E1968" t="s">
        <v>89</v>
      </c>
      <c r="G1968" t="s">
        <v>90</v>
      </c>
      <c r="H1968" t="s">
        <v>196</v>
      </c>
      <c r="L1968">
        <v>11.108000000000001</v>
      </c>
      <c r="M1968">
        <v>9.9891079880000007</v>
      </c>
      <c r="N1968">
        <v>11.156000000000001</v>
      </c>
      <c r="O1968">
        <v>8.4558613890000007</v>
      </c>
      <c r="P1968">
        <v>8.5069999999999997</v>
      </c>
      <c r="Q1968" s="86">
        <v>45821</v>
      </c>
      <c r="S1968">
        <v>0.05</v>
      </c>
      <c r="W1968">
        <v>6</v>
      </c>
      <c r="X1968" s="86">
        <v>45698</v>
      </c>
      <c r="Y1968">
        <v>4</v>
      </c>
      <c r="Z1968" s="86">
        <v>45688</v>
      </c>
      <c r="AB1968">
        <v>3</v>
      </c>
      <c r="AC1968" t="s">
        <v>156</v>
      </c>
    </row>
    <row r="1969" spans="1:29" x14ac:dyDescent="0.2">
      <c r="A1969" t="s">
        <v>4868</v>
      </c>
      <c r="B1969" t="s">
        <v>4869</v>
      </c>
      <c r="C1969" t="s">
        <v>4868</v>
      </c>
      <c r="D1969" t="s">
        <v>84</v>
      </c>
      <c r="E1969" t="s">
        <v>89</v>
      </c>
      <c r="G1969" t="s">
        <v>90</v>
      </c>
      <c r="I1969" t="s">
        <v>91</v>
      </c>
      <c r="J1969" t="s">
        <v>323</v>
      </c>
      <c r="K1969" t="s">
        <v>199</v>
      </c>
      <c r="L1969">
        <v>11.114000000000001</v>
      </c>
      <c r="M1969">
        <v>9.9932442189999993</v>
      </c>
      <c r="N1969">
        <v>11.161</v>
      </c>
      <c r="O1969">
        <v>8.4589526070000005</v>
      </c>
      <c r="P1969">
        <v>8.5069999999999997</v>
      </c>
      <c r="Q1969" s="86">
        <v>45821</v>
      </c>
      <c r="S1969">
        <v>0.05</v>
      </c>
      <c r="T1969">
        <v>0.05</v>
      </c>
      <c r="V1969" t="s">
        <v>4870</v>
      </c>
      <c r="W1969">
        <v>6</v>
      </c>
      <c r="X1969" s="86">
        <v>45698</v>
      </c>
      <c r="Y1969">
        <v>4</v>
      </c>
      <c r="Z1969" s="86">
        <v>45688</v>
      </c>
      <c r="AA1969">
        <v>3</v>
      </c>
      <c r="AB1969">
        <v>3</v>
      </c>
      <c r="AC1969" t="s">
        <v>156</v>
      </c>
    </row>
    <row r="1970" spans="1:29" x14ac:dyDescent="0.2">
      <c r="A1970" t="s">
        <v>4871</v>
      </c>
      <c r="B1970" t="s">
        <v>4872</v>
      </c>
      <c r="C1970" t="s">
        <v>4871</v>
      </c>
      <c r="D1970" t="s">
        <v>84</v>
      </c>
      <c r="E1970" t="s">
        <v>89</v>
      </c>
      <c r="G1970" t="s">
        <v>90</v>
      </c>
      <c r="L1970">
        <v>15.688000000000001</v>
      </c>
      <c r="M1970">
        <v>11.894830539999999</v>
      </c>
      <c r="N1970">
        <v>15.502000000000001</v>
      </c>
      <c r="O1970">
        <v>11.6305049</v>
      </c>
      <c r="P1970">
        <v>11.912000000000001</v>
      </c>
      <c r="Q1970" s="86">
        <v>45821</v>
      </c>
      <c r="W1970">
        <v>5</v>
      </c>
      <c r="X1970" s="86">
        <v>45737</v>
      </c>
      <c r="Y1970">
        <v>4</v>
      </c>
      <c r="Z1970" s="86">
        <v>45657</v>
      </c>
      <c r="AB1970">
        <v>3</v>
      </c>
      <c r="AC1970" t="s">
        <v>156</v>
      </c>
    </row>
    <row r="1971" spans="1:29" x14ac:dyDescent="0.2">
      <c r="A1971" t="s">
        <v>4873</v>
      </c>
      <c r="B1971" t="s">
        <v>4874</v>
      </c>
      <c r="C1971" t="s">
        <v>4873</v>
      </c>
      <c r="D1971" t="s">
        <v>84</v>
      </c>
      <c r="E1971" t="s">
        <v>89</v>
      </c>
      <c r="G1971" t="s">
        <v>90</v>
      </c>
      <c r="H1971" t="s">
        <v>196</v>
      </c>
      <c r="I1971" t="s">
        <v>91</v>
      </c>
      <c r="O1971">
        <v>5.0548014620000004</v>
      </c>
      <c r="P1971">
        <v>3.944</v>
      </c>
      <c r="S1971">
        <v>0.5</v>
      </c>
      <c r="W1971">
        <v>3</v>
      </c>
      <c r="X1971" s="86">
        <v>45702</v>
      </c>
      <c r="Y1971">
        <v>2</v>
      </c>
      <c r="Z1971" s="86">
        <v>45657</v>
      </c>
      <c r="AB1971">
        <v>2</v>
      </c>
      <c r="AC1971" t="s">
        <v>153</v>
      </c>
    </row>
    <row r="1972" spans="1:29" x14ac:dyDescent="0.2">
      <c r="A1972" t="s">
        <v>4875</v>
      </c>
      <c r="B1972" t="s">
        <v>4876</v>
      </c>
      <c r="C1972" t="s">
        <v>4875</v>
      </c>
      <c r="D1972" t="s">
        <v>84</v>
      </c>
      <c r="E1972" t="s">
        <v>116</v>
      </c>
      <c r="F1972" t="s">
        <v>117</v>
      </c>
      <c r="G1972" t="s">
        <v>90</v>
      </c>
      <c r="I1972" t="s">
        <v>91</v>
      </c>
      <c r="J1972" t="s">
        <v>323</v>
      </c>
      <c r="K1972" t="s">
        <v>3815</v>
      </c>
      <c r="L1972">
        <v>22.6282</v>
      </c>
      <c r="M1972">
        <v>20.030938379999998</v>
      </c>
      <c r="N1972">
        <v>17.0261</v>
      </c>
      <c r="O1972">
        <v>14.88989333</v>
      </c>
      <c r="P1972">
        <v>17.3611</v>
      </c>
      <c r="Q1972" s="86">
        <v>45821</v>
      </c>
      <c r="V1972" t="s">
        <v>4877</v>
      </c>
      <c r="AB1972">
        <v>4</v>
      </c>
      <c r="AC1972" t="s">
        <v>127</v>
      </c>
    </row>
    <row r="1973" spans="1:29" x14ac:dyDescent="0.2">
      <c r="A1973" t="s">
        <v>4878</v>
      </c>
      <c r="B1973" t="s">
        <v>4879</v>
      </c>
      <c r="C1973" t="s">
        <v>4878</v>
      </c>
      <c r="D1973" t="s">
        <v>84</v>
      </c>
      <c r="E1973" t="s">
        <v>564</v>
      </c>
      <c r="G1973" t="s">
        <v>90</v>
      </c>
      <c r="I1973" t="s">
        <v>91</v>
      </c>
      <c r="J1973" t="s">
        <v>323</v>
      </c>
      <c r="K1973" t="s">
        <v>1048</v>
      </c>
      <c r="L1973">
        <v>15.134</v>
      </c>
      <c r="M1973">
        <v>12.645344509999999</v>
      </c>
      <c r="N1973">
        <v>14.478</v>
      </c>
      <c r="O1973">
        <v>11.16963971</v>
      </c>
      <c r="P1973">
        <v>12.08</v>
      </c>
      <c r="Q1973" s="86">
        <v>45821</v>
      </c>
      <c r="T1973">
        <v>0.55000000000000004</v>
      </c>
      <c r="V1973" t="s">
        <v>4880</v>
      </c>
      <c r="Y1973">
        <v>5</v>
      </c>
      <c r="Z1973" s="86">
        <v>45808</v>
      </c>
      <c r="AA1973">
        <v>4</v>
      </c>
      <c r="AB1973">
        <v>3</v>
      </c>
      <c r="AC1973" t="s">
        <v>156</v>
      </c>
    </row>
    <row r="1974" spans="1:29" x14ac:dyDescent="0.2">
      <c r="A1974" t="s">
        <v>17221</v>
      </c>
      <c r="B1974" t="s">
        <v>17222</v>
      </c>
      <c r="C1974" t="s">
        <v>17221</v>
      </c>
      <c r="D1974" t="s">
        <v>84</v>
      </c>
      <c r="E1974" t="s">
        <v>434</v>
      </c>
      <c r="G1974" t="s">
        <v>90</v>
      </c>
      <c r="H1974" t="s">
        <v>225</v>
      </c>
      <c r="I1974" t="s">
        <v>91</v>
      </c>
      <c r="AB1974">
        <v>2</v>
      </c>
      <c r="AC1974" t="s">
        <v>153</v>
      </c>
    </row>
    <row r="1975" spans="1:29" x14ac:dyDescent="0.2">
      <c r="A1975" t="s">
        <v>17396</v>
      </c>
      <c r="B1975" t="s">
        <v>17397</v>
      </c>
      <c r="C1975" t="s">
        <v>17396</v>
      </c>
      <c r="D1975" t="s">
        <v>84</v>
      </c>
      <c r="E1975" t="s">
        <v>89</v>
      </c>
      <c r="G1975" t="s">
        <v>90</v>
      </c>
      <c r="H1975" t="s">
        <v>225</v>
      </c>
      <c r="I1975" t="s">
        <v>91</v>
      </c>
      <c r="N1975">
        <v>14.445</v>
      </c>
      <c r="O1975">
        <v>12.563617750000001</v>
      </c>
      <c r="P1975">
        <v>14.185</v>
      </c>
      <c r="S1975">
        <v>0.62</v>
      </c>
      <c r="W1975">
        <v>6</v>
      </c>
      <c r="X1975" s="86">
        <v>45741</v>
      </c>
      <c r="Y1975">
        <v>6</v>
      </c>
      <c r="Z1975" s="86">
        <v>45741</v>
      </c>
      <c r="AB1975">
        <v>4</v>
      </c>
      <c r="AC1975" t="s">
        <v>127</v>
      </c>
    </row>
    <row r="1976" spans="1:29" x14ac:dyDescent="0.2">
      <c r="A1976" t="s">
        <v>4881</v>
      </c>
      <c r="B1976" t="s">
        <v>4882</v>
      </c>
      <c r="C1976" t="s">
        <v>4881</v>
      </c>
      <c r="D1976" t="s">
        <v>84</v>
      </c>
      <c r="E1976" t="s">
        <v>89</v>
      </c>
      <c r="G1976" t="s">
        <v>90</v>
      </c>
      <c r="H1976" t="s">
        <v>4883</v>
      </c>
      <c r="I1976" t="s">
        <v>91</v>
      </c>
      <c r="P1976">
        <v>27.498999999999999</v>
      </c>
      <c r="S1976">
        <v>0.75</v>
      </c>
      <c r="W1976">
        <v>6</v>
      </c>
      <c r="X1976" s="86">
        <v>45695</v>
      </c>
      <c r="AB1976">
        <v>4</v>
      </c>
      <c r="AC1976" t="s">
        <v>127</v>
      </c>
    </row>
    <row r="1977" spans="1:29" x14ac:dyDescent="0.2">
      <c r="A1977" t="s">
        <v>4884</v>
      </c>
      <c r="B1977" t="s">
        <v>4885</v>
      </c>
      <c r="C1977" t="s">
        <v>4884</v>
      </c>
      <c r="D1977" t="s">
        <v>84</v>
      </c>
      <c r="E1977" t="s">
        <v>434</v>
      </c>
      <c r="G1977" t="s">
        <v>4349</v>
      </c>
      <c r="AB1977">
        <v>5</v>
      </c>
      <c r="AC1977" t="s">
        <v>86</v>
      </c>
    </row>
    <row r="1978" spans="1:29" x14ac:dyDescent="0.2">
      <c r="A1978" t="s">
        <v>16324</v>
      </c>
      <c r="B1978" t="s">
        <v>16325</v>
      </c>
      <c r="C1978" t="s">
        <v>16324</v>
      </c>
      <c r="D1978" t="s">
        <v>84</v>
      </c>
      <c r="E1978" t="s">
        <v>89</v>
      </c>
      <c r="G1978" t="s">
        <v>90</v>
      </c>
      <c r="H1978" t="s">
        <v>16039</v>
      </c>
      <c r="I1978" t="s">
        <v>91</v>
      </c>
      <c r="L1978">
        <v>17.533999999999999</v>
      </c>
      <c r="M1978">
        <v>17.293238429999999</v>
      </c>
      <c r="N1978">
        <v>18.39</v>
      </c>
      <c r="O1978">
        <v>14.629869920000001</v>
      </c>
      <c r="P1978">
        <v>13.218</v>
      </c>
      <c r="Q1978" s="86">
        <v>45821</v>
      </c>
      <c r="S1978">
        <v>0.08</v>
      </c>
      <c r="W1978">
        <v>6</v>
      </c>
      <c r="X1978" s="86">
        <v>45737</v>
      </c>
      <c r="Y1978">
        <v>7</v>
      </c>
      <c r="Z1978" s="86">
        <v>45657</v>
      </c>
      <c r="AB1978">
        <v>5</v>
      </c>
      <c r="AC1978" t="s">
        <v>86</v>
      </c>
    </row>
    <row r="1979" spans="1:29" x14ac:dyDescent="0.2">
      <c r="A1979" t="s">
        <v>4886</v>
      </c>
      <c r="B1979" t="s">
        <v>4887</v>
      </c>
      <c r="C1979" t="s">
        <v>4886</v>
      </c>
      <c r="D1979" t="s">
        <v>84</v>
      </c>
      <c r="E1979" t="s">
        <v>89</v>
      </c>
      <c r="G1979" t="s">
        <v>90</v>
      </c>
      <c r="H1979" t="s">
        <v>196</v>
      </c>
      <c r="I1979" t="s">
        <v>91</v>
      </c>
      <c r="L1979">
        <v>17.782</v>
      </c>
      <c r="M1979">
        <v>17.29100322</v>
      </c>
      <c r="N1979">
        <v>18.388999999999999</v>
      </c>
      <c r="O1979">
        <v>14.624087940000001</v>
      </c>
      <c r="P1979">
        <v>13.214</v>
      </c>
      <c r="Q1979" s="86">
        <v>45821</v>
      </c>
      <c r="S1979">
        <v>0.14000000000000001</v>
      </c>
      <c r="W1979">
        <v>6</v>
      </c>
      <c r="X1979" s="86">
        <v>45737</v>
      </c>
      <c r="Y1979">
        <v>7</v>
      </c>
      <c r="Z1979" s="86">
        <v>45657</v>
      </c>
      <c r="AB1979">
        <v>5</v>
      </c>
      <c r="AC1979" t="s">
        <v>86</v>
      </c>
    </row>
    <row r="1980" spans="1:29" x14ac:dyDescent="0.2">
      <c r="A1980" t="s">
        <v>4888</v>
      </c>
      <c r="B1980" t="s">
        <v>4889</v>
      </c>
      <c r="C1980" t="s">
        <v>4888</v>
      </c>
      <c r="D1980" t="s">
        <v>84</v>
      </c>
      <c r="E1980" t="s">
        <v>89</v>
      </c>
      <c r="F1980" t="s">
        <v>642</v>
      </c>
      <c r="G1980" t="s">
        <v>90</v>
      </c>
      <c r="I1980" t="s">
        <v>91</v>
      </c>
      <c r="J1980" t="s">
        <v>323</v>
      </c>
      <c r="K1980" t="s">
        <v>1160</v>
      </c>
      <c r="L1980">
        <v>18.561</v>
      </c>
      <c r="M1980">
        <v>14.19543131</v>
      </c>
      <c r="N1980">
        <v>19.382999999999999</v>
      </c>
      <c r="O1980">
        <v>11.73931061</v>
      </c>
      <c r="P1980">
        <v>14.891999999999999</v>
      </c>
      <c r="Q1980" s="86">
        <v>45821</v>
      </c>
      <c r="S1980">
        <v>0.9</v>
      </c>
      <c r="T1980">
        <v>0.75</v>
      </c>
      <c r="V1980" t="s">
        <v>4890</v>
      </c>
      <c r="W1980">
        <v>6</v>
      </c>
      <c r="X1980" s="86">
        <v>45772</v>
      </c>
      <c r="Y1980">
        <v>4</v>
      </c>
      <c r="Z1980" s="86">
        <v>45772</v>
      </c>
      <c r="AA1980">
        <v>3</v>
      </c>
      <c r="AB1980">
        <v>3</v>
      </c>
      <c r="AC1980" t="s">
        <v>156</v>
      </c>
    </row>
    <row r="1981" spans="1:29" x14ac:dyDescent="0.2">
      <c r="A1981" t="s">
        <v>16945</v>
      </c>
      <c r="B1981" t="s">
        <v>16946</v>
      </c>
      <c r="C1981" t="s">
        <v>16945</v>
      </c>
      <c r="D1981" t="s">
        <v>84</v>
      </c>
      <c r="E1981" t="s">
        <v>89</v>
      </c>
      <c r="G1981" t="s">
        <v>90</v>
      </c>
      <c r="H1981" t="s">
        <v>16947</v>
      </c>
      <c r="I1981" t="s">
        <v>91</v>
      </c>
      <c r="L1981">
        <v>5.8419999999999996</v>
      </c>
      <c r="M1981">
        <v>6.5091009609999997</v>
      </c>
      <c r="N1981">
        <v>6.726</v>
      </c>
      <c r="O1981">
        <v>1.2975545020000001</v>
      </c>
      <c r="P1981">
        <v>0.41099999999999998</v>
      </c>
      <c r="Q1981" s="86">
        <v>45821</v>
      </c>
      <c r="S1981">
        <v>1.56</v>
      </c>
      <c r="W1981">
        <v>3</v>
      </c>
      <c r="X1981" s="86">
        <v>45777</v>
      </c>
      <c r="Y1981">
        <v>3</v>
      </c>
      <c r="Z1981" s="86">
        <v>45777</v>
      </c>
      <c r="AB1981">
        <v>3</v>
      </c>
      <c r="AC1981" t="s">
        <v>156</v>
      </c>
    </row>
    <row r="1982" spans="1:29" x14ac:dyDescent="0.2">
      <c r="A1982" t="s">
        <v>4891</v>
      </c>
      <c r="B1982" t="s">
        <v>4892</v>
      </c>
      <c r="C1982" t="s">
        <v>4891</v>
      </c>
      <c r="D1982" t="s">
        <v>84</v>
      </c>
      <c r="E1982" t="s">
        <v>116</v>
      </c>
      <c r="G1982" t="s">
        <v>90</v>
      </c>
      <c r="H1982" t="s">
        <v>4893</v>
      </c>
      <c r="I1982" t="s">
        <v>91</v>
      </c>
      <c r="L1982">
        <v>221.38</v>
      </c>
      <c r="M1982">
        <v>246.82673650000001</v>
      </c>
      <c r="N1982">
        <v>259.10649999999998</v>
      </c>
      <c r="O1982">
        <v>116.8091232</v>
      </c>
      <c r="P1982">
        <v>139.54429999999999</v>
      </c>
      <c r="Q1982" s="86">
        <v>45821</v>
      </c>
      <c r="AB1982">
        <v>5</v>
      </c>
      <c r="AC1982" t="s">
        <v>86</v>
      </c>
    </row>
    <row r="1983" spans="1:29" x14ac:dyDescent="0.2">
      <c r="A1983" t="s">
        <v>4894</v>
      </c>
      <c r="B1983" t="s">
        <v>4895</v>
      </c>
      <c r="C1983" t="s">
        <v>4894</v>
      </c>
      <c r="D1983" t="s">
        <v>84</v>
      </c>
      <c r="E1983" t="s">
        <v>89</v>
      </c>
      <c r="G1983" t="s">
        <v>90</v>
      </c>
      <c r="I1983" t="s">
        <v>91</v>
      </c>
      <c r="P1983">
        <v>12.77</v>
      </c>
      <c r="S1983">
        <v>0.04</v>
      </c>
      <c r="W1983">
        <v>6</v>
      </c>
      <c r="X1983" s="86">
        <v>45772</v>
      </c>
      <c r="Y1983">
        <v>4</v>
      </c>
      <c r="Z1983" s="86">
        <v>45772</v>
      </c>
      <c r="AB1983">
        <v>3</v>
      </c>
      <c r="AC1983" t="s">
        <v>156</v>
      </c>
    </row>
    <row r="1984" spans="1:29" x14ac:dyDescent="0.2">
      <c r="A1984" t="s">
        <v>16650</v>
      </c>
      <c r="B1984" t="s">
        <v>16651</v>
      </c>
      <c r="C1984" t="s">
        <v>16650</v>
      </c>
      <c r="D1984" t="s">
        <v>84</v>
      </c>
      <c r="E1984" t="s">
        <v>434</v>
      </c>
      <c r="G1984" t="s">
        <v>90</v>
      </c>
      <c r="H1984" t="s">
        <v>16652</v>
      </c>
      <c r="I1984" t="s">
        <v>91</v>
      </c>
      <c r="AB1984">
        <v>2</v>
      </c>
      <c r="AC1984" t="s">
        <v>153</v>
      </c>
    </row>
    <row r="1985" spans="1:29" x14ac:dyDescent="0.2">
      <c r="A1985" t="s">
        <v>4896</v>
      </c>
      <c r="B1985" t="s">
        <v>4897</v>
      </c>
      <c r="C1985" t="s">
        <v>4896</v>
      </c>
      <c r="D1985" t="s">
        <v>84</v>
      </c>
      <c r="E1985" t="s">
        <v>116</v>
      </c>
      <c r="G1985" t="s">
        <v>90</v>
      </c>
      <c r="L1985">
        <v>37.398000000000003</v>
      </c>
      <c r="M1985">
        <v>39.658734070000001</v>
      </c>
      <c r="N1985">
        <v>44.2547</v>
      </c>
      <c r="O1985">
        <v>52.256230299999999</v>
      </c>
      <c r="P1985">
        <v>63.365900000000003</v>
      </c>
      <c r="Q1985" s="86">
        <v>45821</v>
      </c>
      <c r="AB1985">
        <v>5</v>
      </c>
      <c r="AC1985" t="s">
        <v>86</v>
      </c>
    </row>
    <row r="1986" spans="1:29" x14ac:dyDescent="0.2">
      <c r="A1986" t="s">
        <v>4898</v>
      </c>
      <c r="B1986" t="s">
        <v>4899</v>
      </c>
      <c r="C1986" t="s">
        <v>4898</v>
      </c>
      <c r="D1986" t="s">
        <v>84</v>
      </c>
      <c r="E1986" t="s">
        <v>1465</v>
      </c>
      <c r="G1986" t="s">
        <v>90</v>
      </c>
      <c r="I1986" t="s">
        <v>91</v>
      </c>
      <c r="O1986">
        <v>13.349459599999999</v>
      </c>
      <c r="P1986">
        <v>13.151</v>
      </c>
      <c r="S1986">
        <v>0.75</v>
      </c>
      <c r="W1986">
        <v>6</v>
      </c>
      <c r="X1986" s="86">
        <v>45772</v>
      </c>
      <c r="Y1986">
        <v>4</v>
      </c>
      <c r="Z1986" s="86">
        <v>45772</v>
      </c>
      <c r="AB1986">
        <v>3</v>
      </c>
      <c r="AC1986" t="s">
        <v>156</v>
      </c>
    </row>
    <row r="1987" spans="1:29" x14ac:dyDescent="0.2">
      <c r="A1987" t="s">
        <v>4900</v>
      </c>
      <c r="B1987" t="s">
        <v>4901</v>
      </c>
      <c r="C1987" t="s">
        <v>4900</v>
      </c>
      <c r="D1987" t="s">
        <v>84</v>
      </c>
      <c r="E1987" t="s">
        <v>89</v>
      </c>
      <c r="G1987" t="s">
        <v>90</v>
      </c>
      <c r="H1987" t="s">
        <v>1989</v>
      </c>
      <c r="I1987" t="s">
        <v>91</v>
      </c>
      <c r="O1987">
        <v>10.82115318</v>
      </c>
      <c r="P1987">
        <v>10.79</v>
      </c>
      <c r="S1987">
        <v>0.3</v>
      </c>
      <c r="W1987">
        <v>5</v>
      </c>
      <c r="X1987" s="86">
        <v>45705</v>
      </c>
      <c r="Y1987">
        <v>4</v>
      </c>
      <c r="Z1987" s="86">
        <v>45657</v>
      </c>
      <c r="AB1987">
        <v>3</v>
      </c>
      <c r="AC1987" t="s">
        <v>156</v>
      </c>
    </row>
    <row r="1988" spans="1:29" x14ac:dyDescent="0.2">
      <c r="A1988" t="s">
        <v>4902</v>
      </c>
      <c r="B1988" t="s">
        <v>4903</v>
      </c>
      <c r="C1988" t="s">
        <v>4902</v>
      </c>
      <c r="D1988" t="s">
        <v>84</v>
      </c>
      <c r="F1988" t="s">
        <v>117</v>
      </c>
      <c r="G1988" t="s">
        <v>90</v>
      </c>
      <c r="J1988" t="s">
        <v>323</v>
      </c>
      <c r="L1988">
        <v>30.393699999999999</v>
      </c>
      <c r="M1988">
        <v>23.470603050000001</v>
      </c>
      <c r="N1988">
        <v>23.3612</v>
      </c>
      <c r="O1988">
        <v>22.875000929999999</v>
      </c>
      <c r="P1988">
        <v>25.071999999999999</v>
      </c>
      <c r="Q1988" s="86">
        <v>45821</v>
      </c>
      <c r="V1988" t="s">
        <v>4904</v>
      </c>
      <c r="AB1988">
        <v>5</v>
      </c>
      <c r="AC1988" t="s">
        <v>86</v>
      </c>
    </row>
    <row r="1989" spans="1:29" x14ac:dyDescent="0.2">
      <c r="A1989" t="s">
        <v>4905</v>
      </c>
      <c r="B1989" t="s">
        <v>4906</v>
      </c>
      <c r="C1989" t="s">
        <v>4905</v>
      </c>
      <c r="D1989" t="s">
        <v>84</v>
      </c>
      <c r="E1989" t="s">
        <v>293</v>
      </c>
      <c r="F1989" t="s">
        <v>642</v>
      </c>
      <c r="G1989" t="s">
        <v>294</v>
      </c>
      <c r="I1989" t="s">
        <v>91</v>
      </c>
      <c r="J1989" t="s">
        <v>323</v>
      </c>
      <c r="Q1989" s="86">
        <v>45154</v>
      </c>
      <c r="AA1989">
        <v>5</v>
      </c>
      <c r="AB1989">
        <v>5</v>
      </c>
      <c r="AC1989" t="s">
        <v>86</v>
      </c>
    </row>
    <row r="1990" spans="1:29" x14ac:dyDescent="0.2">
      <c r="A1990" t="s">
        <v>4907</v>
      </c>
      <c r="B1990" t="s">
        <v>4908</v>
      </c>
      <c r="C1990" t="s">
        <v>4907</v>
      </c>
      <c r="D1990" t="s">
        <v>84</v>
      </c>
      <c r="E1990" t="s">
        <v>89</v>
      </c>
      <c r="G1990" t="s">
        <v>90</v>
      </c>
      <c r="I1990" t="s">
        <v>91</v>
      </c>
      <c r="S1990">
        <v>1.72</v>
      </c>
      <c r="W1990">
        <v>5</v>
      </c>
      <c r="X1990" s="86">
        <v>45621</v>
      </c>
      <c r="AB1990">
        <v>3</v>
      </c>
      <c r="AC1990" t="s">
        <v>156</v>
      </c>
    </row>
    <row r="1991" spans="1:29" x14ac:dyDescent="0.2">
      <c r="A1991" t="s">
        <v>4909</v>
      </c>
      <c r="B1991" t="s">
        <v>4910</v>
      </c>
      <c r="C1991" t="s">
        <v>4909</v>
      </c>
      <c r="D1991" t="s">
        <v>84</v>
      </c>
      <c r="E1991" t="s">
        <v>116</v>
      </c>
      <c r="G1991" t="s">
        <v>90</v>
      </c>
      <c r="H1991" t="s">
        <v>4911</v>
      </c>
      <c r="L1991">
        <v>26.3</v>
      </c>
      <c r="Q1991" s="86">
        <v>45460</v>
      </c>
      <c r="AB1991">
        <v>4</v>
      </c>
      <c r="AC1991" t="s">
        <v>127</v>
      </c>
    </row>
    <row r="1992" spans="1:29" x14ac:dyDescent="0.2">
      <c r="A1992" t="s">
        <v>4912</v>
      </c>
      <c r="B1992" t="s">
        <v>4913</v>
      </c>
      <c r="C1992" t="s">
        <v>4912</v>
      </c>
      <c r="D1992" t="s">
        <v>84</v>
      </c>
      <c r="E1992" t="s">
        <v>89</v>
      </c>
      <c r="F1992" t="s">
        <v>642</v>
      </c>
      <c r="G1992" t="s">
        <v>90</v>
      </c>
      <c r="I1992" t="s">
        <v>91</v>
      </c>
      <c r="J1992" t="s">
        <v>323</v>
      </c>
      <c r="K1992" t="s">
        <v>1010</v>
      </c>
      <c r="L1992">
        <v>16.106000000000002</v>
      </c>
      <c r="M1992">
        <v>15.334477809999999</v>
      </c>
      <c r="N1992">
        <v>16.829999999999998</v>
      </c>
      <c r="O1992">
        <v>12.50319228</v>
      </c>
      <c r="P1992">
        <v>13.898999999999999</v>
      </c>
      <c r="Q1992" s="86">
        <v>45821</v>
      </c>
      <c r="S1992">
        <v>0.89</v>
      </c>
      <c r="T1992">
        <v>0.65</v>
      </c>
      <c r="V1992" t="s">
        <v>4914</v>
      </c>
      <c r="W1992">
        <v>6</v>
      </c>
      <c r="X1992" s="86">
        <v>45747</v>
      </c>
      <c r="Y1992">
        <v>4</v>
      </c>
      <c r="Z1992" s="86">
        <v>45747</v>
      </c>
      <c r="AA1992">
        <v>3</v>
      </c>
      <c r="AB1992">
        <v>3</v>
      </c>
      <c r="AC1992" t="s">
        <v>156</v>
      </c>
    </row>
    <row r="1993" spans="1:29" x14ac:dyDescent="0.2">
      <c r="A1993" t="s">
        <v>4915</v>
      </c>
      <c r="B1993" t="s">
        <v>4916</v>
      </c>
      <c r="C1993" t="s">
        <v>4915</v>
      </c>
      <c r="D1993" t="s">
        <v>84</v>
      </c>
      <c r="G1993" t="s">
        <v>90</v>
      </c>
      <c r="J1993" t="s">
        <v>643</v>
      </c>
      <c r="K1993" t="s">
        <v>4917</v>
      </c>
      <c r="L1993">
        <v>14.368</v>
      </c>
      <c r="M1993">
        <v>8.6918252139999996</v>
      </c>
      <c r="N1993">
        <v>13.486000000000001</v>
      </c>
      <c r="O1993">
        <v>6.6386176959999998</v>
      </c>
      <c r="P1993">
        <v>7.5019999999999998</v>
      </c>
      <c r="Q1993" s="86">
        <v>45821</v>
      </c>
      <c r="S1993">
        <v>0.87</v>
      </c>
      <c r="V1993" t="s">
        <v>4918</v>
      </c>
      <c r="W1993">
        <v>4</v>
      </c>
      <c r="X1993" s="86">
        <v>43948</v>
      </c>
      <c r="Y1993">
        <v>4</v>
      </c>
      <c r="Z1993" s="86">
        <v>45729</v>
      </c>
      <c r="AB1993">
        <v>3</v>
      </c>
      <c r="AC1993" t="s">
        <v>156</v>
      </c>
    </row>
    <row r="1994" spans="1:29" x14ac:dyDescent="0.2">
      <c r="A1994" t="s">
        <v>4919</v>
      </c>
      <c r="B1994" t="s">
        <v>4920</v>
      </c>
      <c r="C1994" t="s">
        <v>4919</v>
      </c>
      <c r="D1994" t="s">
        <v>84</v>
      </c>
      <c r="E1994" t="s">
        <v>116</v>
      </c>
      <c r="G1994" t="s">
        <v>90</v>
      </c>
      <c r="H1994" t="s">
        <v>4921</v>
      </c>
      <c r="I1994" t="s">
        <v>91</v>
      </c>
      <c r="M1994">
        <v>28.884134469999999</v>
      </c>
      <c r="N1994">
        <v>21.003299999999999</v>
      </c>
      <c r="O1994">
        <v>18.76384972</v>
      </c>
      <c r="Q1994" s="86">
        <v>45154</v>
      </c>
      <c r="AB1994">
        <v>4</v>
      </c>
      <c r="AC1994" t="s">
        <v>127</v>
      </c>
    </row>
    <row r="1995" spans="1:29" x14ac:dyDescent="0.2">
      <c r="A1995" t="s">
        <v>4922</v>
      </c>
      <c r="B1995" t="s">
        <v>4923</v>
      </c>
      <c r="C1995" t="s">
        <v>4922</v>
      </c>
      <c r="D1995" t="s">
        <v>84</v>
      </c>
      <c r="E1995" t="s">
        <v>116</v>
      </c>
      <c r="G1995" t="s">
        <v>90</v>
      </c>
      <c r="H1995" t="s">
        <v>4924</v>
      </c>
      <c r="I1995" t="s">
        <v>91</v>
      </c>
      <c r="L1995">
        <v>27.93</v>
      </c>
      <c r="Q1995" s="86">
        <v>45460</v>
      </c>
      <c r="AB1995">
        <v>4</v>
      </c>
      <c r="AC1995" t="s">
        <v>127</v>
      </c>
    </row>
    <row r="1996" spans="1:29" x14ac:dyDescent="0.2">
      <c r="A1996" t="s">
        <v>4925</v>
      </c>
      <c r="B1996" t="s">
        <v>4926</v>
      </c>
      <c r="C1996" t="s">
        <v>4925</v>
      </c>
      <c r="D1996" t="s">
        <v>84</v>
      </c>
      <c r="E1996" t="s">
        <v>116</v>
      </c>
      <c r="G1996" t="s">
        <v>90</v>
      </c>
      <c r="H1996" t="s">
        <v>4927</v>
      </c>
      <c r="L1996">
        <v>29.95</v>
      </c>
      <c r="Q1996" s="86">
        <v>45533</v>
      </c>
      <c r="AB1996">
        <v>4</v>
      </c>
      <c r="AC1996" t="s">
        <v>127</v>
      </c>
    </row>
    <row r="1997" spans="1:29" x14ac:dyDescent="0.2">
      <c r="A1997" t="s">
        <v>4928</v>
      </c>
      <c r="B1997" t="s">
        <v>4929</v>
      </c>
      <c r="C1997" t="s">
        <v>4928</v>
      </c>
      <c r="D1997" t="s">
        <v>84</v>
      </c>
      <c r="E1997" t="s">
        <v>116</v>
      </c>
      <c r="G1997" t="s">
        <v>90</v>
      </c>
      <c r="H1997" t="s">
        <v>4930</v>
      </c>
      <c r="I1997" t="s">
        <v>91</v>
      </c>
      <c r="L1997">
        <v>27.76</v>
      </c>
      <c r="Q1997" s="86">
        <v>45623</v>
      </c>
      <c r="AB1997">
        <v>4</v>
      </c>
      <c r="AC1997" t="s">
        <v>127</v>
      </c>
    </row>
    <row r="1998" spans="1:29" x14ac:dyDescent="0.2">
      <c r="A1998" t="s">
        <v>4931</v>
      </c>
      <c r="B1998" t="s">
        <v>4932</v>
      </c>
      <c r="C1998" t="s">
        <v>4931</v>
      </c>
      <c r="D1998" t="s">
        <v>84</v>
      </c>
      <c r="E1998" t="s">
        <v>564</v>
      </c>
      <c r="G1998" t="s">
        <v>90</v>
      </c>
      <c r="I1998" t="s">
        <v>91</v>
      </c>
      <c r="L1998">
        <v>22.597999999999999</v>
      </c>
      <c r="M1998">
        <v>21.723139</v>
      </c>
      <c r="N1998">
        <v>24.245999999999999</v>
      </c>
      <c r="O1998">
        <v>20.80047639</v>
      </c>
      <c r="P1998">
        <v>23.027000000000001</v>
      </c>
      <c r="Q1998" s="86">
        <v>45821</v>
      </c>
      <c r="S1998">
        <v>0.86</v>
      </c>
      <c r="W1998">
        <v>6</v>
      </c>
      <c r="X1998" s="86">
        <v>44957</v>
      </c>
      <c r="Y1998">
        <v>5</v>
      </c>
      <c r="Z1998" s="86">
        <v>45777</v>
      </c>
      <c r="AB1998">
        <v>3</v>
      </c>
      <c r="AC1998" t="s">
        <v>156</v>
      </c>
    </row>
    <row r="1999" spans="1:29" x14ac:dyDescent="0.2">
      <c r="A1999" t="s">
        <v>4933</v>
      </c>
      <c r="B1999" t="s">
        <v>4934</v>
      </c>
      <c r="C1999" t="s">
        <v>4933</v>
      </c>
      <c r="D1999" t="s">
        <v>84</v>
      </c>
      <c r="E1999" t="s">
        <v>89</v>
      </c>
      <c r="G1999" t="s">
        <v>90</v>
      </c>
      <c r="I1999" t="s">
        <v>91</v>
      </c>
      <c r="L1999">
        <v>9.2089999999999996</v>
      </c>
      <c r="M1999">
        <v>9.6230693669999994</v>
      </c>
      <c r="N1999">
        <v>10.117000000000001</v>
      </c>
      <c r="O1999">
        <v>6.6210588939999999</v>
      </c>
      <c r="P1999">
        <v>5.4909999999999997</v>
      </c>
      <c r="Q1999" s="86">
        <v>45821</v>
      </c>
      <c r="S1999">
        <v>0.31</v>
      </c>
      <c r="W1999">
        <v>4</v>
      </c>
      <c r="X1999" s="86">
        <v>45743</v>
      </c>
      <c r="AB1999">
        <v>3</v>
      </c>
      <c r="AC1999" t="s">
        <v>156</v>
      </c>
    </row>
    <row r="2000" spans="1:29" x14ac:dyDescent="0.2">
      <c r="A2000" t="s">
        <v>4935</v>
      </c>
      <c r="B2000" t="s">
        <v>4936</v>
      </c>
      <c r="C2000" t="s">
        <v>4935</v>
      </c>
      <c r="D2000" t="s">
        <v>84</v>
      </c>
      <c r="E2000" t="s">
        <v>89</v>
      </c>
      <c r="G2000" t="s">
        <v>90</v>
      </c>
      <c r="H2000" t="s">
        <v>2291</v>
      </c>
      <c r="I2000" t="s">
        <v>91</v>
      </c>
      <c r="S2000">
        <v>0.26</v>
      </c>
      <c r="W2000">
        <v>4</v>
      </c>
      <c r="X2000" s="86">
        <v>45743</v>
      </c>
      <c r="AB2000">
        <v>3</v>
      </c>
      <c r="AC2000" t="s">
        <v>156</v>
      </c>
    </row>
    <row r="2001" spans="1:29" x14ac:dyDescent="0.2">
      <c r="A2001" t="s">
        <v>17562</v>
      </c>
      <c r="B2001" t="s">
        <v>17563</v>
      </c>
      <c r="C2001" t="s">
        <v>17562</v>
      </c>
      <c r="D2001" t="s">
        <v>84</v>
      </c>
      <c r="E2001" t="s">
        <v>89</v>
      </c>
      <c r="G2001" t="s">
        <v>90</v>
      </c>
      <c r="I2001" t="s">
        <v>91</v>
      </c>
      <c r="S2001">
        <v>0.55000000000000004</v>
      </c>
      <c r="W2001">
        <v>6</v>
      </c>
      <c r="X2001" s="86">
        <v>45747</v>
      </c>
      <c r="Y2001">
        <v>4</v>
      </c>
      <c r="Z2001" s="86">
        <v>45747</v>
      </c>
      <c r="AB2001">
        <v>3</v>
      </c>
      <c r="AC2001" t="s">
        <v>156</v>
      </c>
    </row>
    <row r="2002" spans="1:29" x14ac:dyDescent="0.2">
      <c r="A2002" t="s">
        <v>4937</v>
      </c>
      <c r="B2002" t="s">
        <v>4938</v>
      </c>
      <c r="C2002" t="s">
        <v>4937</v>
      </c>
      <c r="D2002" t="s">
        <v>84</v>
      </c>
      <c r="E2002" t="s">
        <v>89</v>
      </c>
      <c r="G2002" t="s">
        <v>90</v>
      </c>
      <c r="H2002" t="s">
        <v>163</v>
      </c>
      <c r="I2002" t="s">
        <v>91</v>
      </c>
      <c r="L2002">
        <v>15.4</v>
      </c>
      <c r="M2002">
        <v>13.04677536</v>
      </c>
      <c r="N2002">
        <v>13.968999999999999</v>
      </c>
      <c r="O2002">
        <v>12.36053589</v>
      </c>
      <c r="P2002">
        <v>9.4730000000000008</v>
      </c>
      <c r="Q2002" s="86">
        <v>45821</v>
      </c>
      <c r="S2002">
        <v>0.64</v>
      </c>
      <c r="W2002">
        <v>6</v>
      </c>
      <c r="X2002" s="86">
        <v>45790</v>
      </c>
      <c r="Y2002">
        <v>4</v>
      </c>
      <c r="Z2002" s="86">
        <v>45747</v>
      </c>
      <c r="AB2002">
        <v>3</v>
      </c>
      <c r="AC2002" t="s">
        <v>156</v>
      </c>
    </row>
    <row r="2003" spans="1:29" x14ac:dyDescent="0.2">
      <c r="A2003" t="s">
        <v>17682</v>
      </c>
      <c r="B2003" t="s">
        <v>17683</v>
      </c>
      <c r="C2003" t="s">
        <v>17682</v>
      </c>
      <c r="D2003" t="s">
        <v>84</v>
      </c>
      <c r="E2003" t="s">
        <v>89</v>
      </c>
      <c r="G2003" t="s">
        <v>90</v>
      </c>
      <c r="H2003" t="s">
        <v>17679</v>
      </c>
      <c r="I2003" t="s">
        <v>91</v>
      </c>
      <c r="L2003">
        <v>15.006</v>
      </c>
      <c r="M2003">
        <v>12.479872370000001</v>
      </c>
      <c r="N2003">
        <v>13.266</v>
      </c>
      <c r="O2003">
        <v>11.08119261</v>
      </c>
      <c r="P2003">
        <v>9.5120000000000005</v>
      </c>
      <c r="Q2003" s="86">
        <v>45821</v>
      </c>
      <c r="S2003">
        <v>0.65</v>
      </c>
      <c r="W2003">
        <v>6</v>
      </c>
      <c r="X2003" s="86">
        <v>45790</v>
      </c>
      <c r="Y2003">
        <v>4</v>
      </c>
      <c r="Z2003" s="86">
        <v>45747</v>
      </c>
      <c r="AB2003">
        <v>3</v>
      </c>
      <c r="AC2003" t="s">
        <v>156</v>
      </c>
    </row>
    <row r="2004" spans="1:29" x14ac:dyDescent="0.2">
      <c r="A2004" t="s">
        <v>17497</v>
      </c>
      <c r="B2004" t="s">
        <v>17498</v>
      </c>
      <c r="C2004" t="s">
        <v>17497</v>
      </c>
      <c r="D2004" t="s">
        <v>84</v>
      </c>
      <c r="E2004" t="s">
        <v>89</v>
      </c>
      <c r="G2004" t="s">
        <v>90</v>
      </c>
      <c r="H2004" t="s">
        <v>225</v>
      </c>
      <c r="I2004" t="s">
        <v>91</v>
      </c>
      <c r="S2004">
        <v>0.11</v>
      </c>
      <c r="W2004">
        <v>6</v>
      </c>
      <c r="X2004" s="86">
        <v>45729</v>
      </c>
      <c r="AB2004">
        <v>4</v>
      </c>
      <c r="AC2004" t="s">
        <v>127</v>
      </c>
    </row>
    <row r="2005" spans="1:29" x14ac:dyDescent="0.2">
      <c r="A2005" t="s">
        <v>16290</v>
      </c>
      <c r="B2005" t="s">
        <v>16291</v>
      </c>
      <c r="C2005" t="s">
        <v>16290</v>
      </c>
      <c r="D2005" t="s">
        <v>84</v>
      </c>
      <c r="E2005" t="s">
        <v>89</v>
      </c>
      <c r="G2005" t="s">
        <v>90</v>
      </c>
      <c r="I2005" t="s">
        <v>91</v>
      </c>
      <c r="P2005">
        <v>8.9190000000000005</v>
      </c>
      <c r="S2005">
        <v>0.42</v>
      </c>
      <c r="W2005">
        <v>6</v>
      </c>
      <c r="X2005" s="86">
        <v>45747</v>
      </c>
      <c r="AB2005">
        <v>4</v>
      </c>
      <c r="AC2005" t="s">
        <v>127</v>
      </c>
    </row>
    <row r="2006" spans="1:29" x14ac:dyDescent="0.2">
      <c r="A2006" t="s">
        <v>4939</v>
      </c>
      <c r="B2006" t="s">
        <v>4940</v>
      </c>
      <c r="C2006" t="s">
        <v>4939</v>
      </c>
      <c r="D2006" t="s">
        <v>84</v>
      </c>
      <c r="E2006" t="s">
        <v>116</v>
      </c>
      <c r="G2006" t="s">
        <v>90</v>
      </c>
      <c r="H2006" t="s">
        <v>196</v>
      </c>
      <c r="L2006">
        <v>45.796100000000003</v>
      </c>
      <c r="M2006">
        <v>38.351227530000003</v>
      </c>
      <c r="N2006">
        <v>39.176400000000001</v>
      </c>
      <c r="O2006">
        <v>35.723691969999997</v>
      </c>
      <c r="P2006">
        <v>42.065100000000001</v>
      </c>
      <c r="Q2006" s="86">
        <v>45821</v>
      </c>
      <c r="AB2006">
        <v>5</v>
      </c>
      <c r="AC2006" t="s">
        <v>86</v>
      </c>
    </row>
    <row r="2007" spans="1:29" x14ac:dyDescent="0.2">
      <c r="A2007" t="s">
        <v>4941</v>
      </c>
      <c r="B2007" t="s">
        <v>4942</v>
      </c>
      <c r="C2007" t="s">
        <v>4941</v>
      </c>
      <c r="D2007" t="s">
        <v>84</v>
      </c>
      <c r="E2007" t="s">
        <v>89</v>
      </c>
      <c r="G2007" t="s">
        <v>90</v>
      </c>
      <c r="H2007" t="s">
        <v>150</v>
      </c>
      <c r="I2007" t="s">
        <v>91</v>
      </c>
      <c r="P2007">
        <v>10.962</v>
      </c>
      <c r="S2007">
        <v>0.49</v>
      </c>
      <c r="W2007">
        <v>6</v>
      </c>
      <c r="X2007" s="86">
        <v>45657</v>
      </c>
      <c r="Y2007">
        <v>5</v>
      </c>
      <c r="Z2007" s="86">
        <v>45657</v>
      </c>
      <c r="AB2007">
        <v>3</v>
      </c>
      <c r="AC2007" t="s">
        <v>156</v>
      </c>
    </row>
    <row r="2008" spans="1:29" x14ac:dyDescent="0.2">
      <c r="A2008" t="s">
        <v>4943</v>
      </c>
      <c r="B2008" t="s">
        <v>4944</v>
      </c>
      <c r="C2008" t="s">
        <v>4943</v>
      </c>
      <c r="D2008" t="s">
        <v>84</v>
      </c>
      <c r="E2008" t="s">
        <v>89</v>
      </c>
      <c r="G2008" t="s">
        <v>90</v>
      </c>
      <c r="I2008" t="s">
        <v>91</v>
      </c>
      <c r="J2008" t="s">
        <v>323</v>
      </c>
      <c r="K2008" t="s">
        <v>1149</v>
      </c>
      <c r="L2008">
        <v>17.34</v>
      </c>
      <c r="M2008">
        <v>17.838747789999999</v>
      </c>
      <c r="N2008">
        <v>16.501000000000001</v>
      </c>
      <c r="O2008">
        <v>18.39169635</v>
      </c>
      <c r="P2008">
        <v>15.856999999999999</v>
      </c>
      <c r="Q2008" s="86">
        <v>45821</v>
      </c>
      <c r="S2008">
        <v>0.83</v>
      </c>
      <c r="T2008">
        <v>0.75</v>
      </c>
      <c r="V2008" t="s">
        <v>4945</v>
      </c>
      <c r="W2008">
        <v>6</v>
      </c>
      <c r="X2008" s="86">
        <v>45716</v>
      </c>
      <c r="Y2008">
        <v>5</v>
      </c>
      <c r="Z2008" s="86">
        <v>45443</v>
      </c>
      <c r="AA2008">
        <v>3</v>
      </c>
      <c r="AB2008">
        <v>3</v>
      </c>
      <c r="AC2008" t="s">
        <v>156</v>
      </c>
    </row>
    <row r="2009" spans="1:29" x14ac:dyDescent="0.2">
      <c r="A2009" t="s">
        <v>4946</v>
      </c>
      <c r="B2009" t="s">
        <v>4947</v>
      </c>
      <c r="C2009" t="s">
        <v>4946</v>
      </c>
      <c r="D2009" t="s">
        <v>84</v>
      </c>
      <c r="E2009" t="s">
        <v>89</v>
      </c>
      <c r="G2009" t="s">
        <v>90</v>
      </c>
      <c r="I2009" t="s">
        <v>91</v>
      </c>
      <c r="J2009" t="s">
        <v>323</v>
      </c>
      <c r="K2009" t="s">
        <v>1149</v>
      </c>
      <c r="L2009">
        <v>14.786</v>
      </c>
      <c r="M2009">
        <v>13.404757679999999</v>
      </c>
      <c r="N2009">
        <v>13.851000000000001</v>
      </c>
      <c r="O2009">
        <v>13.79624868</v>
      </c>
      <c r="P2009">
        <v>15.468</v>
      </c>
      <c r="Q2009" s="86">
        <v>45821</v>
      </c>
      <c r="S2009">
        <v>0.82</v>
      </c>
      <c r="T2009">
        <v>0.75</v>
      </c>
      <c r="V2009" t="s">
        <v>4948</v>
      </c>
      <c r="W2009">
        <v>6</v>
      </c>
      <c r="X2009" s="86">
        <v>45817</v>
      </c>
      <c r="Y2009">
        <v>4</v>
      </c>
      <c r="Z2009" s="86">
        <v>45443</v>
      </c>
      <c r="AA2009">
        <v>3</v>
      </c>
      <c r="AB2009">
        <v>3</v>
      </c>
      <c r="AC2009" t="s">
        <v>156</v>
      </c>
    </row>
    <row r="2010" spans="1:29" x14ac:dyDescent="0.2">
      <c r="A2010" t="s">
        <v>4949</v>
      </c>
      <c r="B2010" t="s">
        <v>4950</v>
      </c>
      <c r="C2010" t="s">
        <v>4949</v>
      </c>
      <c r="D2010" t="s">
        <v>84</v>
      </c>
      <c r="E2010" t="s">
        <v>564</v>
      </c>
      <c r="G2010" t="s">
        <v>90</v>
      </c>
      <c r="H2010" t="s">
        <v>4520</v>
      </c>
      <c r="I2010" t="s">
        <v>91</v>
      </c>
      <c r="L2010">
        <v>47.475999999999999</v>
      </c>
      <c r="M2010">
        <v>40.597597389999997</v>
      </c>
      <c r="N2010">
        <v>18.824999999999999</v>
      </c>
      <c r="O2010">
        <v>17.42754978</v>
      </c>
      <c r="P2010">
        <v>11.996</v>
      </c>
      <c r="Q2010" s="86">
        <v>45821</v>
      </c>
      <c r="S2010">
        <v>1.19</v>
      </c>
      <c r="W2010">
        <v>6</v>
      </c>
      <c r="X2010" s="86">
        <v>44410</v>
      </c>
      <c r="Y2010">
        <v>4</v>
      </c>
      <c r="Z2010" s="86">
        <v>45215</v>
      </c>
      <c r="AB2010">
        <v>3</v>
      </c>
      <c r="AC2010" t="s">
        <v>156</v>
      </c>
    </row>
    <row r="2011" spans="1:29" x14ac:dyDescent="0.2">
      <c r="A2011" t="s">
        <v>17438</v>
      </c>
      <c r="B2011" t="s">
        <v>17439</v>
      </c>
      <c r="C2011" t="s">
        <v>17438</v>
      </c>
      <c r="D2011" t="s">
        <v>84</v>
      </c>
      <c r="E2011" t="s">
        <v>89</v>
      </c>
      <c r="G2011" t="s">
        <v>90</v>
      </c>
      <c r="H2011" t="s">
        <v>225</v>
      </c>
      <c r="I2011" t="s">
        <v>91</v>
      </c>
      <c r="S2011">
        <v>0.41</v>
      </c>
      <c r="W2011">
        <v>4</v>
      </c>
      <c r="X2011" s="86">
        <v>45817</v>
      </c>
      <c r="AB2011">
        <v>3</v>
      </c>
      <c r="AC2011" t="s">
        <v>156</v>
      </c>
    </row>
    <row r="2012" spans="1:29" x14ac:dyDescent="0.2">
      <c r="A2012" t="s">
        <v>17367</v>
      </c>
      <c r="B2012" t="s">
        <v>17368</v>
      </c>
      <c r="C2012" t="s">
        <v>17367</v>
      </c>
      <c r="D2012" t="s">
        <v>84</v>
      </c>
      <c r="E2012" t="s">
        <v>89</v>
      </c>
      <c r="G2012" t="s">
        <v>90</v>
      </c>
      <c r="I2012" t="s">
        <v>91</v>
      </c>
      <c r="S2012">
        <v>0.41</v>
      </c>
      <c r="W2012">
        <v>4</v>
      </c>
      <c r="X2012" s="86">
        <v>45700</v>
      </c>
      <c r="AB2012">
        <v>3</v>
      </c>
      <c r="AC2012" t="s">
        <v>156</v>
      </c>
    </row>
    <row r="2013" spans="1:29" x14ac:dyDescent="0.2">
      <c r="A2013" t="s">
        <v>16899</v>
      </c>
      <c r="B2013" t="s">
        <v>16900</v>
      </c>
      <c r="C2013" t="s">
        <v>16899</v>
      </c>
      <c r="D2013" t="s">
        <v>84</v>
      </c>
      <c r="E2013" t="s">
        <v>89</v>
      </c>
      <c r="G2013" t="s">
        <v>90</v>
      </c>
      <c r="H2013" t="s">
        <v>225</v>
      </c>
      <c r="I2013" t="s">
        <v>91</v>
      </c>
      <c r="S2013">
        <v>0.83</v>
      </c>
      <c r="W2013">
        <v>6</v>
      </c>
      <c r="X2013" s="86">
        <v>45747</v>
      </c>
      <c r="AB2013">
        <v>4</v>
      </c>
      <c r="AC2013" t="s">
        <v>127</v>
      </c>
    </row>
    <row r="2014" spans="1:29" x14ac:dyDescent="0.2">
      <c r="A2014" t="s">
        <v>4951</v>
      </c>
      <c r="B2014" t="s">
        <v>4952</v>
      </c>
      <c r="C2014" t="s">
        <v>4951</v>
      </c>
      <c r="D2014" t="s">
        <v>84</v>
      </c>
      <c r="F2014" t="s">
        <v>642</v>
      </c>
      <c r="G2014" t="s">
        <v>699</v>
      </c>
      <c r="K2014" t="s">
        <v>4953</v>
      </c>
      <c r="L2014">
        <v>4.6399999999999997</v>
      </c>
      <c r="M2014">
        <v>4.7483877100000003</v>
      </c>
      <c r="N2014">
        <v>4.4550000000000001</v>
      </c>
      <c r="O2014">
        <v>4.462700516</v>
      </c>
      <c r="P2014">
        <v>4.3289999999999997</v>
      </c>
      <c r="Q2014" s="86">
        <v>45821</v>
      </c>
      <c r="S2014">
        <v>0.85</v>
      </c>
      <c r="V2014" t="s">
        <v>4954</v>
      </c>
      <c r="W2014">
        <v>4</v>
      </c>
      <c r="X2014" s="86">
        <v>45797</v>
      </c>
      <c r="Y2014">
        <v>2</v>
      </c>
      <c r="Z2014" s="86">
        <v>43738</v>
      </c>
      <c r="AB2014">
        <v>2</v>
      </c>
      <c r="AC2014" t="s">
        <v>153</v>
      </c>
    </row>
    <row r="2015" spans="1:29" x14ac:dyDescent="0.2">
      <c r="A2015" t="s">
        <v>4955</v>
      </c>
      <c r="B2015" t="s">
        <v>4956</v>
      </c>
      <c r="C2015" t="s">
        <v>4955</v>
      </c>
      <c r="D2015" t="s">
        <v>84</v>
      </c>
      <c r="E2015" t="s">
        <v>89</v>
      </c>
      <c r="G2015" t="s">
        <v>90</v>
      </c>
      <c r="I2015" t="s">
        <v>91</v>
      </c>
      <c r="P2015">
        <v>3.4710000000000001</v>
      </c>
      <c r="S2015">
        <v>0.3</v>
      </c>
      <c r="W2015">
        <v>4</v>
      </c>
      <c r="X2015" s="86">
        <v>45473</v>
      </c>
      <c r="Y2015">
        <v>3</v>
      </c>
      <c r="Z2015" s="86">
        <v>45382</v>
      </c>
      <c r="AB2015">
        <v>3</v>
      </c>
      <c r="AC2015" t="s">
        <v>156</v>
      </c>
    </row>
    <row r="2016" spans="1:29" x14ac:dyDescent="0.2">
      <c r="A2016" t="s">
        <v>4957</v>
      </c>
      <c r="B2016" t="s">
        <v>4958</v>
      </c>
      <c r="C2016" t="s">
        <v>4957</v>
      </c>
      <c r="D2016" t="s">
        <v>84</v>
      </c>
      <c r="E2016" t="s">
        <v>116</v>
      </c>
      <c r="G2016" t="s">
        <v>90</v>
      </c>
      <c r="H2016" t="s">
        <v>2291</v>
      </c>
      <c r="L2016">
        <v>49.168300000000002</v>
      </c>
      <c r="M2016">
        <v>51.363255170000002</v>
      </c>
      <c r="N2016">
        <v>45.671599999999998</v>
      </c>
      <c r="O2016">
        <v>44.399848149999997</v>
      </c>
      <c r="P2016">
        <v>46.702800000000003</v>
      </c>
      <c r="Q2016" s="86">
        <v>45821</v>
      </c>
      <c r="AB2016">
        <v>5</v>
      </c>
      <c r="AC2016" t="s">
        <v>86</v>
      </c>
    </row>
    <row r="2017" spans="1:29" x14ac:dyDescent="0.2">
      <c r="A2017" t="s">
        <v>4959</v>
      </c>
      <c r="B2017" t="s">
        <v>4960</v>
      </c>
      <c r="C2017" t="s">
        <v>4959</v>
      </c>
      <c r="D2017" t="s">
        <v>84</v>
      </c>
      <c r="E2017" t="s">
        <v>116</v>
      </c>
      <c r="G2017" t="s">
        <v>294</v>
      </c>
      <c r="H2017" t="s">
        <v>4961</v>
      </c>
      <c r="AB2017">
        <v>5</v>
      </c>
      <c r="AC2017" t="s">
        <v>86</v>
      </c>
    </row>
    <row r="2018" spans="1:29" x14ac:dyDescent="0.2">
      <c r="A2018" t="s">
        <v>4962</v>
      </c>
      <c r="B2018" t="s">
        <v>4963</v>
      </c>
      <c r="C2018" t="s">
        <v>4962</v>
      </c>
      <c r="D2018" t="s">
        <v>84</v>
      </c>
      <c r="E2018" t="s">
        <v>116</v>
      </c>
      <c r="G2018" t="s">
        <v>294</v>
      </c>
      <c r="H2018" t="s">
        <v>4964</v>
      </c>
      <c r="AB2018">
        <v>5</v>
      </c>
      <c r="AC2018" t="s">
        <v>86</v>
      </c>
    </row>
    <row r="2019" spans="1:29" x14ac:dyDescent="0.2">
      <c r="A2019" t="s">
        <v>4965</v>
      </c>
      <c r="B2019" t="s">
        <v>4966</v>
      </c>
      <c r="C2019" t="s">
        <v>4965</v>
      </c>
      <c r="D2019" t="s">
        <v>84</v>
      </c>
      <c r="E2019" t="s">
        <v>89</v>
      </c>
      <c r="G2019" t="s">
        <v>90</v>
      </c>
      <c r="H2019" t="s">
        <v>225</v>
      </c>
      <c r="I2019" t="s">
        <v>91</v>
      </c>
      <c r="L2019">
        <v>7.1870000000000003</v>
      </c>
      <c r="M2019">
        <v>7.1638561889999997</v>
      </c>
      <c r="N2019">
        <v>7.9649999999999999</v>
      </c>
      <c r="O2019">
        <v>6.4326107739999996</v>
      </c>
      <c r="P2019">
        <v>5.2169999999999996</v>
      </c>
      <c r="Q2019" s="86">
        <v>45821</v>
      </c>
      <c r="S2019">
        <v>0.87</v>
      </c>
      <c r="W2019">
        <v>4</v>
      </c>
      <c r="X2019" s="86">
        <v>45699</v>
      </c>
      <c r="AB2019">
        <v>3</v>
      </c>
      <c r="AC2019" t="s">
        <v>156</v>
      </c>
    </row>
    <row r="2020" spans="1:29" x14ac:dyDescent="0.2">
      <c r="A2020" t="s">
        <v>4967</v>
      </c>
      <c r="B2020" t="s">
        <v>4968</v>
      </c>
      <c r="C2020" t="s">
        <v>4967</v>
      </c>
      <c r="D2020" t="s">
        <v>84</v>
      </c>
      <c r="E2020" t="s">
        <v>89</v>
      </c>
      <c r="G2020" t="s">
        <v>90</v>
      </c>
      <c r="H2020" t="s">
        <v>225</v>
      </c>
      <c r="I2020" t="s">
        <v>91</v>
      </c>
      <c r="L2020">
        <v>6.782</v>
      </c>
      <c r="M2020">
        <v>6.6671372760000001</v>
      </c>
      <c r="N2020">
        <v>7.3769999999999998</v>
      </c>
      <c r="O2020">
        <v>5.7365413309999997</v>
      </c>
      <c r="P2020">
        <v>4.4480000000000004</v>
      </c>
      <c r="Q2020" s="86">
        <v>45821</v>
      </c>
      <c r="S2020">
        <v>0.87</v>
      </c>
      <c r="W2020">
        <v>4</v>
      </c>
      <c r="X2020" s="86">
        <v>45699</v>
      </c>
      <c r="AB2020">
        <v>3</v>
      </c>
      <c r="AC2020" t="s">
        <v>156</v>
      </c>
    </row>
    <row r="2021" spans="1:29" x14ac:dyDescent="0.2">
      <c r="A2021" t="s">
        <v>4969</v>
      </c>
      <c r="B2021" t="s">
        <v>4970</v>
      </c>
      <c r="C2021" t="s">
        <v>4969</v>
      </c>
      <c r="D2021" t="s">
        <v>84</v>
      </c>
      <c r="E2021" t="s">
        <v>89</v>
      </c>
      <c r="G2021" t="s">
        <v>90</v>
      </c>
      <c r="H2021" t="s">
        <v>2291</v>
      </c>
      <c r="I2021" t="s">
        <v>91</v>
      </c>
      <c r="L2021">
        <v>6.7759999999999998</v>
      </c>
      <c r="M2021">
        <v>6.6685134970000002</v>
      </c>
      <c r="N2021">
        <v>7.3769999999999998</v>
      </c>
      <c r="O2021">
        <v>5.7264110390000003</v>
      </c>
      <c r="P2021">
        <v>4.4400000000000004</v>
      </c>
      <c r="Q2021" s="86">
        <v>45821</v>
      </c>
      <c r="S2021">
        <v>1.62</v>
      </c>
      <c r="W2021">
        <v>4</v>
      </c>
      <c r="X2021" s="86">
        <v>45699</v>
      </c>
      <c r="AB2021">
        <v>3</v>
      </c>
      <c r="AC2021" t="s">
        <v>156</v>
      </c>
    </row>
    <row r="2022" spans="1:29" x14ac:dyDescent="0.2">
      <c r="A2022" t="s">
        <v>4971</v>
      </c>
      <c r="B2022" t="s">
        <v>4972</v>
      </c>
      <c r="C2022" t="s">
        <v>4971</v>
      </c>
      <c r="D2022" t="s">
        <v>84</v>
      </c>
      <c r="E2022" t="s">
        <v>89</v>
      </c>
      <c r="G2022" t="s">
        <v>90</v>
      </c>
      <c r="H2022" t="s">
        <v>225</v>
      </c>
      <c r="I2022" t="s">
        <v>91</v>
      </c>
      <c r="L2022">
        <v>6.7709999999999999</v>
      </c>
      <c r="M2022">
        <v>6.6521706580000002</v>
      </c>
      <c r="N2022">
        <v>7.36</v>
      </c>
      <c r="O2022">
        <v>5.7097220159999997</v>
      </c>
      <c r="P2022">
        <v>4.45</v>
      </c>
      <c r="Q2022" s="86">
        <v>45821</v>
      </c>
      <c r="S2022">
        <v>0.67</v>
      </c>
      <c r="W2022">
        <v>4</v>
      </c>
      <c r="X2022" s="86">
        <v>45763</v>
      </c>
      <c r="AB2022">
        <v>3</v>
      </c>
      <c r="AC2022" t="s">
        <v>156</v>
      </c>
    </row>
    <row r="2023" spans="1:29" x14ac:dyDescent="0.2">
      <c r="A2023" t="s">
        <v>4973</v>
      </c>
      <c r="B2023" t="s">
        <v>4974</v>
      </c>
      <c r="C2023" t="s">
        <v>4973</v>
      </c>
      <c r="D2023" t="s">
        <v>84</v>
      </c>
      <c r="E2023" t="s">
        <v>116</v>
      </c>
      <c r="G2023" t="s">
        <v>90</v>
      </c>
      <c r="H2023" t="s">
        <v>4975</v>
      </c>
      <c r="I2023" t="s">
        <v>91</v>
      </c>
      <c r="L2023">
        <v>33.869999999999997</v>
      </c>
      <c r="Q2023" s="86">
        <v>45559</v>
      </c>
      <c r="AB2023">
        <v>5</v>
      </c>
      <c r="AC2023" t="s">
        <v>86</v>
      </c>
    </row>
    <row r="2024" spans="1:29" x14ac:dyDescent="0.2">
      <c r="A2024" t="s">
        <v>4976</v>
      </c>
      <c r="B2024" t="s">
        <v>4977</v>
      </c>
      <c r="C2024" t="s">
        <v>4976</v>
      </c>
      <c r="D2024" t="s">
        <v>84</v>
      </c>
      <c r="E2024" t="s">
        <v>89</v>
      </c>
      <c r="G2024" t="s">
        <v>90</v>
      </c>
      <c r="I2024" t="s">
        <v>91</v>
      </c>
      <c r="L2024">
        <v>3.1709999999999998</v>
      </c>
      <c r="M2024">
        <v>3.1145495109999999</v>
      </c>
      <c r="N2024">
        <v>3.4609999999999999</v>
      </c>
      <c r="O2024">
        <v>3.9561460639999999</v>
      </c>
      <c r="P2024">
        <v>3.125</v>
      </c>
      <c r="Q2024" s="86">
        <v>45821</v>
      </c>
      <c r="S2024">
        <v>0.68</v>
      </c>
      <c r="W2024">
        <v>3</v>
      </c>
      <c r="X2024" s="86">
        <v>45719</v>
      </c>
      <c r="Y2024">
        <v>4</v>
      </c>
      <c r="Z2024" s="86">
        <v>45644</v>
      </c>
      <c r="AB2024">
        <v>3</v>
      </c>
      <c r="AC2024" t="s">
        <v>156</v>
      </c>
    </row>
    <row r="2025" spans="1:29" x14ac:dyDescent="0.2">
      <c r="A2025" t="s">
        <v>17223</v>
      </c>
      <c r="B2025" t="s">
        <v>17224</v>
      </c>
      <c r="C2025" t="s">
        <v>17223</v>
      </c>
      <c r="D2025" t="s">
        <v>84</v>
      </c>
      <c r="E2025" t="s">
        <v>434</v>
      </c>
      <c r="G2025" t="s">
        <v>90</v>
      </c>
      <c r="H2025" t="s">
        <v>225</v>
      </c>
      <c r="I2025" t="s">
        <v>91</v>
      </c>
      <c r="AB2025">
        <v>2</v>
      </c>
      <c r="AC2025" t="s">
        <v>153</v>
      </c>
    </row>
    <row r="2026" spans="1:29" x14ac:dyDescent="0.2">
      <c r="A2026" t="s">
        <v>4978</v>
      </c>
      <c r="B2026" t="s">
        <v>4979</v>
      </c>
      <c r="C2026" t="s">
        <v>4978</v>
      </c>
      <c r="D2026" t="s">
        <v>84</v>
      </c>
      <c r="E2026" t="s">
        <v>116</v>
      </c>
      <c r="G2026" t="s">
        <v>90</v>
      </c>
      <c r="H2026" t="s">
        <v>1808</v>
      </c>
      <c r="L2026">
        <v>19.190000000000001</v>
      </c>
      <c r="Q2026" s="86">
        <v>45460</v>
      </c>
      <c r="AB2026">
        <v>4</v>
      </c>
      <c r="AC2026" t="s">
        <v>127</v>
      </c>
    </row>
    <row r="2027" spans="1:29" x14ac:dyDescent="0.2">
      <c r="A2027" t="s">
        <v>4980</v>
      </c>
      <c r="B2027" t="s">
        <v>4981</v>
      </c>
      <c r="C2027" t="s">
        <v>4980</v>
      </c>
      <c r="D2027" t="s">
        <v>84</v>
      </c>
      <c r="E2027" t="s">
        <v>116</v>
      </c>
      <c r="G2027" t="s">
        <v>90</v>
      </c>
      <c r="H2027" t="s">
        <v>1808</v>
      </c>
      <c r="L2027">
        <v>16.190000000000001</v>
      </c>
      <c r="Q2027" s="86">
        <v>45460</v>
      </c>
      <c r="AB2027">
        <v>4</v>
      </c>
      <c r="AC2027" t="s">
        <v>127</v>
      </c>
    </row>
    <row r="2028" spans="1:29" x14ac:dyDescent="0.2">
      <c r="A2028" t="s">
        <v>15997</v>
      </c>
      <c r="B2028" t="s">
        <v>15998</v>
      </c>
      <c r="C2028" t="s">
        <v>15997</v>
      </c>
      <c r="D2028" t="s">
        <v>84</v>
      </c>
      <c r="E2028" t="s">
        <v>89</v>
      </c>
      <c r="G2028" t="s">
        <v>90</v>
      </c>
      <c r="H2028" t="s">
        <v>225</v>
      </c>
      <c r="I2028" t="s">
        <v>91</v>
      </c>
      <c r="S2028">
        <v>0.15</v>
      </c>
      <c r="W2028">
        <v>6</v>
      </c>
      <c r="X2028" s="86">
        <v>45735</v>
      </c>
      <c r="Y2028">
        <v>6</v>
      </c>
      <c r="Z2028" s="86">
        <v>45657</v>
      </c>
      <c r="AB2028">
        <v>4</v>
      </c>
      <c r="AC2028" t="s">
        <v>127</v>
      </c>
    </row>
    <row r="2029" spans="1:29" x14ac:dyDescent="0.2">
      <c r="A2029" t="s">
        <v>17025</v>
      </c>
      <c r="B2029" t="s">
        <v>17026</v>
      </c>
      <c r="C2029" t="s">
        <v>17025</v>
      </c>
      <c r="D2029" t="s">
        <v>84</v>
      </c>
      <c r="E2029" t="s">
        <v>89</v>
      </c>
      <c r="G2029" t="s">
        <v>90</v>
      </c>
      <c r="H2029" t="s">
        <v>225</v>
      </c>
      <c r="I2029" t="s">
        <v>91</v>
      </c>
      <c r="S2029">
        <v>0.15</v>
      </c>
      <c r="W2029">
        <v>6</v>
      </c>
      <c r="X2029" s="86">
        <v>45735</v>
      </c>
      <c r="Y2029">
        <v>6</v>
      </c>
      <c r="Z2029" s="86">
        <v>45657</v>
      </c>
      <c r="AB2029">
        <v>4</v>
      </c>
      <c r="AC2029" t="s">
        <v>127</v>
      </c>
    </row>
    <row r="2030" spans="1:29" x14ac:dyDescent="0.2">
      <c r="A2030" t="s">
        <v>4982</v>
      </c>
      <c r="B2030" t="s">
        <v>4983</v>
      </c>
      <c r="C2030" t="s">
        <v>4982</v>
      </c>
      <c r="D2030" t="s">
        <v>84</v>
      </c>
      <c r="E2030" t="s">
        <v>89</v>
      </c>
      <c r="G2030" t="s">
        <v>90</v>
      </c>
      <c r="H2030" t="s">
        <v>225</v>
      </c>
      <c r="I2030" t="s">
        <v>91</v>
      </c>
      <c r="S2030">
        <v>0.1</v>
      </c>
      <c r="W2030">
        <v>6</v>
      </c>
      <c r="X2030" s="86">
        <v>45735</v>
      </c>
      <c r="Y2030">
        <v>6</v>
      </c>
      <c r="Z2030" s="86">
        <v>45657</v>
      </c>
      <c r="AB2030">
        <v>4</v>
      </c>
      <c r="AC2030" t="s">
        <v>127</v>
      </c>
    </row>
    <row r="2031" spans="1:29" x14ac:dyDescent="0.2">
      <c r="A2031" t="s">
        <v>17107</v>
      </c>
      <c r="B2031" t="s">
        <v>17108</v>
      </c>
      <c r="C2031" t="s">
        <v>17107</v>
      </c>
      <c r="D2031" t="s">
        <v>84</v>
      </c>
      <c r="E2031" t="s">
        <v>116</v>
      </c>
      <c r="G2031" t="s">
        <v>90</v>
      </c>
      <c r="H2031" t="s">
        <v>17109</v>
      </c>
      <c r="I2031" t="s">
        <v>91</v>
      </c>
      <c r="AB2031">
        <v>2</v>
      </c>
      <c r="AC2031" t="s">
        <v>153</v>
      </c>
    </row>
    <row r="2032" spans="1:29" x14ac:dyDescent="0.2">
      <c r="A2032" t="s">
        <v>4984</v>
      </c>
      <c r="B2032" t="s">
        <v>4985</v>
      </c>
      <c r="C2032" t="s">
        <v>4984</v>
      </c>
      <c r="D2032" t="s">
        <v>84</v>
      </c>
      <c r="E2032" t="s">
        <v>89</v>
      </c>
      <c r="G2032" t="s">
        <v>90</v>
      </c>
      <c r="I2032" t="s">
        <v>91</v>
      </c>
      <c r="J2032" t="s">
        <v>323</v>
      </c>
      <c r="K2032" t="s">
        <v>4986</v>
      </c>
      <c r="L2032">
        <v>2.8159999999999998</v>
      </c>
      <c r="M2032">
        <v>2.5991790400000001</v>
      </c>
      <c r="N2032">
        <v>2.76</v>
      </c>
      <c r="O2032">
        <v>2.6967881779999998</v>
      </c>
      <c r="P2032">
        <v>2.202</v>
      </c>
      <c r="Q2032" s="86">
        <v>45821</v>
      </c>
      <c r="S2032">
        <v>1.1100000000000001</v>
      </c>
      <c r="T2032">
        <v>0.75</v>
      </c>
      <c r="V2032" t="s">
        <v>4987</v>
      </c>
      <c r="W2032">
        <v>3</v>
      </c>
      <c r="X2032" s="86">
        <v>45796</v>
      </c>
      <c r="Y2032">
        <v>2</v>
      </c>
      <c r="Z2032" s="86">
        <v>44169</v>
      </c>
      <c r="AA2032">
        <v>2</v>
      </c>
      <c r="AB2032">
        <v>2</v>
      </c>
      <c r="AC2032" t="s">
        <v>153</v>
      </c>
    </row>
    <row r="2033" spans="1:29" x14ac:dyDescent="0.2">
      <c r="A2033" t="s">
        <v>4988</v>
      </c>
      <c r="B2033" t="s">
        <v>4989</v>
      </c>
      <c r="C2033" t="s">
        <v>4988</v>
      </c>
      <c r="D2033" t="s">
        <v>84</v>
      </c>
      <c r="E2033" t="s">
        <v>89</v>
      </c>
      <c r="G2033" t="s">
        <v>90</v>
      </c>
      <c r="I2033" t="s">
        <v>91</v>
      </c>
      <c r="J2033" t="s">
        <v>323</v>
      </c>
      <c r="K2033" t="s">
        <v>4986</v>
      </c>
      <c r="L2033">
        <v>7.71</v>
      </c>
      <c r="M2033">
        <v>7.1363438779999999</v>
      </c>
      <c r="N2033">
        <v>7.694</v>
      </c>
      <c r="O2033">
        <v>5.9687831979999997</v>
      </c>
      <c r="P2033">
        <v>4.415</v>
      </c>
      <c r="Q2033" s="86">
        <v>45821</v>
      </c>
      <c r="S2033">
        <v>1.19</v>
      </c>
      <c r="T2033">
        <v>0.75</v>
      </c>
      <c r="V2033" t="s">
        <v>4990</v>
      </c>
      <c r="W2033">
        <v>5</v>
      </c>
      <c r="X2033" s="86">
        <v>45733</v>
      </c>
      <c r="Y2033">
        <v>3</v>
      </c>
      <c r="Z2033" s="86">
        <v>44169</v>
      </c>
      <c r="AA2033">
        <v>3</v>
      </c>
      <c r="AB2033">
        <v>3</v>
      </c>
      <c r="AC2033" t="s">
        <v>156</v>
      </c>
    </row>
    <row r="2034" spans="1:29" x14ac:dyDescent="0.2">
      <c r="A2034" t="s">
        <v>4991</v>
      </c>
      <c r="B2034" t="s">
        <v>4992</v>
      </c>
      <c r="C2034" t="s">
        <v>4991</v>
      </c>
      <c r="D2034" t="s">
        <v>84</v>
      </c>
      <c r="E2034" t="s">
        <v>982</v>
      </c>
      <c r="G2034" t="s">
        <v>90</v>
      </c>
      <c r="L2034">
        <v>0.70199999999999996</v>
      </c>
      <c r="M2034">
        <v>0.662879687</v>
      </c>
      <c r="N2034">
        <v>0.42599999999999999</v>
      </c>
      <c r="O2034">
        <v>0.20947845800000001</v>
      </c>
      <c r="P2034">
        <v>0.12</v>
      </c>
      <c r="Q2034" s="86">
        <v>45821</v>
      </c>
      <c r="W2034">
        <v>1</v>
      </c>
      <c r="X2034" s="86">
        <v>45747</v>
      </c>
      <c r="Y2034">
        <v>1</v>
      </c>
      <c r="Z2034" s="86">
        <v>44169</v>
      </c>
      <c r="AB2034">
        <v>1</v>
      </c>
      <c r="AC2034" t="s">
        <v>124</v>
      </c>
    </row>
    <row r="2035" spans="1:29" x14ac:dyDescent="0.2">
      <c r="A2035" t="s">
        <v>17719</v>
      </c>
      <c r="B2035" t="s">
        <v>17720</v>
      </c>
      <c r="C2035" t="s">
        <v>17719</v>
      </c>
      <c r="D2035" t="s">
        <v>84</v>
      </c>
      <c r="E2035" t="s">
        <v>116</v>
      </c>
      <c r="G2035" t="s">
        <v>90</v>
      </c>
      <c r="H2035" t="s">
        <v>225</v>
      </c>
      <c r="I2035" t="s">
        <v>91</v>
      </c>
      <c r="L2035">
        <v>36.366900000000001</v>
      </c>
      <c r="M2035">
        <v>37.684380040000001</v>
      </c>
      <c r="N2035">
        <v>39.129600000000003</v>
      </c>
      <c r="O2035">
        <v>35.127590390000002</v>
      </c>
      <c r="P2035">
        <v>20.374300000000002</v>
      </c>
      <c r="Q2035" s="86">
        <v>45821</v>
      </c>
      <c r="AB2035">
        <v>5</v>
      </c>
      <c r="AC2035" t="s">
        <v>86</v>
      </c>
    </row>
    <row r="2036" spans="1:29" x14ac:dyDescent="0.2">
      <c r="A2036" t="s">
        <v>17305</v>
      </c>
      <c r="B2036" t="s">
        <v>17306</v>
      </c>
      <c r="C2036" t="s">
        <v>17305</v>
      </c>
      <c r="D2036" t="s">
        <v>84</v>
      </c>
      <c r="E2036" t="s">
        <v>116</v>
      </c>
      <c r="G2036" t="s">
        <v>90</v>
      </c>
      <c r="H2036" t="s">
        <v>17307</v>
      </c>
      <c r="I2036" t="s">
        <v>91</v>
      </c>
      <c r="L2036">
        <v>33.49</v>
      </c>
      <c r="Q2036" s="86">
        <v>45786</v>
      </c>
      <c r="AB2036">
        <v>5</v>
      </c>
      <c r="AC2036" t="s">
        <v>86</v>
      </c>
    </row>
    <row r="2037" spans="1:29" x14ac:dyDescent="0.2">
      <c r="A2037" t="s">
        <v>4993</v>
      </c>
      <c r="B2037" t="s">
        <v>4994</v>
      </c>
      <c r="C2037" t="s">
        <v>4993</v>
      </c>
      <c r="D2037" t="s">
        <v>84</v>
      </c>
      <c r="E2037" t="s">
        <v>89</v>
      </c>
      <c r="F2037" t="s">
        <v>642</v>
      </c>
      <c r="G2037" t="s">
        <v>90</v>
      </c>
      <c r="I2037" t="s">
        <v>91</v>
      </c>
      <c r="J2037" t="s">
        <v>323</v>
      </c>
      <c r="K2037" t="s">
        <v>1048</v>
      </c>
      <c r="L2037">
        <v>5.0199999999999996</v>
      </c>
      <c r="M2037">
        <v>5.3790149989999998</v>
      </c>
      <c r="N2037">
        <v>5.8109999999999999</v>
      </c>
      <c r="O2037">
        <v>4.3805795740000004</v>
      </c>
      <c r="P2037">
        <v>3.3620000000000001</v>
      </c>
      <c r="Q2037" s="86">
        <v>45821</v>
      </c>
      <c r="S2037">
        <v>0.65</v>
      </c>
      <c r="T2037">
        <v>0.5</v>
      </c>
      <c r="V2037" t="s">
        <v>4995</v>
      </c>
      <c r="W2037">
        <v>4</v>
      </c>
      <c r="X2037" s="86">
        <v>45808</v>
      </c>
      <c r="Y2037">
        <v>3</v>
      </c>
      <c r="Z2037" s="86">
        <v>45808</v>
      </c>
      <c r="AA2037">
        <v>2</v>
      </c>
      <c r="AB2037">
        <v>3</v>
      </c>
      <c r="AC2037" t="s">
        <v>156</v>
      </c>
    </row>
    <row r="2038" spans="1:29" x14ac:dyDescent="0.2">
      <c r="A2038" t="s">
        <v>4996</v>
      </c>
      <c r="B2038" t="s">
        <v>4997</v>
      </c>
      <c r="C2038" t="s">
        <v>4996</v>
      </c>
      <c r="D2038" t="s">
        <v>84</v>
      </c>
      <c r="E2038" t="s">
        <v>89</v>
      </c>
      <c r="G2038" t="s">
        <v>90</v>
      </c>
      <c r="I2038" t="s">
        <v>91</v>
      </c>
      <c r="J2038" t="s">
        <v>323</v>
      </c>
      <c r="L2038">
        <v>4.9989999999999997</v>
      </c>
      <c r="M2038">
        <v>5.3496392699999999</v>
      </c>
      <c r="N2038">
        <v>5.7649999999999997</v>
      </c>
      <c r="O2038">
        <v>4.341491242</v>
      </c>
      <c r="P2038">
        <v>3.2949999999999999</v>
      </c>
      <c r="Q2038" s="86">
        <v>45821</v>
      </c>
      <c r="S2038">
        <v>0.06</v>
      </c>
      <c r="W2038">
        <v>4</v>
      </c>
      <c r="X2038" s="86">
        <v>45808</v>
      </c>
      <c r="Y2038">
        <v>3</v>
      </c>
      <c r="Z2038" s="86">
        <v>45808</v>
      </c>
      <c r="AA2038">
        <v>2</v>
      </c>
      <c r="AB2038">
        <v>3</v>
      </c>
      <c r="AC2038" t="s">
        <v>156</v>
      </c>
    </row>
    <row r="2039" spans="1:29" x14ac:dyDescent="0.2">
      <c r="A2039" t="s">
        <v>4998</v>
      </c>
      <c r="B2039" t="s">
        <v>4999</v>
      </c>
      <c r="C2039" t="s">
        <v>4998</v>
      </c>
      <c r="D2039" t="s">
        <v>84</v>
      </c>
      <c r="E2039" t="s">
        <v>116</v>
      </c>
      <c r="G2039" t="s">
        <v>90</v>
      </c>
      <c r="H2039" t="s">
        <v>1989</v>
      </c>
      <c r="I2039" t="s">
        <v>91</v>
      </c>
      <c r="L2039">
        <v>98.542299999999997</v>
      </c>
      <c r="M2039">
        <v>77.26496994</v>
      </c>
      <c r="N2039">
        <v>87.142700000000005</v>
      </c>
      <c r="O2039">
        <v>101.5763551</v>
      </c>
      <c r="P2039">
        <v>88.241500000000002</v>
      </c>
      <c r="Q2039" s="86">
        <v>45821</v>
      </c>
      <c r="AB2039">
        <v>5</v>
      </c>
      <c r="AC2039" t="s">
        <v>86</v>
      </c>
    </row>
    <row r="2040" spans="1:29" x14ac:dyDescent="0.2">
      <c r="A2040" t="s">
        <v>5000</v>
      </c>
      <c r="B2040" t="s">
        <v>5001</v>
      </c>
      <c r="C2040" t="s">
        <v>5000</v>
      </c>
      <c r="D2040" t="s">
        <v>84</v>
      </c>
      <c r="E2040" t="s">
        <v>116</v>
      </c>
      <c r="G2040" t="s">
        <v>90</v>
      </c>
      <c r="H2040" t="s">
        <v>1065</v>
      </c>
      <c r="L2040">
        <v>20.7</v>
      </c>
      <c r="M2040">
        <v>16.728187429999998</v>
      </c>
      <c r="N2040">
        <v>18.123999999999999</v>
      </c>
      <c r="O2040">
        <v>12.3464946</v>
      </c>
      <c r="P2040">
        <v>17.286000000000001</v>
      </c>
      <c r="Q2040" s="86">
        <v>45821</v>
      </c>
      <c r="T2040">
        <v>1</v>
      </c>
      <c r="W2040">
        <v>6</v>
      </c>
      <c r="X2040" s="86">
        <v>45747</v>
      </c>
      <c r="Y2040">
        <v>6</v>
      </c>
      <c r="Z2040" s="86">
        <v>45777</v>
      </c>
      <c r="AB2040">
        <v>4</v>
      </c>
      <c r="AC2040" t="s">
        <v>127</v>
      </c>
    </row>
    <row r="2041" spans="1:29" x14ac:dyDescent="0.2">
      <c r="A2041" t="s">
        <v>5002</v>
      </c>
      <c r="B2041" t="s">
        <v>5003</v>
      </c>
      <c r="C2041" t="s">
        <v>5002</v>
      </c>
      <c r="D2041" t="s">
        <v>84</v>
      </c>
      <c r="E2041" t="s">
        <v>521</v>
      </c>
      <c r="G2041" t="s">
        <v>90</v>
      </c>
      <c r="H2041" t="s">
        <v>196</v>
      </c>
      <c r="L2041">
        <v>19.284099999999999</v>
      </c>
      <c r="M2041">
        <v>21.042939180000001</v>
      </c>
      <c r="N2041">
        <v>21.1539</v>
      </c>
      <c r="O2041">
        <v>19.419725750000001</v>
      </c>
      <c r="P2041">
        <v>17.767199999999999</v>
      </c>
      <c r="Q2041" s="86">
        <v>45821</v>
      </c>
      <c r="AB2041">
        <v>4</v>
      </c>
      <c r="AC2041" t="s">
        <v>127</v>
      </c>
    </row>
    <row r="2042" spans="1:29" x14ac:dyDescent="0.2">
      <c r="A2042" t="s">
        <v>5004</v>
      </c>
      <c r="B2042" t="s">
        <v>5005</v>
      </c>
      <c r="C2042" t="s">
        <v>5004</v>
      </c>
      <c r="D2042" t="s">
        <v>84</v>
      </c>
      <c r="E2042" t="s">
        <v>89</v>
      </c>
      <c r="G2042" t="s">
        <v>90</v>
      </c>
      <c r="H2042" t="s">
        <v>1989</v>
      </c>
      <c r="I2042" t="s">
        <v>91</v>
      </c>
      <c r="L2042">
        <v>17.632999999999999</v>
      </c>
      <c r="M2042">
        <v>12.301610269999999</v>
      </c>
      <c r="N2042">
        <v>15.519</v>
      </c>
      <c r="O2042">
        <v>11.323789359999999</v>
      </c>
      <c r="P2042">
        <v>13.102</v>
      </c>
      <c r="Q2042" s="86">
        <v>45821</v>
      </c>
      <c r="S2042">
        <v>0.18</v>
      </c>
      <c r="W2042">
        <v>6</v>
      </c>
      <c r="X2042" s="86">
        <v>45698</v>
      </c>
      <c r="Y2042">
        <v>4</v>
      </c>
      <c r="Z2042" s="86">
        <v>45657</v>
      </c>
      <c r="AB2042">
        <v>3</v>
      </c>
      <c r="AC2042" t="s">
        <v>156</v>
      </c>
    </row>
    <row r="2043" spans="1:29" x14ac:dyDescent="0.2">
      <c r="A2043" t="s">
        <v>5006</v>
      </c>
      <c r="B2043" t="s">
        <v>5007</v>
      </c>
      <c r="C2043" t="s">
        <v>5006</v>
      </c>
      <c r="D2043" t="s">
        <v>84</v>
      </c>
      <c r="E2043" t="s">
        <v>89</v>
      </c>
      <c r="F2043" t="s">
        <v>642</v>
      </c>
      <c r="G2043" t="s">
        <v>90</v>
      </c>
      <c r="I2043" t="s">
        <v>91</v>
      </c>
      <c r="J2043" t="s">
        <v>323</v>
      </c>
      <c r="K2043" t="s">
        <v>2851</v>
      </c>
      <c r="L2043">
        <v>7.4470000000000001</v>
      </c>
      <c r="M2043">
        <v>7.203778571</v>
      </c>
      <c r="N2043">
        <v>7.7069999999999999</v>
      </c>
      <c r="O2043">
        <v>5.9348134469999998</v>
      </c>
      <c r="P2043">
        <v>4.9660000000000002</v>
      </c>
      <c r="Q2043" s="86">
        <v>45821</v>
      </c>
      <c r="S2043">
        <v>0.32</v>
      </c>
      <c r="T2043">
        <v>0.23</v>
      </c>
      <c r="V2043" t="s">
        <v>5008</v>
      </c>
      <c r="W2043">
        <v>4</v>
      </c>
      <c r="X2043" s="86">
        <v>45814</v>
      </c>
      <c r="Y2043">
        <v>3</v>
      </c>
      <c r="Z2043" s="86">
        <v>44127</v>
      </c>
      <c r="AA2043">
        <v>2</v>
      </c>
      <c r="AB2043">
        <v>3</v>
      </c>
      <c r="AC2043" t="s">
        <v>156</v>
      </c>
    </row>
    <row r="2044" spans="1:29" x14ac:dyDescent="0.2">
      <c r="A2044" t="s">
        <v>5009</v>
      </c>
      <c r="B2044" t="s">
        <v>5010</v>
      </c>
      <c r="C2044" t="s">
        <v>5009</v>
      </c>
      <c r="D2044" t="s">
        <v>84</v>
      </c>
      <c r="E2044" t="s">
        <v>89</v>
      </c>
      <c r="G2044" t="s">
        <v>90</v>
      </c>
      <c r="I2044" t="s">
        <v>91</v>
      </c>
      <c r="J2044" t="s">
        <v>323</v>
      </c>
      <c r="L2044">
        <v>8.1709999999999994</v>
      </c>
      <c r="M2044">
        <v>7.7471642699999999</v>
      </c>
      <c r="N2044">
        <v>8.2029999999999994</v>
      </c>
      <c r="O2044">
        <v>6.4389026999999999</v>
      </c>
      <c r="P2044">
        <v>5.7770000000000001</v>
      </c>
      <c r="Q2044" s="86">
        <v>45821</v>
      </c>
      <c r="S2044">
        <v>0.32</v>
      </c>
      <c r="T2044">
        <v>0.23</v>
      </c>
      <c r="V2044" t="s">
        <v>5011</v>
      </c>
      <c r="W2044">
        <v>5</v>
      </c>
      <c r="X2044" s="86">
        <v>45814</v>
      </c>
      <c r="Y2044">
        <v>3</v>
      </c>
      <c r="Z2044" s="86">
        <v>44127</v>
      </c>
      <c r="AA2044">
        <v>3</v>
      </c>
      <c r="AB2044">
        <v>3</v>
      </c>
      <c r="AC2044" t="s">
        <v>156</v>
      </c>
    </row>
    <row r="2045" spans="1:29" x14ac:dyDescent="0.2">
      <c r="A2045" t="s">
        <v>5012</v>
      </c>
      <c r="B2045" t="s">
        <v>5013</v>
      </c>
      <c r="C2045" t="s">
        <v>5012</v>
      </c>
      <c r="D2045" t="s">
        <v>84</v>
      </c>
      <c r="E2045" t="s">
        <v>89</v>
      </c>
      <c r="G2045" t="s">
        <v>90</v>
      </c>
      <c r="H2045" t="s">
        <v>1989</v>
      </c>
      <c r="I2045" t="s">
        <v>91</v>
      </c>
      <c r="L2045">
        <v>8.9700000000000006</v>
      </c>
      <c r="M2045">
        <v>1.5772393440000001</v>
      </c>
      <c r="N2045">
        <v>9.1240000000000006</v>
      </c>
      <c r="O2045">
        <v>0.84444516000000003</v>
      </c>
      <c r="P2045">
        <v>7.8040000000000003</v>
      </c>
      <c r="Q2045" s="86">
        <v>45821</v>
      </c>
      <c r="S2045">
        <v>0.18</v>
      </c>
      <c r="W2045">
        <v>2</v>
      </c>
      <c r="X2045" s="86">
        <v>45705</v>
      </c>
      <c r="Y2045">
        <v>2</v>
      </c>
      <c r="Z2045" s="86">
        <v>45657</v>
      </c>
      <c r="AB2045">
        <v>2</v>
      </c>
      <c r="AC2045" t="s">
        <v>153</v>
      </c>
    </row>
    <row r="2046" spans="1:29" x14ac:dyDescent="0.2">
      <c r="A2046" t="s">
        <v>5014</v>
      </c>
      <c r="B2046" t="s">
        <v>5015</v>
      </c>
      <c r="C2046" t="s">
        <v>5014</v>
      </c>
      <c r="D2046" t="s">
        <v>84</v>
      </c>
      <c r="E2046" t="s">
        <v>89</v>
      </c>
      <c r="G2046" t="s">
        <v>90</v>
      </c>
      <c r="H2046" t="s">
        <v>1989</v>
      </c>
      <c r="I2046" t="s">
        <v>91</v>
      </c>
      <c r="L2046">
        <v>8.9749999999999996</v>
      </c>
      <c r="M2046">
        <v>1.575620255</v>
      </c>
      <c r="N2046">
        <v>9.1319999999999997</v>
      </c>
      <c r="O2046">
        <v>0.83826897300000003</v>
      </c>
      <c r="P2046">
        <v>7.8029999999999999</v>
      </c>
      <c r="Q2046" s="86">
        <v>45821</v>
      </c>
      <c r="S2046">
        <v>0.86</v>
      </c>
      <c r="W2046">
        <v>2</v>
      </c>
      <c r="X2046" s="86">
        <v>45705</v>
      </c>
      <c r="Y2046">
        <v>2</v>
      </c>
      <c r="Z2046" s="86">
        <v>45657</v>
      </c>
      <c r="AB2046">
        <v>2</v>
      </c>
      <c r="AC2046" t="s">
        <v>153</v>
      </c>
    </row>
    <row r="2047" spans="1:29" x14ac:dyDescent="0.2">
      <c r="A2047" t="s">
        <v>5016</v>
      </c>
      <c r="B2047" t="s">
        <v>5017</v>
      </c>
      <c r="C2047" t="s">
        <v>5016</v>
      </c>
      <c r="D2047" t="s">
        <v>84</v>
      </c>
      <c r="E2047" t="s">
        <v>116</v>
      </c>
      <c r="G2047" t="s">
        <v>90</v>
      </c>
      <c r="H2047" t="s">
        <v>196</v>
      </c>
      <c r="L2047">
        <v>28.1099</v>
      </c>
      <c r="M2047">
        <v>28.112446429999999</v>
      </c>
      <c r="N2047">
        <v>29.316700000000001</v>
      </c>
      <c r="O2047">
        <v>21.955183269999999</v>
      </c>
      <c r="P2047">
        <v>17.773299999999999</v>
      </c>
      <c r="Q2047" s="86">
        <v>45821</v>
      </c>
      <c r="AB2047">
        <v>4</v>
      </c>
      <c r="AC2047" t="s">
        <v>127</v>
      </c>
    </row>
    <row r="2048" spans="1:29" x14ac:dyDescent="0.2">
      <c r="A2048" t="s">
        <v>5018</v>
      </c>
      <c r="B2048" t="s">
        <v>5019</v>
      </c>
      <c r="C2048" t="s">
        <v>5018</v>
      </c>
      <c r="D2048" t="s">
        <v>84</v>
      </c>
      <c r="E2048" t="s">
        <v>89</v>
      </c>
      <c r="G2048" t="s">
        <v>90</v>
      </c>
      <c r="L2048">
        <v>11.601000000000001</v>
      </c>
      <c r="M2048">
        <v>10.341444360000001</v>
      </c>
      <c r="N2048">
        <v>10.782999999999999</v>
      </c>
      <c r="O2048">
        <v>7.7456336429999997</v>
      </c>
      <c r="P2048">
        <v>8.4079999999999995</v>
      </c>
      <c r="Q2048" s="86">
        <v>45821</v>
      </c>
      <c r="S2048">
        <v>0.9</v>
      </c>
      <c r="W2048">
        <v>6</v>
      </c>
      <c r="X2048" s="86">
        <v>45808</v>
      </c>
      <c r="Y2048">
        <v>4</v>
      </c>
      <c r="Z2048" s="86">
        <v>45808</v>
      </c>
      <c r="AB2048">
        <v>3</v>
      </c>
      <c r="AC2048" t="s">
        <v>156</v>
      </c>
    </row>
    <row r="2049" spans="1:29" x14ac:dyDescent="0.2">
      <c r="A2049" t="s">
        <v>5020</v>
      </c>
      <c r="B2049" t="s">
        <v>5021</v>
      </c>
      <c r="C2049" t="s">
        <v>5020</v>
      </c>
      <c r="D2049" t="s">
        <v>84</v>
      </c>
      <c r="E2049" t="s">
        <v>89</v>
      </c>
      <c r="G2049" t="s">
        <v>90</v>
      </c>
      <c r="H2049" t="s">
        <v>1989</v>
      </c>
      <c r="I2049" t="s">
        <v>91</v>
      </c>
      <c r="L2049">
        <v>15.135</v>
      </c>
      <c r="M2049">
        <v>11.627177619999999</v>
      </c>
      <c r="N2049">
        <v>15.561</v>
      </c>
      <c r="O2049">
        <v>10.146584450000001</v>
      </c>
      <c r="P2049">
        <v>11.167999999999999</v>
      </c>
      <c r="Q2049" s="86">
        <v>45821</v>
      </c>
      <c r="S2049">
        <v>0.2</v>
      </c>
      <c r="W2049">
        <v>5</v>
      </c>
      <c r="X2049" s="86">
        <v>45695</v>
      </c>
      <c r="Y2049">
        <v>4</v>
      </c>
      <c r="Z2049" s="86">
        <v>45382</v>
      </c>
      <c r="AB2049">
        <v>3</v>
      </c>
      <c r="AC2049" t="s">
        <v>156</v>
      </c>
    </row>
    <row r="2050" spans="1:29" x14ac:dyDescent="0.2">
      <c r="A2050" t="s">
        <v>5022</v>
      </c>
      <c r="B2050" t="s">
        <v>5023</v>
      </c>
      <c r="C2050" t="s">
        <v>5022</v>
      </c>
      <c r="D2050" t="s">
        <v>84</v>
      </c>
      <c r="E2050" t="s">
        <v>89</v>
      </c>
      <c r="G2050" t="s">
        <v>90</v>
      </c>
      <c r="H2050" t="s">
        <v>150</v>
      </c>
      <c r="I2050" t="s">
        <v>91</v>
      </c>
      <c r="L2050">
        <v>15.138</v>
      </c>
      <c r="M2050">
        <v>11.63354431</v>
      </c>
      <c r="N2050">
        <v>15.568</v>
      </c>
      <c r="O2050">
        <v>10.15255335</v>
      </c>
      <c r="P2050">
        <v>11.17</v>
      </c>
      <c r="Q2050" s="86">
        <v>45821</v>
      </c>
      <c r="S2050">
        <v>0.92</v>
      </c>
      <c r="W2050">
        <v>5</v>
      </c>
      <c r="X2050" s="86">
        <v>45695</v>
      </c>
      <c r="Y2050">
        <v>4</v>
      </c>
      <c r="Z2050" s="86">
        <v>45382</v>
      </c>
      <c r="AB2050">
        <v>3</v>
      </c>
      <c r="AC2050" t="s">
        <v>156</v>
      </c>
    </row>
    <row r="2051" spans="1:29" x14ac:dyDescent="0.2">
      <c r="A2051" t="s">
        <v>5024</v>
      </c>
      <c r="B2051" t="s">
        <v>5025</v>
      </c>
      <c r="C2051" t="s">
        <v>5024</v>
      </c>
      <c r="D2051" t="s">
        <v>84</v>
      </c>
      <c r="E2051" t="s">
        <v>564</v>
      </c>
      <c r="G2051" t="s">
        <v>90</v>
      </c>
      <c r="H2051" t="s">
        <v>2432</v>
      </c>
      <c r="I2051" t="s">
        <v>91</v>
      </c>
      <c r="L2051">
        <v>21.099</v>
      </c>
      <c r="M2051">
        <v>13.58395747</v>
      </c>
      <c r="N2051">
        <v>13.925000000000001</v>
      </c>
      <c r="O2051">
        <v>10.560772699999999</v>
      </c>
      <c r="P2051">
        <v>7.3769999999999998</v>
      </c>
      <c r="Q2051" s="86">
        <v>45761</v>
      </c>
      <c r="S2051">
        <v>1.83</v>
      </c>
      <c r="Y2051">
        <v>5</v>
      </c>
      <c r="Z2051" s="86">
        <v>45670</v>
      </c>
      <c r="AB2051">
        <v>3</v>
      </c>
      <c r="AC2051" t="s">
        <v>156</v>
      </c>
    </row>
    <row r="2052" spans="1:29" x14ac:dyDescent="0.2">
      <c r="A2052" t="s">
        <v>5026</v>
      </c>
      <c r="B2052" t="s">
        <v>5027</v>
      </c>
      <c r="C2052" t="s">
        <v>5026</v>
      </c>
      <c r="D2052" t="s">
        <v>84</v>
      </c>
      <c r="E2052" t="s">
        <v>116</v>
      </c>
      <c r="G2052" t="s">
        <v>90</v>
      </c>
      <c r="H2052" t="s">
        <v>225</v>
      </c>
      <c r="L2052">
        <v>26.8642</v>
      </c>
      <c r="M2052">
        <v>31.157470249999999</v>
      </c>
      <c r="N2052">
        <v>29.563600000000001</v>
      </c>
      <c r="O2052">
        <v>32.989776280000001</v>
      </c>
      <c r="P2052">
        <v>36.132800000000003</v>
      </c>
      <c r="Q2052" s="86">
        <v>45821</v>
      </c>
      <c r="AB2052">
        <v>4</v>
      </c>
      <c r="AC2052" t="s">
        <v>127</v>
      </c>
    </row>
    <row r="2053" spans="1:29" x14ac:dyDescent="0.2">
      <c r="A2053" t="s">
        <v>5028</v>
      </c>
      <c r="B2053" t="s">
        <v>5029</v>
      </c>
      <c r="C2053" t="s">
        <v>5028</v>
      </c>
      <c r="D2053" t="s">
        <v>84</v>
      </c>
      <c r="E2053" t="s">
        <v>89</v>
      </c>
      <c r="G2053" t="s">
        <v>90</v>
      </c>
      <c r="I2053" t="s">
        <v>91</v>
      </c>
      <c r="L2053">
        <v>3.0870000000000002</v>
      </c>
      <c r="M2053">
        <v>3.4216207789999999</v>
      </c>
      <c r="N2053">
        <v>3.8370000000000002</v>
      </c>
      <c r="O2053">
        <v>2.4731095989999998</v>
      </c>
      <c r="P2053">
        <v>1.6020000000000001</v>
      </c>
      <c r="Q2053" s="86">
        <v>45821</v>
      </c>
      <c r="S2053">
        <v>0.25</v>
      </c>
      <c r="W2053">
        <v>3</v>
      </c>
      <c r="X2053" s="86">
        <v>45810</v>
      </c>
      <c r="Y2053">
        <v>2</v>
      </c>
      <c r="Z2053" s="86">
        <v>45692</v>
      </c>
      <c r="AB2053">
        <v>2</v>
      </c>
      <c r="AC2053" t="s">
        <v>153</v>
      </c>
    </row>
    <row r="2054" spans="1:29" x14ac:dyDescent="0.2">
      <c r="A2054" t="s">
        <v>5030</v>
      </c>
      <c r="B2054" t="s">
        <v>5031</v>
      </c>
      <c r="C2054" t="s">
        <v>5030</v>
      </c>
      <c r="D2054" t="s">
        <v>84</v>
      </c>
      <c r="G2054" t="s">
        <v>90</v>
      </c>
      <c r="K2054" t="s">
        <v>1004</v>
      </c>
      <c r="Q2054" s="86">
        <v>44999</v>
      </c>
      <c r="S2054">
        <v>0.62</v>
      </c>
      <c r="AB2054">
        <v>5</v>
      </c>
      <c r="AC2054" t="s">
        <v>86</v>
      </c>
    </row>
    <row r="2055" spans="1:29" x14ac:dyDescent="0.2">
      <c r="A2055" t="s">
        <v>17204</v>
      </c>
      <c r="B2055" t="s">
        <v>17205</v>
      </c>
      <c r="C2055" t="s">
        <v>17204</v>
      </c>
      <c r="D2055" t="s">
        <v>84</v>
      </c>
      <c r="E2055" t="s">
        <v>564</v>
      </c>
      <c r="G2055" t="s">
        <v>90</v>
      </c>
      <c r="I2055" t="s">
        <v>91</v>
      </c>
      <c r="L2055">
        <v>17.271999999999998</v>
      </c>
      <c r="M2055">
        <v>15.627901489999999</v>
      </c>
      <c r="N2055">
        <v>16.581</v>
      </c>
      <c r="O2055">
        <v>13.284607769999999</v>
      </c>
      <c r="P2055">
        <v>14.06</v>
      </c>
      <c r="Q2055" s="86">
        <v>45821</v>
      </c>
      <c r="S2055">
        <v>0.75</v>
      </c>
      <c r="W2055">
        <v>6</v>
      </c>
      <c r="X2055" s="86">
        <v>45772</v>
      </c>
      <c r="Y2055">
        <v>4</v>
      </c>
      <c r="Z2055" s="86">
        <v>45772</v>
      </c>
      <c r="AB2055">
        <v>3</v>
      </c>
      <c r="AC2055" t="s">
        <v>156</v>
      </c>
    </row>
    <row r="2056" spans="1:29" x14ac:dyDescent="0.2">
      <c r="A2056" t="s">
        <v>5032</v>
      </c>
      <c r="B2056" t="s">
        <v>5033</v>
      </c>
      <c r="C2056" t="s">
        <v>5032</v>
      </c>
      <c r="D2056" t="s">
        <v>84</v>
      </c>
      <c r="E2056" t="s">
        <v>89</v>
      </c>
      <c r="G2056" t="s">
        <v>90</v>
      </c>
      <c r="H2056" t="s">
        <v>1989</v>
      </c>
      <c r="I2056" t="s">
        <v>91</v>
      </c>
      <c r="L2056">
        <v>12.032999999999999</v>
      </c>
      <c r="M2056">
        <v>8.4119139670000003</v>
      </c>
      <c r="N2056">
        <v>12.143000000000001</v>
      </c>
      <c r="O2056">
        <v>7.5273938449999998</v>
      </c>
      <c r="P2056">
        <v>10.026999999999999</v>
      </c>
      <c r="Q2056" s="86">
        <v>45821</v>
      </c>
      <c r="W2056">
        <v>5</v>
      </c>
      <c r="X2056" s="86">
        <v>45783</v>
      </c>
      <c r="Y2056">
        <v>4</v>
      </c>
      <c r="Z2056" s="86">
        <v>45783</v>
      </c>
      <c r="AB2056">
        <v>3</v>
      </c>
      <c r="AC2056" t="s">
        <v>156</v>
      </c>
    </row>
    <row r="2057" spans="1:29" x14ac:dyDescent="0.2">
      <c r="A2057" t="s">
        <v>5034</v>
      </c>
      <c r="B2057" t="s">
        <v>5035</v>
      </c>
      <c r="C2057" t="s">
        <v>5034</v>
      </c>
      <c r="D2057" t="s">
        <v>84</v>
      </c>
      <c r="E2057" t="s">
        <v>89</v>
      </c>
      <c r="G2057" t="s">
        <v>90</v>
      </c>
      <c r="I2057" t="s">
        <v>91</v>
      </c>
      <c r="J2057" t="s">
        <v>323</v>
      </c>
      <c r="K2057" t="s">
        <v>1443</v>
      </c>
      <c r="L2057">
        <v>8.7349999999999994</v>
      </c>
      <c r="M2057">
        <v>9.4547941200000007</v>
      </c>
      <c r="N2057">
        <v>10.318</v>
      </c>
      <c r="O2057">
        <v>7.3360281289999998</v>
      </c>
      <c r="P2057">
        <v>4.1669999999999998</v>
      </c>
      <c r="Q2057" s="86">
        <v>45821</v>
      </c>
      <c r="S2057">
        <v>0.7</v>
      </c>
      <c r="T2057">
        <v>0.6</v>
      </c>
      <c r="V2057" t="s">
        <v>5036</v>
      </c>
      <c r="W2057">
        <v>4</v>
      </c>
      <c r="X2057" s="86">
        <v>45699</v>
      </c>
      <c r="Y2057">
        <v>3</v>
      </c>
      <c r="Z2057" s="86">
        <v>45626</v>
      </c>
      <c r="AA2057">
        <v>2</v>
      </c>
      <c r="AB2057">
        <v>3</v>
      </c>
      <c r="AC2057" t="s">
        <v>156</v>
      </c>
    </row>
    <row r="2058" spans="1:29" x14ac:dyDescent="0.2">
      <c r="A2058" t="s">
        <v>5037</v>
      </c>
      <c r="B2058" t="s">
        <v>5038</v>
      </c>
      <c r="C2058" t="s">
        <v>5037</v>
      </c>
      <c r="D2058" t="s">
        <v>84</v>
      </c>
      <c r="E2058" t="s">
        <v>89</v>
      </c>
      <c r="G2058" t="s">
        <v>90</v>
      </c>
      <c r="I2058" t="s">
        <v>91</v>
      </c>
      <c r="L2058">
        <v>6.56</v>
      </c>
      <c r="M2058">
        <v>6.4293355859999997</v>
      </c>
      <c r="N2058">
        <v>7.093</v>
      </c>
      <c r="O2058">
        <v>5.3938703400000003</v>
      </c>
      <c r="P2058">
        <v>5.2279999999999998</v>
      </c>
      <c r="Q2058" s="86">
        <v>45821</v>
      </c>
      <c r="S2058">
        <v>0.64</v>
      </c>
      <c r="W2058">
        <v>4</v>
      </c>
      <c r="X2058" s="86">
        <v>45521</v>
      </c>
      <c r="Y2058">
        <v>3</v>
      </c>
      <c r="Z2058" s="86">
        <v>45382</v>
      </c>
      <c r="AB2058">
        <v>3</v>
      </c>
      <c r="AC2058" t="s">
        <v>156</v>
      </c>
    </row>
    <row r="2059" spans="1:29" x14ac:dyDescent="0.2">
      <c r="A2059" t="s">
        <v>5039</v>
      </c>
      <c r="B2059" t="s">
        <v>5040</v>
      </c>
      <c r="C2059" t="s">
        <v>5039</v>
      </c>
      <c r="D2059" t="s">
        <v>84</v>
      </c>
      <c r="E2059" t="s">
        <v>89</v>
      </c>
      <c r="G2059" t="s">
        <v>90</v>
      </c>
      <c r="I2059" t="s">
        <v>91</v>
      </c>
      <c r="L2059">
        <v>6.5620000000000003</v>
      </c>
      <c r="M2059">
        <v>6.4303181340000002</v>
      </c>
      <c r="N2059">
        <v>7.0940000000000003</v>
      </c>
      <c r="O2059">
        <v>5.3958218909999998</v>
      </c>
      <c r="P2059">
        <v>5.2350000000000003</v>
      </c>
      <c r="Q2059" s="86">
        <v>45821</v>
      </c>
      <c r="S2059">
        <v>0.64</v>
      </c>
      <c r="W2059">
        <v>4</v>
      </c>
      <c r="X2059" s="86">
        <v>45473</v>
      </c>
      <c r="Y2059">
        <v>3</v>
      </c>
      <c r="Z2059" s="86">
        <v>45382</v>
      </c>
      <c r="AB2059">
        <v>3</v>
      </c>
      <c r="AC2059" t="s">
        <v>156</v>
      </c>
    </row>
    <row r="2060" spans="1:29" x14ac:dyDescent="0.2">
      <c r="A2060" t="s">
        <v>5041</v>
      </c>
      <c r="B2060" t="s">
        <v>5042</v>
      </c>
      <c r="C2060" t="s">
        <v>5041</v>
      </c>
      <c r="D2060" t="s">
        <v>84</v>
      </c>
      <c r="E2060" t="s">
        <v>116</v>
      </c>
      <c r="F2060" t="s">
        <v>117</v>
      </c>
      <c r="G2060" t="s">
        <v>90</v>
      </c>
      <c r="I2060" t="s">
        <v>91</v>
      </c>
      <c r="J2060" t="s">
        <v>323</v>
      </c>
      <c r="L2060">
        <v>33.234699999999997</v>
      </c>
      <c r="M2060">
        <v>41.172561680000001</v>
      </c>
      <c r="N2060">
        <v>38.1937</v>
      </c>
      <c r="O2060">
        <v>45.195184859999998</v>
      </c>
      <c r="P2060">
        <v>47.305500000000002</v>
      </c>
      <c r="Q2060" s="86">
        <v>45821</v>
      </c>
      <c r="V2060" t="s">
        <v>5043</v>
      </c>
      <c r="AB2060">
        <v>5</v>
      </c>
      <c r="AC2060" t="s">
        <v>86</v>
      </c>
    </row>
    <row r="2061" spans="1:29" x14ac:dyDescent="0.2">
      <c r="A2061" t="s">
        <v>5044</v>
      </c>
      <c r="B2061" t="s">
        <v>5045</v>
      </c>
      <c r="C2061" t="s">
        <v>5044</v>
      </c>
      <c r="D2061" t="s">
        <v>84</v>
      </c>
      <c r="E2061" t="s">
        <v>116</v>
      </c>
      <c r="F2061" t="s">
        <v>117</v>
      </c>
      <c r="G2061" t="s">
        <v>90</v>
      </c>
      <c r="I2061" t="s">
        <v>91</v>
      </c>
      <c r="J2061" t="s">
        <v>323</v>
      </c>
      <c r="L2061">
        <v>39.1678</v>
      </c>
      <c r="M2061">
        <v>38.714147099999998</v>
      </c>
      <c r="N2061">
        <v>39.371499999999997</v>
      </c>
      <c r="O2061">
        <v>44.567750429999997</v>
      </c>
      <c r="P2061">
        <v>34.198099999999997</v>
      </c>
      <c r="Q2061" s="86">
        <v>45434</v>
      </c>
      <c r="V2061" t="s">
        <v>5046</v>
      </c>
      <c r="AA2061">
        <v>5</v>
      </c>
      <c r="AB2061">
        <v>5</v>
      </c>
      <c r="AC2061" t="s">
        <v>86</v>
      </c>
    </row>
    <row r="2062" spans="1:29" x14ac:dyDescent="0.2">
      <c r="A2062" t="s">
        <v>5047</v>
      </c>
      <c r="B2062" t="s">
        <v>5048</v>
      </c>
      <c r="C2062" t="s">
        <v>5047</v>
      </c>
      <c r="D2062" t="s">
        <v>84</v>
      </c>
      <c r="E2062" t="s">
        <v>89</v>
      </c>
      <c r="G2062" t="s">
        <v>90</v>
      </c>
      <c r="I2062" t="s">
        <v>91</v>
      </c>
      <c r="J2062" t="s">
        <v>323</v>
      </c>
      <c r="L2062">
        <v>5.1079999999999997</v>
      </c>
      <c r="M2062">
        <v>5.4801599840000002</v>
      </c>
      <c r="N2062">
        <v>6.0209999999999999</v>
      </c>
      <c r="O2062">
        <v>3.386664804</v>
      </c>
      <c r="P2062">
        <v>2.3719999999999999</v>
      </c>
      <c r="Q2062" s="86">
        <v>45821</v>
      </c>
      <c r="S2062">
        <v>0.37</v>
      </c>
      <c r="T2062">
        <v>0.25</v>
      </c>
      <c r="W2062">
        <v>3</v>
      </c>
      <c r="X2062" s="86">
        <v>45810</v>
      </c>
      <c r="Y2062">
        <v>2</v>
      </c>
      <c r="Z2062" s="86">
        <v>45692</v>
      </c>
      <c r="AA2062">
        <v>2</v>
      </c>
      <c r="AB2062">
        <v>2</v>
      </c>
      <c r="AC2062" t="s">
        <v>153</v>
      </c>
    </row>
    <row r="2063" spans="1:29" x14ac:dyDescent="0.2">
      <c r="A2063" t="s">
        <v>5049</v>
      </c>
      <c r="B2063" t="s">
        <v>5050</v>
      </c>
      <c r="C2063" t="s">
        <v>5049</v>
      </c>
      <c r="D2063" t="s">
        <v>84</v>
      </c>
      <c r="E2063" t="s">
        <v>564</v>
      </c>
      <c r="F2063" t="s">
        <v>117</v>
      </c>
      <c r="G2063" t="s">
        <v>90</v>
      </c>
      <c r="I2063" t="s">
        <v>91</v>
      </c>
      <c r="J2063" t="s">
        <v>323</v>
      </c>
      <c r="K2063" t="s">
        <v>1048</v>
      </c>
      <c r="L2063">
        <v>17.518999999999998</v>
      </c>
      <c r="M2063">
        <v>13.23030258</v>
      </c>
      <c r="N2063">
        <v>18.062999999999999</v>
      </c>
      <c r="O2063">
        <v>12.42862551</v>
      </c>
      <c r="P2063">
        <v>12.314</v>
      </c>
      <c r="Q2063" s="86">
        <v>45821</v>
      </c>
      <c r="S2063">
        <v>0.63</v>
      </c>
      <c r="T2063">
        <v>0.55000000000000004</v>
      </c>
      <c r="V2063" t="s">
        <v>5051</v>
      </c>
      <c r="Y2063">
        <v>4</v>
      </c>
      <c r="Z2063" s="86">
        <v>45808</v>
      </c>
      <c r="AA2063">
        <v>3</v>
      </c>
      <c r="AB2063">
        <v>3</v>
      </c>
      <c r="AC2063" t="s">
        <v>156</v>
      </c>
    </row>
    <row r="2064" spans="1:29" x14ac:dyDescent="0.2">
      <c r="A2064" t="s">
        <v>5052</v>
      </c>
      <c r="B2064" t="s">
        <v>5053</v>
      </c>
      <c r="C2064" t="s">
        <v>5052</v>
      </c>
      <c r="D2064" t="s">
        <v>84</v>
      </c>
      <c r="E2064" t="s">
        <v>89</v>
      </c>
      <c r="G2064" t="s">
        <v>90</v>
      </c>
      <c r="I2064" t="s">
        <v>91</v>
      </c>
      <c r="J2064" t="s">
        <v>323</v>
      </c>
      <c r="K2064" t="s">
        <v>1004</v>
      </c>
      <c r="L2064">
        <v>8.7240000000000002</v>
      </c>
      <c r="M2064">
        <v>9.4259925140000007</v>
      </c>
      <c r="N2064">
        <v>10.358000000000001</v>
      </c>
      <c r="O2064">
        <v>5.4468318609999997</v>
      </c>
      <c r="P2064">
        <v>3.1309999999999998</v>
      </c>
      <c r="Q2064" s="86">
        <v>45821</v>
      </c>
      <c r="S2064">
        <v>0.59</v>
      </c>
      <c r="T2064">
        <v>0.5</v>
      </c>
      <c r="W2064">
        <v>4</v>
      </c>
      <c r="X2064" s="86">
        <v>45810</v>
      </c>
      <c r="Y2064">
        <v>3</v>
      </c>
      <c r="Z2064" s="86">
        <v>45692</v>
      </c>
      <c r="AA2064">
        <v>3</v>
      </c>
      <c r="AB2064">
        <v>3</v>
      </c>
      <c r="AC2064" t="s">
        <v>156</v>
      </c>
    </row>
    <row r="2065" spans="1:29" x14ac:dyDescent="0.2">
      <c r="A2065" t="s">
        <v>5054</v>
      </c>
      <c r="B2065" t="s">
        <v>5055</v>
      </c>
      <c r="C2065" t="s">
        <v>5054</v>
      </c>
      <c r="D2065" t="s">
        <v>84</v>
      </c>
      <c r="E2065" t="s">
        <v>564</v>
      </c>
      <c r="G2065" t="s">
        <v>90</v>
      </c>
      <c r="H2065" t="s">
        <v>5056</v>
      </c>
      <c r="I2065" t="s">
        <v>91</v>
      </c>
      <c r="L2065">
        <v>9.7210000000000001</v>
      </c>
      <c r="M2065">
        <v>4.0040856209999998</v>
      </c>
      <c r="N2065">
        <v>9.6489999999999991</v>
      </c>
      <c r="O2065">
        <v>4.8456218440000001</v>
      </c>
      <c r="P2065">
        <v>9.8089999999999993</v>
      </c>
      <c r="Q2065" s="86">
        <v>45821</v>
      </c>
      <c r="T2065">
        <v>0.88</v>
      </c>
      <c r="Y2065">
        <v>4</v>
      </c>
      <c r="Z2065" s="86">
        <v>45626</v>
      </c>
      <c r="AB2065">
        <v>3</v>
      </c>
      <c r="AC2065" t="s">
        <v>156</v>
      </c>
    </row>
    <row r="2066" spans="1:29" x14ac:dyDescent="0.2">
      <c r="A2066" t="s">
        <v>5057</v>
      </c>
      <c r="B2066" t="s">
        <v>5058</v>
      </c>
      <c r="C2066" t="s">
        <v>5057</v>
      </c>
      <c r="D2066" t="s">
        <v>84</v>
      </c>
      <c r="E2066" t="s">
        <v>116</v>
      </c>
      <c r="G2066" t="s">
        <v>90</v>
      </c>
      <c r="L2066">
        <v>32.369100000000003</v>
      </c>
      <c r="M2066">
        <v>33.137960960000001</v>
      </c>
      <c r="N2066">
        <v>32.125999999999998</v>
      </c>
      <c r="O2066">
        <v>28.227855290000001</v>
      </c>
      <c r="P2066">
        <v>19.987400000000001</v>
      </c>
      <c r="Q2066" s="86">
        <v>45821</v>
      </c>
      <c r="AB2066">
        <v>5</v>
      </c>
      <c r="AC2066" t="s">
        <v>86</v>
      </c>
    </row>
    <row r="2067" spans="1:29" x14ac:dyDescent="0.2">
      <c r="A2067" t="s">
        <v>5059</v>
      </c>
      <c r="B2067" t="s">
        <v>5060</v>
      </c>
      <c r="C2067" t="s">
        <v>5059</v>
      </c>
      <c r="D2067" t="s">
        <v>84</v>
      </c>
      <c r="E2067" t="s">
        <v>89</v>
      </c>
      <c r="G2067" t="s">
        <v>90</v>
      </c>
      <c r="I2067" t="s">
        <v>91</v>
      </c>
      <c r="J2067" t="s">
        <v>323</v>
      </c>
      <c r="K2067" t="s">
        <v>1022</v>
      </c>
      <c r="L2067">
        <v>22.032</v>
      </c>
      <c r="M2067">
        <v>18.496689790000001</v>
      </c>
      <c r="N2067">
        <v>19.463999999999999</v>
      </c>
      <c r="O2067">
        <v>14.96723701</v>
      </c>
      <c r="P2067">
        <v>14.46</v>
      </c>
      <c r="Q2067" s="86">
        <v>45821</v>
      </c>
      <c r="S2067">
        <v>0.52</v>
      </c>
      <c r="T2067">
        <v>0.5</v>
      </c>
      <c r="V2067" t="s">
        <v>5061</v>
      </c>
      <c r="W2067">
        <v>6</v>
      </c>
      <c r="X2067" s="86">
        <v>45783</v>
      </c>
      <c r="Y2067">
        <v>5</v>
      </c>
      <c r="Z2067" s="86">
        <v>45691</v>
      </c>
      <c r="AA2067">
        <v>4</v>
      </c>
      <c r="AB2067">
        <v>3</v>
      </c>
      <c r="AC2067" t="s">
        <v>156</v>
      </c>
    </row>
    <row r="2068" spans="1:29" x14ac:dyDescent="0.2">
      <c r="A2068" t="s">
        <v>5062</v>
      </c>
      <c r="B2068" t="s">
        <v>5063</v>
      </c>
      <c r="C2068" t="s">
        <v>5062</v>
      </c>
      <c r="D2068" t="s">
        <v>84</v>
      </c>
      <c r="E2068" t="s">
        <v>116</v>
      </c>
      <c r="G2068" t="s">
        <v>90</v>
      </c>
      <c r="H2068" t="s">
        <v>196</v>
      </c>
      <c r="L2068">
        <v>32.136299999999999</v>
      </c>
      <c r="M2068">
        <v>22.275697839999999</v>
      </c>
      <c r="N2068">
        <v>25.815200000000001</v>
      </c>
      <c r="O2068">
        <v>20.08967432</v>
      </c>
      <c r="P2068">
        <v>15.2517</v>
      </c>
      <c r="Q2068" s="86">
        <v>45821</v>
      </c>
      <c r="AB2068">
        <v>5</v>
      </c>
      <c r="AC2068" t="s">
        <v>86</v>
      </c>
    </row>
    <row r="2069" spans="1:29" x14ac:dyDescent="0.2">
      <c r="A2069" t="s">
        <v>5064</v>
      </c>
      <c r="B2069" t="s">
        <v>5065</v>
      </c>
      <c r="C2069" t="s">
        <v>5064</v>
      </c>
      <c r="D2069" t="s">
        <v>84</v>
      </c>
      <c r="E2069" t="s">
        <v>89</v>
      </c>
      <c r="G2069" t="s">
        <v>90</v>
      </c>
      <c r="L2069">
        <v>36.085000000000001</v>
      </c>
      <c r="M2069">
        <v>31.786174200000001</v>
      </c>
      <c r="N2069">
        <v>35.414000000000001</v>
      </c>
      <c r="O2069">
        <v>34.356304170000001</v>
      </c>
      <c r="P2069">
        <v>35.200000000000003</v>
      </c>
      <c r="Q2069" s="86">
        <v>45821</v>
      </c>
      <c r="S2069">
        <v>1.29</v>
      </c>
      <c r="T2069">
        <v>1.29</v>
      </c>
      <c r="W2069">
        <v>7</v>
      </c>
      <c r="X2069" s="86">
        <v>45697</v>
      </c>
      <c r="AB2069">
        <v>5</v>
      </c>
      <c r="AC2069" t="s">
        <v>86</v>
      </c>
    </row>
    <row r="2070" spans="1:29" x14ac:dyDescent="0.2">
      <c r="A2070" t="s">
        <v>5066</v>
      </c>
      <c r="B2070" t="s">
        <v>5067</v>
      </c>
      <c r="C2070" t="s">
        <v>5066</v>
      </c>
      <c r="D2070" t="s">
        <v>84</v>
      </c>
      <c r="E2070" t="s">
        <v>564</v>
      </c>
      <c r="F2070" t="s">
        <v>117</v>
      </c>
      <c r="G2070" t="s">
        <v>90</v>
      </c>
      <c r="I2070" t="s">
        <v>91</v>
      </c>
      <c r="J2070" t="s">
        <v>323</v>
      </c>
      <c r="L2070">
        <v>8.8350000000000009</v>
      </c>
      <c r="M2070">
        <v>9.5849252010000008</v>
      </c>
      <c r="N2070">
        <v>10.513</v>
      </c>
      <c r="O2070">
        <v>11.133328049999999</v>
      </c>
      <c r="P2070">
        <v>14.898999999999999</v>
      </c>
      <c r="Q2070" s="86">
        <v>45434</v>
      </c>
      <c r="T2070">
        <v>0.75</v>
      </c>
      <c r="V2070" t="s">
        <v>5068</v>
      </c>
      <c r="W2070">
        <v>5</v>
      </c>
      <c r="X2070" s="86">
        <v>44286</v>
      </c>
      <c r="Y2070">
        <v>5</v>
      </c>
      <c r="Z2070" s="86">
        <v>44286</v>
      </c>
      <c r="AA2070">
        <v>4</v>
      </c>
      <c r="AB2070">
        <v>3</v>
      </c>
      <c r="AC2070" t="s">
        <v>156</v>
      </c>
    </row>
    <row r="2071" spans="1:29" x14ac:dyDescent="0.2">
      <c r="A2071" t="s">
        <v>5069</v>
      </c>
      <c r="B2071" t="s">
        <v>5070</v>
      </c>
      <c r="C2071" t="s">
        <v>5069</v>
      </c>
      <c r="D2071" t="s">
        <v>84</v>
      </c>
      <c r="E2071" t="s">
        <v>89</v>
      </c>
      <c r="G2071" t="s">
        <v>90</v>
      </c>
      <c r="I2071" t="s">
        <v>91</v>
      </c>
      <c r="J2071" t="s">
        <v>323</v>
      </c>
      <c r="L2071">
        <v>7.1989999999999998</v>
      </c>
      <c r="M2071">
        <v>7.2922318910000001</v>
      </c>
      <c r="N2071">
        <v>6.6660000000000004</v>
      </c>
      <c r="O2071">
        <v>6.3978504730000001</v>
      </c>
      <c r="P2071">
        <v>7.0679999999999996</v>
      </c>
      <c r="Q2071" s="86">
        <v>45821</v>
      </c>
      <c r="S2071">
        <v>1.1399999999999999</v>
      </c>
      <c r="T2071">
        <v>0.35</v>
      </c>
      <c r="V2071" t="s">
        <v>5071</v>
      </c>
      <c r="W2071">
        <v>4</v>
      </c>
      <c r="X2071" s="86">
        <v>45706</v>
      </c>
      <c r="Y2071">
        <v>3</v>
      </c>
      <c r="Z2071" s="86">
        <v>45657</v>
      </c>
      <c r="AA2071">
        <v>2</v>
      </c>
      <c r="AB2071">
        <v>3</v>
      </c>
      <c r="AC2071" t="s">
        <v>156</v>
      </c>
    </row>
    <row r="2072" spans="1:29" x14ac:dyDescent="0.2">
      <c r="A2072" t="s">
        <v>15999</v>
      </c>
      <c r="B2072" t="s">
        <v>16000</v>
      </c>
      <c r="C2072" t="s">
        <v>15999</v>
      </c>
      <c r="D2072" t="s">
        <v>84</v>
      </c>
      <c r="E2072" t="s">
        <v>89</v>
      </c>
      <c r="G2072" t="s">
        <v>90</v>
      </c>
      <c r="H2072" t="s">
        <v>225</v>
      </c>
      <c r="I2072" t="s">
        <v>91</v>
      </c>
      <c r="L2072">
        <v>8.4939999999999998</v>
      </c>
      <c r="M2072">
        <v>8.6355644629999997</v>
      </c>
      <c r="N2072">
        <v>8.1270000000000007</v>
      </c>
      <c r="O2072">
        <v>7.9338756909999999</v>
      </c>
      <c r="P2072">
        <v>9.1329999999999991</v>
      </c>
      <c r="Q2072" s="86">
        <v>45821</v>
      </c>
      <c r="S2072">
        <v>0.9</v>
      </c>
      <c r="W2072">
        <v>5</v>
      </c>
      <c r="X2072" s="86">
        <v>45706</v>
      </c>
      <c r="Y2072">
        <v>3</v>
      </c>
      <c r="Z2072" s="86">
        <v>45657</v>
      </c>
      <c r="AB2072">
        <v>3</v>
      </c>
      <c r="AC2072" t="s">
        <v>156</v>
      </c>
    </row>
    <row r="2073" spans="1:29" x14ac:dyDescent="0.2">
      <c r="A2073" t="s">
        <v>5072</v>
      </c>
      <c r="B2073" t="s">
        <v>5073</v>
      </c>
      <c r="C2073" t="s">
        <v>5072</v>
      </c>
      <c r="D2073" t="s">
        <v>84</v>
      </c>
      <c r="E2073" t="s">
        <v>89</v>
      </c>
      <c r="G2073" t="s">
        <v>90</v>
      </c>
      <c r="I2073" t="s">
        <v>91</v>
      </c>
      <c r="J2073" t="s">
        <v>323</v>
      </c>
      <c r="L2073">
        <v>15.629</v>
      </c>
      <c r="M2073">
        <v>14.124679629999999</v>
      </c>
      <c r="N2073">
        <v>14.856</v>
      </c>
      <c r="O2073">
        <v>15.27779853</v>
      </c>
      <c r="P2073">
        <v>13.339</v>
      </c>
      <c r="Q2073" s="86">
        <v>45821</v>
      </c>
      <c r="S2073">
        <v>1.1599999999999999</v>
      </c>
      <c r="T2073">
        <v>0.6</v>
      </c>
      <c r="V2073" t="s">
        <v>5074</v>
      </c>
      <c r="W2073">
        <v>6</v>
      </c>
      <c r="X2073" s="86">
        <v>45747</v>
      </c>
      <c r="Y2073">
        <v>4</v>
      </c>
      <c r="Z2073" s="86">
        <v>45747</v>
      </c>
      <c r="AA2073">
        <v>3</v>
      </c>
      <c r="AB2073">
        <v>3</v>
      </c>
      <c r="AC2073" t="s">
        <v>156</v>
      </c>
    </row>
    <row r="2074" spans="1:29" x14ac:dyDescent="0.2">
      <c r="A2074" t="s">
        <v>5075</v>
      </c>
      <c r="B2074" t="s">
        <v>5076</v>
      </c>
      <c r="C2074" t="s">
        <v>5075</v>
      </c>
      <c r="D2074" t="s">
        <v>84</v>
      </c>
      <c r="E2074" t="s">
        <v>89</v>
      </c>
      <c r="G2074" t="s">
        <v>90</v>
      </c>
      <c r="H2074" t="s">
        <v>1740</v>
      </c>
      <c r="I2074" t="s">
        <v>91</v>
      </c>
      <c r="L2074">
        <v>9.3960000000000008</v>
      </c>
      <c r="M2074">
        <v>9.8145119919999999</v>
      </c>
      <c r="N2074">
        <v>10.423</v>
      </c>
      <c r="O2074">
        <v>8.8113087829999994</v>
      </c>
      <c r="P2074">
        <v>7.8150000000000004</v>
      </c>
      <c r="Q2074" s="86">
        <v>45474</v>
      </c>
      <c r="S2074">
        <v>0.39</v>
      </c>
      <c r="W2074">
        <v>4</v>
      </c>
      <c r="X2074" s="86">
        <v>45535</v>
      </c>
      <c r="Y2074">
        <v>6</v>
      </c>
      <c r="Z2074" s="86">
        <v>45535</v>
      </c>
      <c r="AB2074">
        <v>4</v>
      </c>
      <c r="AC2074" t="s">
        <v>127</v>
      </c>
    </row>
    <row r="2075" spans="1:29" x14ac:dyDescent="0.2">
      <c r="A2075" t="s">
        <v>5077</v>
      </c>
      <c r="B2075" t="s">
        <v>5078</v>
      </c>
      <c r="C2075" t="s">
        <v>5077</v>
      </c>
      <c r="D2075" t="s">
        <v>84</v>
      </c>
      <c r="E2075" t="s">
        <v>89</v>
      </c>
      <c r="G2075" t="s">
        <v>90</v>
      </c>
      <c r="H2075" t="s">
        <v>2432</v>
      </c>
      <c r="I2075" t="s">
        <v>91</v>
      </c>
      <c r="L2075">
        <v>21.05</v>
      </c>
      <c r="M2075">
        <v>15.26259804</v>
      </c>
      <c r="N2075">
        <v>16.402000000000001</v>
      </c>
      <c r="O2075">
        <v>14.43203422</v>
      </c>
      <c r="P2075">
        <v>11.727</v>
      </c>
      <c r="Q2075" s="86">
        <v>45821</v>
      </c>
      <c r="S2075">
        <v>0.36</v>
      </c>
      <c r="W2075">
        <v>6</v>
      </c>
      <c r="X2075" s="86">
        <v>45786</v>
      </c>
      <c r="Y2075">
        <v>5</v>
      </c>
      <c r="Z2075" s="86">
        <v>45473</v>
      </c>
      <c r="AB2075">
        <v>3</v>
      </c>
      <c r="AC2075" t="s">
        <v>156</v>
      </c>
    </row>
    <row r="2076" spans="1:29" x14ac:dyDescent="0.2">
      <c r="A2076" t="s">
        <v>5079</v>
      </c>
      <c r="B2076" t="s">
        <v>5080</v>
      </c>
      <c r="C2076" t="s">
        <v>5079</v>
      </c>
      <c r="D2076" t="s">
        <v>84</v>
      </c>
      <c r="E2076" t="s">
        <v>521</v>
      </c>
      <c r="F2076" t="s">
        <v>117</v>
      </c>
      <c r="G2076" t="s">
        <v>90</v>
      </c>
      <c r="I2076" t="s">
        <v>91</v>
      </c>
      <c r="J2076" t="s">
        <v>323</v>
      </c>
      <c r="L2076">
        <v>17.8902</v>
      </c>
      <c r="M2076">
        <v>19.178986309999999</v>
      </c>
      <c r="N2076">
        <v>19.199400000000001</v>
      </c>
      <c r="O2076">
        <v>15.40069873</v>
      </c>
      <c r="P2076">
        <v>13.452500000000001</v>
      </c>
      <c r="Q2076" s="86">
        <v>45821</v>
      </c>
      <c r="V2076" t="s">
        <v>5081</v>
      </c>
      <c r="AB2076">
        <v>4</v>
      </c>
      <c r="AC2076" t="s">
        <v>127</v>
      </c>
    </row>
    <row r="2077" spans="1:29" x14ac:dyDescent="0.2">
      <c r="A2077" t="s">
        <v>5082</v>
      </c>
      <c r="B2077" t="s">
        <v>5083</v>
      </c>
      <c r="C2077" t="s">
        <v>5082</v>
      </c>
      <c r="D2077" t="s">
        <v>84</v>
      </c>
      <c r="E2077" t="s">
        <v>89</v>
      </c>
      <c r="F2077" t="s">
        <v>642</v>
      </c>
      <c r="G2077" t="s">
        <v>90</v>
      </c>
      <c r="I2077" t="s">
        <v>91</v>
      </c>
      <c r="J2077" t="s">
        <v>323</v>
      </c>
      <c r="K2077" t="s">
        <v>1118</v>
      </c>
      <c r="L2077">
        <v>19.608000000000001</v>
      </c>
      <c r="M2077">
        <v>12.199266890000001</v>
      </c>
      <c r="N2077">
        <v>17.748999999999999</v>
      </c>
      <c r="O2077">
        <v>10.957999579999999</v>
      </c>
      <c r="P2077">
        <v>13.002000000000001</v>
      </c>
      <c r="Q2077" s="86">
        <v>45821</v>
      </c>
      <c r="S2077">
        <v>0.94</v>
      </c>
      <c r="T2077">
        <v>0.94</v>
      </c>
      <c r="V2077" t="s">
        <v>5084</v>
      </c>
      <c r="W2077">
        <v>6</v>
      </c>
      <c r="X2077" s="86">
        <v>45777</v>
      </c>
      <c r="Y2077">
        <v>4</v>
      </c>
      <c r="Z2077" s="86">
        <v>45747</v>
      </c>
      <c r="AA2077">
        <v>3</v>
      </c>
      <c r="AB2077">
        <v>3</v>
      </c>
      <c r="AC2077" t="s">
        <v>156</v>
      </c>
    </row>
    <row r="2078" spans="1:29" x14ac:dyDescent="0.2">
      <c r="A2078" t="s">
        <v>5085</v>
      </c>
      <c r="B2078" t="s">
        <v>5086</v>
      </c>
      <c r="C2078" t="s">
        <v>5085</v>
      </c>
      <c r="D2078" t="s">
        <v>84</v>
      </c>
      <c r="E2078" t="s">
        <v>89</v>
      </c>
      <c r="G2078" t="s">
        <v>90</v>
      </c>
      <c r="I2078" t="s">
        <v>91</v>
      </c>
      <c r="L2078">
        <v>19.606000000000002</v>
      </c>
      <c r="M2078">
        <v>12.184368859999999</v>
      </c>
      <c r="N2078">
        <v>17.739999999999998</v>
      </c>
      <c r="O2078">
        <v>10.90930695</v>
      </c>
      <c r="P2078">
        <v>12.968999999999999</v>
      </c>
      <c r="Q2078" s="86">
        <v>45821</v>
      </c>
      <c r="S2078">
        <v>0.87</v>
      </c>
      <c r="W2078">
        <v>6</v>
      </c>
      <c r="X2078" s="86">
        <v>45777</v>
      </c>
      <c r="Y2078">
        <v>4</v>
      </c>
      <c r="Z2078" s="86">
        <v>45747</v>
      </c>
      <c r="AB2078">
        <v>3</v>
      </c>
      <c r="AC2078" t="s">
        <v>156</v>
      </c>
    </row>
    <row r="2079" spans="1:29" x14ac:dyDescent="0.2">
      <c r="A2079" t="s">
        <v>5087</v>
      </c>
      <c r="B2079" t="s">
        <v>5088</v>
      </c>
      <c r="C2079" t="s">
        <v>5087</v>
      </c>
      <c r="D2079" t="s">
        <v>84</v>
      </c>
      <c r="E2079" t="s">
        <v>116</v>
      </c>
      <c r="G2079" t="s">
        <v>90</v>
      </c>
      <c r="H2079" t="s">
        <v>1065</v>
      </c>
      <c r="L2079">
        <v>14.494</v>
      </c>
      <c r="M2079">
        <v>11.99652133</v>
      </c>
      <c r="N2079">
        <v>14.641999999999999</v>
      </c>
      <c r="O2079">
        <v>12.446455930000001</v>
      </c>
      <c r="P2079">
        <v>12.689</v>
      </c>
      <c r="Q2079" s="86">
        <v>45821</v>
      </c>
      <c r="T2079">
        <v>0.75</v>
      </c>
      <c r="Y2079">
        <v>5</v>
      </c>
      <c r="Z2079" s="86">
        <v>45473</v>
      </c>
      <c r="AB2079">
        <v>3</v>
      </c>
      <c r="AC2079" t="s">
        <v>156</v>
      </c>
    </row>
    <row r="2080" spans="1:29" x14ac:dyDescent="0.2">
      <c r="A2080" t="s">
        <v>5089</v>
      </c>
      <c r="B2080" t="s">
        <v>5090</v>
      </c>
      <c r="C2080" t="s">
        <v>5089</v>
      </c>
      <c r="D2080" t="s">
        <v>84</v>
      </c>
      <c r="E2080" t="s">
        <v>116</v>
      </c>
      <c r="F2080" t="s">
        <v>117</v>
      </c>
      <c r="G2080" t="s">
        <v>90</v>
      </c>
      <c r="I2080" t="s">
        <v>91</v>
      </c>
      <c r="J2080" t="s">
        <v>323</v>
      </c>
      <c r="L2080">
        <v>36.020600000000002</v>
      </c>
      <c r="M2080">
        <v>33.05908788</v>
      </c>
      <c r="N2080">
        <v>34.976300000000002</v>
      </c>
      <c r="O2080">
        <v>25.912239209999999</v>
      </c>
      <c r="P2080">
        <v>25.685400000000001</v>
      </c>
      <c r="Q2080" s="86">
        <v>45821</v>
      </c>
      <c r="V2080" t="s">
        <v>5091</v>
      </c>
      <c r="AB2080">
        <v>5</v>
      </c>
      <c r="AC2080" t="s">
        <v>86</v>
      </c>
    </row>
    <row r="2081" spans="1:29" x14ac:dyDescent="0.2">
      <c r="A2081" t="s">
        <v>5092</v>
      </c>
      <c r="B2081" t="s">
        <v>5093</v>
      </c>
      <c r="C2081" t="s">
        <v>5092</v>
      </c>
      <c r="D2081" t="s">
        <v>84</v>
      </c>
      <c r="E2081" t="s">
        <v>89</v>
      </c>
      <c r="F2081" t="s">
        <v>642</v>
      </c>
      <c r="G2081" t="s">
        <v>90</v>
      </c>
      <c r="I2081" t="s">
        <v>91</v>
      </c>
      <c r="J2081" t="s">
        <v>323</v>
      </c>
      <c r="K2081" t="s">
        <v>1670</v>
      </c>
      <c r="L2081">
        <v>7.3920000000000003</v>
      </c>
      <c r="M2081">
        <v>7.7670592159999998</v>
      </c>
      <c r="N2081">
        <v>8.4209999999999994</v>
      </c>
      <c r="O2081">
        <v>7.1468999489999998</v>
      </c>
      <c r="P2081">
        <v>6.0190000000000001</v>
      </c>
      <c r="Q2081" s="86">
        <v>45821</v>
      </c>
      <c r="S2081">
        <v>0.44</v>
      </c>
      <c r="T2081">
        <v>0.39</v>
      </c>
      <c r="V2081" t="s">
        <v>5094</v>
      </c>
      <c r="W2081">
        <v>4</v>
      </c>
      <c r="X2081" s="86">
        <v>45803</v>
      </c>
      <c r="Y2081">
        <v>3</v>
      </c>
      <c r="Z2081" s="86">
        <v>45803</v>
      </c>
      <c r="AA2081">
        <v>2</v>
      </c>
      <c r="AB2081">
        <v>3</v>
      </c>
      <c r="AC2081" t="s">
        <v>156</v>
      </c>
    </row>
    <row r="2082" spans="1:29" x14ac:dyDescent="0.2">
      <c r="A2082" t="s">
        <v>5095</v>
      </c>
      <c r="B2082" t="s">
        <v>5096</v>
      </c>
      <c r="C2082" t="s">
        <v>5095</v>
      </c>
      <c r="D2082" t="s">
        <v>84</v>
      </c>
      <c r="E2082" t="s">
        <v>89</v>
      </c>
      <c r="G2082" t="s">
        <v>90</v>
      </c>
      <c r="L2082">
        <v>14.856999999999999</v>
      </c>
      <c r="M2082">
        <v>12.32453785</v>
      </c>
      <c r="N2082">
        <v>14.375999999999999</v>
      </c>
      <c r="O2082">
        <v>10.0248189</v>
      </c>
      <c r="P2082">
        <v>11.295</v>
      </c>
      <c r="Q2082" s="86">
        <v>45821</v>
      </c>
      <c r="W2082">
        <v>6</v>
      </c>
      <c r="X2082" s="86">
        <v>45747</v>
      </c>
      <c r="Y2082">
        <v>4</v>
      </c>
      <c r="Z2082" s="86">
        <v>45747</v>
      </c>
      <c r="AB2082">
        <v>3</v>
      </c>
      <c r="AC2082" t="s">
        <v>156</v>
      </c>
    </row>
    <row r="2083" spans="1:29" x14ac:dyDescent="0.2">
      <c r="A2083" t="s">
        <v>5097</v>
      </c>
      <c r="B2083" t="s">
        <v>5098</v>
      </c>
      <c r="C2083" t="s">
        <v>5097</v>
      </c>
      <c r="D2083" t="s">
        <v>84</v>
      </c>
      <c r="E2083" t="s">
        <v>521</v>
      </c>
      <c r="G2083" t="s">
        <v>90</v>
      </c>
      <c r="I2083" t="s">
        <v>91</v>
      </c>
      <c r="J2083" t="s">
        <v>323</v>
      </c>
      <c r="L2083">
        <v>10.385999999999999</v>
      </c>
      <c r="M2083">
        <v>11.02955526</v>
      </c>
      <c r="N2083">
        <v>8.0350000000000001</v>
      </c>
      <c r="O2083">
        <v>3.58658776</v>
      </c>
      <c r="P2083">
        <v>3.504</v>
      </c>
      <c r="Q2083" s="86">
        <v>45761</v>
      </c>
      <c r="T2083">
        <v>0.9</v>
      </c>
      <c r="W2083">
        <v>7</v>
      </c>
      <c r="X2083" s="86">
        <v>45442</v>
      </c>
      <c r="Y2083">
        <v>5</v>
      </c>
      <c r="Z2083" s="86">
        <v>45442</v>
      </c>
      <c r="AA2083">
        <v>4</v>
      </c>
      <c r="AB2083">
        <v>3</v>
      </c>
      <c r="AC2083" t="s">
        <v>156</v>
      </c>
    </row>
    <row r="2084" spans="1:29" x14ac:dyDescent="0.2">
      <c r="A2084" t="s">
        <v>5099</v>
      </c>
      <c r="B2084" t="s">
        <v>5100</v>
      </c>
      <c r="C2084" t="s">
        <v>5099</v>
      </c>
      <c r="D2084" t="s">
        <v>84</v>
      </c>
      <c r="E2084" t="s">
        <v>89</v>
      </c>
      <c r="G2084" t="s">
        <v>90</v>
      </c>
      <c r="I2084" t="s">
        <v>91</v>
      </c>
      <c r="J2084" t="s">
        <v>323</v>
      </c>
      <c r="K2084" t="s">
        <v>3919</v>
      </c>
      <c r="L2084">
        <v>15.728999999999999</v>
      </c>
      <c r="M2084">
        <v>11.01015462</v>
      </c>
      <c r="N2084">
        <v>17.934999999999999</v>
      </c>
      <c r="O2084">
        <v>11.2224042</v>
      </c>
      <c r="P2084">
        <v>15.62</v>
      </c>
      <c r="Q2084" s="86">
        <v>45821</v>
      </c>
      <c r="R2084">
        <v>4</v>
      </c>
      <c r="S2084">
        <v>1.65</v>
      </c>
      <c r="T2084">
        <v>0.75</v>
      </c>
      <c r="V2084" t="s">
        <v>5101</v>
      </c>
      <c r="W2084">
        <v>5</v>
      </c>
      <c r="X2084" s="86">
        <v>45777</v>
      </c>
      <c r="Y2084">
        <v>3</v>
      </c>
      <c r="Z2084" s="86">
        <v>45777</v>
      </c>
      <c r="AA2084">
        <v>2</v>
      </c>
      <c r="AB2084">
        <v>3</v>
      </c>
      <c r="AC2084" t="s">
        <v>156</v>
      </c>
    </row>
    <row r="2085" spans="1:29" x14ac:dyDescent="0.2">
      <c r="A2085" t="s">
        <v>5102</v>
      </c>
      <c r="B2085" t="s">
        <v>5103</v>
      </c>
      <c r="C2085" t="s">
        <v>5102</v>
      </c>
      <c r="D2085" t="s">
        <v>84</v>
      </c>
      <c r="E2085" t="s">
        <v>89</v>
      </c>
      <c r="G2085" t="s">
        <v>90</v>
      </c>
      <c r="H2085" t="s">
        <v>1196</v>
      </c>
      <c r="I2085" t="s">
        <v>91</v>
      </c>
      <c r="L2085">
        <v>15.635999999999999</v>
      </c>
      <c r="M2085">
        <v>10.904848189999999</v>
      </c>
      <c r="N2085">
        <v>17.797000000000001</v>
      </c>
      <c r="O2085">
        <v>11.175656630000001</v>
      </c>
      <c r="P2085">
        <v>15.510999999999999</v>
      </c>
      <c r="Q2085" s="86">
        <v>45821</v>
      </c>
      <c r="S2085">
        <v>0.75</v>
      </c>
      <c r="W2085">
        <v>5</v>
      </c>
      <c r="X2085" s="86">
        <v>45777</v>
      </c>
      <c r="Y2085">
        <v>3</v>
      </c>
      <c r="Z2085" s="86">
        <v>45777</v>
      </c>
      <c r="AB2085">
        <v>3</v>
      </c>
      <c r="AC2085" t="s">
        <v>156</v>
      </c>
    </row>
    <row r="2086" spans="1:29" x14ac:dyDescent="0.2">
      <c r="A2086" t="s">
        <v>5104</v>
      </c>
      <c r="B2086" t="s">
        <v>5105</v>
      </c>
      <c r="C2086" t="s">
        <v>5104</v>
      </c>
      <c r="D2086" t="s">
        <v>84</v>
      </c>
      <c r="E2086" t="s">
        <v>89</v>
      </c>
      <c r="G2086" t="s">
        <v>90</v>
      </c>
      <c r="I2086" t="s">
        <v>91</v>
      </c>
      <c r="J2086" t="s">
        <v>323</v>
      </c>
      <c r="K2086" t="s">
        <v>3919</v>
      </c>
      <c r="L2086">
        <v>15.635999999999999</v>
      </c>
      <c r="M2086">
        <v>10.904390530000001</v>
      </c>
      <c r="N2086">
        <v>17.797999999999998</v>
      </c>
      <c r="O2086">
        <v>11.17648033</v>
      </c>
      <c r="P2086">
        <v>15.512</v>
      </c>
      <c r="Q2086" s="86">
        <v>45821</v>
      </c>
      <c r="R2086">
        <v>4</v>
      </c>
      <c r="S2086">
        <v>1.55</v>
      </c>
      <c r="T2086">
        <v>0.65</v>
      </c>
      <c r="V2086" t="s">
        <v>5106</v>
      </c>
      <c r="W2086">
        <v>5</v>
      </c>
      <c r="X2086" s="86">
        <v>45777</v>
      </c>
      <c r="Y2086">
        <v>3</v>
      </c>
      <c r="Z2086" s="86">
        <v>45777</v>
      </c>
      <c r="AA2086">
        <v>3</v>
      </c>
      <c r="AB2086">
        <v>3</v>
      </c>
      <c r="AC2086" t="s">
        <v>156</v>
      </c>
    </row>
    <row r="2087" spans="1:29" x14ac:dyDescent="0.2">
      <c r="A2087" t="s">
        <v>5107</v>
      </c>
      <c r="B2087" t="s">
        <v>5108</v>
      </c>
      <c r="C2087" t="s">
        <v>5107</v>
      </c>
      <c r="D2087" t="s">
        <v>84</v>
      </c>
      <c r="E2087" t="s">
        <v>89</v>
      </c>
      <c r="G2087" t="s">
        <v>90</v>
      </c>
      <c r="S2087">
        <v>0.65</v>
      </c>
      <c r="W2087">
        <v>5</v>
      </c>
      <c r="X2087" s="86">
        <v>45579</v>
      </c>
      <c r="AB2087">
        <v>3</v>
      </c>
      <c r="AC2087" t="s">
        <v>156</v>
      </c>
    </row>
    <row r="2088" spans="1:29" x14ac:dyDescent="0.2">
      <c r="A2088" t="s">
        <v>5109</v>
      </c>
      <c r="B2088" t="s">
        <v>5110</v>
      </c>
      <c r="C2088" t="s">
        <v>5109</v>
      </c>
      <c r="D2088" t="s">
        <v>84</v>
      </c>
      <c r="E2088" t="s">
        <v>89</v>
      </c>
      <c r="F2088" t="s">
        <v>642</v>
      </c>
      <c r="G2088" t="s">
        <v>90</v>
      </c>
      <c r="I2088" t="s">
        <v>91</v>
      </c>
      <c r="J2088" t="s">
        <v>323</v>
      </c>
      <c r="K2088" t="s">
        <v>2967</v>
      </c>
      <c r="L2088">
        <v>17.451000000000001</v>
      </c>
      <c r="M2088">
        <v>16.204877010000001</v>
      </c>
      <c r="N2088">
        <v>16.437000000000001</v>
      </c>
      <c r="O2088">
        <v>14.8646873</v>
      </c>
      <c r="P2088">
        <v>11.048</v>
      </c>
      <c r="Q2088" s="86">
        <v>45821</v>
      </c>
      <c r="S2088">
        <v>0.82</v>
      </c>
      <c r="T2088">
        <v>0.75</v>
      </c>
      <c r="V2088" t="s">
        <v>5111</v>
      </c>
      <c r="W2088">
        <v>6</v>
      </c>
      <c r="X2088" s="86">
        <v>45747</v>
      </c>
      <c r="Y2088">
        <v>6</v>
      </c>
      <c r="Z2088" s="86">
        <v>44895</v>
      </c>
      <c r="AA2088">
        <v>4</v>
      </c>
      <c r="AB2088">
        <v>4</v>
      </c>
      <c r="AC2088" t="s">
        <v>127</v>
      </c>
    </row>
    <row r="2089" spans="1:29" x14ac:dyDescent="0.2">
      <c r="A2089" t="s">
        <v>5112</v>
      </c>
      <c r="B2089" t="s">
        <v>5113</v>
      </c>
      <c r="C2089" t="s">
        <v>5112</v>
      </c>
      <c r="D2089" t="s">
        <v>84</v>
      </c>
      <c r="E2089" t="s">
        <v>89</v>
      </c>
      <c r="F2089" t="s">
        <v>642</v>
      </c>
      <c r="G2089" t="s">
        <v>90</v>
      </c>
      <c r="I2089" t="s">
        <v>91</v>
      </c>
      <c r="J2089" t="s">
        <v>323</v>
      </c>
      <c r="K2089" t="s">
        <v>1022</v>
      </c>
      <c r="L2089">
        <v>24.54</v>
      </c>
      <c r="M2089">
        <v>20.951090910000001</v>
      </c>
      <c r="N2089">
        <v>21.234000000000002</v>
      </c>
      <c r="O2089">
        <v>18.37239082</v>
      </c>
      <c r="P2089">
        <v>18.428000000000001</v>
      </c>
      <c r="Q2089" s="86">
        <v>45821</v>
      </c>
      <c r="S2089">
        <v>0.54</v>
      </c>
      <c r="T2089">
        <v>0.5</v>
      </c>
      <c r="V2089" t="s">
        <v>5114</v>
      </c>
      <c r="W2089">
        <v>6</v>
      </c>
      <c r="X2089" s="86">
        <v>45694</v>
      </c>
      <c r="Y2089">
        <v>5</v>
      </c>
      <c r="Z2089" s="86">
        <v>45691</v>
      </c>
      <c r="AA2089">
        <v>4</v>
      </c>
      <c r="AB2089">
        <v>3</v>
      </c>
      <c r="AC2089" t="s">
        <v>156</v>
      </c>
    </row>
    <row r="2090" spans="1:29" x14ac:dyDescent="0.2">
      <c r="A2090" t="s">
        <v>5115</v>
      </c>
      <c r="B2090" t="s">
        <v>5116</v>
      </c>
      <c r="C2090" t="s">
        <v>5115</v>
      </c>
      <c r="D2090" t="s">
        <v>84</v>
      </c>
      <c r="E2090" t="s">
        <v>116</v>
      </c>
      <c r="F2090" t="s">
        <v>117</v>
      </c>
      <c r="G2090" t="s">
        <v>90</v>
      </c>
      <c r="I2090" t="s">
        <v>91</v>
      </c>
      <c r="J2090" t="s">
        <v>323</v>
      </c>
      <c r="L2090">
        <v>49.024500000000003</v>
      </c>
      <c r="M2090">
        <v>56.157991979999998</v>
      </c>
      <c r="N2090">
        <v>52.107900000000001</v>
      </c>
      <c r="O2090">
        <v>68.717412179999997</v>
      </c>
      <c r="P2090">
        <v>66.431399999999996</v>
      </c>
      <c r="Q2090" s="86">
        <v>45821</v>
      </c>
      <c r="V2090" t="s">
        <v>5117</v>
      </c>
      <c r="AB2090">
        <v>5</v>
      </c>
      <c r="AC2090" t="s">
        <v>86</v>
      </c>
    </row>
    <row r="2091" spans="1:29" x14ac:dyDescent="0.2">
      <c r="A2091" t="s">
        <v>5118</v>
      </c>
      <c r="B2091" t="s">
        <v>5119</v>
      </c>
      <c r="C2091" t="s">
        <v>5118</v>
      </c>
      <c r="D2091" t="s">
        <v>84</v>
      </c>
      <c r="E2091" t="s">
        <v>89</v>
      </c>
      <c r="F2091" t="s">
        <v>642</v>
      </c>
      <c r="G2091" t="s">
        <v>90</v>
      </c>
      <c r="I2091" t="s">
        <v>91</v>
      </c>
      <c r="J2091" t="s">
        <v>323</v>
      </c>
      <c r="K2091" t="s">
        <v>1236</v>
      </c>
      <c r="L2091">
        <v>10.098000000000001</v>
      </c>
      <c r="M2091">
        <v>10.06503114</v>
      </c>
      <c r="N2091">
        <v>9.6880000000000006</v>
      </c>
      <c r="O2091">
        <v>9.5775549909999995</v>
      </c>
      <c r="P2091">
        <v>10.71</v>
      </c>
      <c r="Q2091" s="86">
        <v>45821</v>
      </c>
      <c r="S2091">
        <v>0.21</v>
      </c>
      <c r="T2091">
        <v>0.1</v>
      </c>
      <c r="V2091" t="s">
        <v>5120</v>
      </c>
      <c r="W2091">
        <v>5</v>
      </c>
      <c r="X2091" s="86">
        <v>45735</v>
      </c>
      <c r="Y2091">
        <v>4</v>
      </c>
      <c r="Z2091" s="86">
        <v>44897</v>
      </c>
      <c r="AA2091">
        <v>3</v>
      </c>
      <c r="AB2091">
        <v>3</v>
      </c>
      <c r="AC2091" t="s">
        <v>156</v>
      </c>
    </row>
    <row r="2092" spans="1:29" x14ac:dyDescent="0.2">
      <c r="A2092" t="s">
        <v>5121</v>
      </c>
      <c r="B2092" t="s">
        <v>5122</v>
      </c>
      <c r="C2092" t="s">
        <v>5121</v>
      </c>
      <c r="D2092" t="s">
        <v>84</v>
      </c>
      <c r="E2092" t="s">
        <v>89</v>
      </c>
      <c r="G2092" t="s">
        <v>90</v>
      </c>
      <c r="L2092">
        <v>6.3019999999999996</v>
      </c>
      <c r="M2092">
        <v>6.5544587429999996</v>
      </c>
      <c r="N2092">
        <v>6.71</v>
      </c>
      <c r="O2092">
        <v>5.80368656</v>
      </c>
      <c r="P2092">
        <v>5.0270000000000001</v>
      </c>
      <c r="Q2092" s="86">
        <v>45821</v>
      </c>
      <c r="W2092">
        <v>4</v>
      </c>
      <c r="X2092" s="86">
        <v>45706</v>
      </c>
      <c r="Y2092">
        <v>3</v>
      </c>
      <c r="Z2092" s="86">
        <v>44897</v>
      </c>
      <c r="AB2092">
        <v>3</v>
      </c>
      <c r="AC2092" t="s">
        <v>156</v>
      </c>
    </row>
    <row r="2093" spans="1:29" x14ac:dyDescent="0.2">
      <c r="A2093" t="s">
        <v>5123</v>
      </c>
      <c r="B2093" t="s">
        <v>5124</v>
      </c>
      <c r="C2093" t="s">
        <v>5123</v>
      </c>
      <c r="D2093" t="s">
        <v>84</v>
      </c>
      <c r="E2093" t="s">
        <v>89</v>
      </c>
      <c r="F2093" t="s">
        <v>642</v>
      </c>
      <c r="G2093" t="s">
        <v>90</v>
      </c>
      <c r="I2093" t="s">
        <v>91</v>
      </c>
      <c r="J2093" t="s">
        <v>323</v>
      </c>
      <c r="K2093" t="s">
        <v>1236</v>
      </c>
      <c r="L2093">
        <v>6.3049999999999997</v>
      </c>
      <c r="M2093">
        <v>6.5576419850000001</v>
      </c>
      <c r="N2093">
        <v>6.7140000000000004</v>
      </c>
      <c r="O2093">
        <v>5.8115066110000004</v>
      </c>
      <c r="P2093">
        <v>5.0330000000000004</v>
      </c>
      <c r="Q2093" s="86">
        <v>45821</v>
      </c>
      <c r="S2093">
        <v>0.17</v>
      </c>
      <c r="T2093">
        <v>0.1</v>
      </c>
      <c r="V2093" t="s">
        <v>5125</v>
      </c>
      <c r="W2093">
        <v>4</v>
      </c>
      <c r="X2093" s="86">
        <v>45706</v>
      </c>
      <c r="Y2093">
        <v>3</v>
      </c>
      <c r="Z2093" s="86">
        <v>44897</v>
      </c>
      <c r="AA2093">
        <v>2</v>
      </c>
      <c r="AB2093">
        <v>3</v>
      </c>
      <c r="AC2093" t="s">
        <v>156</v>
      </c>
    </row>
    <row r="2094" spans="1:29" x14ac:dyDescent="0.2">
      <c r="A2094" t="s">
        <v>5126</v>
      </c>
      <c r="B2094" t="s">
        <v>5127</v>
      </c>
      <c r="C2094" t="s">
        <v>5126</v>
      </c>
      <c r="D2094" t="s">
        <v>84</v>
      </c>
      <c r="E2094" t="s">
        <v>89</v>
      </c>
      <c r="G2094" t="s">
        <v>90</v>
      </c>
      <c r="I2094" t="s">
        <v>91</v>
      </c>
      <c r="L2094">
        <v>8.4719999999999995</v>
      </c>
      <c r="M2094">
        <v>8.9134555140000007</v>
      </c>
      <c r="N2094">
        <v>9.5730000000000004</v>
      </c>
      <c r="O2094">
        <v>9.5747550189999995</v>
      </c>
      <c r="P2094">
        <v>8.3059999999999992</v>
      </c>
      <c r="Q2094" s="86">
        <v>45821</v>
      </c>
      <c r="S2094">
        <v>0.89</v>
      </c>
      <c r="W2094">
        <v>5</v>
      </c>
      <c r="X2094" s="86">
        <v>45777</v>
      </c>
      <c r="Y2094">
        <v>3</v>
      </c>
      <c r="Z2094" s="86">
        <v>45777</v>
      </c>
      <c r="AB2094">
        <v>3</v>
      </c>
      <c r="AC2094" t="s">
        <v>156</v>
      </c>
    </row>
    <row r="2095" spans="1:29" x14ac:dyDescent="0.2">
      <c r="A2095" t="s">
        <v>16326</v>
      </c>
      <c r="B2095" t="s">
        <v>16327</v>
      </c>
      <c r="C2095" t="s">
        <v>16326</v>
      </c>
      <c r="D2095" t="s">
        <v>84</v>
      </c>
      <c r="E2095" t="s">
        <v>89</v>
      </c>
      <c r="G2095" t="s">
        <v>90</v>
      </c>
      <c r="H2095" t="s">
        <v>16039</v>
      </c>
      <c r="I2095" t="s">
        <v>91</v>
      </c>
      <c r="L2095">
        <v>18.085000000000001</v>
      </c>
      <c r="M2095">
        <v>14.3239527</v>
      </c>
      <c r="N2095">
        <v>19.12</v>
      </c>
      <c r="O2095">
        <v>14.083075150000001</v>
      </c>
      <c r="P2095">
        <v>14.513</v>
      </c>
      <c r="Q2095" s="86">
        <v>45821</v>
      </c>
      <c r="S2095">
        <v>0.15</v>
      </c>
      <c r="W2095">
        <v>6</v>
      </c>
      <c r="X2095" s="86">
        <v>45737</v>
      </c>
      <c r="Y2095">
        <v>7</v>
      </c>
      <c r="Z2095" s="86">
        <v>45657</v>
      </c>
      <c r="AB2095">
        <v>5</v>
      </c>
      <c r="AC2095" t="s">
        <v>86</v>
      </c>
    </row>
    <row r="2096" spans="1:29" x14ac:dyDescent="0.2">
      <c r="A2096" t="s">
        <v>16895</v>
      </c>
      <c r="B2096" t="s">
        <v>16896</v>
      </c>
      <c r="C2096" t="s">
        <v>16895</v>
      </c>
      <c r="D2096" t="s">
        <v>84</v>
      </c>
      <c r="E2096" t="s">
        <v>89</v>
      </c>
      <c r="G2096" t="s">
        <v>90</v>
      </c>
      <c r="H2096" t="s">
        <v>225</v>
      </c>
      <c r="I2096" t="s">
        <v>91</v>
      </c>
      <c r="L2096">
        <v>18.100000000000001</v>
      </c>
      <c r="M2096">
        <v>14.330513290000001</v>
      </c>
      <c r="N2096">
        <v>19.129000000000001</v>
      </c>
      <c r="O2096">
        <v>14.09549535</v>
      </c>
      <c r="P2096">
        <v>14.526999999999999</v>
      </c>
      <c r="Q2096" s="86">
        <v>45821</v>
      </c>
      <c r="S2096">
        <v>0.15</v>
      </c>
      <c r="W2096">
        <v>6</v>
      </c>
      <c r="X2096" s="86">
        <v>45737</v>
      </c>
      <c r="Y2096">
        <v>4</v>
      </c>
      <c r="Z2096" s="86">
        <v>45657</v>
      </c>
      <c r="AB2096">
        <v>3</v>
      </c>
      <c r="AC2096" t="s">
        <v>156</v>
      </c>
    </row>
    <row r="2097" spans="1:29" x14ac:dyDescent="0.2">
      <c r="A2097" t="s">
        <v>5128</v>
      </c>
      <c r="B2097" t="s">
        <v>5129</v>
      </c>
      <c r="C2097" t="s">
        <v>5128</v>
      </c>
      <c r="D2097" t="s">
        <v>84</v>
      </c>
      <c r="G2097" t="s">
        <v>90</v>
      </c>
      <c r="K2097" t="s">
        <v>1082</v>
      </c>
      <c r="L2097">
        <v>18.094999999999999</v>
      </c>
      <c r="M2097">
        <v>14.33481972</v>
      </c>
      <c r="N2097">
        <v>19.13</v>
      </c>
      <c r="O2097">
        <v>14.09612373</v>
      </c>
      <c r="P2097">
        <v>14.529</v>
      </c>
      <c r="Q2097" s="86">
        <v>45821</v>
      </c>
      <c r="S2097">
        <v>0.2</v>
      </c>
      <c r="W2097">
        <v>6</v>
      </c>
      <c r="X2097" s="86">
        <v>45737</v>
      </c>
      <c r="Y2097">
        <v>7</v>
      </c>
      <c r="Z2097" s="86">
        <v>45657</v>
      </c>
      <c r="AB2097">
        <v>5</v>
      </c>
      <c r="AC2097" t="s">
        <v>86</v>
      </c>
    </row>
    <row r="2098" spans="1:29" x14ac:dyDescent="0.2">
      <c r="A2098" t="s">
        <v>5130</v>
      </c>
      <c r="B2098" t="s">
        <v>5131</v>
      </c>
      <c r="C2098" t="s">
        <v>5130</v>
      </c>
      <c r="D2098" t="s">
        <v>84</v>
      </c>
      <c r="E2098" t="s">
        <v>89</v>
      </c>
      <c r="G2098" t="s">
        <v>90</v>
      </c>
      <c r="H2098" t="s">
        <v>196</v>
      </c>
      <c r="I2098" t="s">
        <v>91</v>
      </c>
      <c r="L2098">
        <v>18.096</v>
      </c>
      <c r="M2098">
        <v>14.32696486</v>
      </c>
      <c r="N2098">
        <v>19.125</v>
      </c>
      <c r="O2098">
        <v>14.093063280000001</v>
      </c>
      <c r="P2098">
        <v>14.541</v>
      </c>
      <c r="Q2098" s="86">
        <v>45821</v>
      </c>
      <c r="S2098">
        <v>0.2</v>
      </c>
      <c r="W2098">
        <v>6</v>
      </c>
      <c r="X2098" s="86">
        <v>45737</v>
      </c>
      <c r="Y2098">
        <v>4</v>
      </c>
      <c r="Z2098" s="86">
        <v>45657</v>
      </c>
      <c r="AB2098">
        <v>3</v>
      </c>
      <c r="AC2098" t="s">
        <v>156</v>
      </c>
    </row>
    <row r="2099" spans="1:29" x14ac:dyDescent="0.2">
      <c r="A2099" t="s">
        <v>5132</v>
      </c>
      <c r="B2099" t="s">
        <v>5133</v>
      </c>
      <c r="C2099" t="s">
        <v>5132</v>
      </c>
      <c r="D2099" t="s">
        <v>84</v>
      </c>
      <c r="E2099" t="s">
        <v>89</v>
      </c>
      <c r="G2099" t="s">
        <v>90</v>
      </c>
      <c r="I2099" t="s">
        <v>91</v>
      </c>
      <c r="J2099" t="s">
        <v>323</v>
      </c>
      <c r="L2099">
        <v>6.6769999999999996</v>
      </c>
      <c r="M2099">
        <v>6.4595786889999998</v>
      </c>
      <c r="N2099">
        <v>6.7610000000000001</v>
      </c>
      <c r="O2099">
        <v>5.928741864</v>
      </c>
      <c r="P2099">
        <v>5.6139999999999999</v>
      </c>
      <c r="Q2099" s="86">
        <v>45821</v>
      </c>
      <c r="S2099">
        <v>0.31</v>
      </c>
      <c r="T2099">
        <v>0.15</v>
      </c>
      <c r="V2099" t="s">
        <v>5134</v>
      </c>
      <c r="W2099">
        <v>4</v>
      </c>
      <c r="X2099" s="86">
        <v>45777</v>
      </c>
      <c r="Y2099">
        <v>3</v>
      </c>
      <c r="Z2099" s="86">
        <v>45777</v>
      </c>
      <c r="AA2099">
        <v>2</v>
      </c>
      <c r="AB2099">
        <v>3</v>
      </c>
      <c r="AC2099" t="s">
        <v>156</v>
      </c>
    </row>
    <row r="2100" spans="1:29" x14ac:dyDescent="0.2">
      <c r="A2100" t="s">
        <v>5135</v>
      </c>
      <c r="B2100" t="s">
        <v>5136</v>
      </c>
      <c r="C2100" t="s">
        <v>5135</v>
      </c>
      <c r="D2100" t="s">
        <v>84</v>
      </c>
      <c r="G2100" t="s">
        <v>90</v>
      </c>
      <c r="J2100" t="s">
        <v>643</v>
      </c>
      <c r="L2100">
        <v>8.7799999999999994</v>
      </c>
      <c r="M2100">
        <v>8.2434567689999998</v>
      </c>
      <c r="N2100">
        <v>8.5869999999999997</v>
      </c>
      <c r="O2100">
        <v>7.3700456909999996</v>
      </c>
      <c r="P2100">
        <v>7.2690000000000001</v>
      </c>
      <c r="Q2100" s="86">
        <v>45821</v>
      </c>
      <c r="S2100">
        <v>0.31</v>
      </c>
      <c r="V2100" t="s">
        <v>5137</v>
      </c>
      <c r="W2100">
        <v>5</v>
      </c>
      <c r="X2100" s="86">
        <v>45777</v>
      </c>
      <c r="Y2100">
        <v>4</v>
      </c>
      <c r="Z2100" s="86">
        <v>45777</v>
      </c>
      <c r="AB2100">
        <v>3</v>
      </c>
      <c r="AC2100" t="s">
        <v>156</v>
      </c>
    </row>
    <row r="2101" spans="1:29" x14ac:dyDescent="0.2">
      <c r="A2101" t="s">
        <v>5138</v>
      </c>
      <c r="B2101" t="s">
        <v>5139</v>
      </c>
      <c r="C2101" t="s">
        <v>5138</v>
      </c>
      <c r="D2101" t="s">
        <v>84</v>
      </c>
      <c r="F2101" t="s">
        <v>117</v>
      </c>
      <c r="G2101" t="s">
        <v>90</v>
      </c>
      <c r="J2101" t="s">
        <v>643</v>
      </c>
      <c r="L2101">
        <v>86.671700000000001</v>
      </c>
      <c r="M2101">
        <v>93.084149530000005</v>
      </c>
      <c r="N2101">
        <v>61.231299999999997</v>
      </c>
      <c r="O2101">
        <v>73.658608099999995</v>
      </c>
      <c r="P2101">
        <v>64.931747849999994</v>
      </c>
      <c r="Q2101" s="86">
        <v>45434</v>
      </c>
      <c r="V2101" t="s">
        <v>5140</v>
      </c>
      <c r="AB2101">
        <v>5</v>
      </c>
      <c r="AC2101" t="s">
        <v>86</v>
      </c>
    </row>
    <row r="2102" spans="1:29" x14ac:dyDescent="0.2">
      <c r="A2102" t="s">
        <v>5141</v>
      </c>
      <c r="B2102" t="s">
        <v>5142</v>
      </c>
      <c r="C2102" t="s">
        <v>5141</v>
      </c>
      <c r="D2102" t="s">
        <v>84</v>
      </c>
      <c r="E2102" t="s">
        <v>116</v>
      </c>
      <c r="G2102" t="s">
        <v>90</v>
      </c>
      <c r="L2102">
        <v>147.22020000000001</v>
      </c>
      <c r="M2102">
        <v>156.49767879999999</v>
      </c>
      <c r="N2102">
        <v>171.81450000000001</v>
      </c>
      <c r="O2102">
        <v>202.78988939999999</v>
      </c>
      <c r="P2102">
        <v>97.637600000000006</v>
      </c>
      <c r="Q2102" s="86">
        <v>45821</v>
      </c>
      <c r="AB2102">
        <v>5</v>
      </c>
      <c r="AC2102" t="s">
        <v>86</v>
      </c>
    </row>
    <row r="2103" spans="1:29" x14ac:dyDescent="0.2">
      <c r="A2103" t="s">
        <v>5143</v>
      </c>
      <c r="B2103" t="s">
        <v>5144</v>
      </c>
      <c r="C2103" t="s">
        <v>5143</v>
      </c>
      <c r="D2103" t="s">
        <v>84</v>
      </c>
      <c r="E2103" t="s">
        <v>293</v>
      </c>
      <c r="F2103" t="s">
        <v>642</v>
      </c>
      <c r="G2103" t="s">
        <v>348</v>
      </c>
      <c r="I2103" t="s">
        <v>91</v>
      </c>
      <c r="J2103" t="s">
        <v>323</v>
      </c>
      <c r="K2103" t="s">
        <v>3701</v>
      </c>
      <c r="Q2103" s="86">
        <v>45154</v>
      </c>
      <c r="AA2103">
        <v>2</v>
      </c>
      <c r="AB2103">
        <v>5</v>
      </c>
      <c r="AC2103" t="s">
        <v>86</v>
      </c>
    </row>
    <row r="2104" spans="1:29" x14ac:dyDescent="0.2">
      <c r="A2104" t="s">
        <v>5145</v>
      </c>
      <c r="B2104" t="s">
        <v>5146</v>
      </c>
      <c r="C2104" t="s">
        <v>5145</v>
      </c>
      <c r="D2104" t="s">
        <v>84</v>
      </c>
      <c r="E2104" t="s">
        <v>116</v>
      </c>
      <c r="G2104" t="s">
        <v>90</v>
      </c>
      <c r="L2104">
        <v>19.8857</v>
      </c>
      <c r="M2104">
        <v>157.25888710000001</v>
      </c>
      <c r="N2104">
        <v>25.500499999999999</v>
      </c>
      <c r="O2104">
        <v>224.37814409999999</v>
      </c>
      <c r="P2104">
        <v>312.88389999999998</v>
      </c>
      <c r="Q2104" s="86">
        <v>45821</v>
      </c>
      <c r="AB2104">
        <v>4</v>
      </c>
      <c r="AC2104" t="s">
        <v>127</v>
      </c>
    </row>
    <row r="2105" spans="1:29" x14ac:dyDescent="0.2">
      <c r="A2105" t="s">
        <v>5147</v>
      </c>
      <c r="B2105" t="s">
        <v>5148</v>
      </c>
      <c r="C2105" t="s">
        <v>5147</v>
      </c>
      <c r="D2105" t="s">
        <v>84</v>
      </c>
      <c r="E2105" t="s">
        <v>89</v>
      </c>
      <c r="G2105" t="s">
        <v>90</v>
      </c>
      <c r="H2105" t="s">
        <v>2291</v>
      </c>
      <c r="I2105" t="s">
        <v>91</v>
      </c>
      <c r="L2105">
        <v>5.6479999999999997</v>
      </c>
      <c r="M2105">
        <v>5.816731227</v>
      </c>
      <c r="N2105">
        <v>5.7949999999999999</v>
      </c>
      <c r="O2105">
        <v>3.8129328170000001</v>
      </c>
      <c r="P2105">
        <v>3.165</v>
      </c>
      <c r="Q2105" s="86">
        <v>45821</v>
      </c>
      <c r="S2105">
        <v>0.5</v>
      </c>
      <c r="W2105">
        <v>4</v>
      </c>
      <c r="X2105" s="86">
        <v>45737</v>
      </c>
      <c r="Y2105">
        <v>2</v>
      </c>
      <c r="Z2105" s="86">
        <v>45657</v>
      </c>
      <c r="AB2105">
        <v>2</v>
      </c>
      <c r="AC2105" t="s">
        <v>153</v>
      </c>
    </row>
    <row r="2106" spans="1:29" x14ac:dyDescent="0.2">
      <c r="A2106" t="s">
        <v>5149</v>
      </c>
      <c r="B2106" t="s">
        <v>5150</v>
      </c>
      <c r="C2106" t="s">
        <v>5149</v>
      </c>
      <c r="D2106" t="s">
        <v>84</v>
      </c>
      <c r="E2106" t="s">
        <v>89</v>
      </c>
      <c r="G2106" t="s">
        <v>90</v>
      </c>
      <c r="I2106" t="s">
        <v>91</v>
      </c>
      <c r="L2106">
        <v>12.044</v>
      </c>
      <c r="M2106">
        <v>10.583218390000001</v>
      </c>
      <c r="N2106">
        <v>11.673</v>
      </c>
      <c r="O2106">
        <v>9.8662954959999993</v>
      </c>
      <c r="P2106">
        <v>10.137</v>
      </c>
      <c r="Q2106" s="86">
        <v>45821</v>
      </c>
      <c r="S2106">
        <v>0.48</v>
      </c>
      <c r="W2106">
        <v>6</v>
      </c>
      <c r="X2106" s="86">
        <v>45778</v>
      </c>
      <c r="Y2106">
        <v>3</v>
      </c>
      <c r="Z2106" s="86">
        <v>43220</v>
      </c>
      <c r="AB2106">
        <v>3</v>
      </c>
      <c r="AC2106" t="s">
        <v>156</v>
      </c>
    </row>
    <row r="2107" spans="1:29" x14ac:dyDescent="0.2">
      <c r="A2107" t="s">
        <v>5151</v>
      </c>
      <c r="B2107" t="s">
        <v>5152</v>
      </c>
      <c r="C2107" t="s">
        <v>5151</v>
      </c>
      <c r="D2107" t="s">
        <v>84</v>
      </c>
      <c r="E2107" t="s">
        <v>89</v>
      </c>
      <c r="G2107" t="s">
        <v>90</v>
      </c>
      <c r="I2107" t="s">
        <v>91</v>
      </c>
      <c r="L2107">
        <v>16.097000000000001</v>
      </c>
      <c r="M2107">
        <v>12.99072162</v>
      </c>
      <c r="N2107">
        <v>14.135</v>
      </c>
      <c r="O2107">
        <v>13.103337829999999</v>
      </c>
      <c r="P2107">
        <v>13.404</v>
      </c>
      <c r="Q2107" s="86">
        <v>45821</v>
      </c>
      <c r="S2107">
        <v>0.25</v>
      </c>
      <c r="W2107">
        <v>6</v>
      </c>
      <c r="X2107" s="86">
        <v>45778</v>
      </c>
      <c r="Y2107">
        <v>4</v>
      </c>
      <c r="Z2107" s="86">
        <v>43220</v>
      </c>
      <c r="AB2107">
        <v>3</v>
      </c>
      <c r="AC2107" t="s">
        <v>156</v>
      </c>
    </row>
    <row r="2108" spans="1:29" x14ac:dyDescent="0.2">
      <c r="A2108" t="s">
        <v>5153</v>
      </c>
      <c r="B2108" t="s">
        <v>5154</v>
      </c>
      <c r="C2108" t="s">
        <v>5153</v>
      </c>
      <c r="D2108" t="s">
        <v>84</v>
      </c>
      <c r="E2108" t="s">
        <v>89</v>
      </c>
      <c r="G2108" t="s">
        <v>90</v>
      </c>
      <c r="I2108" t="s">
        <v>91</v>
      </c>
      <c r="L2108">
        <v>20.367000000000001</v>
      </c>
      <c r="M2108">
        <v>17.848963990000001</v>
      </c>
      <c r="N2108">
        <v>19.337</v>
      </c>
      <c r="O2108">
        <v>15.131531450000001</v>
      </c>
      <c r="P2108">
        <v>15.061</v>
      </c>
      <c r="Q2108" s="86">
        <v>45821</v>
      </c>
      <c r="S2108">
        <v>0.57999999999999996</v>
      </c>
      <c r="W2108">
        <v>7</v>
      </c>
      <c r="X2108" s="86">
        <v>45777</v>
      </c>
      <c r="Y2108">
        <v>5</v>
      </c>
      <c r="Z2108" s="86">
        <v>45777</v>
      </c>
      <c r="AB2108">
        <v>3</v>
      </c>
      <c r="AC2108" t="s">
        <v>156</v>
      </c>
    </row>
    <row r="2109" spans="1:29" x14ac:dyDescent="0.2">
      <c r="A2109" t="s">
        <v>5155</v>
      </c>
      <c r="B2109" t="s">
        <v>5156</v>
      </c>
      <c r="C2109" t="s">
        <v>5155</v>
      </c>
      <c r="D2109" t="s">
        <v>84</v>
      </c>
      <c r="E2109" t="s">
        <v>89</v>
      </c>
      <c r="G2109" t="s">
        <v>90</v>
      </c>
      <c r="I2109" t="s">
        <v>91</v>
      </c>
      <c r="J2109" t="s">
        <v>323</v>
      </c>
      <c r="L2109">
        <v>11.696</v>
      </c>
      <c r="M2109">
        <v>4.4924043559999998</v>
      </c>
      <c r="N2109">
        <v>11.271000000000001</v>
      </c>
      <c r="O2109">
        <v>2.0804789370000001</v>
      </c>
      <c r="P2109">
        <v>7.7590000000000003</v>
      </c>
      <c r="Q2109" s="86">
        <v>45821</v>
      </c>
      <c r="S2109">
        <v>0.6</v>
      </c>
      <c r="V2109" t="s">
        <v>5157</v>
      </c>
      <c r="W2109">
        <v>4</v>
      </c>
      <c r="X2109" s="86">
        <v>45777</v>
      </c>
      <c r="Y2109">
        <v>3</v>
      </c>
      <c r="Z2109" s="86">
        <v>45777</v>
      </c>
      <c r="AA2109">
        <v>2</v>
      </c>
      <c r="AB2109">
        <v>3</v>
      </c>
      <c r="AC2109" t="s">
        <v>156</v>
      </c>
    </row>
    <row r="2110" spans="1:29" x14ac:dyDescent="0.2">
      <c r="A2110" t="s">
        <v>5158</v>
      </c>
      <c r="B2110" t="s">
        <v>5159</v>
      </c>
      <c r="C2110" t="s">
        <v>5158</v>
      </c>
      <c r="D2110" t="s">
        <v>84</v>
      </c>
      <c r="E2110" t="s">
        <v>89</v>
      </c>
      <c r="F2110" t="s">
        <v>642</v>
      </c>
      <c r="G2110" t="s">
        <v>90</v>
      </c>
      <c r="I2110" t="s">
        <v>91</v>
      </c>
      <c r="J2110" t="s">
        <v>323</v>
      </c>
      <c r="K2110" t="s">
        <v>1118</v>
      </c>
      <c r="L2110">
        <v>21.722000000000001</v>
      </c>
      <c r="M2110">
        <v>17.04742573</v>
      </c>
      <c r="N2110">
        <v>23.24</v>
      </c>
      <c r="O2110">
        <v>15.00785407</v>
      </c>
      <c r="P2110">
        <v>15.993</v>
      </c>
      <c r="Q2110" s="86">
        <v>45821</v>
      </c>
      <c r="S2110">
        <v>0.93</v>
      </c>
      <c r="T2110">
        <v>0.95</v>
      </c>
      <c r="V2110" t="s">
        <v>5160</v>
      </c>
      <c r="W2110">
        <v>6</v>
      </c>
      <c r="X2110" s="86">
        <v>45777</v>
      </c>
      <c r="Y2110">
        <v>4</v>
      </c>
      <c r="Z2110" s="86">
        <v>45747</v>
      </c>
      <c r="AA2110">
        <v>3</v>
      </c>
      <c r="AB2110">
        <v>3</v>
      </c>
      <c r="AC2110" t="s">
        <v>156</v>
      </c>
    </row>
    <row r="2111" spans="1:29" x14ac:dyDescent="0.2">
      <c r="A2111" t="s">
        <v>5161</v>
      </c>
      <c r="B2111" t="s">
        <v>4897</v>
      </c>
      <c r="C2111" t="s">
        <v>5161</v>
      </c>
      <c r="D2111" t="s">
        <v>84</v>
      </c>
      <c r="E2111" t="s">
        <v>116</v>
      </c>
      <c r="F2111" t="s">
        <v>117</v>
      </c>
      <c r="G2111" t="s">
        <v>90</v>
      </c>
      <c r="I2111" t="s">
        <v>91</v>
      </c>
      <c r="J2111" t="s">
        <v>323</v>
      </c>
      <c r="Q2111" s="86">
        <v>45154</v>
      </c>
      <c r="V2111" t="s">
        <v>5162</v>
      </c>
      <c r="AA2111">
        <v>4</v>
      </c>
      <c r="AB2111">
        <v>5</v>
      </c>
      <c r="AC2111" t="s">
        <v>86</v>
      </c>
    </row>
    <row r="2112" spans="1:29" x14ac:dyDescent="0.2">
      <c r="A2112" t="s">
        <v>5163</v>
      </c>
      <c r="B2112" t="s">
        <v>5164</v>
      </c>
      <c r="C2112" t="s">
        <v>5163</v>
      </c>
      <c r="D2112" t="s">
        <v>84</v>
      </c>
      <c r="E2112" t="s">
        <v>89</v>
      </c>
      <c r="G2112" t="s">
        <v>294</v>
      </c>
      <c r="L2112">
        <v>17.295999999999999</v>
      </c>
      <c r="M2112">
        <v>10.972641230000001</v>
      </c>
      <c r="N2112">
        <v>16.942</v>
      </c>
      <c r="O2112">
        <v>9.1343090779999994</v>
      </c>
      <c r="P2112">
        <v>10.643000000000001</v>
      </c>
      <c r="Q2112" s="86">
        <v>45821</v>
      </c>
      <c r="W2112">
        <v>6</v>
      </c>
      <c r="X2112" s="86">
        <v>45747</v>
      </c>
      <c r="Y2112">
        <v>4</v>
      </c>
      <c r="Z2112" s="86">
        <v>45747</v>
      </c>
      <c r="AB2112">
        <v>3</v>
      </c>
      <c r="AC2112" t="s">
        <v>156</v>
      </c>
    </row>
    <row r="2113" spans="1:29" x14ac:dyDescent="0.2">
      <c r="A2113" t="s">
        <v>5165</v>
      </c>
      <c r="B2113" t="s">
        <v>5166</v>
      </c>
      <c r="C2113" t="s">
        <v>5165</v>
      </c>
      <c r="D2113" t="s">
        <v>84</v>
      </c>
      <c r="E2113" t="s">
        <v>89</v>
      </c>
      <c r="G2113" t="s">
        <v>90</v>
      </c>
      <c r="I2113" t="s">
        <v>91</v>
      </c>
      <c r="J2113" t="s">
        <v>323</v>
      </c>
      <c r="L2113">
        <v>13.991</v>
      </c>
      <c r="M2113">
        <v>11.116201820000001</v>
      </c>
      <c r="N2113">
        <v>14.13</v>
      </c>
      <c r="O2113">
        <v>13.242972849999999</v>
      </c>
      <c r="P2113">
        <v>14.808999999999999</v>
      </c>
      <c r="Q2113" s="86">
        <v>45821</v>
      </c>
      <c r="S2113">
        <v>0.67</v>
      </c>
      <c r="T2113">
        <v>0.6</v>
      </c>
      <c r="V2113" t="s">
        <v>5167</v>
      </c>
      <c r="W2113">
        <v>5</v>
      </c>
      <c r="X2113" s="86">
        <v>45808</v>
      </c>
      <c r="Y2113">
        <v>4</v>
      </c>
      <c r="Z2113" s="86">
        <v>45808</v>
      </c>
      <c r="AA2113">
        <v>3</v>
      </c>
      <c r="AB2113">
        <v>3</v>
      </c>
      <c r="AC2113" t="s">
        <v>156</v>
      </c>
    </row>
    <row r="2114" spans="1:29" x14ac:dyDescent="0.2">
      <c r="A2114" t="s">
        <v>5168</v>
      </c>
      <c r="B2114" t="s">
        <v>5169</v>
      </c>
      <c r="C2114" t="s">
        <v>5168</v>
      </c>
      <c r="D2114" t="s">
        <v>84</v>
      </c>
      <c r="E2114" t="s">
        <v>89</v>
      </c>
      <c r="G2114" t="s">
        <v>90</v>
      </c>
      <c r="I2114" t="s">
        <v>91</v>
      </c>
      <c r="J2114" t="s">
        <v>323</v>
      </c>
      <c r="K2114" t="s">
        <v>1048</v>
      </c>
      <c r="L2114">
        <v>14.01</v>
      </c>
      <c r="M2114">
        <v>11.12579946</v>
      </c>
      <c r="N2114">
        <v>14.153</v>
      </c>
      <c r="O2114">
        <v>13.244525749999999</v>
      </c>
      <c r="P2114">
        <v>14.792</v>
      </c>
      <c r="Q2114" s="86">
        <v>45821</v>
      </c>
      <c r="S2114">
        <v>0.62</v>
      </c>
      <c r="T2114">
        <v>0.6</v>
      </c>
      <c r="W2114">
        <v>5</v>
      </c>
      <c r="X2114" s="86">
        <v>45808</v>
      </c>
      <c r="Y2114">
        <v>4</v>
      </c>
      <c r="Z2114" s="86">
        <v>45808</v>
      </c>
      <c r="AA2114">
        <v>3</v>
      </c>
      <c r="AB2114">
        <v>3</v>
      </c>
      <c r="AC2114" t="s">
        <v>156</v>
      </c>
    </row>
    <row r="2115" spans="1:29" x14ac:dyDescent="0.2">
      <c r="A2115" t="s">
        <v>5170</v>
      </c>
      <c r="B2115" t="s">
        <v>5171</v>
      </c>
      <c r="C2115" t="s">
        <v>5170</v>
      </c>
      <c r="D2115" t="s">
        <v>84</v>
      </c>
      <c r="E2115" t="s">
        <v>89</v>
      </c>
      <c r="G2115" t="s">
        <v>90</v>
      </c>
      <c r="I2115" t="s">
        <v>91</v>
      </c>
      <c r="J2115" t="s">
        <v>323</v>
      </c>
      <c r="L2115">
        <v>19.713999999999999</v>
      </c>
      <c r="M2115">
        <v>12.9249288</v>
      </c>
      <c r="N2115">
        <v>19.440000000000001</v>
      </c>
      <c r="O2115">
        <v>13.11500738</v>
      </c>
      <c r="P2115">
        <v>15.292999999999999</v>
      </c>
      <c r="Q2115" s="86">
        <v>45821</v>
      </c>
      <c r="S2115">
        <v>0.63</v>
      </c>
      <c r="T2115">
        <v>0.6</v>
      </c>
      <c r="V2115" t="s">
        <v>5172</v>
      </c>
      <c r="W2115">
        <v>6</v>
      </c>
      <c r="X2115" s="86">
        <v>45808</v>
      </c>
      <c r="Y2115">
        <v>4</v>
      </c>
      <c r="Z2115" s="86">
        <v>45808</v>
      </c>
      <c r="AA2115">
        <v>3</v>
      </c>
      <c r="AB2115">
        <v>3</v>
      </c>
      <c r="AC2115" t="s">
        <v>156</v>
      </c>
    </row>
    <row r="2116" spans="1:29" x14ac:dyDescent="0.2">
      <c r="A2116" t="s">
        <v>5173</v>
      </c>
      <c r="B2116" t="s">
        <v>5174</v>
      </c>
      <c r="C2116" t="s">
        <v>5173</v>
      </c>
      <c r="D2116" t="s">
        <v>84</v>
      </c>
      <c r="E2116" t="s">
        <v>89</v>
      </c>
      <c r="F2116" t="s">
        <v>642</v>
      </c>
      <c r="G2116" t="s">
        <v>90</v>
      </c>
      <c r="I2116" t="s">
        <v>91</v>
      </c>
      <c r="J2116" t="s">
        <v>323</v>
      </c>
      <c r="K2116" t="s">
        <v>3815</v>
      </c>
      <c r="L2116">
        <v>16.591999999999999</v>
      </c>
      <c r="M2116">
        <v>12.655237</v>
      </c>
      <c r="N2116">
        <v>15.006</v>
      </c>
      <c r="O2116">
        <v>11.21717331</v>
      </c>
      <c r="P2116">
        <v>11.35</v>
      </c>
      <c r="Q2116" s="86">
        <v>45821</v>
      </c>
      <c r="S2116">
        <v>0.87</v>
      </c>
      <c r="T2116">
        <v>0.87</v>
      </c>
      <c r="W2116">
        <v>6</v>
      </c>
      <c r="X2116" s="86">
        <v>45808</v>
      </c>
      <c r="Y2116">
        <v>4</v>
      </c>
      <c r="Z2116" s="86">
        <v>45392</v>
      </c>
      <c r="AA2116">
        <v>3</v>
      </c>
      <c r="AB2116">
        <v>3</v>
      </c>
      <c r="AC2116" t="s">
        <v>156</v>
      </c>
    </row>
    <row r="2117" spans="1:29" x14ac:dyDescent="0.2">
      <c r="A2117" t="s">
        <v>5175</v>
      </c>
      <c r="B2117" t="s">
        <v>5176</v>
      </c>
      <c r="C2117" t="s">
        <v>5175</v>
      </c>
      <c r="D2117" t="s">
        <v>84</v>
      </c>
      <c r="E2117" t="s">
        <v>89</v>
      </c>
      <c r="G2117" t="s">
        <v>90</v>
      </c>
      <c r="I2117" t="s">
        <v>91</v>
      </c>
      <c r="L2117">
        <v>8.2089999999999996</v>
      </c>
      <c r="M2117">
        <v>7.9776914950000002</v>
      </c>
      <c r="N2117">
        <v>8.1219999999999999</v>
      </c>
      <c r="O2117">
        <v>6.1463539239999996</v>
      </c>
      <c r="P2117">
        <v>4.6449999999999996</v>
      </c>
      <c r="Q2117" s="86">
        <v>45821</v>
      </c>
      <c r="W2117">
        <v>5</v>
      </c>
      <c r="X2117" s="86">
        <v>45808</v>
      </c>
      <c r="AB2117">
        <v>3</v>
      </c>
      <c r="AC2117" t="s">
        <v>156</v>
      </c>
    </row>
    <row r="2118" spans="1:29" x14ac:dyDescent="0.2">
      <c r="A2118" t="s">
        <v>5177</v>
      </c>
      <c r="B2118" t="s">
        <v>5178</v>
      </c>
      <c r="C2118" t="s">
        <v>5177</v>
      </c>
      <c r="D2118" t="s">
        <v>84</v>
      </c>
      <c r="E2118" t="s">
        <v>89</v>
      </c>
      <c r="G2118" t="s">
        <v>90</v>
      </c>
      <c r="I2118" t="s">
        <v>91</v>
      </c>
      <c r="J2118" t="s">
        <v>323</v>
      </c>
      <c r="K2118" t="s">
        <v>1082</v>
      </c>
      <c r="L2118">
        <v>5.66</v>
      </c>
      <c r="M2118">
        <v>5.9423668630000002</v>
      </c>
      <c r="N2118">
        <v>6.3970000000000002</v>
      </c>
      <c r="O2118">
        <v>4.7305449020000001</v>
      </c>
      <c r="P2118">
        <v>3.9660000000000002</v>
      </c>
      <c r="Q2118" s="86">
        <v>45821</v>
      </c>
      <c r="S2118">
        <v>0.61</v>
      </c>
      <c r="V2118" t="s">
        <v>5179</v>
      </c>
      <c r="W2118">
        <v>4</v>
      </c>
      <c r="X2118" s="86">
        <v>45737</v>
      </c>
      <c r="Y2118">
        <v>2</v>
      </c>
      <c r="Z2118" s="86">
        <v>45657</v>
      </c>
      <c r="AA2118">
        <v>2</v>
      </c>
      <c r="AB2118">
        <v>2</v>
      </c>
      <c r="AC2118" t="s">
        <v>153</v>
      </c>
    </row>
    <row r="2119" spans="1:29" x14ac:dyDescent="0.2">
      <c r="A2119" t="s">
        <v>5180</v>
      </c>
      <c r="B2119" t="s">
        <v>5181</v>
      </c>
      <c r="C2119" t="s">
        <v>5180</v>
      </c>
      <c r="D2119" t="s">
        <v>84</v>
      </c>
      <c r="E2119" t="s">
        <v>89</v>
      </c>
      <c r="G2119" t="s">
        <v>90</v>
      </c>
      <c r="I2119" t="s">
        <v>91</v>
      </c>
      <c r="J2119" t="s">
        <v>323</v>
      </c>
      <c r="K2119" t="s">
        <v>1082</v>
      </c>
      <c r="L2119">
        <v>6.5209999999999999</v>
      </c>
      <c r="M2119">
        <v>6.6528270059999999</v>
      </c>
      <c r="N2119">
        <v>7.1150000000000002</v>
      </c>
      <c r="O2119">
        <v>5.6793744159999999</v>
      </c>
      <c r="P2119">
        <v>5.0069999999999997</v>
      </c>
      <c r="Q2119" s="86">
        <v>45821</v>
      </c>
      <c r="S2119">
        <v>0.61</v>
      </c>
      <c r="V2119" t="s">
        <v>5182</v>
      </c>
      <c r="W2119">
        <v>4</v>
      </c>
      <c r="X2119" s="86">
        <v>45737</v>
      </c>
      <c r="Y2119">
        <v>3</v>
      </c>
      <c r="Z2119" s="86">
        <v>45657</v>
      </c>
      <c r="AA2119">
        <v>2</v>
      </c>
      <c r="AB2119">
        <v>3</v>
      </c>
      <c r="AC2119" t="s">
        <v>156</v>
      </c>
    </row>
    <row r="2120" spans="1:29" x14ac:dyDescent="0.2">
      <c r="A2120" t="s">
        <v>5183</v>
      </c>
      <c r="B2120" t="s">
        <v>5184</v>
      </c>
      <c r="C2120" t="s">
        <v>5183</v>
      </c>
      <c r="D2120" t="s">
        <v>84</v>
      </c>
      <c r="E2120" t="s">
        <v>89</v>
      </c>
      <c r="G2120" t="s">
        <v>90</v>
      </c>
      <c r="I2120" t="s">
        <v>91</v>
      </c>
      <c r="J2120" t="s">
        <v>323</v>
      </c>
      <c r="K2120" t="s">
        <v>1082</v>
      </c>
      <c r="L2120">
        <v>7.5869999999999997</v>
      </c>
      <c r="M2120">
        <v>7.5051774450000002</v>
      </c>
      <c r="N2120">
        <v>7.9770000000000003</v>
      </c>
      <c r="O2120">
        <v>6.7405848329999998</v>
      </c>
      <c r="P2120">
        <v>6.556</v>
      </c>
      <c r="Q2120" s="86">
        <v>45821</v>
      </c>
      <c r="S2120">
        <v>0.61</v>
      </c>
      <c r="V2120" t="s">
        <v>5185</v>
      </c>
      <c r="W2120">
        <v>4</v>
      </c>
      <c r="X2120" s="86">
        <v>45737</v>
      </c>
      <c r="Y2120">
        <v>3</v>
      </c>
      <c r="Z2120" s="86">
        <v>45657</v>
      </c>
      <c r="AA2120">
        <v>2</v>
      </c>
      <c r="AB2120">
        <v>3</v>
      </c>
      <c r="AC2120" t="s">
        <v>156</v>
      </c>
    </row>
    <row r="2121" spans="1:29" x14ac:dyDescent="0.2">
      <c r="A2121" t="s">
        <v>5186</v>
      </c>
      <c r="B2121" t="s">
        <v>5187</v>
      </c>
      <c r="C2121" t="s">
        <v>5186</v>
      </c>
      <c r="D2121" t="s">
        <v>84</v>
      </c>
      <c r="E2121" t="s">
        <v>89</v>
      </c>
      <c r="G2121" t="s">
        <v>90</v>
      </c>
      <c r="I2121" t="s">
        <v>91</v>
      </c>
      <c r="J2121" t="s">
        <v>323</v>
      </c>
      <c r="K2121" t="s">
        <v>1670</v>
      </c>
      <c r="L2121">
        <v>10.577</v>
      </c>
      <c r="M2121">
        <v>11.05153488</v>
      </c>
      <c r="N2121">
        <v>11.84</v>
      </c>
      <c r="O2121">
        <v>13.15769587</v>
      </c>
      <c r="P2121">
        <v>9.2799999999999994</v>
      </c>
      <c r="Q2121" s="86">
        <v>45474</v>
      </c>
      <c r="S2121">
        <v>0.35</v>
      </c>
      <c r="T2121">
        <v>0.3</v>
      </c>
      <c r="V2121" t="s">
        <v>5188</v>
      </c>
      <c r="W2121">
        <v>5</v>
      </c>
      <c r="X2121" s="86">
        <v>45516</v>
      </c>
      <c r="Y2121">
        <v>3</v>
      </c>
      <c r="Z2121" s="86">
        <v>45516</v>
      </c>
      <c r="AA2121">
        <v>3</v>
      </c>
      <c r="AB2121">
        <v>3</v>
      </c>
      <c r="AC2121" t="s">
        <v>156</v>
      </c>
    </row>
    <row r="2122" spans="1:29" x14ac:dyDescent="0.2">
      <c r="A2122" t="s">
        <v>5189</v>
      </c>
      <c r="B2122" t="s">
        <v>5190</v>
      </c>
      <c r="C2122" t="s">
        <v>5189</v>
      </c>
      <c r="D2122" t="s">
        <v>84</v>
      </c>
      <c r="E2122" t="s">
        <v>89</v>
      </c>
      <c r="G2122" t="s">
        <v>90</v>
      </c>
      <c r="H2122" t="s">
        <v>1196</v>
      </c>
      <c r="I2122" t="s">
        <v>91</v>
      </c>
      <c r="L2122">
        <v>11.116</v>
      </c>
      <c r="M2122">
        <v>10.82706481</v>
      </c>
      <c r="N2122">
        <v>11.138999999999999</v>
      </c>
      <c r="O2122">
        <v>11.02361631</v>
      </c>
      <c r="P2122">
        <v>9.3089999999999993</v>
      </c>
      <c r="Q2122" s="86">
        <v>45821</v>
      </c>
      <c r="S2122">
        <v>0.65</v>
      </c>
      <c r="W2122">
        <v>5</v>
      </c>
      <c r="X2122" s="86">
        <v>45558</v>
      </c>
      <c r="Y2122">
        <v>3</v>
      </c>
      <c r="Z2122" s="86">
        <v>45047</v>
      </c>
      <c r="AB2122">
        <v>3</v>
      </c>
      <c r="AC2122" t="s">
        <v>156</v>
      </c>
    </row>
    <row r="2123" spans="1:29" x14ac:dyDescent="0.2">
      <c r="A2123" t="s">
        <v>5191</v>
      </c>
      <c r="B2123" t="s">
        <v>5192</v>
      </c>
      <c r="C2123" t="s">
        <v>5191</v>
      </c>
      <c r="D2123" t="s">
        <v>84</v>
      </c>
      <c r="E2123" t="s">
        <v>89</v>
      </c>
      <c r="G2123" t="s">
        <v>90</v>
      </c>
      <c r="H2123" t="s">
        <v>1196</v>
      </c>
      <c r="I2123" t="s">
        <v>91</v>
      </c>
      <c r="L2123">
        <v>11.089</v>
      </c>
      <c r="M2123">
        <v>10.82189337</v>
      </c>
      <c r="N2123">
        <v>11.132999999999999</v>
      </c>
      <c r="O2123">
        <v>11.01478796</v>
      </c>
      <c r="P2123">
        <v>9.3109999999999999</v>
      </c>
      <c r="Q2123" s="86">
        <v>45821</v>
      </c>
      <c r="S2123">
        <v>0.65</v>
      </c>
      <c r="W2123">
        <v>5</v>
      </c>
      <c r="X2123" s="86">
        <v>45558</v>
      </c>
      <c r="Y2123">
        <v>3</v>
      </c>
      <c r="Z2123" s="86">
        <v>45047</v>
      </c>
      <c r="AB2123">
        <v>3</v>
      </c>
      <c r="AC2123" t="s">
        <v>156</v>
      </c>
    </row>
    <row r="2124" spans="1:29" x14ac:dyDescent="0.2">
      <c r="A2124" t="s">
        <v>5193</v>
      </c>
      <c r="B2124" t="s">
        <v>5194</v>
      </c>
      <c r="C2124" t="s">
        <v>5193</v>
      </c>
      <c r="D2124" t="s">
        <v>84</v>
      </c>
      <c r="E2124" t="s">
        <v>89</v>
      </c>
      <c r="G2124" t="s">
        <v>90</v>
      </c>
      <c r="L2124">
        <v>11.117000000000001</v>
      </c>
      <c r="M2124">
        <v>10.826566720000001</v>
      </c>
      <c r="N2124">
        <v>11.138</v>
      </c>
      <c r="O2124">
        <v>11.02366849</v>
      </c>
      <c r="P2124">
        <v>9.3119999999999994</v>
      </c>
      <c r="Q2124" s="86">
        <v>45821</v>
      </c>
      <c r="W2124">
        <v>5</v>
      </c>
      <c r="X2124" s="86">
        <v>45558</v>
      </c>
      <c r="Y2124">
        <v>3</v>
      </c>
      <c r="Z2124" s="86">
        <v>45047</v>
      </c>
      <c r="AB2124">
        <v>3</v>
      </c>
      <c r="AC2124" t="s">
        <v>156</v>
      </c>
    </row>
    <row r="2125" spans="1:29" x14ac:dyDescent="0.2">
      <c r="A2125" t="s">
        <v>5195</v>
      </c>
      <c r="B2125" t="s">
        <v>5196</v>
      </c>
      <c r="C2125" t="s">
        <v>5195</v>
      </c>
      <c r="D2125" t="s">
        <v>84</v>
      </c>
      <c r="E2125" t="s">
        <v>116</v>
      </c>
      <c r="G2125" t="s">
        <v>90</v>
      </c>
      <c r="H2125" t="s">
        <v>196</v>
      </c>
      <c r="AB2125">
        <v>2</v>
      </c>
      <c r="AC2125" t="s">
        <v>153</v>
      </c>
    </row>
    <row r="2126" spans="1:29" x14ac:dyDescent="0.2">
      <c r="A2126" t="s">
        <v>5197</v>
      </c>
      <c r="B2126" t="s">
        <v>5198</v>
      </c>
      <c r="C2126" t="s">
        <v>5197</v>
      </c>
      <c r="D2126" t="s">
        <v>84</v>
      </c>
      <c r="E2126" t="s">
        <v>89</v>
      </c>
      <c r="G2126" t="s">
        <v>90</v>
      </c>
      <c r="H2126" t="s">
        <v>1989</v>
      </c>
      <c r="I2126" t="s">
        <v>91</v>
      </c>
      <c r="L2126">
        <v>14.981</v>
      </c>
      <c r="M2126">
        <v>15.67558365</v>
      </c>
      <c r="N2126">
        <v>16.277999999999999</v>
      </c>
      <c r="O2126">
        <v>13.040387770000001</v>
      </c>
      <c r="P2126">
        <v>10.845000000000001</v>
      </c>
      <c r="Q2126" s="86">
        <v>45821</v>
      </c>
      <c r="S2126">
        <v>1</v>
      </c>
      <c r="W2126">
        <v>6</v>
      </c>
      <c r="X2126" s="86">
        <v>45789</v>
      </c>
      <c r="AB2126">
        <v>4</v>
      </c>
      <c r="AC2126" t="s">
        <v>127</v>
      </c>
    </row>
    <row r="2127" spans="1:29" x14ac:dyDescent="0.2">
      <c r="A2127" t="s">
        <v>5199</v>
      </c>
      <c r="B2127" t="s">
        <v>5200</v>
      </c>
      <c r="C2127" t="s">
        <v>5199</v>
      </c>
      <c r="D2127" t="s">
        <v>84</v>
      </c>
      <c r="E2127" t="s">
        <v>434</v>
      </c>
      <c r="G2127" t="s">
        <v>348</v>
      </c>
      <c r="H2127" t="s">
        <v>5201</v>
      </c>
      <c r="I2127" t="s">
        <v>91</v>
      </c>
      <c r="AB2127">
        <v>5</v>
      </c>
      <c r="AC2127" t="s">
        <v>86</v>
      </c>
    </row>
    <row r="2128" spans="1:29" x14ac:dyDescent="0.2">
      <c r="A2128" t="s">
        <v>5202</v>
      </c>
      <c r="B2128" t="s">
        <v>5203</v>
      </c>
      <c r="C2128" t="s">
        <v>5202</v>
      </c>
      <c r="D2128" t="s">
        <v>84</v>
      </c>
      <c r="E2128" t="s">
        <v>1164</v>
      </c>
      <c r="F2128" t="s">
        <v>642</v>
      </c>
      <c r="G2128" t="s">
        <v>90</v>
      </c>
      <c r="I2128" t="s">
        <v>91</v>
      </c>
      <c r="J2128" t="s">
        <v>323</v>
      </c>
      <c r="K2128" t="s">
        <v>4986</v>
      </c>
      <c r="L2128">
        <v>20.012</v>
      </c>
      <c r="M2128">
        <v>19.407521339999999</v>
      </c>
      <c r="N2128">
        <v>21.273</v>
      </c>
      <c r="O2128">
        <v>17.90800295</v>
      </c>
      <c r="P2128">
        <v>16.704999999999998</v>
      </c>
      <c r="Q2128" s="86">
        <v>45821</v>
      </c>
      <c r="R2128">
        <v>7</v>
      </c>
      <c r="S2128">
        <v>0.56999999999999995</v>
      </c>
      <c r="T2128">
        <v>0.5</v>
      </c>
      <c r="V2128" t="s">
        <v>5204</v>
      </c>
      <c r="W2128">
        <v>6</v>
      </c>
      <c r="X2128" s="86">
        <v>45714</v>
      </c>
      <c r="Y2128">
        <v>4</v>
      </c>
      <c r="Z2128" s="86">
        <v>44169</v>
      </c>
      <c r="AA2128">
        <v>4</v>
      </c>
      <c r="AB2128">
        <v>3</v>
      </c>
      <c r="AC2128" t="s">
        <v>156</v>
      </c>
    </row>
    <row r="2129" spans="1:29" x14ac:dyDescent="0.2">
      <c r="A2129" t="s">
        <v>5205</v>
      </c>
      <c r="B2129" t="s">
        <v>5206</v>
      </c>
      <c r="C2129" t="s">
        <v>5205</v>
      </c>
      <c r="D2129" t="s">
        <v>84</v>
      </c>
      <c r="E2129" t="s">
        <v>89</v>
      </c>
      <c r="G2129" t="s">
        <v>90</v>
      </c>
      <c r="I2129" t="s">
        <v>91</v>
      </c>
      <c r="L2129">
        <v>8.7929999999999993</v>
      </c>
      <c r="M2129">
        <v>8.7213438649999997</v>
      </c>
      <c r="N2129">
        <v>9.0229999999999997</v>
      </c>
      <c r="O2129">
        <v>7.8922868629999998</v>
      </c>
      <c r="P2129">
        <v>7.7279999999999998</v>
      </c>
      <c r="Q2129" s="86">
        <v>45821</v>
      </c>
      <c r="S2129">
        <v>0.41</v>
      </c>
      <c r="Y2129">
        <v>3</v>
      </c>
      <c r="Z2129" s="86">
        <v>45657</v>
      </c>
      <c r="AB2129">
        <v>3</v>
      </c>
      <c r="AC2129" t="s">
        <v>156</v>
      </c>
    </row>
    <row r="2130" spans="1:29" x14ac:dyDescent="0.2">
      <c r="A2130" t="s">
        <v>5207</v>
      </c>
      <c r="B2130" t="s">
        <v>5208</v>
      </c>
      <c r="C2130" t="s">
        <v>5207</v>
      </c>
      <c r="D2130" t="s">
        <v>84</v>
      </c>
      <c r="E2130" t="s">
        <v>89</v>
      </c>
      <c r="G2130" t="s">
        <v>90</v>
      </c>
      <c r="I2130" t="s">
        <v>91</v>
      </c>
      <c r="L2130">
        <v>11.21</v>
      </c>
      <c r="M2130">
        <v>9.7208822880000003</v>
      </c>
      <c r="N2130">
        <v>9.8840000000000003</v>
      </c>
      <c r="O2130">
        <v>8.5962149090000004</v>
      </c>
      <c r="P2130">
        <v>7.2240000000000002</v>
      </c>
      <c r="Q2130" s="86">
        <v>45821</v>
      </c>
      <c r="S2130">
        <v>0.64</v>
      </c>
      <c r="W2130">
        <v>6</v>
      </c>
      <c r="X2130" s="86">
        <v>45694</v>
      </c>
      <c r="Y2130">
        <v>4</v>
      </c>
      <c r="Z2130" s="86">
        <v>45691</v>
      </c>
      <c r="AB2130">
        <v>3</v>
      </c>
      <c r="AC2130" t="s">
        <v>156</v>
      </c>
    </row>
    <row r="2131" spans="1:29" x14ac:dyDescent="0.2">
      <c r="A2131" t="s">
        <v>5209</v>
      </c>
      <c r="B2131" t="s">
        <v>5210</v>
      </c>
      <c r="C2131" t="s">
        <v>5209</v>
      </c>
      <c r="D2131" t="s">
        <v>84</v>
      </c>
      <c r="E2131" t="s">
        <v>116</v>
      </c>
      <c r="G2131" t="s">
        <v>90</v>
      </c>
      <c r="H2131" t="s">
        <v>196</v>
      </c>
      <c r="AB2131">
        <v>2</v>
      </c>
      <c r="AC2131" t="s">
        <v>153</v>
      </c>
    </row>
    <row r="2132" spans="1:29" x14ac:dyDescent="0.2">
      <c r="A2132" t="s">
        <v>5211</v>
      </c>
      <c r="B2132" t="s">
        <v>5212</v>
      </c>
      <c r="C2132" t="s">
        <v>5211</v>
      </c>
      <c r="D2132" t="s">
        <v>84</v>
      </c>
      <c r="E2132" t="s">
        <v>434</v>
      </c>
      <c r="F2132" t="s">
        <v>117</v>
      </c>
      <c r="G2132" t="s">
        <v>90</v>
      </c>
      <c r="I2132" t="s">
        <v>91</v>
      </c>
      <c r="J2132" t="s">
        <v>323</v>
      </c>
      <c r="Q2132" s="86">
        <v>45154</v>
      </c>
      <c r="AA2132">
        <v>1</v>
      </c>
      <c r="AB2132">
        <v>2</v>
      </c>
      <c r="AC2132" t="s">
        <v>153</v>
      </c>
    </row>
    <row r="2133" spans="1:29" x14ac:dyDescent="0.2">
      <c r="A2133" t="s">
        <v>5213</v>
      </c>
      <c r="B2133" t="s">
        <v>5214</v>
      </c>
      <c r="C2133" t="s">
        <v>5213</v>
      </c>
      <c r="D2133" t="s">
        <v>84</v>
      </c>
      <c r="E2133" t="s">
        <v>1164</v>
      </c>
      <c r="G2133" t="s">
        <v>90</v>
      </c>
      <c r="I2133" t="s">
        <v>91</v>
      </c>
      <c r="J2133" t="s">
        <v>323</v>
      </c>
      <c r="K2133" t="s">
        <v>1549</v>
      </c>
      <c r="L2133">
        <v>2.9830000000000001</v>
      </c>
      <c r="M2133">
        <v>3.2937915499999999</v>
      </c>
      <c r="N2133">
        <v>3.649</v>
      </c>
      <c r="O2133">
        <v>2.4098370949999999</v>
      </c>
      <c r="P2133">
        <v>1.5389999999999999</v>
      </c>
      <c r="Q2133" s="86">
        <v>45821</v>
      </c>
      <c r="S2133">
        <v>0.4</v>
      </c>
      <c r="T2133">
        <v>0.35</v>
      </c>
      <c r="W2133">
        <v>3</v>
      </c>
      <c r="X2133" s="86">
        <v>45747</v>
      </c>
      <c r="Y2133">
        <v>2</v>
      </c>
      <c r="Z2133" s="86">
        <v>45747</v>
      </c>
      <c r="AA2133">
        <v>1</v>
      </c>
      <c r="AB2133">
        <v>2</v>
      </c>
      <c r="AC2133" t="s">
        <v>153</v>
      </c>
    </row>
    <row r="2134" spans="1:29" x14ac:dyDescent="0.2">
      <c r="A2134" t="s">
        <v>5215</v>
      </c>
      <c r="B2134" t="s">
        <v>5216</v>
      </c>
      <c r="C2134" t="s">
        <v>5215</v>
      </c>
      <c r="D2134" t="s">
        <v>84</v>
      </c>
      <c r="E2134" t="s">
        <v>89</v>
      </c>
      <c r="G2134" t="s">
        <v>90</v>
      </c>
      <c r="L2134">
        <v>8.782</v>
      </c>
      <c r="M2134">
        <v>8.9410858290000004</v>
      </c>
      <c r="N2134">
        <v>8.8770000000000007</v>
      </c>
      <c r="O2134">
        <v>6.794647962</v>
      </c>
      <c r="P2134">
        <v>4.6050000000000004</v>
      </c>
      <c r="Q2134" s="86">
        <v>45821</v>
      </c>
      <c r="W2134">
        <v>5</v>
      </c>
      <c r="X2134" s="86">
        <v>45747</v>
      </c>
      <c r="Y2134">
        <v>3</v>
      </c>
      <c r="Z2134" s="86">
        <v>45747</v>
      </c>
      <c r="AB2134">
        <v>3</v>
      </c>
      <c r="AC2134" t="s">
        <v>156</v>
      </c>
    </row>
    <row r="2135" spans="1:29" x14ac:dyDescent="0.2">
      <c r="A2135" t="s">
        <v>5217</v>
      </c>
      <c r="B2135" t="s">
        <v>5218</v>
      </c>
      <c r="C2135" t="s">
        <v>5217</v>
      </c>
      <c r="D2135" t="s">
        <v>84</v>
      </c>
      <c r="E2135" t="s">
        <v>116</v>
      </c>
      <c r="F2135" t="s">
        <v>117</v>
      </c>
      <c r="G2135" t="s">
        <v>90</v>
      </c>
      <c r="I2135" t="s">
        <v>91</v>
      </c>
      <c r="J2135" t="s">
        <v>323</v>
      </c>
      <c r="L2135">
        <v>205.60929999999999</v>
      </c>
      <c r="M2135">
        <v>161.7705991</v>
      </c>
      <c r="N2135">
        <v>182.4813</v>
      </c>
      <c r="O2135">
        <v>187.55295849999999</v>
      </c>
      <c r="P2135">
        <v>69.762</v>
      </c>
      <c r="Q2135" s="86">
        <v>45821</v>
      </c>
      <c r="V2135" t="s">
        <v>5219</v>
      </c>
      <c r="AB2135">
        <v>5</v>
      </c>
      <c r="AC2135" t="s">
        <v>86</v>
      </c>
    </row>
    <row r="2136" spans="1:29" x14ac:dyDescent="0.2">
      <c r="A2136" t="s">
        <v>5220</v>
      </c>
      <c r="B2136" t="s">
        <v>5221</v>
      </c>
      <c r="C2136" t="s">
        <v>5220</v>
      </c>
      <c r="D2136" t="s">
        <v>84</v>
      </c>
      <c r="E2136" t="s">
        <v>116</v>
      </c>
      <c r="G2136" t="s">
        <v>90</v>
      </c>
      <c r="H2136" t="s">
        <v>196</v>
      </c>
      <c r="AB2136">
        <v>2</v>
      </c>
      <c r="AC2136" t="s">
        <v>153</v>
      </c>
    </row>
    <row r="2137" spans="1:29" x14ac:dyDescent="0.2">
      <c r="A2137" t="s">
        <v>5222</v>
      </c>
      <c r="B2137" t="s">
        <v>5223</v>
      </c>
      <c r="C2137" t="s">
        <v>5222</v>
      </c>
      <c r="D2137" t="s">
        <v>84</v>
      </c>
      <c r="E2137" t="s">
        <v>89</v>
      </c>
      <c r="G2137" t="s">
        <v>90</v>
      </c>
      <c r="I2137" t="s">
        <v>91</v>
      </c>
      <c r="J2137" t="s">
        <v>323</v>
      </c>
      <c r="K2137" t="s">
        <v>1055</v>
      </c>
      <c r="L2137">
        <v>12.756</v>
      </c>
      <c r="M2137">
        <v>11.78855881</v>
      </c>
      <c r="N2137">
        <v>12.669</v>
      </c>
      <c r="O2137">
        <v>11.205826829999999</v>
      </c>
      <c r="P2137">
        <v>11.209</v>
      </c>
      <c r="Q2137" s="86">
        <v>45821</v>
      </c>
      <c r="R2137">
        <v>3</v>
      </c>
      <c r="S2137">
        <v>0.92</v>
      </c>
      <c r="T2137">
        <v>0.75</v>
      </c>
      <c r="V2137" t="s">
        <v>5224</v>
      </c>
      <c r="W2137">
        <v>6</v>
      </c>
      <c r="X2137" s="86">
        <v>45777</v>
      </c>
      <c r="Y2137">
        <v>4</v>
      </c>
      <c r="Z2137" s="86">
        <v>45777</v>
      </c>
      <c r="AA2137">
        <v>3</v>
      </c>
      <c r="AB2137">
        <v>3</v>
      </c>
      <c r="AC2137" t="s">
        <v>156</v>
      </c>
    </row>
    <row r="2138" spans="1:29" x14ac:dyDescent="0.2">
      <c r="A2138" t="s">
        <v>5225</v>
      </c>
      <c r="B2138" t="s">
        <v>5226</v>
      </c>
      <c r="C2138" t="s">
        <v>5225</v>
      </c>
      <c r="D2138" t="s">
        <v>84</v>
      </c>
      <c r="E2138" t="s">
        <v>89</v>
      </c>
      <c r="G2138" t="s">
        <v>90</v>
      </c>
      <c r="I2138" t="s">
        <v>91</v>
      </c>
      <c r="J2138" t="s">
        <v>323</v>
      </c>
      <c r="K2138" t="s">
        <v>4986</v>
      </c>
      <c r="L2138">
        <v>20.018999999999998</v>
      </c>
      <c r="M2138">
        <v>19.4137299</v>
      </c>
      <c r="N2138">
        <v>21.285</v>
      </c>
      <c r="O2138">
        <v>17.892582560000001</v>
      </c>
      <c r="P2138">
        <v>16.709</v>
      </c>
      <c r="Q2138" s="86">
        <v>45821</v>
      </c>
      <c r="R2138">
        <v>7</v>
      </c>
      <c r="S2138">
        <v>0.82</v>
      </c>
      <c r="T2138">
        <v>0.75</v>
      </c>
      <c r="V2138" t="s">
        <v>5227</v>
      </c>
      <c r="W2138">
        <v>6</v>
      </c>
      <c r="X2138" s="86">
        <v>45714</v>
      </c>
      <c r="Y2138">
        <v>4</v>
      </c>
      <c r="Z2138" s="86">
        <v>44169</v>
      </c>
      <c r="AA2138">
        <v>3</v>
      </c>
      <c r="AB2138">
        <v>3</v>
      </c>
      <c r="AC2138" t="s">
        <v>156</v>
      </c>
    </row>
    <row r="2139" spans="1:29" x14ac:dyDescent="0.2">
      <c r="A2139" t="s">
        <v>5228</v>
      </c>
      <c r="B2139" t="s">
        <v>5229</v>
      </c>
      <c r="C2139" t="s">
        <v>5228</v>
      </c>
      <c r="D2139" t="s">
        <v>84</v>
      </c>
      <c r="E2139" t="s">
        <v>89</v>
      </c>
      <c r="G2139" t="s">
        <v>90</v>
      </c>
      <c r="H2139" t="s">
        <v>150</v>
      </c>
      <c r="I2139" t="s">
        <v>91</v>
      </c>
      <c r="L2139">
        <v>15.076000000000001</v>
      </c>
      <c r="M2139">
        <v>10.888412170000001</v>
      </c>
      <c r="N2139">
        <v>16.026</v>
      </c>
      <c r="O2139">
        <v>10.54634001</v>
      </c>
      <c r="P2139">
        <v>11.856999999999999</v>
      </c>
      <c r="Q2139" s="86">
        <v>45821</v>
      </c>
      <c r="S2139">
        <v>1.01</v>
      </c>
      <c r="W2139">
        <v>5</v>
      </c>
      <c r="X2139" s="86">
        <v>45747</v>
      </c>
      <c r="Y2139">
        <v>4</v>
      </c>
      <c r="Z2139" s="86">
        <v>45747</v>
      </c>
      <c r="AB2139">
        <v>3</v>
      </c>
      <c r="AC2139" t="s">
        <v>156</v>
      </c>
    </row>
    <row r="2140" spans="1:29" x14ac:dyDescent="0.2">
      <c r="A2140" t="s">
        <v>5230</v>
      </c>
      <c r="B2140" t="s">
        <v>5231</v>
      </c>
      <c r="C2140" t="s">
        <v>5230</v>
      </c>
      <c r="D2140" t="s">
        <v>84</v>
      </c>
      <c r="E2140" t="s">
        <v>89</v>
      </c>
      <c r="G2140" t="s">
        <v>90</v>
      </c>
      <c r="I2140" t="s">
        <v>91</v>
      </c>
      <c r="J2140" t="s">
        <v>323</v>
      </c>
      <c r="K2140" t="s">
        <v>1010</v>
      </c>
      <c r="L2140">
        <v>15.115</v>
      </c>
      <c r="M2140">
        <v>10.95656561</v>
      </c>
      <c r="N2140">
        <v>16.094000000000001</v>
      </c>
      <c r="O2140">
        <v>10.718954419999999</v>
      </c>
      <c r="P2140">
        <v>11.866</v>
      </c>
      <c r="Q2140" s="86">
        <v>45821</v>
      </c>
      <c r="S2140">
        <v>1.01</v>
      </c>
      <c r="T2140">
        <v>0.75</v>
      </c>
      <c r="V2140" t="s">
        <v>5232</v>
      </c>
      <c r="W2140">
        <v>5</v>
      </c>
      <c r="X2140" s="86">
        <v>45747</v>
      </c>
      <c r="Y2140">
        <v>4</v>
      </c>
      <c r="Z2140" s="86">
        <v>45747</v>
      </c>
      <c r="AA2140">
        <v>3</v>
      </c>
      <c r="AB2140">
        <v>3</v>
      </c>
      <c r="AC2140" t="s">
        <v>156</v>
      </c>
    </row>
    <row r="2141" spans="1:29" x14ac:dyDescent="0.2">
      <c r="A2141" t="s">
        <v>5233</v>
      </c>
      <c r="B2141" t="s">
        <v>5234</v>
      </c>
      <c r="C2141" t="s">
        <v>5233</v>
      </c>
      <c r="D2141" t="s">
        <v>84</v>
      </c>
      <c r="E2141" t="s">
        <v>89</v>
      </c>
      <c r="G2141" t="s">
        <v>90</v>
      </c>
      <c r="I2141" t="s">
        <v>91</v>
      </c>
      <c r="L2141">
        <v>15.117000000000001</v>
      </c>
      <c r="M2141">
        <v>10.95708922</v>
      </c>
      <c r="N2141">
        <v>16.094999999999999</v>
      </c>
      <c r="O2141">
        <v>10.71770684</v>
      </c>
      <c r="P2141">
        <v>11.862</v>
      </c>
      <c r="Q2141" s="86">
        <v>45821</v>
      </c>
      <c r="S2141">
        <v>0.91</v>
      </c>
      <c r="W2141">
        <v>5</v>
      </c>
      <c r="X2141" s="86">
        <v>45747</v>
      </c>
      <c r="Y2141">
        <v>4</v>
      </c>
      <c r="Z2141" s="86">
        <v>45747</v>
      </c>
      <c r="AB2141">
        <v>3</v>
      </c>
      <c r="AC2141" t="s">
        <v>156</v>
      </c>
    </row>
    <row r="2142" spans="1:29" x14ac:dyDescent="0.2">
      <c r="A2142" t="s">
        <v>5235</v>
      </c>
      <c r="B2142" t="s">
        <v>5236</v>
      </c>
      <c r="C2142" t="s">
        <v>5235</v>
      </c>
      <c r="D2142" t="s">
        <v>84</v>
      </c>
      <c r="E2142" t="s">
        <v>116</v>
      </c>
      <c r="G2142" t="s">
        <v>90</v>
      </c>
      <c r="I2142" t="s">
        <v>91</v>
      </c>
      <c r="L2142">
        <v>30.571000000000002</v>
      </c>
      <c r="M2142">
        <v>30.903543039999999</v>
      </c>
      <c r="N2142">
        <v>30.465</v>
      </c>
      <c r="O2142">
        <v>32.668296380000001</v>
      </c>
      <c r="P2142">
        <v>39.686599999999999</v>
      </c>
      <c r="Q2142" s="86">
        <v>45821</v>
      </c>
      <c r="AB2142">
        <v>5</v>
      </c>
      <c r="AC2142" t="s">
        <v>86</v>
      </c>
    </row>
    <row r="2143" spans="1:29" x14ac:dyDescent="0.2">
      <c r="A2143" t="s">
        <v>5237</v>
      </c>
      <c r="B2143" t="s">
        <v>5238</v>
      </c>
      <c r="C2143" t="s">
        <v>5237</v>
      </c>
      <c r="D2143" t="s">
        <v>84</v>
      </c>
      <c r="E2143" t="s">
        <v>89</v>
      </c>
      <c r="F2143" t="s">
        <v>642</v>
      </c>
      <c r="G2143" t="s">
        <v>90</v>
      </c>
      <c r="I2143" t="s">
        <v>91</v>
      </c>
      <c r="J2143" t="s">
        <v>323</v>
      </c>
      <c r="K2143" t="s">
        <v>1712</v>
      </c>
      <c r="L2143">
        <v>30.023</v>
      </c>
      <c r="M2143">
        <v>30.725608139999999</v>
      </c>
      <c r="N2143">
        <v>28.599</v>
      </c>
      <c r="O2143">
        <v>28.501411510000001</v>
      </c>
      <c r="P2143">
        <v>26.681999999999999</v>
      </c>
      <c r="Q2143" s="86">
        <v>45821</v>
      </c>
      <c r="S2143">
        <v>0.85</v>
      </c>
      <c r="T2143">
        <v>0.7</v>
      </c>
      <c r="V2143" t="s">
        <v>5239</v>
      </c>
      <c r="W2143">
        <v>7</v>
      </c>
      <c r="X2143" s="86">
        <v>45705</v>
      </c>
      <c r="Y2143">
        <v>6</v>
      </c>
      <c r="Z2143" s="86">
        <v>45320</v>
      </c>
      <c r="AA2143">
        <v>4</v>
      </c>
      <c r="AB2143">
        <v>4</v>
      </c>
      <c r="AC2143" t="s">
        <v>127</v>
      </c>
    </row>
    <row r="2144" spans="1:29" x14ac:dyDescent="0.2">
      <c r="A2144" t="s">
        <v>5240</v>
      </c>
      <c r="B2144" t="s">
        <v>5241</v>
      </c>
      <c r="C2144" t="s">
        <v>5240</v>
      </c>
      <c r="D2144" t="s">
        <v>84</v>
      </c>
      <c r="E2144" t="s">
        <v>89</v>
      </c>
      <c r="F2144" t="s">
        <v>642</v>
      </c>
      <c r="G2144" t="s">
        <v>90</v>
      </c>
      <c r="I2144" t="s">
        <v>91</v>
      </c>
      <c r="J2144" t="s">
        <v>323</v>
      </c>
      <c r="K2144" t="s">
        <v>4459</v>
      </c>
      <c r="L2144">
        <v>4.556</v>
      </c>
      <c r="M2144">
        <v>4.2818865280000002</v>
      </c>
      <c r="N2144">
        <v>3.754</v>
      </c>
      <c r="O2144">
        <v>3.0080131309999998</v>
      </c>
      <c r="P2144">
        <v>2.9319999999999999</v>
      </c>
      <c r="Q2144" s="86">
        <v>45821</v>
      </c>
      <c r="R2144">
        <v>5</v>
      </c>
      <c r="S2144">
        <v>0.86</v>
      </c>
      <c r="T2144">
        <v>0.85</v>
      </c>
      <c r="V2144" t="s">
        <v>5242</v>
      </c>
      <c r="W2144">
        <v>4</v>
      </c>
      <c r="X2144" s="86">
        <v>45321</v>
      </c>
      <c r="Y2144">
        <v>3</v>
      </c>
      <c r="Z2144" s="86">
        <v>45181</v>
      </c>
      <c r="AA2144">
        <v>2</v>
      </c>
      <c r="AB2144">
        <v>3</v>
      </c>
      <c r="AC2144" t="s">
        <v>156</v>
      </c>
    </row>
    <row r="2145" spans="1:29" x14ac:dyDescent="0.2">
      <c r="A2145" t="s">
        <v>5243</v>
      </c>
      <c r="B2145" t="s">
        <v>5244</v>
      </c>
      <c r="C2145" t="s">
        <v>5243</v>
      </c>
      <c r="D2145" t="s">
        <v>84</v>
      </c>
      <c r="E2145" t="s">
        <v>89</v>
      </c>
      <c r="G2145" t="s">
        <v>90</v>
      </c>
      <c r="I2145" t="s">
        <v>91</v>
      </c>
      <c r="J2145" t="s">
        <v>323</v>
      </c>
      <c r="L2145">
        <v>4.5460000000000003</v>
      </c>
      <c r="M2145">
        <v>4.2674614330000002</v>
      </c>
      <c r="N2145">
        <v>3.7320000000000002</v>
      </c>
      <c r="O2145">
        <v>2.9641173670000001</v>
      </c>
      <c r="P2145">
        <v>2.835</v>
      </c>
      <c r="Q2145" s="86">
        <v>45821</v>
      </c>
      <c r="R2145">
        <v>5</v>
      </c>
      <c r="S2145">
        <v>0.86</v>
      </c>
      <c r="T2145">
        <v>0.85</v>
      </c>
      <c r="V2145" t="s">
        <v>5245</v>
      </c>
      <c r="W2145">
        <v>4</v>
      </c>
      <c r="X2145" s="86">
        <v>45321</v>
      </c>
      <c r="Y2145">
        <v>3</v>
      </c>
      <c r="Z2145" s="86">
        <v>45181</v>
      </c>
      <c r="AA2145">
        <v>2</v>
      </c>
      <c r="AB2145">
        <v>3</v>
      </c>
      <c r="AC2145" t="s">
        <v>156</v>
      </c>
    </row>
    <row r="2146" spans="1:29" x14ac:dyDescent="0.2">
      <c r="A2146" t="s">
        <v>5246</v>
      </c>
      <c r="B2146" t="s">
        <v>5247</v>
      </c>
      <c r="C2146" t="s">
        <v>5246</v>
      </c>
      <c r="D2146" t="s">
        <v>84</v>
      </c>
      <c r="E2146" t="s">
        <v>89</v>
      </c>
      <c r="F2146" t="s">
        <v>642</v>
      </c>
      <c r="G2146" t="s">
        <v>90</v>
      </c>
      <c r="I2146" t="s">
        <v>91</v>
      </c>
      <c r="J2146" t="s">
        <v>323</v>
      </c>
      <c r="K2146" t="s">
        <v>5248</v>
      </c>
      <c r="L2146">
        <v>10.843</v>
      </c>
      <c r="M2146">
        <v>10.669999799999999</v>
      </c>
      <c r="N2146">
        <v>10.537000000000001</v>
      </c>
      <c r="O2146">
        <v>8.8716382239999998</v>
      </c>
      <c r="P2146">
        <v>10.619</v>
      </c>
      <c r="Q2146" s="86">
        <v>45821</v>
      </c>
      <c r="R2146">
        <v>5</v>
      </c>
      <c r="S2146">
        <v>0.87</v>
      </c>
      <c r="T2146">
        <v>0.85</v>
      </c>
      <c r="V2146" t="s">
        <v>5249</v>
      </c>
      <c r="W2146">
        <v>5</v>
      </c>
      <c r="X2146" s="86">
        <v>45321</v>
      </c>
      <c r="Y2146">
        <v>4</v>
      </c>
      <c r="Z2146" s="86">
        <v>45181</v>
      </c>
      <c r="AA2146">
        <v>3</v>
      </c>
      <c r="AB2146">
        <v>3</v>
      </c>
      <c r="AC2146" t="s">
        <v>156</v>
      </c>
    </row>
    <row r="2147" spans="1:29" x14ac:dyDescent="0.2">
      <c r="A2147" t="s">
        <v>5250</v>
      </c>
      <c r="B2147" t="s">
        <v>5251</v>
      </c>
      <c r="C2147" t="s">
        <v>5250</v>
      </c>
      <c r="D2147" t="s">
        <v>84</v>
      </c>
      <c r="E2147" t="s">
        <v>89</v>
      </c>
      <c r="G2147" t="s">
        <v>90</v>
      </c>
      <c r="L2147">
        <v>10.845000000000001</v>
      </c>
      <c r="M2147">
        <v>10.670629699999999</v>
      </c>
      <c r="N2147">
        <v>10.54</v>
      </c>
      <c r="O2147">
        <v>8.8807291389999996</v>
      </c>
      <c r="P2147">
        <v>10.625999999999999</v>
      </c>
      <c r="Q2147" s="86">
        <v>45821</v>
      </c>
      <c r="W2147">
        <v>5</v>
      </c>
      <c r="X2147" s="86">
        <v>45321</v>
      </c>
      <c r="Y2147">
        <v>4</v>
      </c>
      <c r="Z2147" s="86">
        <v>45181</v>
      </c>
      <c r="AB2147">
        <v>3</v>
      </c>
      <c r="AC2147" t="s">
        <v>156</v>
      </c>
    </row>
    <row r="2148" spans="1:29" x14ac:dyDescent="0.2">
      <c r="A2148" t="s">
        <v>5252</v>
      </c>
      <c r="B2148" t="s">
        <v>5253</v>
      </c>
      <c r="C2148" t="s">
        <v>5252</v>
      </c>
      <c r="D2148" t="s">
        <v>84</v>
      </c>
      <c r="E2148" t="s">
        <v>116</v>
      </c>
      <c r="G2148" t="s">
        <v>90</v>
      </c>
      <c r="H2148" t="s">
        <v>225</v>
      </c>
      <c r="I2148" t="s">
        <v>91</v>
      </c>
      <c r="L2148">
        <v>121.9786</v>
      </c>
      <c r="M2148">
        <v>135.66699610000001</v>
      </c>
      <c r="N2148">
        <v>135.89709999999999</v>
      </c>
      <c r="O2148">
        <v>156.73525559999999</v>
      </c>
      <c r="P2148">
        <v>212.49529999999999</v>
      </c>
      <c r="Q2148" s="86">
        <v>45821</v>
      </c>
      <c r="AB2148">
        <v>5</v>
      </c>
      <c r="AC2148" t="s">
        <v>86</v>
      </c>
    </row>
    <row r="2149" spans="1:29" x14ac:dyDescent="0.2">
      <c r="A2149" t="s">
        <v>5254</v>
      </c>
      <c r="B2149" t="s">
        <v>5255</v>
      </c>
      <c r="C2149" t="s">
        <v>5254</v>
      </c>
      <c r="D2149" t="s">
        <v>84</v>
      </c>
      <c r="E2149" t="s">
        <v>89</v>
      </c>
      <c r="F2149" t="s">
        <v>642</v>
      </c>
      <c r="G2149" t="s">
        <v>90</v>
      </c>
      <c r="I2149" t="s">
        <v>91</v>
      </c>
      <c r="J2149" t="s">
        <v>323</v>
      </c>
      <c r="K2149" t="s">
        <v>778</v>
      </c>
      <c r="L2149">
        <v>8.4830000000000005</v>
      </c>
      <c r="M2149">
        <v>9.3332446830000002</v>
      </c>
      <c r="N2149">
        <v>10.371</v>
      </c>
      <c r="O2149">
        <v>5.3612889040000002</v>
      </c>
      <c r="P2149">
        <v>3.5819999999999999</v>
      </c>
      <c r="Q2149" s="86">
        <v>45821</v>
      </c>
      <c r="S2149">
        <v>0.6</v>
      </c>
      <c r="T2149">
        <v>0.5</v>
      </c>
      <c r="V2149" t="s">
        <v>5256</v>
      </c>
      <c r="W2149">
        <v>5</v>
      </c>
      <c r="X2149" s="86">
        <v>45749</v>
      </c>
      <c r="Y2149">
        <v>4</v>
      </c>
      <c r="Z2149" s="86">
        <v>45747</v>
      </c>
      <c r="AA2149">
        <v>3</v>
      </c>
      <c r="AB2149">
        <v>3</v>
      </c>
      <c r="AC2149" t="s">
        <v>156</v>
      </c>
    </row>
    <row r="2150" spans="1:29" x14ac:dyDescent="0.2">
      <c r="A2150" t="s">
        <v>5257</v>
      </c>
      <c r="B2150" t="s">
        <v>5258</v>
      </c>
      <c r="C2150" t="s">
        <v>5257</v>
      </c>
      <c r="D2150" t="s">
        <v>84</v>
      </c>
      <c r="E2150" t="s">
        <v>89</v>
      </c>
      <c r="G2150" t="s">
        <v>90</v>
      </c>
      <c r="I2150" t="s">
        <v>91</v>
      </c>
      <c r="J2150" t="s">
        <v>323</v>
      </c>
      <c r="K2150" t="s">
        <v>199</v>
      </c>
      <c r="L2150">
        <v>9.7669999999999995</v>
      </c>
      <c r="M2150">
        <v>7.6444523420000001</v>
      </c>
      <c r="N2150">
        <v>11.045</v>
      </c>
      <c r="O2150">
        <v>6.1572250110000004</v>
      </c>
      <c r="P2150">
        <v>8.4049999999999994</v>
      </c>
      <c r="Q2150" s="86">
        <v>45821</v>
      </c>
      <c r="S2150">
        <v>0.24</v>
      </c>
      <c r="T2150">
        <v>0.24</v>
      </c>
      <c r="V2150" t="s">
        <v>5259</v>
      </c>
      <c r="W2150">
        <v>4</v>
      </c>
      <c r="X2150" s="86">
        <v>45698</v>
      </c>
      <c r="Y2150">
        <v>3</v>
      </c>
      <c r="Z2150" s="86">
        <v>45688</v>
      </c>
      <c r="AA2150">
        <v>2</v>
      </c>
      <c r="AB2150">
        <v>3</v>
      </c>
      <c r="AC2150" t="s">
        <v>156</v>
      </c>
    </row>
    <row r="2151" spans="1:29" x14ac:dyDescent="0.2">
      <c r="A2151" t="s">
        <v>5260</v>
      </c>
      <c r="B2151" t="s">
        <v>5261</v>
      </c>
      <c r="C2151" t="s">
        <v>5260</v>
      </c>
      <c r="D2151" t="s">
        <v>84</v>
      </c>
      <c r="E2151" t="s">
        <v>89</v>
      </c>
      <c r="G2151" t="s">
        <v>90</v>
      </c>
      <c r="I2151" t="s">
        <v>91</v>
      </c>
      <c r="J2151" t="s">
        <v>323</v>
      </c>
      <c r="K2151" t="s">
        <v>199</v>
      </c>
      <c r="L2151">
        <v>10.298999999999999</v>
      </c>
      <c r="M2151">
        <v>8.2132533179999996</v>
      </c>
      <c r="N2151">
        <v>11.6</v>
      </c>
      <c r="O2151">
        <v>6.8311079159999997</v>
      </c>
      <c r="P2151">
        <v>9.1630000000000003</v>
      </c>
      <c r="Q2151" s="86">
        <v>45821</v>
      </c>
      <c r="S2151">
        <v>0.24</v>
      </c>
      <c r="T2151">
        <v>0.24</v>
      </c>
      <c r="V2151" t="s">
        <v>5262</v>
      </c>
      <c r="W2151">
        <v>4</v>
      </c>
      <c r="X2151" s="86">
        <v>45698</v>
      </c>
      <c r="Y2151">
        <v>3</v>
      </c>
      <c r="Z2151" s="86">
        <v>45688</v>
      </c>
      <c r="AA2151">
        <v>2</v>
      </c>
      <c r="AB2151">
        <v>3</v>
      </c>
      <c r="AC2151" t="s">
        <v>156</v>
      </c>
    </row>
    <row r="2152" spans="1:29" x14ac:dyDescent="0.2">
      <c r="A2152" t="s">
        <v>5263</v>
      </c>
      <c r="B2152" t="s">
        <v>5264</v>
      </c>
      <c r="C2152" t="s">
        <v>5263</v>
      </c>
      <c r="D2152" t="s">
        <v>84</v>
      </c>
      <c r="E2152" t="s">
        <v>89</v>
      </c>
      <c r="G2152" t="s">
        <v>90</v>
      </c>
      <c r="I2152" t="s">
        <v>91</v>
      </c>
      <c r="L2152">
        <v>10.571</v>
      </c>
      <c r="M2152">
        <v>8.4574924029999998</v>
      </c>
      <c r="N2152">
        <v>11.826000000000001</v>
      </c>
      <c r="O2152">
        <v>7.123346959</v>
      </c>
      <c r="P2152">
        <v>9.5269999999999992</v>
      </c>
      <c r="Q2152" s="86">
        <v>45821</v>
      </c>
      <c r="S2152">
        <v>0.24</v>
      </c>
      <c r="W2152">
        <v>4</v>
      </c>
      <c r="X2152" s="86">
        <v>45698</v>
      </c>
      <c r="Y2152">
        <v>3</v>
      </c>
      <c r="Z2152" s="86">
        <v>45688</v>
      </c>
      <c r="AB2152">
        <v>3</v>
      </c>
      <c r="AC2152" t="s">
        <v>156</v>
      </c>
    </row>
    <row r="2153" spans="1:29" x14ac:dyDescent="0.2">
      <c r="A2153" t="s">
        <v>5265</v>
      </c>
      <c r="B2153" t="s">
        <v>5266</v>
      </c>
      <c r="C2153" t="s">
        <v>5265</v>
      </c>
      <c r="D2153" t="s">
        <v>84</v>
      </c>
      <c r="E2153" t="s">
        <v>116</v>
      </c>
      <c r="G2153" t="s">
        <v>90</v>
      </c>
      <c r="H2153" t="s">
        <v>196</v>
      </c>
      <c r="L2153">
        <v>45.121299999999998</v>
      </c>
      <c r="M2153">
        <v>44.924366689999999</v>
      </c>
      <c r="N2153">
        <v>43.166200000000003</v>
      </c>
      <c r="O2153">
        <v>28.79868785</v>
      </c>
      <c r="P2153">
        <v>28.567</v>
      </c>
      <c r="Q2153" s="86">
        <v>45434</v>
      </c>
      <c r="AB2153">
        <v>5</v>
      </c>
      <c r="AC2153" t="s">
        <v>86</v>
      </c>
    </row>
    <row r="2154" spans="1:29" x14ac:dyDescent="0.2">
      <c r="A2154" t="s">
        <v>5267</v>
      </c>
      <c r="B2154" t="s">
        <v>5268</v>
      </c>
      <c r="C2154" t="s">
        <v>5267</v>
      </c>
      <c r="D2154" t="s">
        <v>84</v>
      </c>
      <c r="E2154" t="s">
        <v>89</v>
      </c>
      <c r="G2154" t="s">
        <v>90</v>
      </c>
      <c r="I2154" t="s">
        <v>91</v>
      </c>
      <c r="J2154" t="s">
        <v>323</v>
      </c>
      <c r="K2154" t="s">
        <v>199</v>
      </c>
      <c r="L2154">
        <v>16.553999999999998</v>
      </c>
      <c r="M2154">
        <v>11.993829359999999</v>
      </c>
      <c r="N2154">
        <v>16.849</v>
      </c>
      <c r="O2154">
        <v>12.2597188</v>
      </c>
      <c r="P2154">
        <v>12.291</v>
      </c>
      <c r="Q2154" s="86">
        <v>45821</v>
      </c>
      <c r="S2154">
        <v>0.48</v>
      </c>
      <c r="T2154">
        <v>0.48</v>
      </c>
      <c r="V2154" t="s">
        <v>5269</v>
      </c>
      <c r="W2154">
        <v>5</v>
      </c>
      <c r="X2154" s="86">
        <v>45698</v>
      </c>
      <c r="Y2154">
        <v>4</v>
      </c>
      <c r="Z2154" s="86">
        <v>45688</v>
      </c>
      <c r="AA2154">
        <v>3</v>
      </c>
      <c r="AB2154">
        <v>3</v>
      </c>
      <c r="AC2154" t="s">
        <v>156</v>
      </c>
    </row>
    <row r="2155" spans="1:29" x14ac:dyDescent="0.2">
      <c r="A2155" t="s">
        <v>5270</v>
      </c>
      <c r="B2155" t="s">
        <v>5271</v>
      </c>
      <c r="C2155" t="s">
        <v>5270</v>
      </c>
      <c r="D2155" t="s">
        <v>84</v>
      </c>
      <c r="E2155" t="s">
        <v>89</v>
      </c>
      <c r="G2155" t="s">
        <v>90</v>
      </c>
      <c r="L2155">
        <v>14.624000000000001</v>
      </c>
      <c r="M2155">
        <v>8.9033191830000007</v>
      </c>
      <c r="N2155">
        <v>14.538</v>
      </c>
      <c r="O2155">
        <v>8.0670534880000009</v>
      </c>
      <c r="P2155">
        <v>9.2409999999999997</v>
      </c>
      <c r="Q2155" s="86">
        <v>45821</v>
      </c>
      <c r="W2155">
        <v>5</v>
      </c>
      <c r="X2155" s="86">
        <v>45698</v>
      </c>
      <c r="Y2155">
        <v>4</v>
      </c>
      <c r="Z2155" s="86">
        <v>45688</v>
      </c>
      <c r="AB2155">
        <v>3</v>
      </c>
      <c r="AC2155" t="s">
        <v>156</v>
      </c>
    </row>
    <row r="2156" spans="1:29" x14ac:dyDescent="0.2">
      <c r="A2156" t="s">
        <v>5272</v>
      </c>
      <c r="B2156" t="s">
        <v>5273</v>
      </c>
      <c r="C2156" t="s">
        <v>5272</v>
      </c>
      <c r="D2156" t="s">
        <v>84</v>
      </c>
      <c r="E2156" t="s">
        <v>89</v>
      </c>
      <c r="G2156" t="s">
        <v>90</v>
      </c>
      <c r="I2156" t="s">
        <v>91</v>
      </c>
      <c r="J2156" t="s">
        <v>323</v>
      </c>
      <c r="K2156" t="s">
        <v>199</v>
      </c>
      <c r="L2156">
        <v>14.622</v>
      </c>
      <c r="M2156">
        <v>8.9030325940000008</v>
      </c>
      <c r="N2156">
        <v>14.537000000000001</v>
      </c>
      <c r="O2156">
        <v>8.0652082800000002</v>
      </c>
      <c r="P2156">
        <v>9.2409999999999997</v>
      </c>
      <c r="Q2156" s="86">
        <v>45821</v>
      </c>
      <c r="S2156">
        <v>0.48</v>
      </c>
      <c r="T2156">
        <v>0.48</v>
      </c>
      <c r="V2156" t="s">
        <v>5274</v>
      </c>
      <c r="W2156">
        <v>5</v>
      </c>
      <c r="X2156" s="86">
        <v>45698</v>
      </c>
      <c r="Y2156">
        <v>4</v>
      </c>
      <c r="Z2156" s="86">
        <v>45688</v>
      </c>
      <c r="AA2156">
        <v>3</v>
      </c>
      <c r="AB2156">
        <v>3</v>
      </c>
      <c r="AC2156" t="s">
        <v>156</v>
      </c>
    </row>
    <row r="2157" spans="1:29" x14ac:dyDescent="0.2">
      <c r="A2157" t="s">
        <v>5275</v>
      </c>
      <c r="B2157" t="s">
        <v>5276</v>
      </c>
      <c r="C2157" t="s">
        <v>5275</v>
      </c>
      <c r="D2157" t="s">
        <v>84</v>
      </c>
      <c r="E2157" t="s">
        <v>89</v>
      </c>
      <c r="G2157" t="s">
        <v>90</v>
      </c>
      <c r="I2157" t="s">
        <v>91</v>
      </c>
      <c r="L2157">
        <v>17.724</v>
      </c>
      <c r="M2157">
        <v>13.098364699999999</v>
      </c>
      <c r="N2157">
        <v>17.945</v>
      </c>
      <c r="O2157">
        <v>11.02460123</v>
      </c>
      <c r="P2157">
        <v>11.927</v>
      </c>
      <c r="Q2157" s="86">
        <v>45821</v>
      </c>
      <c r="S2157">
        <v>0.78</v>
      </c>
      <c r="W2157">
        <v>6</v>
      </c>
      <c r="X2157" s="86">
        <v>45698</v>
      </c>
      <c r="Y2157">
        <v>4</v>
      </c>
      <c r="Z2157" s="86">
        <v>45688</v>
      </c>
      <c r="AB2157">
        <v>3</v>
      </c>
      <c r="AC2157" t="s">
        <v>156</v>
      </c>
    </row>
    <row r="2158" spans="1:29" x14ac:dyDescent="0.2">
      <c r="A2158" t="s">
        <v>17721</v>
      </c>
      <c r="B2158" t="s">
        <v>17722</v>
      </c>
      <c r="C2158" t="s">
        <v>17721</v>
      </c>
      <c r="D2158" t="s">
        <v>84</v>
      </c>
      <c r="E2158" t="s">
        <v>89</v>
      </c>
      <c r="G2158" t="s">
        <v>90</v>
      </c>
      <c r="I2158" t="s">
        <v>91</v>
      </c>
      <c r="S2158">
        <v>0.48</v>
      </c>
      <c r="W2158">
        <v>4</v>
      </c>
      <c r="X2158" s="86">
        <v>45698</v>
      </c>
      <c r="AB2158">
        <v>3</v>
      </c>
      <c r="AC2158" t="s">
        <v>156</v>
      </c>
    </row>
    <row r="2159" spans="1:29" x14ac:dyDescent="0.2">
      <c r="A2159" t="s">
        <v>5277</v>
      </c>
      <c r="B2159" t="s">
        <v>5278</v>
      </c>
      <c r="C2159" t="s">
        <v>5277</v>
      </c>
      <c r="D2159" t="s">
        <v>84</v>
      </c>
      <c r="E2159" t="s">
        <v>89</v>
      </c>
      <c r="F2159" t="s">
        <v>642</v>
      </c>
      <c r="G2159" t="s">
        <v>90</v>
      </c>
      <c r="I2159" t="s">
        <v>91</v>
      </c>
      <c r="J2159" t="s">
        <v>323</v>
      </c>
      <c r="K2159" t="s">
        <v>199</v>
      </c>
      <c r="L2159">
        <v>7.6159999999999997</v>
      </c>
      <c r="M2159">
        <v>7.1978118630000001</v>
      </c>
      <c r="N2159">
        <v>7.78</v>
      </c>
      <c r="O2159">
        <v>6.4090348419999996</v>
      </c>
      <c r="P2159">
        <v>6.867</v>
      </c>
      <c r="Q2159" s="86">
        <v>45821</v>
      </c>
      <c r="S2159">
        <v>0.48</v>
      </c>
      <c r="T2159">
        <v>0.48</v>
      </c>
      <c r="V2159" t="s">
        <v>5279</v>
      </c>
      <c r="W2159">
        <v>4</v>
      </c>
      <c r="X2159" s="86">
        <v>45698</v>
      </c>
      <c r="Y2159">
        <v>3</v>
      </c>
      <c r="Z2159" s="86">
        <v>45688</v>
      </c>
      <c r="AA2159">
        <v>2</v>
      </c>
      <c r="AB2159">
        <v>3</v>
      </c>
      <c r="AC2159" t="s">
        <v>156</v>
      </c>
    </row>
    <row r="2160" spans="1:29" x14ac:dyDescent="0.2">
      <c r="A2160" t="s">
        <v>5280</v>
      </c>
      <c r="B2160" t="s">
        <v>5281</v>
      </c>
      <c r="C2160" t="s">
        <v>5280</v>
      </c>
      <c r="D2160" t="s">
        <v>84</v>
      </c>
      <c r="E2160" t="s">
        <v>89</v>
      </c>
      <c r="G2160" t="s">
        <v>90</v>
      </c>
      <c r="H2160" t="s">
        <v>163</v>
      </c>
      <c r="I2160" t="s">
        <v>91</v>
      </c>
      <c r="L2160">
        <v>11.504</v>
      </c>
      <c r="M2160">
        <v>9.9257150079999992</v>
      </c>
      <c r="N2160">
        <v>10.808999999999999</v>
      </c>
      <c r="O2160">
        <v>9.3464332989999992</v>
      </c>
      <c r="P2160">
        <v>9.5830000000000002</v>
      </c>
      <c r="Q2160" s="86">
        <v>45821</v>
      </c>
      <c r="S2160">
        <v>0.23</v>
      </c>
      <c r="W2160">
        <v>6</v>
      </c>
      <c r="X2160" s="86">
        <v>45702</v>
      </c>
      <c r="Y2160">
        <v>4</v>
      </c>
      <c r="Z2160" s="86">
        <v>45657</v>
      </c>
      <c r="AB2160">
        <v>3</v>
      </c>
      <c r="AC2160" t="s">
        <v>156</v>
      </c>
    </row>
    <row r="2161" spans="1:29" x14ac:dyDescent="0.2">
      <c r="A2161" t="s">
        <v>5282</v>
      </c>
      <c r="B2161" t="s">
        <v>5283</v>
      </c>
      <c r="C2161" t="s">
        <v>5282</v>
      </c>
      <c r="D2161" t="s">
        <v>84</v>
      </c>
      <c r="E2161" t="s">
        <v>116</v>
      </c>
      <c r="F2161" t="s">
        <v>117</v>
      </c>
      <c r="G2161" t="s">
        <v>90</v>
      </c>
      <c r="I2161" t="s">
        <v>91</v>
      </c>
      <c r="J2161" t="s">
        <v>323</v>
      </c>
      <c r="L2161">
        <v>49.627699999999997</v>
      </c>
      <c r="M2161">
        <v>39.984867289999997</v>
      </c>
      <c r="N2161">
        <v>37.333399999999997</v>
      </c>
      <c r="O2161">
        <v>32.437621280000002</v>
      </c>
      <c r="P2161">
        <v>19.877600000000001</v>
      </c>
      <c r="Q2161" s="86">
        <v>45821</v>
      </c>
      <c r="V2161" t="s">
        <v>5284</v>
      </c>
      <c r="AB2161">
        <v>5</v>
      </c>
      <c r="AC2161" t="s">
        <v>86</v>
      </c>
    </row>
    <row r="2162" spans="1:29" x14ac:dyDescent="0.2">
      <c r="A2162" t="s">
        <v>5285</v>
      </c>
      <c r="B2162" t="s">
        <v>5286</v>
      </c>
      <c r="C2162" t="s">
        <v>5285</v>
      </c>
      <c r="D2162" t="s">
        <v>84</v>
      </c>
      <c r="E2162" t="s">
        <v>116</v>
      </c>
      <c r="G2162" t="s">
        <v>90</v>
      </c>
      <c r="H2162" t="s">
        <v>196</v>
      </c>
      <c r="AB2162">
        <v>2</v>
      </c>
      <c r="AC2162" t="s">
        <v>153</v>
      </c>
    </row>
    <row r="2163" spans="1:29" x14ac:dyDescent="0.2">
      <c r="A2163" t="s">
        <v>5287</v>
      </c>
      <c r="B2163" t="s">
        <v>5288</v>
      </c>
      <c r="C2163" t="s">
        <v>5287</v>
      </c>
      <c r="D2163" t="s">
        <v>84</v>
      </c>
      <c r="E2163" t="s">
        <v>89</v>
      </c>
      <c r="G2163" t="s">
        <v>90</v>
      </c>
      <c r="I2163" t="s">
        <v>91</v>
      </c>
      <c r="L2163">
        <v>8.0340000000000007</v>
      </c>
      <c r="M2163">
        <v>7.869916989</v>
      </c>
      <c r="N2163">
        <v>8.3260000000000005</v>
      </c>
      <c r="O2163">
        <v>7.4907419620000004</v>
      </c>
      <c r="P2163">
        <v>8.0619999999999994</v>
      </c>
      <c r="Q2163" s="86">
        <v>45821</v>
      </c>
      <c r="S2163">
        <v>0.21</v>
      </c>
      <c r="W2163">
        <v>5</v>
      </c>
      <c r="X2163" s="86">
        <v>45777</v>
      </c>
      <c r="Y2163">
        <v>3</v>
      </c>
      <c r="Z2163" s="86">
        <v>45747</v>
      </c>
      <c r="AB2163">
        <v>3</v>
      </c>
      <c r="AC2163" t="s">
        <v>156</v>
      </c>
    </row>
    <row r="2164" spans="1:29" x14ac:dyDescent="0.2">
      <c r="A2164" t="s">
        <v>5289</v>
      </c>
      <c r="B2164" t="s">
        <v>83</v>
      </c>
      <c r="C2164" t="s">
        <v>5289</v>
      </c>
      <c r="D2164" t="s">
        <v>84</v>
      </c>
      <c r="G2164" t="s">
        <v>90</v>
      </c>
      <c r="H2164" t="s">
        <v>5290</v>
      </c>
      <c r="AB2164">
        <v>5</v>
      </c>
      <c r="AC2164" t="s">
        <v>86</v>
      </c>
    </row>
    <row r="2165" spans="1:29" x14ac:dyDescent="0.2">
      <c r="A2165" t="s">
        <v>5291</v>
      </c>
      <c r="B2165" t="s">
        <v>5291</v>
      </c>
      <c r="C2165" t="s">
        <v>5291</v>
      </c>
      <c r="D2165" t="s">
        <v>84</v>
      </c>
      <c r="AB2165">
        <v>5</v>
      </c>
      <c r="AC2165" t="s">
        <v>86</v>
      </c>
    </row>
    <row r="2166" spans="1:29" x14ac:dyDescent="0.2">
      <c r="A2166" t="s">
        <v>5292</v>
      </c>
      <c r="B2166" t="s">
        <v>5293</v>
      </c>
      <c r="C2166" t="s">
        <v>5292</v>
      </c>
      <c r="D2166" t="s">
        <v>84</v>
      </c>
      <c r="E2166" t="s">
        <v>89</v>
      </c>
      <c r="G2166" t="s">
        <v>348</v>
      </c>
      <c r="I2166" t="s">
        <v>91</v>
      </c>
      <c r="J2166" t="s">
        <v>1792</v>
      </c>
      <c r="K2166" t="s">
        <v>5294</v>
      </c>
      <c r="N2166">
        <v>7.3949999999999996</v>
      </c>
      <c r="P2166">
        <v>4.907</v>
      </c>
      <c r="Q2166" s="86">
        <v>45154</v>
      </c>
      <c r="R2166">
        <v>5</v>
      </c>
      <c r="AB2166">
        <v>2</v>
      </c>
      <c r="AC2166" t="s">
        <v>153</v>
      </c>
    </row>
    <row r="2167" spans="1:29" x14ac:dyDescent="0.2">
      <c r="A2167" t="s">
        <v>5295</v>
      </c>
      <c r="B2167" t="s">
        <v>5296</v>
      </c>
      <c r="C2167" t="s">
        <v>5295</v>
      </c>
      <c r="D2167" t="s">
        <v>84</v>
      </c>
      <c r="E2167" t="s">
        <v>564</v>
      </c>
      <c r="F2167" t="s">
        <v>117</v>
      </c>
      <c r="G2167" t="s">
        <v>90</v>
      </c>
      <c r="I2167" t="s">
        <v>91</v>
      </c>
      <c r="J2167" t="s">
        <v>1792</v>
      </c>
      <c r="L2167">
        <v>11.339</v>
      </c>
      <c r="M2167">
        <v>10.77676441</v>
      </c>
      <c r="N2167">
        <v>7.734</v>
      </c>
      <c r="O2167">
        <v>8.3567233129999998</v>
      </c>
      <c r="P2167">
        <v>6.71</v>
      </c>
      <c r="Q2167" s="86">
        <v>45821</v>
      </c>
      <c r="T2167">
        <v>1.5</v>
      </c>
      <c r="V2167" t="s">
        <v>5297</v>
      </c>
      <c r="W2167">
        <v>7</v>
      </c>
      <c r="X2167" s="86">
        <v>45065</v>
      </c>
      <c r="Y2167">
        <v>6</v>
      </c>
      <c r="Z2167" s="86">
        <v>45065</v>
      </c>
      <c r="AA2167">
        <v>4</v>
      </c>
      <c r="AB2167">
        <v>4</v>
      </c>
      <c r="AC2167" t="s">
        <v>127</v>
      </c>
    </row>
    <row r="2168" spans="1:29" x14ac:dyDescent="0.2">
      <c r="A2168" t="s">
        <v>5298</v>
      </c>
      <c r="B2168" t="s">
        <v>5299</v>
      </c>
      <c r="C2168" t="s">
        <v>5298</v>
      </c>
      <c r="D2168" t="s">
        <v>84</v>
      </c>
      <c r="E2168" t="s">
        <v>89</v>
      </c>
      <c r="G2168" t="s">
        <v>348</v>
      </c>
      <c r="H2168" t="s">
        <v>5300</v>
      </c>
      <c r="I2168" t="s">
        <v>91</v>
      </c>
      <c r="J2168" t="s">
        <v>1792</v>
      </c>
      <c r="L2168">
        <v>12.417</v>
      </c>
      <c r="N2168">
        <v>12.997</v>
      </c>
      <c r="P2168">
        <v>15.488</v>
      </c>
      <c r="Q2168" s="86">
        <v>45434</v>
      </c>
      <c r="R2168">
        <v>5</v>
      </c>
      <c r="T2168">
        <v>1.5</v>
      </c>
      <c r="V2168" t="s">
        <v>5301</v>
      </c>
      <c r="AB2168">
        <v>3</v>
      </c>
      <c r="AC2168" t="s">
        <v>156</v>
      </c>
    </row>
    <row r="2169" spans="1:29" x14ac:dyDescent="0.2">
      <c r="A2169" t="s">
        <v>5302</v>
      </c>
      <c r="B2169" t="s">
        <v>5303</v>
      </c>
      <c r="C2169" t="s">
        <v>5302</v>
      </c>
      <c r="D2169" t="s">
        <v>84</v>
      </c>
      <c r="E2169" t="s">
        <v>564</v>
      </c>
      <c r="F2169" t="s">
        <v>117</v>
      </c>
      <c r="G2169" t="s">
        <v>90</v>
      </c>
      <c r="I2169" t="s">
        <v>91</v>
      </c>
      <c r="J2169" t="s">
        <v>1792</v>
      </c>
      <c r="L2169">
        <v>13.199</v>
      </c>
      <c r="M2169">
        <v>11.757248499999999</v>
      </c>
      <c r="N2169">
        <v>11.252000000000001</v>
      </c>
      <c r="O2169">
        <v>11.05239888</v>
      </c>
      <c r="P2169">
        <v>12.16</v>
      </c>
      <c r="Q2169" s="86">
        <v>45821</v>
      </c>
      <c r="T2169">
        <v>1.25</v>
      </c>
      <c r="V2169" t="s">
        <v>5304</v>
      </c>
      <c r="Y2169">
        <v>5</v>
      </c>
      <c r="Z2169" s="86">
        <v>45218</v>
      </c>
      <c r="AA2169">
        <v>4</v>
      </c>
      <c r="AB2169">
        <v>3</v>
      </c>
      <c r="AC2169" t="s">
        <v>156</v>
      </c>
    </row>
    <row r="2170" spans="1:29" x14ac:dyDescent="0.2">
      <c r="A2170" t="s">
        <v>5305</v>
      </c>
      <c r="B2170" t="s">
        <v>5306</v>
      </c>
      <c r="C2170" t="s">
        <v>5305</v>
      </c>
      <c r="D2170" t="s">
        <v>84</v>
      </c>
      <c r="E2170" t="s">
        <v>89</v>
      </c>
      <c r="G2170" t="s">
        <v>5307</v>
      </c>
      <c r="I2170" t="s">
        <v>91</v>
      </c>
      <c r="J2170" t="s">
        <v>1792</v>
      </c>
      <c r="L2170">
        <v>16.302</v>
      </c>
      <c r="M2170">
        <v>12.376884739999999</v>
      </c>
      <c r="N2170">
        <v>17.745999999999999</v>
      </c>
      <c r="O2170">
        <v>12.578824790000001</v>
      </c>
      <c r="P2170">
        <v>13.922000000000001</v>
      </c>
      <c r="Q2170" s="86">
        <v>45821</v>
      </c>
      <c r="V2170" t="s">
        <v>5308</v>
      </c>
      <c r="AB2170">
        <v>4</v>
      </c>
      <c r="AC2170" t="s">
        <v>127</v>
      </c>
    </row>
    <row r="2171" spans="1:29" x14ac:dyDescent="0.2">
      <c r="A2171" t="s">
        <v>5309</v>
      </c>
      <c r="B2171" t="s">
        <v>5310</v>
      </c>
      <c r="C2171" t="s">
        <v>5309</v>
      </c>
      <c r="D2171" t="s">
        <v>84</v>
      </c>
      <c r="E2171" t="s">
        <v>521</v>
      </c>
      <c r="G2171" t="s">
        <v>90</v>
      </c>
      <c r="I2171" t="s">
        <v>91</v>
      </c>
      <c r="J2171" t="s">
        <v>1792</v>
      </c>
      <c r="K2171" t="s">
        <v>1604</v>
      </c>
      <c r="L2171">
        <v>9.6630000000000003</v>
      </c>
      <c r="M2171">
        <v>10.317376080000001</v>
      </c>
      <c r="N2171">
        <v>11.247999999999999</v>
      </c>
      <c r="O2171">
        <v>11.168089139999999</v>
      </c>
      <c r="P2171">
        <v>4.343</v>
      </c>
      <c r="Q2171" s="86">
        <v>45474</v>
      </c>
      <c r="T2171">
        <v>0.55000000000000004</v>
      </c>
      <c r="W2171">
        <v>4</v>
      </c>
      <c r="X2171" s="86">
        <v>44926</v>
      </c>
      <c r="Y2171">
        <v>6</v>
      </c>
      <c r="Z2171" s="86">
        <v>45107</v>
      </c>
      <c r="AA2171">
        <v>4</v>
      </c>
      <c r="AB2171">
        <v>4</v>
      </c>
      <c r="AC2171" t="s">
        <v>127</v>
      </c>
    </row>
    <row r="2172" spans="1:29" x14ac:dyDescent="0.2">
      <c r="A2172" t="s">
        <v>5311</v>
      </c>
      <c r="B2172" t="s">
        <v>5312</v>
      </c>
      <c r="C2172" t="s">
        <v>5311</v>
      </c>
      <c r="D2172" t="s">
        <v>84</v>
      </c>
      <c r="E2172" t="s">
        <v>89</v>
      </c>
      <c r="F2172" t="s">
        <v>642</v>
      </c>
      <c r="G2172" t="s">
        <v>98</v>
      </c>
      <c r="I2172" t="s">
        <v>91</v>
      </c>
      <c r="J2172" t="s">
        <v>323</v>
      </c>
      <c r="L2172">
        <v>14.999000000000001</v>
      </c>
      <c r="M2172">
        <v>14.68341285</v>
      </c>
      <c r="N2172">
        <v>17.402000000000001</v>
      </c>
      <c r="O2172">
        <v>11.01477431</v>
      </c>
      <c r="P2172">
        <v>11.21</v>
      </c>
      <c r="Q2172" s="86">
        <v>45821</v>
      </c>
      <c r="R2172">
        <v>5</v>
      </c>
      <c r="T2172">
        <v>0.9</v>
      </c>
      <c r="V2172" t="s">
        <v>5313</v>
      </c>
      <c r="Y2172">
        <v>4</v>
      </c>
      <c r="Z2172" s="86">
        <v>45777</v>
      </c>
      <c r="AA2172">
        <v>3</v>
      </c>
      <c r="AB2172">
        <v>3</v>
      </c>
      <c r="AC2172" t="s">
        <v>156</v>
      </c>
    </row>
    <row r="2173" spans="1:29" x14ac:dyDescent="0.2">
      <c r="A2173" t="s">
        <v>5314</v>
      </c>
      <c r="B2173" t="s">
        <v>5315</v>
      </c>
      <c r="C2173" t="s">
        <v>5314</v>
      </c>
      <c r="D2173" t="s">
        <v>84</v>
      </c>
      <c r="E2173" t="s">
        <v>89</v>
      </c>
      <c r="G2173" t="s">
        <v>98</v>
      </c>
      <c r="I2173" t="s">
        <v>341</v>
      </c>
      <c r="J2173" t="s">
        <v>323</v>
      </c>
      <c r="K2173" t="s">
        <v>1604</v>
      </c>
      <c r="L2173">
        <v>18.225000000000001</v>
      </c>
      <c r="M2173">
        <v>14.602342050000001</v>
      </c>
      <c r="N2173">
        <v>20.483000000000001</v>
      </c>
      <c r="O2173">
        <v>10.99848274</v>
      </c>
      <c r="P2173">
        <v>16.170000000000002</v>
      </c>
      <c r="Q2173" s="86">
        <v>45821</v>
      </c>
      <c r="R2173">
        <v>5</v>
      </c>
      <c r="T2173">
        <v>0.9</v>
      </c>
      <c r="V2173" t="s">
        <v>5316</v>
      </c>
      <c r="Y2173">
        <v>4</v>
      </c>
      <c r="Z2173" s="86">
        <v>45777</v>
      </c>
      <c r="AA2173">
        <v>3</v>
      </c>
      <c r="AB2173">
        <v>3</v>
      </c>
      <c r="AC2173" t="s">
        <v>156</v>
      </c>
    </row>
    <row r="2174" spans="1:29" x14ac:dyDescent="0.2">
      <c r="A2174" t="s">
        <v>5317</v>
      </c>
      <c r="B2174" t="s">
        <v>5318</v>
      </c>
      <c r="C2174" t="s">
        <v>5317</v>
      </c>
      <c r="D2174" t="s">
        <v>84</v>
      </c>
      <c r="E2174" t="s">
        <v>89</v>
      </c>
      <c r="F2174" t="s">
        <v>642</v>
      </c>
      <c r="G2174" t="s">
        <v>699</v>
      </c>
      <c r="H2174" t="s">
        <v>5319</v>
      </c>
      <c r="I2174" t="s">
        <v>91</v>
      </c>
      <c r="J2174" t="s">
        <v>1792</v>
      </c>
      <c r="K2174" t="s">
        <v>5320</v>
      </c>
      <c r="L2174">
        <v>15.119</v>
      </c>
      <c r="M2174">
        <v>16.776405860000001</v>
      </c>
      <c r="N2174">
        <v>19.111999999999998</v>
      </c>
      <c r="O2174">
        <v>23.050972300000002</v>
      </c>
      <c r="P2174">
        <v>23.023</v>
      </c>
      <c r="Q2174" s="86">
        <v>45821</v>
      </c>
      <c r="V2174" t="s">
        <v>5321</v>
      </c>
      <c r="AB2174">
        <v>4</v>
      </c>
      <c r="AC2174" t="s">
        <v>127</v>
      </c>
    </row>
    <row r="2175" spans="1:29" x14ac:dyDescent="0.2">
      <c r="A2175" t="s">
        <v>5322</v>
      </c>
      <c r="B2175" t="s">
        <v>5323</v>
      </c>
      <c r="C2175" t="s">
        <v>5322</v>
      </c>
      <c r="D2175" t="s">
        <v>84</v>
      </c>
      <c r="E2175" t="s">
        <v>564</v>
      </c>
      <c r="G2175" t="s">
        <v>90</v>
      </c>
      <c r="H2175" t="s">
        <v>5056</v>
      </c>
      <c r="I2175" t="s">
        <v>91</v>
      </c>
      <c r="L2175">
        <v>18.693000000000001</v>
      </c>
      <c r="M2175">
        <v>18.229654069999999</v>
      </c>
      <c r="N2175">
        <v>17.949000000000002</v>
      </c>
      <c r="O2175">
        <v>16.866259029999998</v>
      </c>
      <c r="P2175">
        <v>9.3160000000000007</v>
      </c>
      <c r="Q2175" s="86">
        <v>45821</v>
      </c>
      <c r="S2175">
        <v>2.13</v>
      </c>
      <c r="Y2175">
        <v>3</v>
      </c>
      <c r="Z2175" s="86">
        <v>44957</v>
      </c>
      <c r="AB2175">
        <v>3</v>
      </c>
      <c r="AC2175" t="s">
        <v>156</v>
      </c>
    </row>
    <row r="2176" spans="1:29" x14ac:dyDescent="0.2">
      <c r="A2176" t="s">
        <v>5324</v>
      </c>
      <c r="B2176" t="s">
        <v>5325</v>
      </c>
      <c r="C2176" t="s">
        <v>5324</v>
      </c>
      <c r="D2176" t="s">
        <v>84</v>
      </c>
      <c r="E2176" t="s">
        <v>564</v>
      </c>
      <c r="G2176" t="s">
        <v>90</v>
      </c>
      <c r="H2176" t="s">
        <v>196</v>
      </c>
      <c r="I2176" t="s">
        <v>91</v>
      </c>
      <c r="L2176">
        <v>13.204000000000001</v>
      </c>
      <c r="M2176">
        <v>7.7841417540000002</v>
      </c>
      <c r="N2176">
        <v>13.013999999999999</v>
      </c>
      <c r="O2176">
        <v>4.8800335949999996</v>
      </c>
      <c r="P2176">
        <v>7.9219999999999997</v>
      </c>
      <c r="Q2176" s="86">
        <v>45821</v>
      </c>
      <c r="S2176">
        <v>0.99</v>
      </c>
      <c r="Y2176">
        <v>3</v>
      </c>
      <c r="Z2176" s="86">
        <v>45107</v>
      </c>
      <c r="AB2176">
        <v>3</v>
      </c>
      <c r="AC2176" t="s">
        <v>156</v>
      </c>
    </row>
    <row r="2177" spans="1:29" x14ac:dyDescent="0.2">
      <c r="A2177" t="s">
        <v>5326</v>
      </c>
      <c r="B2177" t="s">
        <v>5327</v>
      </c>
      <c r="C2177" t="s">
        <v>5326</v>
      </c>
      <c r="D2177" t="s">
        <v>84</v>
      </c>
      <c r="E2177" t="s">
        <v>564</v>
      </c>
      <c r="F2177" t="s">
        <v>117</v>
      </c>
      <c r="G2177" t="s">
        <v>90</v>
      </c>
      <c r="I2177" t="s">
        <v>91</v>
      </c>
      <c r="J2177" t="s">
        <v>1792</v>
      </c>
      <c r="L2177">
        <v>7.3849999999999998</v>
      </c>
      <c r="M2177">
        <v>7.4163072129999996</v>
      </c>
      <c r="N2177">
        <v>7.83</v>
      </c>
      <c r="O2177">
        <v>5.4420100180000004</v>
      </c>
      <c r="P2177">
        <v>6.3339999999999996</v>
      </c>
      <c r="Q2177" s="86">
        <v>45821</v>
      </c>
      <c r="T2177">
        <v>0.8</v>
      </c>
      <c r="V2177" t="s">
        <v>5328</v>
      </c>
      <c r="W2177">
        <v>6</v>
      </c>
      <c r="X2177" s="86">
        <v>45573</v>
      </c>
      <c r="Y2177">
        <v>5</v>
      </c>
      <c r="Z2177" s="86">
        <v>45573</v>
      </c>
      <c r="AA2177">
        <v>5</v>
      </c>
      <c r="AB2177">
        <v>3</v>
      </c>
      <c r="AC2177" t="s">
        <v>156</v>
      </c>
    </row>
    <row r="2178" spans="1:29" x14ac:dyDescent="0.2">
      <c r="A2178" t="s">
        <v>5329</v>
      </c>
      <c r="B2178" t="s">
        <v>5330</v>
      </c>
      <c r="C2178" t="s">
        <v>5329</v>
      </c>
      <c r="D2178" t="s">
        <v>84</v>
      </c>
      <c r="E2178" t="s">
        <v>564</v>
      </c>
      <c r="F2178" t="s">
        <v>117</v>
      </c>
      <c r="G2178" t="s">
        <v>90</v>
      </c>
      <c r="I2178" t="s">
        <v>91</v>
      </c>
      <c r="J2178" t="s">
        <v>1792</v>
      </c>
      <c r="L2178">
        <v>7.6669999999999998</v>
      </c>
      <c r="M2178">
        <v>8.3919085849999995</v>
      </c>
      <c r="N2178">
        <v>9.3119999999999994</v>
      </c>
      <c r="O2178">
        <v>6.9293283880000001</v>
      </c>
      <c r="P2178">
        <v>8.6300000000000008</v>
      </c>
      <c r="Q2178" s="86">
        <v>45821</v>
      </c>
      <c r="T2178">
        <v>1</v>
      </c>
      <c r="V2178" t="s">
        <v>5331</v>
      </c>
      <c r="Y2178">
        <v>4</v>
      </c>
      <c r="Z2178" s="86">
        <v>45291</v>
      </c>
      <c r="AA2178">
        <v>4</v>
      </c>
      <c r="AB2178">
        <v>3</v>
      </c>
      <c r="AC2178" t="s">
        <v>156</v>
      </c>
    </row>
    <row r="2179" spans="1:29" x14ac:dyDescent="0.2">
      <c r="A2179" t="s">
        <v>5332</v>
      </c>
      <c r="B2179" t="s">
        <v>5333</v>
      </c>
      <c r="C2179" t="s">
        <v>5332</v>
      </c>
      <c r="D2179" t="s">
        <v>84</v>
      </c>
      <c r="E2179" t="s">
        <v>564</v>
      </c>
      <c r="G2179" t="s">
        <v>90</v>
      </c>
      <c r="H2179" t="s">
        <v>196</v>
      </c>
      <c r="L2179">
        <v>29.225000000000001</v>
      </c>
      <c r="M2179">
        <v>30.917675460000002</v>
      </c>
      <c r="N2179">
        <v>29.163</v>
      </c>
      <c r="O2179">
        <v>31.27089724</v>
      </c>
      <c r="P2179">
        <v>15.222</v>
      </c>
      <c r="Q2179" s="86">
        <v>45821</v>
      </c>
      <c r="S2179">
        <v>2.2000000000000002</v>
      </c>
      <c r="W2179">
        <v>7</v>
      </c>
      <c r="X2179" s="86">
        <v>44561</v>
      </c>
      <c r="Y2179">
        <v>6</v>
      </c>
      <c r="Z2179" s="86">
        <v>44561</v>
      </c>
      <c r="AB2179">
        <v>4</v>
      </c>
      <c r="AC2179" t="s">
        <v>127</v>
      </c>
    </row>
    <row r="2180" spans="1:29" x14ac:dyDescent="0.2">
      <c r="A2180" t="s">
        <v>5334</v>
      </c>
      <c r="B2180" t="s">
        <v>5335</v>
      </c>
      <c r="C2180" t="s">
        <v>5334</v>
      </c>
      <c r="D2180" t="s">
        <v>84</v>
      </c>
      <c r="E2180" t="s">
        <v>89</v>
      </c>
      <c r="F2180" t="s">
        <v>642</v>
      </c>
      <c r="G2180" t="s">
        <v>90</v>
      </c>
      <c r="I2180" t="s">
        <v>91</v>
      </c>
      <c r="J2180" t="s">
        <v>1792</v>
      </c>
      <c r="K2180" t="s">
        <v>1247</v>
      </c>
      <c r="L2180">
        <v>18.850999999999999</v>
      </c>
      <c r="M2180">
        <v>14.024603949999999</v>
      </c>
      <c r="N2180">
        <v>14.108000000000001</v>
      </c>
      <c r="O2180">
        <v>12.46266381</v>
      </c>
      <c r="P2180">
        <v>11.026</v>
      </c>
      <c r="Q2180" s="86">
        <v>45664</v>
      </c>
      <c r="R2180">
        <v>5</v>
      </c>
      <c r="T2180">
        <v>1.1000000000000001</v>
      </c>
      <c r="V2180" t="s">
        <v>5336</v>
      </c>
      <c r="AB2180">
        <v>4</v>
      </c>
      <c r="AC2180" t="s">
        <v>127</v>
      </c>
    </row>
    <row r="2181" spans="1:29" x14ac:dyDescent="0.2">
      <c r="A2181" t="s">
        <v>5337</v>
      </c>
      <c r="B2181" t="s">
        <v>5338</v>
      </c>
      <c r="C2181" t="s">
        <v>5337</v>
      </c>
      <c r="D2181" t="s">
        <v>84</v>
      </c>
      <c r="E2181" t="s">
        <v>89</v>
      </c>
      <c r="F2181" t="s">
        <v>642</v>
      </c>
      <c r="G2181" t="s">
        <v>90</v>
      </c>
      <c r="I2181" t="s">
        <v>91</v>
      </c>
      <c r="J2181" t="s">
        <v>1792</v>
      </c>
      <c r="K2181" t="s">
        <v>1247</v>
      </c>
      <c r="L2181">
        <v>9.3409999999999993</v>
      </c>
      <c r="M2181">
        <v>6.7368771589999996</v>
      </c>
      <c r="N2181">
        <v>7.6420000000000003</v>
      </c>
      <c r="O2181">
        <v>3.9015137690000001</v>
      </c>
      <c r="P2181">
        <v>1.647</v>
      </c>
      <c r="Q2181" s="86">
        <v>45664</v>
      </c>
      <c r="R2181">
        <v>5</v>
      </c>
      <c r="T2181">
        <v>1.1000000000000001</v>
      </c>
      <c r="AB2181">
        <v>2</v>
      </c>
      <c r="AC2181" t="s">
        <v>153</v>
      </c>
    </row>
    <row r="2182" spans="1:29" x14ac:dyDescent="0.2">
      <c r="A2182" t="s">
        <v>5339</v>
      </c>
      <c r="B2182" t="s">
        <v>5340</v>
      </c>
      <c r="C2182" t="s">
        <v>5339</v>
      </c>
      <c r="D2182" t="s">
        <v>84</v>
      </c>
      <c r="E2182" t="s">
        <v>97</v>
      </c>
      <c r="G2182" t="s">
        <v>98</v>
      </c>
      <c r="H2182" t="s">
        <v>5341</v>
      </c>
      <c r="I2182" t="s">
        <v>91</v>
      </c>
      <c r="L2182">
        <v>12.526999999999999</v>
      </c>
      <c r="M2182">
        <v>13.95658968</v>
      </c>
      <c r="N2182">
        <v>15.903</v>
      </c>
      <c r="O2182">
        <v>19.067640229999999</v>
      </c>
      <c r="P2182">
        <v>22.742999999999999</v>
      </c>
      <c r="Q2182" s="86">
        <v>45821</v>
      </c>
      <c r="S2182">
        <v>1.0249999999999999</v>
      </c>
      <c r="T2182">
        <v>0.85</v>
      </c>
      <c r="V2182" t="s">
        <v>5342</v>
      </c>
      <c r="AB2182">
        <v>3</v>
      </c>
      <c r="AC2182" t="s">
        <v>156</v>
      </c>
    </row>
    <row r="2183" spans="1:29" x14ac:dyDescent="0.2">
      <c r="A2183" t="s">
        <v>5343</v>
      </c>
      <c r="B2183" t="s">
        <v>5344</v>
      </c>
      <c r="C2183" t="s">
        <v>5343</v>
      </c>
      <c r="D2183" t="s">
        <v>84</v>
      </c>
      <c r="E2183" t="s">
        <v>116</v>
      </c>
      <c r="G2183" t="s">
        <v>90</v>
      </c>
      <c r="L2183">
        <v>114.3228</v>
      </c>
      <c r="M2183">
        <v>53.803343769999998</v>
      </c>
      <c r="N2183">
        <v>52.8645</v>
      </c>
      <c r="O2183">
        <v>59.663141099999997</v>
      </c>
      <c r="P2183">
        <v>48.326799999999999</v>
      </c>
      <c r="Q2183" s="86">
        <v>45821</v>
      </c>
      <c r="AB2183">
        <v>5</v>
      </c>
      <c r="AC2183" t="s">
        <v>86</v>
      </c>
    </row>
    <row r="2184" spans="1:29" x14ac:dyDescent="0.2">
      <c r="A2184" t="s">
        <v>5345</v>
      </c>
      <c r="B2184" t="s">
        <v>5346</v>
      </c>
      <c r="C2184" t="s">
        <v>5345</v>
      </c>
      <c r="D2184" t="s">
        <v>84</v>
      </c>
      <c r="G2184" t="s">
        <v>90</v>
      </c>
      <c r="I2184" t="s">
        <v>91</v>
      </c>
      <c r="J2184" t="s">
        <v>1792</v>
      </c>
      <c r="K2184" t="s">
        <v>5347</v>
      </c>
      <c r="L2184">
        <v>12.162000000000001</v>
      </c>
      <c r="N2184">
        <v>10.249000000000001</v>
      </c>
      <c r="P2184">
        <v>11.901</v>
      </c>
      <c r="Q2184" s="86">
        <v>45154</v>
      </c>
      <c r="R2184">
        <v>5</v>
      </c>
      <c r="AB2184">
        <v>3</v>
      </c>
      <c r="AC2184" t="s">
        <v>156</v>
      </c>
    </row>
    <row r="2185" spans="1:29" x14ac:dyDescent="0.2">
      <c r="A2185" t="s">
        <v>5348</v>
      </c>
      <c r="B2185" t="s">
        <v>5349</v>
      </c>
      <c r="C2185" t="s">
        <v>5348</v>
      </c>
      <c r="D2185" t="s">
        <v>84</v>
      </c>
      <c r="E2185" t="s">
        <v>116</v>
      </c>
      <c r="G2185" t="s">
        <v>294</v>
      </c>
      <c r="H2185" t="s">
        <v>5350</v>
      </c>
      <c r="I2185" t="s">
        <v>91</v>
      </c>
      <c r="L2185">
        <v>48.810200000000002</v>
      </c>
      <c r="M2185">
        <v>48.820350830000002</v>
      </c>
      <c r="N2185">
        <v>45.436999999999998</v>
      </c>
      <c r="O2185">
        <v>35.087590980000002</v>
      </c>
      <c r="P2185">
        <v>27.976299999999998</v>
      </c>
      <c r="Q2185" s="86">
        <v>45821</v>
      </c>
      <c r="AB2185">
        <v>5</v>
      </c>
      <c r="AC2185" t="s">
        <v>86</v>
      </c>
    </row>
    <row r="2186" spans="1:29" x14ac:dyDescent="0.2">
      <c r="A2186" t="s">
        <v>5351</v>
      </c>
      <c r="B2186" t="s">
        <v>5352</v>
      </c>
      <c r="C2186" t="s">
        <v>5351</v>
      </c>
      <c r="D2186" t="s">
        <v>84</v>
      </c>
      <c r="E2186" t="s">
        <v>564</v>
      </c>
      <c r="G2186" t="s">
        <v>90</v>
      </c>
      <c r="H2186" t="s">
        <v>5353</v>
      </c>
      <c r="I2186" t="s">
        <v>91</v>
      </c>
      <c r="L2186">
        <v>20.355</v>
      </c>
      <c r="M2186">
        <v>16.086364979999999</v>
      </c>
      <c r="N2186">
        <v>13.635</v>
      </c>
      <c r="O2186">
        <v>14.613341650000001</v>
      </c>
      <c r="P2186">
        <v>13.38</v>
      </c>
      <c r="Q2186" s="86">
        <v>45474</v>
      </c>
      <c r="S2186">
        <v>0.42</v>
      </c>
      <c r="Y2186">
        <v>6</v>
      </c>
      <c r="Z2186" s="86">
        <v>44196</v>
      </c>
      <c r="AB2186">
        <v>4</v>
      </c>
      <c r="AC2186" t="s">
        <v>127</v>
      </c>
    </row>
    <row r="2187" spans="1:29" x14ac:dyDescent="0.2">
      <c r="A2187" t="s">
        <v>5354</v>
      </c>
      <c r="B2187" t="s">
        <v>5355</v>
      </c>
      <c r="C2187" t="s">
        <v>5354</v>
      </c>
      <c r="D2187" t="s">
        <v>84</v>
      </c>
      <c r="E2187" t="s">
        <v>564</v>
      </c>
      <c r="F2187" t="s">
        <v>117</v>
      </c>
      <c r="G2187" t="s">
        <v>90</v>
      </c>
      <c r="I2187" t="s">
        <v>91</v>
      </c>
      <c r="J2187" t="s">
        <v>1792</v>
      </c>
      <c r="L2187">
        <v>23.452999999999999</v>
      </c>
      <c r="M2187">
        <v>24.959135289999999</v>
      </c>
      <c r="N2187">
        <v>28.309000000000001</v>
      </c>
      <c r="O2187">
        <v>33.383810189999998</v>
      </c>
      <c r="P2187">
        <v>43.639000000000003</v>
      </c>
      <c r="Q2187" s="86">
        <v>45434</v>
      </c>
      <c r="T2187">
        <v>1</v>
      </c>
      <c r="V2187" t="s">
        <v>5356</v>
      </c>
      <c r="W2187">
        <v>6</v>
      </c>
      <c r="X2187" s="86">
        <v>45139</v>
      </c>
      <c r="Y2187">
        <v>4</v>
      </c>
      <c r="Z2187" s="86">
        <v>45139</v>
      </c>
      <c r="AA2187">
        <v>3</v>
      </c>
      <c r="AB2187">
        <v>3</v>
      </c>
      <c r="AC2187" t="s">
        <v>156</v>
      </c>
    </row>
    <row r="2188" spans="1:29" x14ac:dyDescent="0.2">
      <c r="A2188" t="s">
        <v>5357</v>
      </c>
      <c r="B2188" t="s">
        <v>5358</v>
      </c>
      <c r="C2188" t="s">
        <v>5357</v>
      </c>
      <c r="D2188" t="s">
        <v>84</v>
      </c>
      <c r="E2188" t="s">
        <v>564</v>
      </c>
      <c r="F2188" t="s">
        <v>117</v>
      </c>
      <c r="G2188" t="s">
        <v>90</v>
      </c>
      <c r="I2188" t="s">
        <v>91</v>
      </c>
      <c r="J2188" t="s">
        <v>1792</v>
      </c>
      <c r="L2188">
        <v>24.643000000000001</v>
      </c>
      <c r="M2188">
        <v>19.163413200000001</v>
      </c>
      <c r="N2188">
        <v>21.72</v>
      </c>
      <c r="O2188">
        <v>11.536161999999999</v>
      </c>
      <c r="P2188">
        <v>11.669</v>
      </c>
      <c r="Q2188" s="86">
        <v>45821</v>
      </c>
      <c r="S2188">
        <v>0.64</v>
      </c>
      <c r="T2188">
        <v>0.5</v>
      </c>
      <c r="V2188" t="s">
        <v>5359</v>
      </c>
      <c r="W2188">
        <v>7</v>
      </c>
      <c r="X2188" s="86">
        <v>44200</v>
      </c>
      <c r="Y2188">
        <v>4</v>
      </c>
      <c r="Z2188" s="86">
        <v>44530</v>
      </c>
      <c r="AA2188">
        <v>5</v>
      </c>
      <c r="AB2188">
        <v>3</v>
      </c>
      <c r="AC2188" t="s">
        <v>156</v>
      </c>
    </row>
    <row r="2189" spans="1:29" x14ac:dyDescent="0.2">
      <c r="A2189" t="s">
        <v>17723</v>
      </c>
      <c r="B2189" t="s">
        <v>17724</v>
      </c>
      <c r="C2189" t="s">
        <v>17723</v>
      </c>
      <c r="D2189" t="s">
        <v>84</v>
      </c>
      <c r="E2189" t="s">
        <v>564</v>
      </c>
      <c r="G2189" t="s">
        <v>90</v>
      </c>
      <c r="I2189" t="s">
        <v>118</v>
      </c>
      <c r="S2189">
        <v>0.85</v>
      </c>
      <c r="Y2189">
        <v>6</v>
      </c>
      <c r="Z2189" s="86">
        <v>45604</v>
      </c>
      <c r="AB2189">
        <v>4</v>
      </c>
      <c r="AC2189" t="s">
        <v>127</v>
      </c>
    </row>
    <row r="2190" spans="1:29" x14ac:dyDescent="0.2">
      <c r="A2190" t="s">
        <v>5360</v>
      </c>
      <c r="B2190" t="s">
        <v>5361</v>
      </c>
      <c r="C2190" t="s">
        <v>5360</v>
      </c>
      <c r="D2190" t="s">
        <v>84</v>
      </c>
      <c r="E2190" t="s">
        <v>564</v>
      </c>
      <c r="F2190" t="s">
        <v>117</v>
      </c>
      <c r="G2190" t="s">
        <v>90</v>
      </c>
      <c r="I2190" t="s">
        <v>91</v>
      </c>
      <c r="J2190" t="s">
        <v>1792</v>
      </c>
      <c r="L2190">
        <v>7.9039999999999999</v>
      </c>
      <c r="M2190">
        <v>8.6033280619999992</v>
      </c>
      <c r="N2190">
        <v>8.093</v>
      </c>
      <c r="O2190">
        <v>6.9689087479999996</v>
      </c>
      <c r="P2190">
        <v>7.1849999999999996</v>
      </c>
      <c r="Q2190" s="86">
        <v>45821</v>
      </c>
      <c r="T2190">
        <v>1</v>
      </c>
      <c r="V2190" t="s">
        <v>5362</v>
      </c>
      <c r="Y2190">
        <v>4</v>
      </c>
      <c r="Z2190" s="86">
        <v>45254</v>
      </c>
      <c r="AA2190">
        <v>3</v>
      </c>
      <c r="AB2190">
        <v>3</v>
      </c>
      <c r="AC2190" t="s">
        <v>156</v>
      </c>
    </row>
    <row r="2191" spans="1:29" x14ac:dyDescent="0.2">
      <c r="A2191" t="s">
        <v>5363</v>
      </c>
      <c r="B2191" t="s">
        <v>5364</v>
      </c>
      <c r="C2191" t="s">
        <v>5363</v>
      </c>
      <c r="D2191" t="s">
        <v>84</v>
      </c>
      <c r="E2191" t="s">
        <v>564</v>
      </c>
      <c r="F2191" t="s">
        <v>117</v>
      </c>
      <c r="G2191" t="s">
        <v>90</v>
      </c>
      <c r="I2191" t="s">
        <v>91</v>
      </c>
      <c r="J2191" t="s">
        <v>1792</v>
      </c>
      <c r="L2191">
        <v>9.9659999999999993</v>
      </c>
      <c r="M2191">
        <v>10.707588530000001</v>
      </c>
      <c r="N2191">
        <v>6.6580000000000004</v>
      </c>
      <c r="O2191">
        <v>5.028290674</v>
      </c>
      <c r="P2191">
        <v>4.0209999999999999</v>
      </c>
      <c r="Q2191" s="86">
        <v>45821</v>
      </c>
      <c r="S2191">
        <v>1.26</v>
      </c>
      <c r="T2191">
        <v>1</v>
      </c>
      <c r="V2191" t="s">
        <v>5365</v>
      </c>
      <c r="W2191">
        <v>3</v>
      </c>
      <c r="X2191" s="86">
        <v>43630</v>
      </c>
      <c r="Y2191">
        <v>4</v>
      </c>
      <c r="Z2191" s="86">
        <v>44651</v>
      </c>
      <c r="AA2191">
        <v>4</v>
      </c>
      <c r="AB2191">
        <v>3</v>
      </c>
      <c r="AC2191" t="s">
        <v>156</v>
      </c>
    </row>
    <row r="2192" spans="1:29" x14ac:dyDescent="0.2">
      <c r="A2192" t="s">
        <v>5366</v>
      </c>
      <c r="B2192" t="s">
        <v>5367</v>
      </c>
      <c r="C2192" t="s">
        <v>5366</v>
      </c>
      <c r="D2192" t="s">
        <v>84</v>
      </c>
      <c r="E2192" t="s">
        <v>564</v>
      </c>
      <c r="G2192" t="s">
        <v>90</v>
      </c>
      <c r="I2192" t="s">
        <v>91</v>
      </c>
      <c r="L2192">
        <v>13.95</v>
      </c>
      <c r="M2192">
        <v>8.0942187370000003</v>
      </c>
      <c r="N2192">
        <v>14.18</v>
      </c>
      <c r="O2192">
        <v>4.3762013399999997</v>
      </c>
      <c r="P2192">
        <v>5.8460000000000001</v>
      </c>
      <c r="Q2192" s="86">
        <v>45821</v>
      </c>
      <c r="S2192">
        <v>1.17</v>
      </c>
      <c r="Y2192">
        <v>4</v>
      </c>
      <c r="Z2192" s="86">
        <v>45107</v>
      </c>
      <c r="AB2192">
        <v>3</v>
      </c>
      <c r="AC2192" t="s">
        <v>156</v>
      </c>
    </row>
    <row r="2193" spans="1:29" x14ac:dyDescent="0.2">
      <c r="A2193" t="s">
        <v>5368</v>
      </c>
      <c r="B2193" t="s">
        <v>5369</v>
      </c>
      <c r="C2193" t="s">
        <v>5368</v>
      </c>
      <c r="D2193" t="s">
        <v>84</v>
      </c>
      <c r="E2193" t="s">
        <v>564</v>
      </c>
      <c r="G2193" t="s">
        <v>90</v>
      </c>
      <c r="H2193" t="s">
        <v>196</v>
      </c>
      <c r="L2193">
        <v>8.2899999999999991</v>
      </c>
      <c r="M2193">
        <v>8.2702288230000001</v>
      </c>
      <c r="N2193">
        <v>8.3409999999999993</v>
      </c>
      <c r="O2193">
        <v>6.941305603</v>
      </c>
      <c r="P2193">
        <v>6.3550000000000004</v>
      </c>
      <c r="Q2193" s="86">
        <v>45701</v>
      </c>
      <c r="S2193">
        <v>1.47</v>
      </c>
      <c r="W2193">
        <v>5</v>
      </c>
      <c r="X2193" s="86">
        <v>43795</v>
      </c>
      <c r="Y2193">
        <v>5</v>
      </c>
      <c r="Z2193" s="86">
        <v>45657</v>
      </c>
      <c r="AB2193">
        <v>3</v>
      </c>
      <c r="AC2193" t="s">
        <v>156</v>
      </c>
    </row>
    <row r="2194" spans="1:29" x14ac:dyDescent="0.2">
      <c r="A2194" t="s">
        <v>5370</v>
      </c>
      <c r="B2194" t="s">
        <v>5371</v>
      </c>
      <c r="C2194" t="s">
        <v>5370</v>
      </c>
      <c r="D2194" t="s">
        <v>84</v>
      </c>
      <c r="E2194" t="s">
        <v>89</v>
      </c>
      <c r="G2194" t="s">
        <v>90</v>
      </c>
      <c r="I2194" t="s">
        <v>118</v>
      </c>
      <c r="J2194" t="s">
        <v>1792</v>
      </c>
      <c r="K2194" t="s">
        <v>1247</v>
      </c>
      <c r="L2194">
        <v>18.771000000000001</v>
      </c>
      <c r="M2194">
        <v>18.682375879999999</v>
      </c>
      <c r="N2194">
        <v>14.186</v>
      </c>
      <c r="O2194">
        <v>16.064537869999999</v>
      </c>
      <c r="P2194">
        <v>11.161</v>
      </c>
      <c r="Q2194" s="86">
        <v>45664</v>
      </c>
      <c r="AB2194">
        <v>4</v>
      </c>
      <c r="AC2194" t="s">
        <v>127</v>
      </c>
    </row>
    <row r="2195" spans="1:29" x14ac:dyDescent="0.2">
      <c r="A2195" t="s">
        <v>5372</v>
      </c>
      <c r="B2195" t="s">
        <v>5373</v>
      </c>
      <c r="C2195" t="s">
        <v>5372</v>
      </c>
      <c r="D2195" t="s">
        <v>84</v>
      </c>
      <c r="E2195" t="s">
        <v>89</v>
      </c>
      <c r="F2195" t="s">
        <v>642</v>
      </c>
      <c r="G2195" t="s">
        <v>699</v>
      </c>
      <c r="I2195" t="s">
        <v>91</v>
      </c>
      <c r="J2195" t="s">
        <v>1792</v>
      </c>
      <c r="K2195" t="s">
        <v>1247</v>
      </c>
      <c r="L2195">
        <v>18.846</v>
      </c>
      <c r="M2195">
        <v>13.99763495</v>
      </c>
      <c r="N2195">
        <v>14.067</v>
      </c>
      <c r="O2195">
        <v>12.417547770000001</v>
      </c>
      <c r="P2195">
        <v>11.071999999999999</v>
      </c>
      <c r="Q2195" s="86">
        <v>45664</v>
      </c>
      <c r="U2195">
        <v>5</v>
      </c>
      <c r="V2195" t="s">
        <v>5374</v>
      </c>
      <c r="AB2195">
        <v>4</v>
      </c>
      <c r="AC2195" t="s">
        <v>127</v>
      </c>
    </row>
    <row r="2196" spans="1:29" x14ac:dyDescent="0.2">
      <c r="A2196" t="s">
        <v>5375</v>
      </c>
      <c r="B2196" t="s">
        <v>5376</v>
      </c>
      <c r="C2196" t="s">
        <v>5375</v>
      </c>
      <c r="D2196" t="s">
        <v>84</v>
      </c>
      <c r="E2196" t="s">
        <v>89</v>
      </c>
      <c r="G2196" t="s">
        <v>90</v>
      </c>
      <c r="I2196" t="s">
        <v>91</v>
      </c>
      <c r="J2196" t="s">
        <v>1792</v>
      </c>
      <c r="K2196" t="s">
        <v>1247</v>
      </c>
      <c r="L2196">
        <v>20.532</v>
      </c>
      <c r="M2196">
        <v>14.370059080000001</v>
      </c>
      <c r="N2196">
        <v>14.494999999999999</v>
      </c>
      <c r="O2196">
        <v>12.909550039999999</v>
      </c>
      <c r="P2196">
        <v>11.483000000000001</v>
      </c>
      <c r="Q2196" s="86">
        <v>45664</v>
      </c>
      <c r="R2196">
        <v>5</v>
      </c>
      <c r="V2196" t="s">
        <v>5377</v>
      </c>
      <c r="AB2196">
        <v>4</v>
      </c>
      <c r="AC2196" t="s">
        <v>127</v>
      </c>
    </row>
    <row r="2197" spans="1:29" x14ac:dyDescent="0.2">
      <c r="A2197" t="s">
        <v>5378</v>
      </c>
      <c r="B2197" t="s">
        <v>5379</v>
      </c>
      <c r="C2197" t="s">
        <v>5378</v>
      </c>
      <c r="D2197" t="s">
        <v>84</v>
      </c>
      <c r="E2197" t="s">
        <v>89</v>
      </c>
      <c r="F2197" t="s">
        <v>642</v>
      </c>
      <c r="G2197" t="s">
        <v>699</v>
      </c>
      <c r="I2197" t="s">
        <v>91</v>
      </c>
      <c r="J2197" t="s">
        <v>1792</v>
      </c>
      <c r="K2197" t="s">
        <v>1247</v>
      </c>
      <c r="L2197">
        <v>20.481000000000002</v>
      </c>
      <c r="M2197">
        <v>14.308019659999999</v>
      </c>
      <c r="N2197">
        <v>14.406000000000001</v>
      </c>
      <c r="O2197">
        <v>12.80811488</v>
      </c>
      <c r="P2197">
        <v>11.465999999999999</v>
      </c>
      <c r="Q2197" s="86">
        <v>45664</v>
      </c>
      <c r="R2197">
        <v>5</v>
      </c>
      <c r="V2197" t="s">
        <v>5380</v>
      </c>
      <c r="AB2197">
        <v>4</v>
      </c>
      <c r="AC2197" t="s">
        <v>127</v>
      </c>
    </row>
    <row r="2198" spans="1:29" x14ac:dyDescent="0.2">
      <c r="A2198" t="s">
        <v>5381</v>
      </c>
      <c r="B2198" t="s">
        <v>5382</v>
      </c>
      <c r="C2198" t="s">
        <v>5381</v>
      </c>
      <c r="D2198" t="s">
        <v>84</v>
      </c>
      <c r="G2198" t="s">
        <v>699</v>
      </c>
      <c r="I2198" t="s">
        <v>91</v>
      </c>
      <c r="J2198" t="s">
        <v>1792</v>
      </c>
      <c r="K2198" t="s">
        <v>1247</v>
      </c>
      <c r="L2198">
        <v>18.242999999999999</v>
      </c>
      <c r="M2198">
        <v>16.678599420000001</v>
      </c>
      <c r="N2198">
        <v>17.605</v>
      </c>
      <c r="O2198">
        <v>12.01246006</v>
      </c>
      <c r="P2198">
        <v>8.8640000000000008</v>
      </c>
      <c r="Q2198" s="86">
        <v>45664</v>
      </c>
      <c r="R2198">
        <v>5</v>
      </c>
      <c r="T2198">
        <v>1.35</v>
      </c>
      <c r="AB2198">
        <v>4</v>
      </c>
      <c r="AC2198" t="s">
        <v>127</v>
      </c>
    </row>
    <row r="2199" spans="1:29" x14ac:dyDescent="0.2">
      <c r="A2199" t="s">
        <v>5383</v>
      </c>
      <c r="B2199" t="s">
        <v>5384</v>
      </c>
      <c r="C2199" t="s">
        <v>5383</v>
      </c>
      <c r="D2199" t="s">
        <v>84</v>
      </c>
      <c r="E2199" t="s">
        <v>89</v>
      </c>
      <c r="G2199" t="s">
        <v>5307</v>
      </c>
      <c r="I2199" t="s">
        <v>91</v>
      </c>
      <c r="J2199" t="s">
        <v>1792</v>
      </c>
      <c r="K2199" t="s">
        <v>1247</v>
      </c>
      <c r="L2199">
        <v>18.276</v>
      </c>
      <c r="M2199">
        <v>16.687652379999999</v>
      </c>
      <c r="N2199">
        <v>17.597000000000001</v>
      </c>
      <c r="O2199">
        <v>11.98514595</v>
      </c>
      <c r="P2199">
        <v>8.8930000000000007</v>
      </c>
      <c r="Q2199" s="86">
        <v>45664</v>
      </c>
      <c r="R2199">
        <v>5</v>
      </c>
      <c r="T2199">
        <v>1.35</v>
      </c>
      <c r="V2199" t="s">
        <v>5385</v>
      </c>
      <c r="AB2199">
        <v>4</v>
      </c>
      <c r="AC2199" t="s">
        <v>127</v>
      </c>
    </row>
    <row r="2200" spans="1:29" x14ac:dyDescent="0.2">
      <c r="A2200" t="s">
        <v>5386</v>
      </c>
      <c r="B2200" t="s">
        <v>5387</v>
      </c>
      <c r="C2200" t="s">
        <v>5386</v>
      </c>
      <c r="D2200" t="s">
        <v>84</v>
      </c>
      <c r="E2200" t="s">
        <v>89</v>
      </c>
      <c r="F2200" t="s">
        <v>642</v>
      </c>
      <c r="G2200" t="s">
        <v>90</v>
      </c>
      <c r="I2200" t="s">
        <v>91</v>
      </c>
      <c r="J2200" t="s">
        <v>1792</v>
      </c>
      <c r="K2200" t="s">
        <v>1247</v>
      </c>
      <c r="L2200">
        <v>17.553999999999998</v>
      </c>
      <c r="M2200">
        <v>13.92541625</v>
      </c>
      <c r="N2200">
        <v>14.909000000000001</v>
      </c>
      <c r="O2200">
        <v>11.187642670000001</v>
      </c>
      <c r="P2200">
        <v>9.3369999999999997</v>
      </c>
      <c r="Q2200" s="86">
        <v>45664</v>
      </c>
      <c r="R2200">
        <v>5</v>
      </c>
      <c r="T2200">
        <v>1.35</v>
      </c>
      <c r="V2200" t="s">
        <v>5388</v>
      </c>
      <c r="AB2200">
        <v>4</v>
      </c>
      <c r="AC2200" t="s">
        <v>127</v>
      </c>
    </row>
    <row r="2201" spans="1:29" x14ac:dyDescent="0.2">
      <c r="A2201" t="s">
        <v>5389</v>
      </c>
      <c r="B2201" t="s">
        <v>5390</v>
      </c>
      <c r="C2201" t="s">
        <v>5389</v>
      </c>
      <c r="D2201" t="s">
        <v>84</v>
      </c>
      <c r="E2201" t="s">
        <v>89</v>
      </c>
      <c r="G2201" t="s">
        <v>699</v>
      </c>
      <c r="I2201" t="s">
        <v>91</v>
      </c>
      <c r="J2201" t="s">
        <v>1792</v>
      </c>
      <c r="K2201" t="s">
        <v>1247</v>
      </c>
      <c r="L2201">
        <v>17.614999999999998</v>
      </c>
      <c r="M2201">
        <v>14.01046408</v>
      </c>
      <c r="N2201">
        <v>15.038</v>
      </c>
      <c r="O2201">
        <v>11.34962752</v>
      </c>
      <c r="P2201">
        <v>9.4049999999999994</v>
      </c>
      <c r="Q2201" s="86">
        <v>45664</v>
      </c>
      <c r="R2201">
        <v>5</v>
      </c>
      <c r="T2201">
        <v>1.35</v>
      </c>
      <c r="V2201" t="s">
        <v>5391</v>
      </c>
      <c r="AB2201">
        <v>4</v>
      </c>
      <c r="AC2201" t="s">
        <v>127</v>
      </c>
    </row>
    <row r="2202" spans="1:29" x14ac:dyDescent="0.2">
      <c r="A2202" t="s">
        <v>5392</v>
      </c>
      <c r="B2202" t="s">
        <v>5393</v>
      </c>
      <c r="C2202" t="s">
        <v>5392</v>
      </c>
      <c r="D2202" t="s">
        <v>84</v>
      </c>
      <c r="E2202" t="s">
        <v>89</v>
      </c>
      <c r="F2202" t="s">
        <v>642</v>
      </c>
      <c r="G2202" t="s">
        <v>699</v>
      </c>
      <c r="I2202" t="s">
        <v>91</v>
      </c>
      <c r="J2202" t="s">
        <v>1792</v>
      </c>
      <c r="K2202" t="s">
        <v>1247</v>
      </c>
      <c r="L2202">
        <v>20.045999999999999</v>
      </c>
      <c r="M2202">
        <v>13.892287769999999</v>
      </c>
      <c r="N2202">
        <v>15.019</v>
      </c>
      <c r="O2202">
        <v>10.29398262</v>
      </c>
      <c r="P2202">
        <v>8.5350000000000001</v>
      </c>
      <c r="Q2202" s="86">
        <v>45664</v>
      </c>
      <c r="R2202">
        <v>5</v>
      </c>
      <c r="V2202" t="s">
        <v>3499</v>
      </c>
      <c r="AB2202">
        <v>4</v>
      </c>
      <c r="AC2202" t="s">
        <v>127</v>
      </c>
    </row>
    <row r="2203" spans="1:29" x14ac:dyDescent="0.2">
      <c r="A2203" t="s">
        <v>5394</v>
      </c>
      <c r="B2203" t="s">
        <v>5395</v>
      </c>
      <c r="C2203" t="s">
        <v>5394</v>
      </c>
      <c r="D2203" t="s">
        <v>84</v>
      </c>
      <c r="G2203" t="s">
        <v>90</v>
      </c>
      <c r="I2203" t="s">
        <v>118</v>
      </c>
      <c r="J2203" t="s">
        <v>1792</v>
      </c>
      <c r="L2203">
        <v>19.942</v>
      </c>
      <c r="M2203">
        <v>19.007753409999999</v>
      </c>
      <c r="N2203">
        <v>15.041</v>
      </c>
      <c r="O2203">
        <v>14.59469204</v>
      </c>
      <c r="P2203">
        <v>8.5419999999999998</v>
      </c>
      <c r="Q2203" s="86">
        <v>45664</v>
      </c>
      <c r="R2203">
        <v>5</v>
      </c>
      <c r="AB2203">
        <v>4</v>
      </c>
      <c r="AC2203" t="s">
        <v>127</v>
      </c>
    </row>
    <row r="2204" spans="1:29" x14ac:dyDescent="0.2">
      <c r="A2204" t="s">
        <v>5396</v>
      </c>
      <c r="B2204" t="s">
        <v>5397</v>
      </c>
      <c r="C2204" t="s">
        <v>5396</v>
      </c>
      <c r="D2204" t="s">
        <v>84</v>
      </c>
      <c r="E2204" t="s">
        <v>89</v>
      </c>
      <c r="G2204" t="s">
        <v>90</v>
      </c>
      <c r="I2204" t="s">
        <v>341</v>
      </c>
      <c r="J2204" t="s">
        <v>1792</v>
      </c>
      <c r="K2204" t="s">
        <v>1247</v>
      </c>
      <c r="L2204">
        <v>19.984999999999999</v>
      </c>
      <c r="M2204">
        <v>15.215888850000001</v>
      </c>
      <c r="N2204">
        <v>14.997</v>
      </c>
      <c r="O2204">
        <v>10.1626548</v>
      </c>
      <c r="P2204">
        <v>8.5839999999999996</v>
      </c>
      <c r="Q2204" s="86">
        <v>45664</v>
      </c>
      <c r="R2204">
        <v>5</v>
      </c>
      <c r="V2204" t="s">
        <v>5398</v>
      </c>
      <c r="AB2204">
        <v>4</v>
      </c>
      <c r="AC2204" t="s">
        <v>127</v>
      </c>
    </row>
    <row r="2205" spans="1:29" x14ac:dyDescent="0.2">
      <c r="A2205" t="s">
        <v>5399</v>
      </c>
      <c r="B2205" t="s">
        <v>5400</v>
      </c>
      <c r="C2205" t="s">
        <v>5399</v>
      </c>
      <c r="D2205" t="s">
        <v>84</v>
      </c>
      <c r="E2205" t="s">
        <v>89</v>
      </c>
      <c r="F2205" t="s">
        <v>642</v>
      </c>
      <c r="G2205" t="s">
        <v>699</v>
      </c>
      <c r="I2205" t="s">
        <v>91</v>
      </c>
      <c r="J2205" t="s">
        <v>1792</v>
      </c>
      <c r="K2205" t="s">
        <v>1247</v>
      </c>
      <c r="L2205">
        <v>20.044</v>
      </c>
      <c r="M2205">
        <v>13.894126440000001</v>
      </c>
      <c r="N2205">
        <v>15.005000000000001</v>
      </c>
      <c r="O2205">
        <v>10.306974840000001</v>
      </c>
      <c r="P2205">
        <v>8.5350000000000001</v>
      </c>
      <c r="Q2205" s="86">
        <v>45664</v>
      </c>
      <c r="R2205">
        <v>5</v>
      </c>
      <c r="V2205" t="s">
        <v>5401</v>
      </c>
      <c r="AB2205">
        <v>4</v>
      </c>
      <c r="AC2205" t="s">
        <v>127</v>
      </c>
    </row>
    <row r="2206" spans="1:29" x14ac:dyDescent="0.2">
      <c r="A2206" t="s">
        <v>5402</v>
      </c>
      <c r="B2206" t="s">
        <v>5403</v>
      </c>
      <c r="C2206" t="s">
        <v>5402</v>
      </c>
      <c r="D2206" t="s">
        <v>84</v>
      </c>
      <c r="E2206" t="s">
        <v>89</v>
      </c>
      <c r="G2206" t="s">
        <v>5404</v>
      </c>
      <c r="I2206" t="s">
        <v>91</v>
      </c>
      <c r="J2206" t="s">
        <v>1792</v>
      </c>
      <c r="K2206" t="s">
        <v>1247</v>
      </c>
      <c r="L2206">
        <v>9.32</v>
      </c>
      <c r="M2206">
        <v>6.6470471509999998</v>
      </c>
      <c r="N2206">
        <v>7.5410000000000004</v>
      </c>
      <c r="O2206">
        <v>3.6531576160000001</v>
      </c>
      <c r="P2206">
        <v>1.591</v>
      </c>
      <c r="Q2206" s="86">
        <v>45664</v>
      </c>
      <c r="V2206" t="s">
        <v>5405</v>
      </c>
      <c r="AB2206">
        <v>2</v>
      </c>
      <c r="AC2206" t="s">
        <v>153</v>
      </c>
    </row>
    <row r="2207" spans="1:29" x14ac:dyDescent="0.2">
      <c r="A2207" t="s">
        <v>5406</v>
      </c>
      <c r="B2207" t="s">
        <v>5407</v>
      </c>
      <c r="C2207" t="s">
        <v>5406</v>
      </c>
      <c r="D2207" t="s">
        <v>84</v>
      </c>
      <c r="E2207" t="s">
        <v>89</v>
      </c>
      <c r="G2207" t="s">
        <v>90</v>
      </c>
      <c r="I2207" t="s">
        <v>91</v>
      </c>
      <c r="P2207">
        <v>17.771000000000001</v>
      </c>
      <c r="S2207">
        <v>2.5099999999999998</v>
      </c>
      <c r="Y2207">
        <v>6</v>
      </c>
      <c r="Z2207" s="86">
        <v>45170</v>
      </c>
      <c r="AB2207">
        <v>4</v>
      </c>
      <c r="AC2207" t="s">
        <v>127</v>
      </c>
    </row>
    <row r="2208" spans="1:29" x14ac:dyDescent="0.2">
      <c r="A2208" t="s">
        <v>5408</v>
      </c>
      <c r="B2208" t="s">
        <v>5409</v>
      </c>
      <c r="C2208" t="s">
        <v>5408</v>
      </c>
      <c r="D2208" t="s">
        <v>84</v>
      </c>
      <c r="E2208" t="s">
        <v>89</v>
      </c>
      <c r="G2208" t="s">
        <v>90</v>
      </c>
      <c r="I2208" t="s">
        <v>118</v>
      </c>
      <c r="P2208">
        <v>17.702000000000002</v>
      </c>
      <c r="S2208">
        <v>2.5099999999999998</v>
      </c>
      <c r="Y2208">
        <v>6</v>
      </c>
      <c r="Z2208" s="86">
        <v>45170</v>
      </c>
      <c r="AB2208">
        <v>4</v>
      </c>
      <c r="AC2208" t="s">
        <v>127</v>
      </c>
    </row>
    <row r="2209" spans="1:29" x14ac:dyDescent="0.2">
      <c r="A2209" t="s">
        <v>5410</v>
      </c>
      <c r="B2209" t="s">
        <v>5411</v>
      </c>
      <c r="C2209" t="s">
        <v>5410</v>
      </c>
      <c r="D2209" t="s">
        <v>84</v>
      </c>
      <c r="E2209" t="s">
        <v>89</v>
      </c>
      <c r="G2209" t="s">
        <v>90</v>
      </c>
      <c r="I2209" t="s">
        <v>91</v>
      </c>
      <c r="P2209">
        <v>17.565999999999999</v>
      </c>
      <c r="S2209">
        <v>2.5099999999999998</v>
      </c>
      <c r="Y2209">
        <v>6</v>
      </c>
      <c r="Z2209" s="86">
        <v>45170</v>
      </c>
      <c r="AB2209">
        <v>4</v>
      </c>
      <c r="AC2209" t="s">
        <v>127</v>
      </c>
    </row>
    <row r="2210" spans="1:29" x14ac:dyDescent="0.2">
      <c r="A2210" t="s">
        <v>5412</v>
      </c>
      <c r="B2210" t="s">
        <v>5413</v>
      </c>
      <c r="C2210" t="s">
        <v>5412</v>
      </c>
      <c r="D2210" t="s">
        <v>84</v>
      </c>
      <c r="E2210" t="s">
        <v>89</v>
      </c>
      <c r="G2210" t="s">
        <v>90</v>
      </c>
      <c r="I2210" t="s">
        <v>118</v>
      </c>
      <c r="P2210">
        <v>17.82</v>
      </c>
      <c r="S2210">
        <v>2.5099999999999998</v>
      </c>
      <c r="Y2210">
        <v>6</v>
      </c>
      <c r="Z2210" s="86">
        <v>45170</v>
      </c>
      <c r="AB2210">
        <v>4</v>
      </c>
      <c r="AC2210" t="s">
        <v>127</v>
      </c>
    </row>
    <row r="2211" spans="1:29" x14ac:dyDescent="0.2">
      <c r="A2211" t="s">
        <v>5414</v>
      </c>
      <c r="B2211" t="s">
        <v>5415</v>
      </c>
      <c r="C2211" t="s">
        <v>5414</v>
      </c>
      <c r="D2211" t="s">
        <v>84</v>
      </c>
      <c r="E2211" t="s">
        <v>89</v>
      </c>
      <c r="G2211" t="s">
        <v>98</v>
      </c>
      <c r="I2211" t="s">
        <v>118</v>
      </c>
      <c r="J2211" t="s">
        <v>1792</v>
      </c>
      <c r="M2211">
        <v>15.54165038</v>
      </c>
      <c r="N2211">
        <v>16.221</v>
      </c>
      <c r="O2211">
        <v>12.139819689999999</v>
      </c>
      <c r="P2211">
        <v>9.9979999999999993</v>
      </c>
      <c r="Q2211" s="86">
        <v>45434</v>
      </c>
      <c r="T2211">
        <v>1.05</v>
      </c>
      <c r="AB2211">
        <v>4</v>
      </c>
      <c r="AC2211" t="s">
        <v>127</v>
      </c>
    </row>
    <row r="2212" spans="1:29" x14ac:dyDescent="0.2">
      <c r="A2212" t="s">
        <v>5416</v>
      </c>
      <c r="B2212" t="s">
        <v>5417</v>
      </c>
      <c r="C2212" t="s">
        <v>5416</v>
      </c>
      <c r="D2212" t="s">
        <v>84</v>
      </c>
      <c r="E2212" t="s">
        <v>564</v>
      </c>
      <c r="G2212" t="s">
        <v>90</v>
      </c>
      <c r="H2212" t="s">
        <v>196</v>
      </c>
      <c r="M2212">
        <v>5.9865798200000002</v>
      </c>
      <c r="N2212">
        <v>6.2789999999999999</v>
      </c>
      <c r="O2212">
        <v>6.3659760670000001</v>
      </c>
      <c r="P2212">
        <v>2.8029999999999999</v>
      </c>
      <c r="S2212">
        <v>1.18</v>
      </c>
      <c r="W2212">
        <v>5</v>
      </c>
      <c r="X2212" s="86">
        <v>44201</v>
      </c>
      <c r="Y2212">
        <v>4</v>
      </c>
      <c r="Z2212" s="86">
        <v>44201</v>
      </c>
      <c r="AB2212">
        <v>3</v>
      </c>
      <c r="AC2212" t="s">
        <v>156</v>
      </c>
    </row>
    <row r="2213" spans="1:29" x14ac:dyDescent="0.2">
      <c r="A2213" t="s">
        <v>5418</v>
      </c>
      <c r="B2213" t="s">
        <v>5419</v>
      </c>
      <c r="C2213" t="s">
        <v>5418</v>
      </c>
      <c r="D2213" t="s">
        <v>84</v>
      </c>
      <c r="E2213" t="s">
        <v>89</v>
      </c>
      <c r="F2213" t="s">
        <v>642</v>
      </c>
      <c r="G2213" t="s">
        <v>90</v>
      </c>
      <c r="I2213" t="s">
        <v>91</v>
      </c>
      <c r="J2213" t="s">
        <v>1792</v>
      </c>
      <c r="M2213">
        <v>13.367124430000001</v>
      </c>
      <c r="N2213">
        <v>13.925000000000001</v>
      </c>
      <c r="O2213">
        <v>12.24668666</v>
      </c>
      <c r="P2213">
        <v>10.801</v>
      </c>
      <c r="Q2213" s="86">
        <v>45434</v>
      </c>
      <c r="S2213">
        <v>1.28</v>
      </c>
      <c r="V2213" t="s">
        <v>5420</v>
      </c>
      <c r="W2213">
        <v>6</v>
      </c>
      <c r="X2213" s="86">
        <v>44926</v>
      </c>
      <c r="AA2213">
        <v>4</v>
      </c>
      <c r="AB2213">
        <v>4</v>
      </c>
      <c r="AC2213" t="s">
        <v>127</v>
      </c>
    </row>
    <row r="2214" spans="1:29" x14ac:dyDescent="0.2">
      <c r="A2214" t="s">
        <v>5421</v>
      </c>
      <c r="B2214" t="s">
        <v>5422</v>
      </c>
      <c r="C2214" t="s">
        <v>5421</v>
      </c>
      <c r="D2214" t="s">
        <v>84</v>
      </c>
      <c r="E2214" t="s">
        <v>116</v>
      </c>
      <c r="F2214" t="s">
        <v>117</v>
      </c>
      <c r="G2214" t="s">
        <v>90</v>
      </c>
      <c r="I2214" t="s">
        <v>91</v>
      </c>
      <c r="J2214" t="s">
        <v>1792</v>
      </c>
      <c r="L2214">
        <v>41.286000000000001</v>
      </c>
      <c r="M2214">
        <v>35.396603499999998</v>
      </c>
      <c r="N2214">
        <v>37.162999999999997</v>
      </c>
      <c r="O2214">
        <v>27.357438890000001</v>
      </c>
      <c r="P2214">
        <v>28.645299999999999</v>
      </c>
      <c r="Q2214" s="86">
        <v>45821</v>
      </c>
      <c r="V2214" t="s">
        <v>5423</v>
      </c>
      <c r="AB2214">
        <v>5</v>
      </c>
      <c r="AC2214" t="s">
        <v>86</v>
      </c>
    </row>
    <row r="2215" spans="1:29" x14ac:dyDescent="0.2">
      <c r="A2215" t="s">
        <v>5424</v>
      </c>
      <c r="B2215" t="s">
        <v>5425</v>
      </c>
      <c r="C2215" t="s">
        <v>5424</v>
      </c>
      <c r="D2215" t="s">
        <v>84</v>
      </c>
      <c r="E2215" t="s">
        <v>564</v>
      </c>
      <c r="G2215" t="s">
        <v>90</v>
      </c>
      <c r="H2215" t="s">
        <v>5353</v>
      </c>
      <c r="I2215" t="s">
        <v>91</v>
      </c>
      <c r="L2215">
        <v>38.71</v>
      </c>
      <c r="M2215">
        <v>34.610597140000003</v>
      </c>
      <c r="N2215">
        <v>38.277999999999999</v>
      </c>
      <c r="O2215">
        <v>46.797003590000003</v>
      </c>
      <c r="P2215">
        <v>26.292999999999999</v>
      </c>
      <c r="Q2215" s="86">
        <v>45474</v>
      </c>
      <c r="S2215">
        <v>0.32</v>
      </c>
      <c r="Y2215">
        <v>6</v>
      </c>
      <c r="Z2215" s="86">
        <v>44196</v>
      </c>
      <c r="AB2215">
        <v>4</v>
      </c>
      <c r="AC2215" t="s">
        <v>127</v>
      </c>
    </row>
    <row r="2216" spans="1:29" x14ac:dyDescent="0.2">
      <c r="A2216" t="s">
        <v>5426</v>
      </c>
      <c r="B2216" t="s">
        <v>5427</v>
      </c>
      <c r="C2216" t="s">
        <v>5426</v>
      </c>
      <c r="D2216" t="s">
        <v>84</v>
      </c>
      <c r="E2216" t="s">
        <v>564</v>
      </c>
      <c r="G2216" t="s">
        <v>90</v>
      </c>
      <c r="H2216" t="s">
        <v>5428</v>
      </c>
      <c r="I2216" t="s">
        <v>91</v>
      </c>
      <c r="L2216">
        <v>28.928000000000001</v>
      </c>
      <c r="M2216">
        <v>28.883452049999999</v>
      </c>
      <c r="N2216">
        <v>24.053999999999998</v>
      </c>
      <c r="O2216">
        <v>11.489049769999999</v>
      </c>
      <c r="P2216">
        <v>13.612</v>
      </c>
      <c r="Q2216" s="86">
        <v>45664</v>
      </c>
      <c r="S2216">
        <v>13.18</v>
      </c>
      <c r="W2216">
        <v>4</v>
      </c>
      <c r="X2216" s="86">
        <v>43686</v>
      </c>
      <c r="Y2216">
        <v>3</v>
      </c>
      <c r="Z2216" s="86">
        <v>43686</v>
      </c>
      <c r="AB2216">
        <v>3</v>
      </c>
      <c r="AC2216" t="s">
        <v>156</v>
      </c>
    </row>
    <row r="2217" spans="1:29" x14ac:dyDescent="0.2">
      <c r="A2217" t="s">
        <v>5429</v>
      </c>
      <c r="B2217" t="s">
        <v>5430</v>
      </c>
      <c r="C2217" t="s">
        <v>5429</v>
      </c>
      <c r="D2217" t="s">
        <v>84</v>
      </c>
      <c r="E2217" t="s">
        <v>564</v>
      </c>
      <c r="G2217" t="s">
        <v>90</v>
      </c>
      <c r="H2217" t="s">
        <v>545</v>
      </c>
      <c r="I2217" t="s">
        <v>91</v>
      </c>
      <c r="L2217">
        <v>11.901999999999999</v>
      </c>
      <c r="M2217">
        <v>10.2977522</v>
      </c>
      <c r="N2217">
        <v>10.686999999999999</v>
      </c>
      <c r="O2217">
        <v>9.3278661459999999</v>
      </c>
      <c r="P2217">
        <v>6.9619999999999997</v>
      </c>
      <c r="Q2217" s="86">
        <v>45821</v>
      </c>
      <c r="S2217">
        <v>1.37</v>
      </c>
      <c r="Y2217">
        <v>6</v>
      </c>
      <c r="Z2217" s="86">
        <v>45629</v>
      </c>
      <c r="AB2217">
        <v>4</v>
      </c>
      <c r="AC2217" t="s">
        <v>127</v>
      </c>
    </row>
    <row r="2218" spans="1:29" x14ac:dyDescent="0.2">
      <c r="A2218" t="s">
        <v>16679</v>
      </c>
      <c r="B2218" t="s">
        <v>16680</v>
      </c>
      <c r="C2218" t="s">
        <v>16679</v>
      </c>
      <c r="D2218" t="s">
        <v>84</v>
      </c>
      <c r="E2218" t="s">
        <v>116</v>
      </c>
      <c r="G2218" t="s">
        <v>90</v>
      </c>
      <c r="H2218" t="s">
        <v>2291</v>
      </c>
      <c r="L2218">
        <v>8.7560000000000002</v>
      </c>
      <c r="M2218">
        <v>8.4868229470000003</v>
      </c>
      <c r="N2218">
        <v>7.65</v>
      </c>
      <c r="O2218">
        <v>7.2336720940000001</v>
      </c>
      <c r="P2218">
        <v>8.702</v>
      </c>
      <c r="Q2218" s="86">
        <v>45821</v>
      </c>
      <c r="S2218">
        <v>0.68</v>
      </c>
      <c r="W2218">
        <v>5</v>
      </c>
      <c r="X2218" s="86">
        <v>43795</v>
      </c>
      <c r="Y2218">
        <v>5</v>
      </c>
      <c r="Z2218" s="86">
        <v>45808</v>
      </c>
      <c r="AB2218">
        <v>3</v>
      </c>
      <c r="AC2218" t="s">
        <v>156</v>
      </c>
    </row>
    <row r="2219" spans="1:29" x14ac:dyDescent="0.2">
      <c r="A2219" t="s">
        <v>5431</v>
      </c>
      <c r="B2219" t="s">
        <v>5432</v>
      </c>
      <c r="C2219" t="s">
        <v>5431</v>
      </c>
      <c r="D2219" t="s">
        <v>84</v>
      </c>
      <c r="E2219" t="s">
        <v>564</v>
      </c>
      <c r="F2219" t="s">
        <v>117</v>
      </c>
      <c r="G2219" t="s">
        <v>90</v>
      </c>
      <c r="I2219" t="s">
        <v>91</v>
      </c>
      <c r="J2219" t="s">
        <v>1792</v>
      </c>
      <c r="L2219">
        <v>19.161000000000001</v>
      </c>
      <c r="M2219">
        <v>17.402835530000001</v>
      </c>
      <c r="N2219">
        <v>18.218</v>
      </c>
      <c r="O2219">
        <v>15.52354416</v>
      </c>
      <c r="P2219">
        <v>18.324000000000002</v>
      </c>
      <c r="Q2219" s="86">
        <v>45821</v>
      </c>
      <c r="S2219">
        <v>2.4300000000000002</v>
      </c>
      <c r="T2219">
        <v>1.46</v>
      </c>
      <c r="V2219" t="s">
        <v>5433</v>
      </c>
      <c r="Y2219">
        <v>5</v>
      </c>
      <c r="Z2219" s="86">
        <v>45291</v>
      </c>
      <c r="AA2219">
        <v>4</v>
      </c>
      <c r="AB2219">
        <v>3</v>
      </c>
      <c r="AC2219" t="s">
        <v>156</v>
      </c>
    </row>
    <row r="2220" spans="1:29" x14ac:dyDescent="0.2">
      <c r="A2220" t="s">
        <v>5434</v>
      </c>
      <c r="B2220" t="s">
        <v>5435</v>
      </c>
      <c r="C2220" t="s">
        <v>5434</v>
      </c>
      <c r="D2220" t="s">
        <v>84</v>
      </c>
      <c r="E2220" t="s">
        <v>89</v>
      </c>
      <c r="G2220" t="s">
        <v>90</v>
      </c>
      <c r="I2220" t="s">
        <v>91</v>
      </c>
      <c r="P2220">
        <v>17.7</v>
      </c>
      <c r="S2220">
        <v>1.31</v>
      </c>
      <c r="Y2220">
        <v>6</v>
      </c>
      <c r="Z2220" s="86">
        <v>45170</v>
      </c>
      <c r="AB2220">
        <v>4</v>
      </c>
      <c r="AC2220" t="s">
        <v>127</v>
      </c>
    </row>
    <row r="2221" spans="1:29" x14ac:dyDescent="0.2">
      <c r="A2221" t="s">
        <v>5436</v>
      </c>
      <c r="B2221" t="s">
        <v>5437</v>
      </c>
      <c r="C2221" t="s">
        <v>5436</v>
      </c>
      <c r="D2221" t="s">
        <v>84</v>
      </c>
      <c r="E2221" t="s">
        <v>89</v>
      </c>
      <c r="G2221" t="s">
        <v>90</v>
      </c>
      <c r="I2221" t="s">
        <v>118</v>
      </c>
      <c r="P2221">
        <v>17.55</v>
      </c>
      <c r="S2221">
        <v>1.31</v>
      </c>
      <c r="Y2221">
        <v>6</v>
      </c>
      <c r="Z2221" s="86">
        <v>45170</v>
      </c>
      <c r="AB2221">
        <v>4</v>
      </c>
      <c r="AC2221" t="s">
        <v>127</v>
      </c>
    </row>
    <row r="2222" spans="1:29" x14ac:dyDescent="0.2">
      <c r="A2222" t="s">
        <v>5438</v>
      </c>
      <c r="B2222" t="s">
        <v>5439</v>
      </c>
      <c r="C2222" t="s">
        <v>5438</v>
      </c>
      <c r="D2222" t="s">
        <v>84</v>
      </c>
      <c r="E2222" t="s">
        <v>89</v>
      </c>
      <c r="G2222" t="s">
        <v>90</v>
      </c>
      <c r="I2222" t="s">
        <v>91</v>
      </c>
      <c r="P2222">
        <v>17.725999999999999</v>
      </c>
      <c r="S2222">
        <v>2.5099999999999998</v>
      </c>
      <c r="Y2222">
        <v>6</v>
      </c>
      <c r="Z2222" s="86">
        <v>45170</v>
      </c>
      <c r="AB2222">
        <v>4</v>
      </c>
      <c r="AC2222" t="s">
        <v>127</v>
      </c>
    </row>
    <row r="2223" spans="1:29" x14ac:dyDescent="0.2">
      <c r="A2223" t="s">
        <v>5440</v>
      </c>
      <c r="B2223" t="s">
        <v>5441</v>
      </c>
      <c r="C2223" t="s">
        <v>5440</v>
      </c>
      <c r="D2223" t="s">
        <v>84</v>
      </c>
      <c r="E2223" t="s">
        <v>89</v>
      </c>
      <c r="G2223" t="s">
        <v>90</v>
      </c>
      <c r="I2223" t="s">
        <v>341</v>
      </c>
      <c r="P2223">
        <v>17.928000000000001</v>
      </c>
      <c r="S2223">
        <v>2.5099999999999998</v>
      </c>
      <c r="Y2223">
        <v>6</v>
      </c>
      <c r="Z2223" s="86">
        <v>45170</v>
      </c>
      <c r="AB2223">
        <v>4</v>
      </c>
      <c r="AC2223" t="s">
        <v>127</v>
      </c>
    </row>
    <row r="2224" spans="1:29" x14ac:dyDescent="0.2">
      <c r="A2224" t="s">
        <v>5442</v>
      </c>
      <c r="B2224" t="s">
        <v>5443</v>
      </c>
      <c r="C2224" t="s">
        <v>5442</v>
      </c>
      <c r="D2224" t="s">
        <v>84</v>
      </c>
      <c r="E2224" t="s">
        <v>89</v>
      </c>
      <c r="G2224" t="s">
        <v>90</v>
      </c>
      <c r="I2224" t="s">
        <v>118</v>
      </c>
      <c r="P2224">
        <v>17.747</v>
      </c>
      <c r="S2224">
        <v>2.5099999999999998</v>
      </c>
      <c r="Y2224">
        <v>6</v>
      </c>
      <c r="Z2224" s="86">
        <v>45170</v>
      </c>
      <c r="AB2224">
        <v>4</v>
      </c>
      <c r="AC2224" t="s">
        <v>127</v>
      </c>
    </row>
    <row r="2225" spans="1:29" x14ac:dyDescent="0.2">
      <c r="A2225" t="s">
        <v>5444</v>
      </c>
      <c r="B2225" t="s">
        <v>5445</v>
      </c>
      <c r="C2225" t="s">
        <v>5444</v>
      </c>
      <c r="D2225" t="s">
        <v>84</v>
      </c>
      <c r="E2225" t="s">
        <v>564</v>
      </c>
      <c r="G2225" t="s">
        <v>90</v>
      </c>
      <c r="I2225" t="s">
        <v>91</v>
      </c>
      <c r="L2225">
        <v>11.500999999999999</v>
      </c>
      <c r="M2225">
        <v>7.2269472510000003</v>
      </c>
      <c r="N2225">
        <v>11.879</v>
      </c>
      <c r="O2225">
        <v>8.2203744509999996</v>
      </c>
      <c r="P2225">
        <v>14.326000000000001</v>
      </c>
      <c r="Q2225" s="86">
        <v>45701</v>
      </c>
      <c r="S2225">
        <v>1.45</v>
      </c>
      <c r="Y2225">
        <v>3</v>
      </c>
      <c r="Z2225" s="86">
        <v>43404</v>
      </c>
      <c r="AB2225">
        <v>3</v>
      </c>
      <c r="AC2225" t="s">
        <v>156</v>
      </c>
    </row>
    <row r="2226" spans="1:29" x14ac:dyDescent="0.2">
      <c r="A2226" t="s">
        <v>5446</v>
      </c>
      <c r="B2226" t="s">
        <v>5447</v>
      </c>
      <c r="C2226" t="s">
        <v>5446</v>
      </c>
      <c r="D2226" t="s">
        <v>84</v>
      </c>
      <c r="E2226" t="s">
        <v>564</v>
      </c>
      <c r="G2226" t="s">
        <v>90</v>
      </c>
      <c r="I2226" t="s">
        <v>91</v>
      </c>
      <c r="J2226" t="s">
        <v>1792</v>
      </c>
      <c r="L2226">
        <v>6.98</v>
      </c>
      <c r="M2226">
        <v>7.6013223129999998</v>
      </c>
      <c r="N2226">
        <v>7.8650000000000002</v>
      </c>
      <c r="O2226">
        <v>8.477435066</v>
      </c>
      <c r="P2226">
        <v>11.430999999999999</v>
      </c>
      <c r="Q2226" s="86">
        <v>45821</v>
      </c>
      <c r="T2226">
        <v>1.5</v>
      </c>
      <c r="V2226" t="s">
        <v>5448</v>
      </c>
      <c r="Y2226">
        <v>4</v>
      </c>
      <c r="Z2226" s="86">
        <v>44926</v>
      </c>
      <c r="AA2226">
        <v>4</v>
      </c>
      <c r="AB2226">
        <v>3</v>
      </c>
      <c r="AC2226" t="s">
        <v>156</v>
      </c>
    </row>
    <row r="2227" spans="1:29" x14ac:dyDescent="0.2">
      <c r="A2227" t="s">
        <v>5449</v>
      </c>
      <c r="B2227" t="s">
        <v>5450</v>
      </c>
      <c r="C2227" t="s">
        <v>5449</v>
      </c>
      <c r="D2227" t="s">
        <v>84</v>
      </c>
      <c r="AB2227">
        <v>5</v>
      </c>
      <c r="AC2227" t="s">
        <v>86</v>
      </c>
    </row>
    <row r="2228" spans="1:29" x14ac:dyDescent="0.2">
      <c r="A2228" t="s">
        <v>16032</v>
      </c>
      <c r="B2228" t="s">
        <v>16033</v>
      </c>
      <c r="C2228" t="s">
        <v>16032</v>
      </c>
      <c r="D2228" t="s">
        <v>84</v>
      </c>
      <c r="E2228" t="s">
        <v>564</v>
      </c>
      <c r="G2228" t="s">
        <v>294</v>
      </c>
      <c r="H2228" t="s">
        <v>16034</v>
      </c>
      <c r="I2228" t="s">
        <v>91</v>
      </c>
      <c r="L2228">
        <v>27.425000000000001</v>
      </c>
      <c r="M2228">
        <v>20.932334170000001</v>
      </c>
      <c r="N2228">
        <v>19.628</v>
      </c>
      <c r="O2228">
        <v>11.113764140000001</v>
      </c>
      <c r="P2228">
        <v>12.808999999999999</v>
      </c>
      <c r="Q2228" s="86">
        <v>45821</v>
      </c>
      <c r="S2228">
        <v>12.56</v>
      </c>
      <c r="W2228">
        <v>4</v>
      </c>
      <c r="X2228" s="86">
        <v>43686</v>
      </c>
      <c r="Y2228">
        <v>3</v>
      </c>
      <c r="Z2228" s="86">
        <v>43686</v>
      </c>
      <c r="AB2228">
        <v>3</v>
      </c>
      <c r="AC2228" t="s">
        <v>156</v>
      </c>
    </row>
    <row r="2229" spans="1:29" x14ac:dyDescent="0.2">
      <c r="A2229" t="s">
        <v>5451</v>
      </c>
      <c r="B2229" t="s">
        <v>5452</v>
      </c>
      <c r="C2229" t="s">
        <v>5451</v>
      </c>
      <c r="D2229" t="s">
        <v>84</v>
      </c>
      <c r="E2229" t="s">
        <v>1164</v>
      </c>
      <c r="G2229" t="s">
        <v>5307</v>
      </c>
      <c r="I2229" t="s">
        <v>91</v>
      </c>
      <c r="J2229" t="s">
        <v>1792</v>
      </c>
      <c r="L2229">
        <v>16.134</v>
      </c>
      <c r="M2229">
        <v>9.0524573490000009</v>
      </c>
      <c r="N2229">
        <v>14.394</v>
      </c>
      <c r="O2229">
        <v>7.2186698710000003</v>
      </c>
      <c r="P2229">
        <v>7.4109999999999996</v>
      </c>
      <c r="Q2229" s="86">
        <v>45664</v>
      </c>
      <c r="R2229">
        <v>5</v>
      </c>
      <c r="V2229" t="s">
        <v>5453</v>
      </c>
      <c r="AB2229">
        <v>4</v>
      </c>
      <c r="AC2229" t="s">
        <v>127</v>
      </c>
    </row>
    <row r="2230" spans="1:29" x14ac:dyDescent="0.2">
      <c r="A2230" t="s">
        <v>5454</v>
      </c>
      <c r="B2230" t="s">
        <v>5455</v>
      </c>
      <c r="C2230" t="s">
        <v>5454</v>
      </c>
      <c r="D2230" t="s">
        <v>84</v>
      </c>
      <c r="E2230" t="s">
        <v>89</v>
      </c>
      <c r="G2230" t="s">
        <v>5307</v>
      </c>
      <c r="I2230" t="s">
        <v>91</v>
      </c>
      <c r="J2230" t="s">
        <v>1792</v>
      </c>
      <c r="K2230" t="s">
        <v>1247</v>
      </c>
      <c r="L2230">
        <v>16.186</v>
      </c>
      <c r="M2230">
        <v>9.0064719800000006</v>
      </c>
      <c r="N2230">
        <v>14.371</v>
      </c>
      <c r="O2230">
        <v>7.1920540820000003</v>
      </c>
      <c r="P2230">
        <v>7.3520000000000003</v>
      </c>
      <c r="Q2230" s="86">
        <v>45664</v>
      </c>
      <c r="V2230" t="s">
        <v>5456</v>
      </c>
      <c r="AB2230">
        <v>4</v>
      </c>
      <c r="AC2230" t="s">
        <v>127</v>
      </c>
    </row>
    <row r="2231" spans="1:29" x14ac:dyDescent="0.2">
      <c r="A2231" t="s">
        <v>5457</v>
      </c>
      <c r="B2231" t="s">
        <v>5458</v>
      </c>
      <c r="C2231" t="s">
        <v>5457</v>
      </c>
      <c r="D2231" t="s">
        <v>84</v>
      </c>
      <c r="E2231" t="s">
        <v>89</v>
      </c>
      <c r="G2231" t="s">
        <v>90</v>
      </c>
      <c r="H2231" t="s">
        <v>2291</v>
      </c>
      <c r="I2231" t="s">
        <v>91</v>
      </c>
      <c r="P2231">
        <v>8.6890000000000001</v>
      </c>
      <c r="S2231">
        <v>0.34</v>
      </c>
      <c r="Y2231">
        <v>6</v>
      </c>
      <c r="Z2231" s="86">
        <v>45596</v>
      </c>
      <c r="AB2231">
        <v>4</v>
      </c>
      <c r="AC2231" t="s">
        <v>127</v>
      </c>
    </row>
    <row r="2232" spans="1:29" x14ac:dyDescent="0.2">
      <c r="A2232" t="s">
        <v>5459</v>
      </c>
      <c r="B2232" t="s">
        <v>5460</v>
      </c>
      <c r="C2232" t="s">
        <v>5459</v>
      </c>
      <c r="D2232" t="s">
        <v>84</v>
      </c>
      <c r="E2232" t="s">
        <v>89</v>
      </c>
      <c r="G2232" t="s">
        <v>90</v>
      </c>
      <c r="H2232" t="s">
        <v>2291</v>
      </c>
      <c r="I2232" t="s">
        <v>91</v>
      </c>
      <c r="P2232">
        <v>2.919</v>
      </c>
      <c r="S2232">
        <v>0.48</v>
      </c>
      <c r="Y2232">
        <v>4</v>
      </c>
      <c r="Z2232" s="86">
        <v>45596</v>
      </c>
      <c r="AB2232">
        <v>3</v>
      </c>
      <c r="AC2232" t="s">
        <v>156</v>
      </c>
    </row>
    <row r="2233" spans="1:29" x14ac:dyDescent="0.2">
      <c r="A2233" t="s">
        <v>5461</v>
      </c>
      <c r="B2233" t="s">
        <v>5462</v>
      </c>
      <c r="C2233" t="s">
        <v>5461</v>
      </c>
      <c r="D2233" t="s">
        <v>84</v>
      </c>
      <c r="E2233" t="s">
        <v>89</v>
      </c>
      <c r="G2233" t="s">
        <v>90</v>
      </c>
      <c r="H2233" t="s">
        <v>2291</v>
      </c>
      <c r="I2233" t="s">
        <v>91</v>
      </c>
      <c r="P2233">
        <v>3.7490000000000001</v>
      </c>
      <c r="S2233">
        <v>0.48</v>
      </c>
      <c r="Y2233">
        <v>4</v>
      </c>
      <c r="Z2233" s="86">
        <v>45596</v>
      </c>
      <c r="AB2233">
        <v>3</v>
      </c>
      <c r="AC2233" t="s">
        <v>156</v>
      </c>
    </row>
    <row r="2234" spans="1:29" x14ac:dyDescent="0.2">
      <c r="A2234" t="s">
        <v>5463</v>
      </c>
      <c r="B2234" t="s">
        <v>5464</v>
      </c>
      <c r="C2234" t="s">
        <v>5463</v>
      </c>
      <c r="D2234" t="s">
        <v>84</v>
      </c>
      <c r="E2234" t="s">
        <v>89</v>
      </c>
      <c r="G2234" t="s">
        <v>90</v>
      </c>
      <c r="H2234" t="s">
        <v>2291</v>
      </c>
      <c r="I2234" t="s">
        <v>91</v>
      </c>
      <c r="P2234">
        <v>12.904999999999999</v>
      </c>
      <c r="S2234">
        <v>0.32</v>
      </c>
      <c r="Y2234">
        <v>6</v>
      </c>
      <c r="Z2234" s="86">
        <v>45596</v>
      </c>
      <c r="AB2234">
        <v>4</v>
      </c>
      <c r="AC2234" t="s">
        <v>127</v>
      </c>
    </row>
    <row r="2235" spans="1:29" x14ac:dyDescent="0.2">
      <c r="A2235" t="s">
        <v>5465</v>
      </c>
      <c r="B2235" t="s">
        <v>5466</v>
      </c>
      <c r="C2235" t="s">
        <v>5465</v>
      </c>
      <c r="D2235" t="s">
        <v>84</v>
      </c>
      <c r="E2235" t="s">
        <v>89</v>
      </c>
      <c r="G2235" t="s">
        <v>90</v>
      </c>
      <c r="H2235" t="s">
        <v>2291</v>
      </c>
      <c r="I2235" t="s">
        <v>91</v>
      </c>
      <c r="P2235">
        <v>9.7140000000000004</v>
      </c>
      <c r="S2235">
        <v>1.04</v>
      </c>
      <c r="Y2235">
        <v>5</v>
      </c>
      <c r="Z2235" s="86">
        <v>45596</v>
      </c>
      <c r="AB2235">
        <v>3</v>
      </c>
      <c r="AC2235" t="s">
        <v>156</v>
      </c>
    </row>
    <row r="2236" spans="1:29" x14ac:dyDescent="0.2">
      <c r="A2236" t="s">
        <v>5467</v>
      </c>
      <c r="B2236" t="s">
        <v>5468</v>
      </c>
      <c r="C2236" t="s">
        <v>5467</v>
      </c>
      <c r="D2236" t="s">
        <v>84</v>
      </c>
      <c r="E2236" t="s">
        <v>89</v>
      </c>
      <c r="G2236" t="s">
        <v>90</v>
      </c>
      <c r="H2236" t="s">
        <v>2291</v>
      </c>
      <c r="I2236" t="s">
        <v>91</v>
      </c>
      <c r="P2236">
        <v>11.077</v>
      </c>
      <c r="S2236">
        <v>0.44</v>
      </c>
      <c r="Y2236">
        <v>6</v>
      </c>
      <c r="Z2236" s="86">
        <v>45596</v>
      </c>
      <c r="AB2236">
        <v>4</v>
      </c>
      <c r="AC2236" t="s">
        <v>127</v>
      </c>
    </row>
    <row r="2237" spans="1:29" x14ac:dyDescent="0.2">
      <c r="A2237" t="s">
        <v>5469</v>
      </c>
      <c r="B2237" t="s">
        <v>5470</v>
      </c>
      <c r="C2237" t="s">
        <v>5469</v>
      </c>
      <c r="D2237" t="s">
        <v>84</v>
      </c>
      <c r="E2237" t="s">
        <v>89</v>
      </c>
      <c r="G2237" t="s">
        <v>90</v>
      </c>
      <c r="H2237" t="s">
        <v>2291</v>
      </c>
      <c r="I2237" t="s">
        <v>91</v>
      </c>
      <c r="P2237">
        <v>6.6289999999999996</v>
      </c>
      <c r="S2237">
        <v>0.9</v>
      </c>
      <c r="Y2237">
        <v>3</v>
      </c>
      <c r="Z2237" s="86">
        <v>45596</v>
      </c>
      <c r="AB2237">
        <v>3</v>
      </c>
      <c r="AC2237" t="s">
        <v>156</v>
      </c>
    </row>
    <row r="2238" spans="1:29" x14ac:dyDescent="0.2">
      <c r="A2238" t="s">
        <v>5471</v>
      </c>
      <c r="B2238" t="s">
        <v>5472</v>
      </c>
      <c r="C2238" t="s">
        <v>5471</v>
      </c>
      <c r="D2238" t="s">
        <v>84</v>
      </c>
      <c r="E2238" t="s">
        <v>89</v>
      </c>
      <c r="G2238" t="s">
        <v>90</v>
      </c>
      <c r="H2238" t="s">
        <v>2291</v>
      </c>
      <c r="I2238" t="s">
        <v>91</v>
      </c>
      <c r="P2238">
        <v>9.4469999999999992</v>
      </c>
      <c r="S2238">
        <v>0.84</v>
      </c>
      <c r="Y2238">
        <v>4</v>
      </c>
      <c r="Z2238" s="86">
        <v>45596</v>
      </c>
      <c r="AB2238">
        <v>3</v>
      </c>
      <c r="AC2238" t="s">
        <v>156</v>
      </c>
    </row>
    <row r="2239" spans="1:29" x14ac:dyDescent="0.2">
      <c r="A2239" t="s">
        <v>5473</v>
      </c>
      <c r="B2239" t="s">
        <v>5474</v>
      </c>
      <c r="C2239" t="s">
        <v>5473</v>
      </c>
      <c r="D2239" t="s">
        <v>84</v>
      </c>
      <c r="E2239" t="s">
        <v>564</v>
      </c>
      <c r="F2239" t="s">
        <v>117</v>
      </c>
      <c r="G2239" t="s">
        <v>90</v>
      </c>
      <c r="I2239" t="s">
        <v>91</v>
      </c>
      <c r="J2239" t="s">
        <v>1792</v>
      </c>
      <c r="K2239" t="s">
        <v>5475</v>
      </c>
      <c r="L2239">
        <v>12.209</v>
      </c>
      <c r="M2239">
        <v>10.473352650000001</v>
      </c>
      <c r="N2239">
        <v>3.7650000000000001</v>
      </c>
      <c r="O2239">
        <v>4.9882828659999996</v>
      </c>
      <c r="P2239">
        <v>4.194</v>
      </c>
      <c r="Q2239" s="86">
        <v>45821</v>
      </c>
      <c r="S2239">
        <v>3.07</v>
      </c>
      <c r="T2239">
        <v>0.87</v>
      </c>
      <c r="V2239" t="s">
        <v>5476</v>
      </c>
      <c r="W2239">
        <v>7</v>
      </c>
      <c r="X2239" s="86">
        <v>45601</v>
      </c>
      <c r="Y2239">
        <v>6</v>
      </c>
      <c r="Z2239" s="86">
        <v>45601</v>
      </c>
      <c r="AA2239">
        <v>4</v>
      </c>
      <c r="AB2239">
        <v>4</v>
      </c>
      <c r="AC2239" t="s">
        <v>127</v>
      </c>
    </row>
    <row r="2240" spans="1:29" x14ac:dyDescent="0.2">
      <c r="A2240" t="s">
        <v>5477</v>
      </c>
      <c r="B2240" t="s">
        <v>5478</v>
      </c>
      <c r="C2240" t="s">
        <v>5477</v>
      </c>
      <c r="D2240" t="s">
        <v>84</v>
      </c>
      <c r="E2240" t="s">
        <v>564</v>
      </c>
      <c r="G2240" t="s">
        <v>90</v>
      </c>
      <c r="H2240" t="s">
        <v>5479</v>
      </c>
      <c r="I2240" t="s">
        <v>91</v>
      </c>
      <c r="L2240">
        <v>10.407</v>
      </c>
      <c r="M2240">
        <v>5.9425323030000001</v>
      </c>
      <c r="N2240">
        <v>10.497999999999999</v>
      </c>
      <c r="O2240">
        <v>6.1903545720000004</v>
      </c>
      <c r="P2240">
        <v>9.6760000000000002</v>
      </c>
      <c r="S2240">
        <v>1.45</v>
      </c>
      <c r="Y2240">
        <v>4</v>
      </c>
      <c r="Z2240" s="86">
        <v>45404</v>
      </c>
      <c r="AB2240">
        <v>3</v>
      </c>
      <c r="AC2240" t="s">
        <v>156</v>
      </c>
    </row>
    <row r="2241" spans="1:29" x14ac:dyDescent="0.2">
      <c r="A2241" t="s">
        <v>5480</v>
      </c>
      <c r="B2241" t="s">
        <v>5481</v>
      </c>
      <c r="C2241" t="s">
        <v>5480</v>
      </c>
      <c r="D2241" t="s">
        <v>84</v>
      </c>
      <c r="E2241" t="s">
        <v>89</v>
      </c>
      <c r="G2241" t="s">
        <v>348</v>
      </c>
      <c r="H2241" t="s">
        <v>5482</v>
      </c>
      <c r="I2241" t="s">
        <v>91</v>
      </c>
      <c r="J2241" t="s">
        <v>1792</v>
      </c>
      <c r="AB2241">
        <v>5</v>
      </c>
      <c r="AC2241" t="s">
        <v>86</v>
      </c>
    </row>
    <row r="2242" spans="1:29" x14ac:dyDescent="0.2">
      <c r="A2242" t="s">
        <v>5483</v>
      </c>
      <c r="B2242" t="s">
        <v>5484</v>
      </c>
      <c r="C2242" t="s">
        <v>5483</v>
      </c>
      <c r="D2242" t="s">
        <v>84</v>
      </c>
      <c r="E2242" t="s">
        <v>89</v>
      </c>
      <c r="G2242" t="s">
        <v>90</v>
      </c>
      <c r="I2242" t="s">
        <v>91</v>
      </c>
      <c r="J2242" t="s">
        <v>1792</v>
      </c>
      <c r="K2242" t="s">
        <v>5485</v>
      </c>
      <c r="Q2242" s="86">
        <v>45154</v>
      </c>
      <c r="R2242">
        <v>5</v>
      </c>
      <c r="V2242" t="s">
        <v>5486</v>
      </c>
      <c r="AA2242">
        <v>4</v>
      </c>
      <c r="AB2242">
        <v>5</v>
      </c>
      <c r="AC2242" t="s">
        <v>86</v>
      </c>
    </row>
    <row r="2243" spans="1:29" x14ac:dyDescent="0.2">
      <c r="A2243" t="s">
        <v>5487</v>
      </c>
      <c r="B2243" t="s">
        <v>5488</v>
      </c>
      <c r="C2243" t="s">
        <v>5487</v>
      </c>
      <c r="D2243" t="s">
        <v>84</v>
      </c>
      <c r="E2243" t="s">
        <v>564</v>
      </c>
      <c r="F2243" t="s">
        <v>117</v>
      </c>
      <c r="G2243" t="s">
        <v>90</v>
      </c>
      <c r="I2243" t="s">
        <v>91</v>
      </c>
      <c r="J2243" t="s">
        <v>1792</v>
      </c>
      <c r="L2243">
        <v>4.8310000000000004</v>
      </c>
      <c r="M2243">
        <v>4.9092206909999998</v>
      </c>
      <c r="N2243">
        <v>5.2350000000000003</v>
      </c>
      <c r="O2243">
        <v>4.0643101049999997</v>
      </c>
      <c r="P2243">
        <v>4.66</v>
      </c>
      <c r="Q2243" s="86">
        <v>45821</v>
      </c>
      <c r="T2243">
        <v>0.74</v>
      </c>
      <c r="V2243" t="s">
        <v>5489</v>
      </c>
      <c r="Y2243">
        <v>5</v>
      </c>
      <c r="Z2243" s="86">
        <v>45763</v>
      </c>
      <c r="AA2243">
        <v>3</v>
      </c>
      <c r="AB2243">
        <v>3</v>
      </c>
      <c r="AC2243" t="s">
        <v>156</v>
      </c>
    </row>
    <row r="2244" spans="1:29" x14ac:dyDescent="0.2">
      <c r="A2244" t="s">
        <v>5490</v>
      </c>
      <c r="B2244" t="s">
        <v>5491</v>
      </c>
      <c r="C2244" t="s">
        <v>5490</v>
      </c>
      <c r="D2244" t="s">
        <v>84</v>
      </c>
      <c r="E2244" t="s">
        <v>564</v>
      </c>
      <c r="F2244" t="s">
        <v>117</v>
      </c>
      <c r="G2244" t="s">
        <v>90</v>
      </c>
      <c r="H2244" t="s">
        <v>17027</v>
      </c>
      <c r="I2244" t="s">
        <v>91</v>
      </c>
      <c r="J2244" t="s">
        <v>1792</v>
      </c>
      <c r="L2244">
        <v>12.731</v>
      </c>
      <c r="M2244">
        <v>10.16990225</v>
      </c>
      <c r="N2244">
        <v>11.085000000000001</v>
      </c>
      <c r="O2244">
        <v>8.7747419230000006</v>
      </c>
      <c r="P2244">
        <v>8.2390000000000008</v>
      </c>
      <c r="Q2244" s="86">
        <v>45821</v>
      </c>
      <c r="S2244">
        <v>2.2000000000000002</v>
      </c>
      <c r="Y2244">
        <v>6</v>
      </c>
      <c r="Z2244" s="86">
        <v>43830</v>
      </c>
      <c r="AA2244">
        <v>4</v>
      </c>
      <c r="AB2244">
        <v>4</v>
      </c>
      <c r="AC2244" t="s">
        <v>127</v>
      </c>
    </row>
    <row r="2245" spans="1:29" x14ac:dyDescent="0.2">
      <c r="A2245" t="s">
        <v>5492</v>
      </c>
      <c r="B2245" t="s">
        <v>5493</v>
      </c>
      <c r="C2245" t="s">
        <v>5492</v>
      </c>
      <c r="D2245" t="s">
        <v>84</v>
      </c>
      <c r="E2245" t="s">
        <v>89</v>
      </c>
      <c r="F2245" t="s">
        <v>642</v>
      </c>
      <c r="G2245" t="s">
        <v>90</v>
      </c>
      <c r="I2245" t="s">
        <v>91</v>
      </c>
      <c r="J2245" t="s">
        <v>1792</v>
      </c>
      <c r="K2245" t="s">
        <v>1247</v>
      </c>
      <c r="L2245">
        <v>18.881</v>
      </c>
      <c r="M2245">
        <v>14.037609639999999</v>
      </c>
      <c r="N2245">
        <v>14.122</v>
      </c>
      <c r="O2245">
        <v>12.502593060000001</v>
      </c>
      <c r="P2245">
        <v>11.074</v>
      </c>
      <c r="Q2245" s="86">
        <v>45664</v>
      </c>
      <c r="V2245" t="s">
        <v>5494</v>
      </c>
      <c r="AB2245">
        <v>4</v>
      </c>
      <c r="AC2245" t="s">
        <v>127</v>
      </c>
    </row>
    <row r="2246" spans="1:29" x14ac:dyDescent="0.2">
      <c r="A2246" t="s">
        <v>5495</v>
      </c>
      <c r="B2246" t="s">
        <v>5496</v>
      </c>
      <c r="C2246" t="s">
        <v>5495</v>
      </c>
      <c r="D2246" t="s">
        <v>84</v>
      </c>
      <c r="E2246" t="s">
        <v>89</v>
      </c>
      <c r="F2246" t="s">
        <v>642</v>
      </c>
      <c r="G2246" t="s">
        <v>90</v>
      </c>
      <c r="I2246" t="s">
        <v>91</v>
      </c>
      <c r="J2246" t="s">
        <v>1792</v>
      </c>
      <c r="K2246" t="s">
        <v>1247</v>
      </c>
      <c r="L2246">
        <v>18.86</v>
      </c>
      <c r="M2246">
        <v>14.04703269</v>
      </c>
      <c r="N2246">
        <v>14.13</v>
      </c>
      <c r="O2246">
        <v>12.509035580000001</v>
      </c>
      <c r="P2246">
        <v>11.087999999999999</v>
      </c>
      <c r="Q2246" s="86">
        <v>45664</v>
      </c>
      <c r="T2246">
        <v>0.85</v>
      </c>
      <c r="V2246" t="s">
        <v>5494</v>
      </c>
      <c r="AB2246">
        <v>4</v>
      </c>
      <c r="AC2246" t="s">
        <v>127</v>
      </c>
    </row>
    <row r="2247" spans="1:29" x14ac:dyDescent="0.2">
      <c r="A2247" t="s">
        <v>5497</v>
      </c>
      <c r="B2247" t="s">
        <v>5498</v>
      </c>
      <c r="C2247" t="s">
        <v>5497</v>
      </c>
      <c r="D2247" t="s">
        <v>84</v>
      </c>
      <c r="E2247" t="s">
        <v>89</v>
      </c>
      <c r="F2247" t="s">
        <v>642</v>
      </c>
      <c r="G2247" t="s">
        <v>90</v>
      </c>
      <c r="I2247" t="s">
        <v>91</v>
      </c>
      <c r="J2247" t="s">
        <v>1792</v>
      </c>
      <c r="K2247" t="s">
        <v>1247</v>
      </c>
      <c r="L2247">
        <v>13.522</v>
      </c>
      <c r="M2247">
        <v>6.3460173190000004</v>
      </c>
      <c r="N2247">
        <v>13.396000000000001</v>
      </c>
      <c r="O2247">
        <v>4.6431093810000004</v>
      </c>
      <c r="P2247">
        <v>7.6130000000000004</v>
      </c>
      <c r="Q2247" s="86">
        <v>45664</v>
      </c>
      <c r="R2247">
        <v>5</v>
      </c>
      <c r="T2247">
        <v>1.35</v>
      </c>
      <c r="V2247" t="s">
        <v>5499</v>
      </c>
      <c r="AB2247">
        <v>3</v>
      </c>
      <c r="AC2247" t="s">
        <v>156</v>
      </c>
    </row>
    <row r="2248" spans="1:29" x14ac:dyDescent="0.2">
      <c r="A2248" t="s">
        <v>5500</v>
      </c>
      <c r="B2248" t="s">
        <v>5501</v>
      </c>
      <c r="C2248" t="s">
        <v>5500</v>
      </c>
      <c r="D2248" t="s">
        <v>84</v>
      </c>
      <c r="E2248" t="s">
        <v>89</v>
      </c>
      <c r="F2248" t="s">
        <v>642</v>
      </c>
      <c r="G2248" t="s">
        <v>5307</v>
      </c>
      <c r="I2248" t="s">
        <v>91</v>
      </c>
      <c r="J2248" t="s">
        <v>1792</v>
      </c>
      <c r="K2248" t="s">
        <v>1247</v>
      </c>
      <c r="L2248">
        <v>13.558999999999999</v>
      </c>
      <c r="M2248">
        <v>6.4014839349999999</v>
      </c>
      <c r="N2248">
        <v>13.433999999999999</v>
      </c>
      <c r="O2248">
        <v>4.7397645239999999</v>
      </c>
      <c r="P2248">
        <v>7.8390000000000004</v>
      </c>
      <c r="Q2248" s="86">
        <v>45664</v>
      </c>
      <c r="T2248">
        <v>1.35</v>
      </c>
      <c r="V2248" t="s">
        <v>5502</v>
      </c>
      <c r="AB2248">
        <v>3</v>
      </c>
      <c r="AC2248" t="s">
        <v>156</v>
      </c>
    </row>
    <row r="2249" spans="1:29" x14ac:dyDescent="0.2">
      <c r="A2249" t="s">
        <v>5503</v>
      </c>
      <c r="B2249" t="s">
        <v>5504</v>
      </c>
      <c r="C2249" t="s">
        <v>5503</v>
      </c>
      <c r="D2249" t="s">
        <v>84</v>
      </c>
      <c r="E2249" t="s">
        <v>89</v>
      </c>
      <c r="F2249" t="s">
        <v>642</v>
      </c>
      <c r="G2249" t="s">
        <v>90</v>
      </c>
      <c r="I2249" t="s">
        <v>91</v>
      </c>
      <c r="J2249" t="s">
        <v>1792</v>
      </c>
      <c r="K2249" t="s">
        <v>1247</v>
      </c>
      <c r="L2249">
        <v>9.6639999999999997</v>
      </c>
      <c r="M2249">
        <v>7.676625112</v>
      </c>
      <c r="N2249">
        <v>8.33</v>
      </c>
      <c r="O2249">
        <v>5.7560609459999998</v>
      </c>
      <c r="P2249">
        <v>4.8630000000000004</v>
      </c>
      <c r="Q2249" s="86">
        <v>45664</v>
      </c>
      <c r="R2249">
        <v>5</v>
      </c>
      <c r="T2249">
        <v>1.35</v>
      </c>
      <c r="V2249" t="s">
        <v>5453</v>
      </c>
      <c r="AB2249">
        <v>2</v>
      </c>
      <c r="AC2249" t="s">
        <v>153</v>
      </c>
    </row>
    <row r="2250" spans="1:29" x14ac:dyDescent="0.2">
      <c r="A2250" t="s">
        <v>5505</v>
      </c>
      <c r="B2250" t="s">
        <v>5506</v>
      </c>
      <c r="C2250" t="s">
        <v>5505</v>
      </c>
      <c r="D2250" t="s">
        <v>84</v>
      </c>
      <c r="E2250" t="s">
        <v>89</v>
      </c>
      <c r="F2250" t="s">
        <v>642</v>
      </c>
      <c r="G2250" t="s">
        <v>90</v>
      </c>
      <c r="I2250" t="s">
        <v>91</v>
      </c>
      <c r="J2250" t="s">
        <v>1792</v>
      </c>
      <c r="K2250" t="s">
        <v>1247</v>
      </c>
      <c r="L2250">
        <v>9.5749999999999993</v>
      </c>
      <c r="M2250">
        <v>7.5699605510000003</v>
      </c>
      <c r="N2250">
        <v>8.1999999999999993</v>
      </c>
      <c r="O2250">
        <v>5.8186939830000002</v>
      </c>
      <c r="P2250">
        <v>4.9260000000000002</v>
      </c>
      <c r="Q2250" s="86">
        <v>45664</v>
      </c>
      <c r="R2250">
        <v>5</v>
      </c>
      <c r="T2250">
        <v>0.85</v>
      </c>
      <c r="V2250" t="s">
        <v>5507</v>
      </c>
      <c r="AB2250">
        <v>2</v>
      </c>
      <c r="AC2250" t="s">
        <v>153</v>
      </c>
    </row>
    <row r="2251" spans="1:29" x14ac:dyDescent="0.2">
      <c r="A2251" t="s">
        <v>5508</v>
      </c>
      <c r="B2251" t="s">
        <v>5509</v>
      </c>
      <c r="C2251" t="s">
        <v>5508</v>
      </c>
      <c r="D2251" t="s">
        <v>84</v>
      </c>
      <c r="E2251" t="s">
        <v>89</v>
      </c>
      <c r="F2251" t="s">
        <v>642</v>
      </c>
      <c r="G2251" t="s">
        <v>5307</v>
      </c>
      <c r="I2251" t="s">
        <v>91</v>
      </c>
      <c r="J2251" t="s">
        <v>1792</v>
      </c>
      <c r="K2251" t="s">
        <v>1247</v>
      </c>
      <c r="L2251">
        <v>9.6110000000000007</v>
      </c>
      <c r="M2251">
        <v>7.6255059870000004</v>
      </c>
      <c r="N2251">
        <v>8.2769999999999992</v>
      </c>
      <c r="O2251">
        <v>5.9291267359999997</v>
      </c>
      <c r="P2251">
        <v>5.01</v>
      </c>
      <c r="Q2251" s="86">
        <v>45664</v>
      </c>
      <c r="T2251">
        <v>1.35</v>
      </c>
      <c r="V2251" t="s">
        <v>5510</v>
      </c>
      <c r="AB2251">
        <v>2</v>
      </c>
      <c r="AC2251" t="s">
        <v>153</v>
      </c>
    </row>
    <row r="2252" spans="1:29" x14ac:dyDescent="0.2">
      <c r="A2252" t="s">
        <v>5511</v>
      </c>
      <c r="B2252" t="s">
        <v>5512</v>
      </c>
      <c r="C2252" t="s">
        <v>5511</v>
      </c>
      <c r="D2252" t="s">
        <v>84</v>
      </c>
      <c r="E2252" t="s">
        <v>89</v>
      </c>
      <c r="F2252" t="s">
        <v>642</v>
      </c>
      <c r="G2252" t="s">
        <v>90</v>
      </c>
      <c r="I2252" t="s">
        <v>91</v>
      </c>
      <c r="J2252" t="s">
        <v>1792</v>
      </c>
      <c r="K2252" t="s">
        <v>1247</v>
      </c>
      <c r="L2252">
        <v>9.5890000000000004</v>
      </c>
      <c r="M2252">
        <v>7.5692391199999998</v>
      </c>
      <c r="N2252">
        <v>8.1940000000000008</v>
      </c>
      <c r="O2252">
        <v>5.7758860849999998</v>
      </c>
      <c r="P2252">
        <v>4.8970000000000002</v>
      </c>
      <c r="Q2252" s="86">
        <v>45664</v>
      </c>
      <c r="T2252">
        <v>0.85</v>
      </c>
      <c r="V2252" t="s">
        <v>5513</v>
      </c>
      <c r="AB2252">
        <v>2</v>
      </c>
      <c r="AC2252" t="s">
        <v>153</v>
      </c>
    </row>
    <row r="2253" spans="1:29" x14ac:dyDescent="0.2">
      <c r="A2253" t="s">
        <v>5514</v>
      </c>
      <c r="B2253" t="s">
        <v>5515</v>
      </c>
      <c r="C2253" t="s">
        <v>5514</v>
      </c>
      <c r="D2253" t="s">
        <v>84</v>
      </c>
      <c r="E2253" t="s">
        <v>89</v>
      </c>
      <c r="F2253" t="s">
        <v>642</v>
      </c>
      <c r="G2253" t="s">
        <v>90</v>
      </c>
      <c r="I2253" t="s">
        <v>91</v>
      </c>
      <c r="J2253" t="s">
        <v>1792</v>
      </c>
      <c r="K2253" t="s">
        <v>1247</v>
      </c>
      <c r="L2253">
        <v>11.507</v>
      </c>
      <c r="M2253">
        <v>8.9371581419999995</v>
      </c>
      <c r="N2253">
        <v>9.3879999999999999</v>
      </c>
      <c r="O2253">
        <v>6.2966482849999998</v>
      </c>
      <c r="P2253">
        <v>4.7969999999999997</v>
      </c>
      <c r="Q2253" s="86">
        <v>45664</v>
      </c>
      <c r="R2253">
        <v>5</v>
      </c>
      <c r="T2253">
        <v>1.35</v>
      </c>
      <c r="V2253" t="s">
        <v>5516</v>
      </c>
      <c r="AB2253">
        <v>3</v>
      </c>
      <c r="AC2253" t="s">
        <v>156</v>
      </c>
    </row>
    <row r="2254" spans="1:29" x14ac:dyDescent="0.2">
      <c r="A2254" t="s">
        <v>5517</v>
      </c>
      <c r="B2254" t="s">
        <v>5518</v>
      </c>
      <c r="C2254" t="s">
        <v>5517</v>
      </c>
      <c r="D2254" t="s">
        <v>84</v>
      </c>
      <c r="E2254" t="s">
        <v>89</v>
      </c>
      <c r="F2254" t="s">
        <v>642</v>
      </c>
      <c r="G2254" t="s">
        <v>90</v>
      </c>
      <c r="I2254" t="s">
        <v>91</v>
      </c>
      <c r="J2254" t="s">
        <v>1792</v>
      </c>
      <c r="K2254" t="s">
        <v>1247</v>
      </c>
      <c r="L2254">
        <v>11.536</v>
      </c>
      <c r="M2254">
        <v>9.0054993210000003</v>
      </c>
      <c r="N2254">
        <v>9.484</v>
      </c>
      <c r="O2254">
        <v>6.3007078679999999</v>
      </c>
      <c r="P2254">
        <v>4.8339999999999996</v>
      </c>
      <c r="Q2254" s="86">
        <v>45664</v>
      </c>
      <c r="R2254">
        <v>5</v>
      </c>
      <c r="T2254">
        <v>1.35</v>
      </c>
      <c r="V2254" t="s">
        <v>5519</v>
      </c>
      <c r="AB2254">
        <v>3</v>
      </c>
      <c r="AC2254" t="s">
        <v>156</v>
      </c>
    </row>
    <row r="2255" spans="1:29" x14ac:dyDescent="0.2">
      <c r="A2255" t="s">
        <v>5520</v>
      </c>
      <c r="B2255" t="s">
        <v>5521</v>
      </c>
      <c r="C2255" t="s">
        <v>5520</v>
      </c>
      <c r="D2255" t="s">
        <v>84</v>
      </c>
      <c r="E2255" t="s">
        <v>89</v>
      </c>
      <c r="F2255" t="s">
        <v>642</v>
      </c>
      <c r="G2255" t="s">
        <v>5307</v>
      </c>
      <c r="I2255" t="s">
        <v>91</v>
      </c>
      <c r="J2255" t="s">
        <v>1792</v>
      </c>
      <c r="K2255" t="s">
        <v>1247</v>
      </c>
      <c r="L2255">
        <v>11.548999999999999</v>
      </c>
      <c r="M2255">
        <v>9.0177327569999992</v>
      </c>
      <c r="N2255">
        <v>9.4960000000000004</v>
      </c>
      <c r="O2255">
        <v>6.3450581760000002</v>
      </c>
      <c r="P2255">
        <v>4.8019999999999996</v>
      </c>
      <c r="Q2255" s="86">
        <v>45664</v>
      </c>
      <c r="T2255">
        <v>1.35</v>
      </c>
      <c r="AB2255">
        <v>3</v>
      </c>
      <c r="AC2255" t="s">
        <v>156</v>
      </c>
    </row>
    <row r="2256" spans="1:29" x14ac:dyDescent="0.2">
      <c r="A2256" t="s">
        <v>5522</v>
      </c>
      <c r="B2256" t="s">
        <v>5523</v>
      </c>
      <c r="C2256" t="s">
        <v>5522</v>
      </c>
      <c r="D2256" t="s">
        <v>84</v>
      </c>
      <c r="E2256" t="s">
        <v>89</v>
      </c>
      <c r="F2256" t="s">
        <v>642</v>
      </c>
      <c r="G2256" t="s">
        <v>90</v>
      </c>
      <c r="I2256" t="s">
        <v>91</v>
      </c>
      <c r="J2256" t="s">
        <v>1792</v>
      </c>
      <c r="K2256" t="s">
        <v>1247</v>
      </c>
      <c r="L2256">
        <v>11.557</v>
      </c>
      <c r="M2256">
        <v>9.0103790069999992</v>
      </c>
      <c r="N2256">
        <v>9.4870000000000001</v>
      </c>
      <c r="O2256">
        <v>6.324348348</v>
      </c>
      <c r="P2256">
        <v>4.8159999999999998</v>
      </c>
      <c r="Q2256" s="86">
        <v>45664</v>
      </c>
      <c r="T2256">
        <v>0.85</v>
      </c>
      <c r="V2256" t="s">
        <v>5524</v>
      </c>
      <c r="AB2256">
        <v>3</v>
      </c>
      <c r="AC2256" t="s">
        <v>156</v>
      </c>
    </row>
    <row r="2257" spans="1:29" x14ac:dyDescent="0.2">
      <c r="A2257" t="s">
        <v>5525</v>
      </c>
      <c r="B2257" t="s">
        <v>5526</v>
      </c>
      <c r="C2257" t="s">
        <v>5525</v>
      </c>
      <c r="D2257" t="s">
        <v>84</v>
      </c>
      <c r="E2257" t="s">
        <v>89</v>
      </c>
      <c r="G2257" t="s">
        <v>90</v>
      </c>
      <c r="I2257" t="s">
        <v>91</v>
      </c>
      <c r="J2257" t="s">
        <v>1792</v>
      </c>
      <c r="K2257" t="s">
        <v>1247</v>
      </c>
      <c r="L2257">
        <v>16.86</v>
      </c>
      <c r="M2257">
        <v>9.7005596199999999</v>
      </c>
      <c r="N2257">
        <v>13.878</v>
      </c>
      <c r="O2257">
        <v>7.2480762859999999</v>
      </c>
      <c r="P2257">
        <v>9.2650000000000006</v>
      </c>
      <c r="Q2257" s="86">
        <v>45701</v>
      </c>
      <c r="R2257">
        <v>5</v>
      </c>
      <c r="T2257">
        <v>1.35</v>
      </c>
      <c r="V2257" t="s">
        <v>5527</v>
      </c>
      <c r="AB2257">
        <v>4</v>
      </c>
      <c r="AC2257" t="s">
        <v>127</v>
      </c>
    </row>
    <row r="2258" spans="1:29" x14ac:dyDescent="0.2">
      <c r="A2258" t="s">
        <v>5528</v>
      </c>
      <c r="B2258" t="s">
        <v>5529</v>
      </c>
      <c r="C2258" t="s">
        <v>5528</v>
      </c>
      <c r="D2258" t="s">
        <v>84</v>
      </c>
      <c r="E2258" t="s">
        <v>89</v>
      </c>
      <c r="F2258" t="s">
        <v>642</v>
      </c>
      <c r="G2258" t="s">
        <v>90</v>
      </c>
      <c r="I2258" t="s">
        <v>91</v>
      </c>
      <c r="J2258" t="s">
        <v>1792</v>
      </c>
      <c r="K2258" t="s">
        <v>1247</v>
      </c>
      <c r="L2258">
        <v>16.835000000000001</v>
      </c>
      <c r="M2258">
        <v>9.6955111850000009</v>
      </c>
      <c r="N2258">
        <v>13.865</v>
      </c>
      <c r="O2258">
        <v>7.2277332149999998</v>
      </c>
      <c r="P2258">
        <v>9.2579999999999991</v>
      </c>
      <c r="Q2258" s="86">
        <v>45701</v>
      </c>
      <c r="R2258">
        <v>5</v>
      </c>
      <c r="T2258">
        <v>0.85</v>
      </c>
      <c r="AB2258">
        <v>4</v>
      </c>
      <c r="AC2258" t="s">
        <v>127</v>
      </c>
    </row>
    <row r="2259" spans="1:29" x14ac:dyDescent="0.2">
      <c r="A2259" t="s">
        <v>5530</v>
      </c>
      <c r="B2259" t="s">
        <v>5531</v>
      </c>
      <c r="C2259" t="s">
        <v>5530</v>
      </c>
      <c r="D2259" t="s">
        <v>84</v>
      </c>
      <c r="E2259" t="s">
        <v>89</v>
      </c>
      <c r="F2259" t="s">
        <v>642</v>
      </c>
      <c r="G2259" t="s">
        <v>5307</v>
      </c>
      <c r="I2259" t="s">
        <v>91</v>
      </c>
      <c r="J2259" t="s">
        <v>1792</v>
      </c>
      <c r="K2259" t="s">
        <v>1247</v>
      </c>
      <c r="L2259">
        <v>16.821999999999999</v>
      </c>
      <c r="M2259">
        <v>9.6471603790000007</v>
      </c>
      <c r="N2259">
        <v>14.715</v>
      </c>
      <c r="O2259">
        <v>7.2610949800000002</v>
      </c>
      <c r="P2259">
        <v>9.2330000000000005</v>
      </c>
      <c r="Q2259" s="86">
        <v>45664</v>
      </c>
      <c r="T2259">
        <v>1.35</v>
      </c>
      <c r="AB2259">
        <v>4</v>
      </c>
      <c r="AC2259" t="s">
        <v>127</v>
      </c>
    </row>
    <row r="2260" spans="1:29" x14ac:dyDescent="0.2">
      <c r="A2260" t="s">
        <v>5532</v>
      </c>
      <c r="B2260" t="s">
        <v>5533</v>
      </c>
      <c r="C2260" t="s">
        <v>5532</v>
      </c>
      <c r="D2260" t="s">
        <v>84</v>
      </c>
      <c r="E2260" t="s">
        <v>89</v>
      </c>
      <c r="F2260" t="s">
        <v>642</v>
      </c>
      <c r="G2260" t="s">
        <v>90</v>
      </c>
      <c r="I2260" t="s">
        <v>91</v>
      </c>
      <c r="J2260" t="s">
        <v>1792</v>
      </c>
      <c r="K2260" t="s">
        <v>1247</v>
      </c>
      <c r="L2260">
        <v>17.707000000000001</v>
      </c>
      <c r="M2260">
        <v>11.988873659999999</v>
      </c>
      <c r="N2260">
        <v>16.373999999999999</v>
      </c>
      <c r="O2260">
        <v>11.19644544</v>
      </c>
      <c r="P2260">
        <v>11.382</v>
      </c>
      <c r="Q2260" s="86">
        <v>45664</v>
      </c>
      <c r="R2260">
        <v>5</v>
      </c>
      <c r="V2260" t="s">
        <v>5534</v>
      </c>
      <c r="AB2260">
        <v>4</v>
      </c>
      <c r="AC2260" t="s">
        <v>127</v>
      </c>
    </row>
    <row r="2261" spans="1:29" x14ac:dyDescent="0.2">
      <c r="A2261" t="s">
        <v>5535</v>
      </c>
      <c r="B2261" t="s">
        <v>5536</v>
      </c>
      <c r="C2261" t="s">
        <v>5535</v>
      </c>
      <c r="D2261" t="s">
        <v>84</v>
      </c>
      <c r="E2261" t="s">
        <v>564</v>
      </c>
      <c r="G2261" t="s">
        <v>90</v>
      </c>
      <c r="H2261" t="s">
        <v>196</v>
      </c>
      <c r="L2261">
        <v>15.845000000000001</v>
      </c>
      <c r="M2261">
        <v>13.76082761</v>
      </c>
      <c r="N2261">
        <v>16.132999999999999</v>
      </c>
      <c r="O2261">
        <v>12.547811080000001</v>
      </c>
      <c r="P2261">
        <v>15.005000000000001</v>
      </c>
      <c r="Q2261" s="86">
        <v>45821</v>
      </c>
      <c r="S2261">
        <v>1.4</v>
      </c>
      <c r="Y2261">
        <v>4</v>
      </c>
      <c r="Z2261" s="86">
        <v>44926</v>
      </c>
      <c r="AB2261">
        <v>3</v>
      </c>
      <c r="AC2261" t="s">
        <v>156</v>
      </c>
    </row>
    <row r="2262" spans="1:29" x14ac:dyDescent="0.2">
      <c r="A2262" t="s">
        <v>5537</v>
      </c>
      <c r="B2262" t="s">
        <v>5538</v>
      </c>
      <c r="C2262" t="s">
        <v>5537</v>
      </c>
      <c r="D2262" t="s">
        <v>84</v>
      </c>
      <c r="E2262" t="s">
        <v>89</v>
      </c>
      <c r="F2262" t="s">
        <v>642</v>
      </c>
      <c r="G2262" t="s">
        <v>5307</v>
      </c>
      <c r="I2262" t="s">
        <v>91</v>
      </c>
      <c r="J2262" t="s">
        <v>1792</v>
      </c>
      <c r="K2262" t="s">
        <v>1247</v>
      </c>
      <c r="L2262">
        <v>15.041</v>
      </c>
      <c r="M2262">
        <v>11.597430360000001</v>
      </c>
      <c r="N2262">
        <v>14.704000000000001</v>
      </c>
      <c r="O2262">
        <v>10.36040854</v>
      </c>
      <c r="P2262">
        <v>13.031000000000001</v>
      </c>
      <c r="Q2262" s="86">
        <v>45664</v>
      </c>
      <c r="T2262">
        <v>1.35</v>
      </c>
      <c r="V2262" t="s">
        <v>5539</v>
      </c>
      <c r="AB2262">
        <v>4</v>
      </c>
      <c r="AC2262" t="s">
        <v>127</v>
      </c>
    </row>
    <row r="2263" spans="1:29" x14ac:dyDescent="0.2">
      <c r="A2263" t="s">
        <v>5540</v>
      </c>
      <c r="B2263" t="s">
        <v>5541</v>
      </c>
      <c r="C2263" t="s">
        <v>5540</v>
      </c>
      <c r="D2263" t="s">
        <v>84</v>
      </c>
      <c r="E2263" t="s">
        <v>89</v>
      </c>
      <c r="F2263" t="s">
        <v>642</v>
      </c>
      <c r="G2263" t="s">
        <v>90</v>
      </c>
      <c r="I2263" t="s">
        <v>91</v>
      </c>
      <c r="J2263" t="s">
        <v>1792</v>
      </c>
      <c r="K2263" t="s">
        <v>1247</v>
      </c>
      <c r="L2263">
        <v>10.698</v>
      </c>
      <c r="M2263">
        <v>5.1538883020000004</v>
      </c>
      <c r="N2263">
        <v>11.491</v>
      </c>
      <c r="O2263">
        <v>4.4120474420000004</v>
      </c>
      <c r="P2263">
        <v>8.8640000000000008</v>
      </c>
      <c r="Q2263" s="86">
        <v>45664</v>
      </c>
      <c r="R2263">
        <v>5</v>
      </c>
      <c r="T2263">
        <v>1.35</v>
      </c>
      <c r="V2263" t="s">
        <v>5453</v>
      </c>
      <c r="AB2263">
        <v>3</v>
      </c>
      <c r="AC2263" t="s">
        <v>156</v>
      </c>
    </row>
    <row r="2264" spans="1:29" x14ac:dyDescent="0.2">
      <c r="A2264" t="s">
        <v>5542</v>
      </c>
      <c r="B2264" t="s">
        <v>5543</v>
      </c>
      <c r="C2264" t="s">
        <v>5542</v>
      </c>
      <c r="D2264" t="s">
        <v>84</v>
      </c>
      <c r="F2264" t="s">
        <v>642</v>
      </c>
      <c r="G2264" t="s">
        <v>5307</v>
      </c>
      <c r="K2264" t="s">
        <v>1247</v>
      </c>
      <c r="L2264">
        <v>10.632999999999999</v>
      </c>
      <c r="M2264">
        <v>5.0903825530000004</v>
      </c>
      <c r="N2264">
        <v>11.381</v>
      </c>
      <c r="O2264">
        <v>4.2690647530000003</v>
      </c>
      <c r="P2264">
        <v>8.7230000000000008</v>
      </c>
      <c r="Q2264" s="86">
        <v>45664</v>
      </c>
      <c r="S2264">
        <v>2.6</v>
      </c>
      <c r="V2264" t="s">
        <v>5544</v>
      </c>
      <c r="AB2264">
        <v>3</v>
      </c>
      <c r="AC2264" t="s">
        <v>156</v>
      </c>
    </row>
    <row r="2265" spans="1:29" x14ac:dyDescent="0.2">
      <c r="A2265" t="s">
        <v>5545</v>
      </c>
      <c r="B2265" t="s">
        <v>5546</v>
      </c>
      <c r="C2265" t="s">
        <v>5545</v>
      </c>
      <c r="D2265" t="s">
        <v>84</v>
      </c>
      <c r="E2265" t="s">
        <v>116</v>
      </c>
      <c r="G2265" t="s">
        <v>90</v>
      </c>
      <c r="H2265" t="s">
        <v>3746</v>
      </c>
      <c r="I2265" t="s">
        <v>91</v>
      </c>
      <c r="L2265">
        <v>50.1965</v>
      </c>
      <c r="M2265">
        <v>23.71325788</v>
      </c>
      <c r="N2265">
        <v>28.4389</v>
      </c>
      <c r="O2265">
        <v>26.232414030000001</v>
      </c>
      <c r="P2265">
        <v>23.904299999999999</v>
      </c>
      <c r="Q2265" s="86">
        <v>45821</v>
      </c>
      <c r="AB2265">
        <v>5</v>
      </c>
      <c r="AC2265" t="s">
        <v>86</v>
      </c>
    </row>
    <row r="2266" spans="1:29" x14ac:dyDescent="0.2">
      <c r="A2266" t="s">
        <v>5547</v>
      </c>
      <c r="B2266" t="s">
        <v>5548</v>
      </c>
      <c r="C2266" t="s">
        <v>5547</v>
      </c>
      <c r="D2266" t="s">
        <v>84</v>
      </c>
      <c r="E2266" t="s">
        <v>89</v>
      </c>
      <c r="F2266" t="s">
        <v>642</v>
      </c>
      <c r="G2266" t="s">
        <v>90</v>
      </c>
      <c r="I2266" t="s">
        <v>118</v>
      </c>
      <c r="J2266" t="s">
        <v>5549</v>
      </c>
      <c r="K2266" t="s">
        <v>1048</v>
      </c>
      <c r="L2266">
        <v>20.696999999999999</v>
      </c>
      <c r="M2266">
        <v>19.12420272</v>
      </c>
      <c r="N2266">
        <v>19.373999999999999</v>
      </c>
      <c r="O2266">
        <v>18.864406320000001</v>
      </c>
      <c r="P2266">
        <v>21.193000000000001</v>
      </c>
      <c r="Q2266" s="86">
        <v>45821</v>
      </c>
      <c r="R2266">
        <v>5</v>
      </c>
      <c r="T2266">
        <v>1.5</v>
      </c>
      <c r="V2266" t="s">
        <v>5550</v>
      </c>
      <c r="AB2266">
        <v>4</v>
      </c>
      <c r="AC2266" t="s">
        <v>127</v>
      </c>
    </row>
    <row r="2267" spans="1:29" x14ac:dyDescent="0.2">
      <c r="A2267" t="s">
        <v>16708</v>
      </c>
      <c r="B2267" t="s">
        <v>16709</v>
      </c>
      <c r="C2267" t="s">
        <v>16708</v>
      </c>
      <c r="D2267" t="s">
        <v>84</v>
      </c>
      <c r="E2267" t="s">
        <v>116</v>
      </c>
      <c r="G2267" t="s">
        <v>90</v>
      </c>
      <c r="H2267" t="s">
        <v>2291</v>
      </c>
      <c r="I2267" t="s">
        <v>336</v>
      </c>
      <c r="L2267">
        <v>27.1325</v>
      </c>
      <c r="M2267">
        <v>27.69320918</v>
      </c>
      <c r="N2267">
        <v>31.609300000000001</v>
      </c>
      <c r="O2267">
        <v>31.15641664</v>
      </c>
      <c r="P2267">
        <v>37.148899999999998</v>
      </c>
      <c r="Q2267" s="86">
        <v>45821</v>
      </c>
      <c r="AB2267">
        <v>4</v>
      </c>
      <c r="AC2267" t="s">
        <v>127</v>
      </c>
    </row>
    <row r="2268" spans="1:29" x14ac:dyDescent="0.2">
      <c r="A2268" t="s">
        <v>5551</v>
      </c>
      <c r="B2268" t="s">
        <v>5552</v>
      </c>
      <c r="C2268" t="s">
        <v>5551</v>
      </c>
      <c r="D2268" t="s">
        <v>84</v>
      </c>
      <c r="E2268" t="s">
        <v>89</v>
      </c>
      <c r="F2268" t="s">
        <v>642</v>
      </c>
      <c r="G2268" t="s">
        <v>90</v>
      </c>
      <c r="I2268" t="s">
        <v>91</v>
      </c>
      <c r="J2268" t="s">
        <v>5549</v>
      </c>
      <c r="K2268" t="s">
        <v>1236</v>
      </c>
      <c r="L2268">
        <v>23.597999999999999</v>
      </c>
      <c r="M2268">
        <v>17.851116770000001</v>
      </c>
      <c r="N2268">
        <v>25.577000000000002</v>
      </c>
      <c r="O2268">
        <v>13.58767211</v>
      </c>
      <c r="P2268">
        <v>16.890999999999998</v>
      </c>
      <c r="Q2268" s="86">
        <v>45821</v>
      </c>
      <c r="R2268">
        <v>5</v>
      </c>
      <c r="T2268">
        <v>1.25</v>
      </c>
      <c r="AB2268">
        <v>4</v>
      </c>
      <c r="AC2268" t="s">
        <v>127</v>
      </c>
    </row>
    <row r="2269" spans="1:29" x14ac:dyDescent="0.2">
      <c r="A2269" t="s">
        <v>5553</v>
      </c>
      <c r="B2269" t="s">
        <v>5554</v>
      </c>
      <c r="C2269" t="s">
        <v>5553</v>
      </c>
      <c r="D2269" t="s">
        <v>84</v>
      </c>
      <c r="E2269" t="s">
        <v>116</v>
      </c>
      <c r="F2269" t="s">
        <v>117</v>
      </c>
      <c r="G2269" t="s">
        <v>90</v>
      </c>
      <c r="I2269" t="s">
        <v>118</v>
      </c>
      <c r="J2269" t="s">
        <v>5549</v>
      </c>
      <c r="K2269" t="s">
        <v>688</v>
      </c>
      <c r="L2269">
        <v>17.536999999999999</v>
      </c>
      <c r="M2269">
        <v>17.749537969999999</v>
      </c>
      <c r="N2269">
        <v>19.202000000000002</v>
      </c>
      <c r="O2269">
        <v>13.61608378</v>
      </c>
      <c r="P2269">
        <v>11.978</v>
      </c>
      <c r="Q2269" s="86">
        <v>45821</v>
      </c>
      <c r="T2269">
        <v>0.28000000000000003</v>
      </c>
      <c r="V2269" t="s">
        <v>5555</v>
      </c>
      <c r="AB2269">
        <v>4</v>
      </c>
      <c r="AC2269" t="s">
        <v>127</v>
      </c>
    </row>
    <row r="2270" spans="1:29" x14ac:dyDescent="0.2">
      <c r="A2270" t="s">
        <v>5556</v>
      </c>
      <c r="B2270" t="s">
        <v>5557</v>
      </c>
      <c r="C2270" t="s">
        <v>5556</v>
      </c>
      <c r="D2270" t="s">
        <v>84</v>
      </c>
      <c r="E2270" t="s">
        <v>116</v>
      </c>
      <c r="F2270" t="s">
        <v>117</v>
      </c>
      <c r="G2270" t="s">
        <v>90</v>
      </c>
      <c r="I2270" t="s">
        <v>336</v>
      </c>
      <c r="J2270" t="s">
        <v>5549</v>
      </c>
      <c r="K2270" t="s">
        <v>688</v>
      </c>
      <c r="L2270">
        <v>24.419</v>
      </c>
      <c r="M2270">
        <v>26.29512102</v>
      </c>
      <c r="N2270">
        <v>28.914000000000001</v>
      </c>
      <c r="O2270">
        <v>21.902657810000001</v>
      </c>
      <c r="P2270">
        <v>24.251000000000001</v>
      </c>
      <c r="Q2270" s="86">
        <v>45821</v>
      </c>
      <c r="T2270">
        <v>0.09</v>
      </c>
      <c r="V2270" t="s">
        <v>5558</v>
      </c>
      <c r="AB2270">
        <v>4</v>
      </c>
      <c r="AC2270" t="s">
        <v>127</v>
      </c>
    </row>
    <row r="2271" spans="1:29" x14ac:dyDescent="0.2">
      <c r="A2271" t="s">
        <v>16492</v>
      </c>
      <c r="B2271" t="s">
        <v>16493</v>
      </c>
      <c r="C2271" t="s">
        <v>16492</v>
      </c>
      <c r="D2271" t="s">
        <v>84</v>
      </c>
      <c r="E2271" t="s">
        <v>116</v>
      </c>
      <c r="G2271" t="s">
        <v>16765</v>
      </c>
      <c r="H2271" t="s">
        <v>16494</v>
      </c>
      <c r="L2271">
        <v>24.419</v>
      </c>
      <c r="N2271">
        <v>28.914000000000001</v>
      </c>
      <c r="P2271">
        <v>24.251000000000001</v>
      </c>
      <c r="AB2271">
        <v>4</v>
      </c>
      <c r="AC2271" t="s">
        <v>127</v>
      </c>
    </row>
    <row r="2272" spans="1:29" x14ac:dyDescent="0.2">
      <c r="A2272" t="s">
        <v>16647</v>
      </c>
      <c r="B2272" t="s">
        <v>16648</v>
      </c>
      <c r="C2272" t="s">
        <v>16647</v>
      </c>
      <c r="D2272" t="s">
        <v>84</v>
      </c>
      <c r="E2272" t="s">
        <v>116</v>
      </c>
      <c r="G2272" t="s">
        <v>294</v>
      </c>
      <c r="H2272" t="s">
        <v>16649</v>
      </c>
      <c r="AB2272">
        <v>5</v>
      </c>
      <c r="AC2272" t="s">
        <v>86</v>
      </c>
    </row>
    <row r="2273" spans="1:29" x14ac:dyDescent="0.2">
      <c r="A2273" t="s">
        <v>5559</v>
      </c>
      <c r="B2273" t="s">
        <v>5560</v>
      </c>
      <c r="C2273" t="s">
        <v>5559</v>
      </c>
      <c r="D2273" t="s">
        <v>84</v>
      </c>
      <c r="E2273" t="s">
        <v>116</v>
      </c>
      <c r="F2273" t="s">
        <v>117</v>
      </c>
      <c r="G2273" t="s">
        <v>90</v>
      </c>
      <c r="I2273" t="s">
        <v>336</v>
      </c>
      <c r="J2273" t="s">
        <v>5549</v>
      </c>
      <c r="L2273">
        <v>40.298499999999997</v>
      </c>
      <c r="M2273">
        <v>42.806033380000002</v>
      </c>
      <c r="N2273">
        <v>45.872199999999999</v>
      </c>
      <c r="O2273">
        <v>40.194059670000001</v>
      </c>
      <c r="P2273">
        <v>41.490200000000002</v>
      </c>
      <c r="Q2273" s="86">
        <v>45821</v>
      </c>
      <c r="V2273" t="s">
        <v>5561</v>
      </c>
      <c r="AB2273">
        <v>5</v>
      </c>
      <c r="AC2273" t="s">
        <v>86</v>
      </c>
    </row>
    <row r="2274" spans="1:29" x14ac:dyDescent="0.2">
      <c r="A2274" t="s">
        <v>5562</v>
      </c>
      <c r="B2274" t="s">
        <v>5563</v>
      </c>
      <c r="C2274" t="s">
        <v>5562</v>
      </c>
      <c r="D2274" t="s">
        <v>84</v>
      </c>
      <c r="F2274" t="s">
        <v>117</v>
      </c>
      <c r="G2274" t="s">
        <v>90</v>
      </c>
      <c r="L2274">
        <v>30.401</v>
      </c>
      <c r="M2274">
        <v>28.658456560000001</v>
      </c>
      <c r="N2274">
        <v>27.8842</v>
      </c>
      <c r="O2274">
        <v>30.22307554</v>
      </c>
      <c r="P2274">
        <v>37.292499999999997</v>
      </c>
      <c r="Q2274" s="86">
        <v>45821</v>
      </c>
      <c r="V2274" t="s">
        <v>5564</v>
      </c>
      <c r="AB2274">
        <v>5</v>
      </c>
      <c r="AC2274" t="s">
        <v>86</v>
      </c>
    </row>
    <row r="2275" spans="1:29" x14ac:dyDescent="0.2">
      <c r="A2275" t="s">
        <v>5565</v>
      </c>
      <c r="B2275" t="s">
        <v>5566</v>
      </c>
      <c r="C2275" t="s">
        <v>5565</v>
      </c>
      <c r="D2275" t="s">
        <v>84</v>
      </c>
      <c r="E2275" t="s">
        <v>116</v>
      </c>
      <c r="G2275" t="s">
        <v>90</v>
      </c>
      <c r="P2275">
        <v>21.35</v>
      </c>
      <c r="S2275">
        <v>0.5</v>
      </c>
      <c r="W2275">
        <v>6</v>
      </c>
      <c r="X2275" s="86">
        <v>45699</v>
      </c>
      <c r="Y2275">
        <v>5</v>
      </c>
      <c r="Z2275" s="86">
        <v>45271</v>
      </c>
      <c r="AB2275">
        <v>3</v>
      </c>
      <c r="AC2275" t="s">
        <v>156</v>
      </c>
    </row>
    <row r="2276" spans="1:29" x14ac:dyDescent="0.2">
      <c r="A2276" t="s">
        <v>5567</v>
      </c>
      <c r="B2276" t="s">
        <v>5568</v>
      </c>
      <c r="C2276" t="s">
        <v>5567</v>
      </c>
      <c r="D2276" t="s">
        <v>84</v>
      </c>
      <c r="E2276" t="s">
        <v>116</v>
      </c>
      <c r="G2276" t="s">
        <v>90</v>
      </c>
      <c r="H2276" t="s">
        <v>196</v>
      </c>
      <c r="P2276">
        <v>3.7469999999999999</v>
      </c>
      <c r="W2276">
        <v>4</v>
      </c>
      <c r="X2276" s="86">
        <v>45808</v>
      </c>
      <c r="Y2276">
        <v>3</v>
      </c>
      <c r="Z2276" s="86">
        <v>45808</v>
      </c>
      <c r="AB2276">
        <v>3</v>
      </c>
      <c r="AC2276" t="s">
        <v>156</v>
      </c>
    </row>
    <row r="2277" spans="1:29" x14ac:dyDescent="0.2">
      <c r="A2277" t="s">
        <v>5569</v>
      </c>
      <c r="B2277" t="s">
        <v>5570</v>
      </c>
      <c r="C2277" t="s">
        <v>5569</v>
      </c>
      <c r="D2277" t="s">
        <v>84</v>
      </c>
      <c r="E2277" t="s">
        <v>89</v>
      </c>
      <c r="G2277" t="s">
        <v>90</v>
      </c>
      <c r="I2277" t="s">
        <v>91</v>
      </c>
      <c r="J2277" t="s">
        <v>5571</v>
      </c>
      <c r="N2277">
        <v>5.7009999999999996</v>
      </c>
      <c r="O2277">
        <v>5.1268959719999998</v>
      </c>
      <c r="P2277">
        <v>3.9609999999999999</v>
      </c>
      <c r="Q2277" s="86">
        <v>45434</v>
      </c>
      <c r="S2277">
        <v>0.35</v>
      </c>
      <c r="V2277" t="s">
        <v>5572</v>
      </c>
      <c r="W2277">
        <v>3</v>
      </c>
      <c r="X2277" s="86">
        <v>45747</v>
      </c>
      <c r="Y2277">
        <v>2</v>
      </c>
      <c r="Z2277" s="86">
        <v>45747</v>
      </c>
      <c r="AA2277">
        <v>1</v>
      </c>
      <c r="AB2277">
        <v>2</v>
      </c>
      <c r="AC2277" t="s">
        <v>153</v>
      </c>
    </row>
    <row r="2278" spans="1:29" x14ac:dyDescent="0.2">
      <c r="A2278" t="s">
        <v>15975</v>
      </c>
      <c r="B2278" t="s">
        <v>15976</v>
      </c>
      <c r="C2278" t="s">
        <v>15975</v>
      </c>
      <c r="D2278" t="s">
        <v>84</v>
      </c>
      <c r="E2278" t="s">
        <v>116</v>
      </c>
      <c r="G2278" t="s">
        <v>90</v>
      </c>
      <c r="P2278">
        <v>10.948</v>
      </c>
      <c r="S2278">
        <v>0.1</v>
      </c>
      <c r="W2278">
        <v>3</v>
      </c>
      <c r="X2278" s="86">
        <v>45747</v>
      </c>
      <c r="Y2278">
        <v>2</v>
      </c>
      <c r="Z2278" s="86">
        <v>45747</v>
      </c>
      <c r="AB2278">
        <v>2</v>
      </c>
      <c r="AC2278" t="s">
        <v>153</v>
      </c>
    </row>
    <row r="2279" spans="1:29" x14ac:dyDescent="0.2">
      <c r="A2279" t="s">
        <v>5573</v>
      </c>
      <c r="B2279" t="s">
        <v>5574</v>
      </c>
      <c r="C2279" t="s">
        <v>5573</v>
      </c>
      <c r="D2279" t="s">
        <v>84</v>
      </c>
      <c r="E2279" t="s">
        <v>116</v>
      </c>
      <c r="F2279" t="s">
        <v>117</v>
      </c>
      <c r="G2279" t="s">
        <v>90</v>
      </c>
      <c r="I2279" t="s">
        <v>91</v>
      </c>
      <c r="J2279" t="s">
        <v>5571</v>
      </c>
      <c r="L2279">
        <v>27.285599999999999</v>
      </c>
      <c r="M2279">
        <v>28.094754550000001</v>
      </c>
      <c r="N2279">
        <v>30.375299999999999</v>
      </c>
      <c r="O2279">
        <v>28.235207920000001</v>
      </c>
      <c r="P2279">
        <v>29.430499999999999</v>
      </c>
      <c r="Q2279" s="86">
        <v>45821</v>
      </c>
      <c r="V2279" t="s">
        <v>5575</v>
      </c>
      <c r="AB2279">
        <v>4</v>
      </c>
      <c r="AC2279" t="s">
        <v>127</v>
      </c>
    </row>
    <row r="2280" spans="1:29" x14ac:dyDescent="0.2">
      <c r="A2280" t="s">
        <v>17133</v>
      </c>
      <c r="B2280" t="s">
        <v>17134</v>
      </c>
      <c r="C2280" t="s">
        <v>17133</v>
      </c>
      <c r="D2280" t="s">
        <v>84</v>
      </c>
      <c r="E2280" t="s">
        <v>89</v>
      </c>
      <c r="G2280" t="s">
        <v>90</v>
      </c>
      <c r="I2280" t="s">
        <v>118</v>
      </c>
      <c r="P2280">
        <v>8.9309999999999992</v>
      </c>
      <c r="S2280">
        <v>0.61</v>
      </c>
      <c r="W2280">
        <v>6</v>
      </c>
      <c r="X2280" s="86">
        <v>45706</v>
      </c>
      <c r="Y2280">
        <v>4</v>
      </c>
      <c r="Z2280" s="86">
        <v>45401</v>
      </c>
      <c r="AB2280">
        <v>3</v>
      </c>
      <c r="AC2280" t="s">
        <v>156</v>
      </c>
    </row>
    <row r="2281" spans="1:29" x14ac:dyDescent="0.2">
      <c r="A2281" t="s">
        <v>17534</v>
      </c>
      <c r="B2281" t="s">
        <v>17535</v>
      </c>
      <c r="C2281" t="s">
        <v>17534</v>
      </c>
      <c r="D2281" t="s">
        <v>84</v>
      </c>
      <c r="E2281" t="s">
        <v>89</v>
      </c>
      <c r="G2281" t="s">
        <v>90</v>
      </c>
      <c r="H2281" t="s">
        <v>17533</v>
      </c>
      <c r="I2281" t="s">
        <v>118</v>
      </c>
      <c r="S2281">
        <v>0.79</v>
      </c>
      <c r="Y2281">
        <v>4</v>
      </c>
      <c r="Z2281" s="86">
        <v>45625</v>
      </c>
      <c r="AB2281">
        <v>3</v>
      </c>
      <c r="AC2281" t="s">
        <v>156</v>
      </c>
    </row>
    <row r="2282" spans="1:29" x14ac:dyDescent="0.2">
      <c r="A2282" t="s">
        <v>5576</v>
      </c>
      <c r="B2282" t="s">
        <v>5577</v>
      </c>
      <c r="C2282" t="s">
        <v>5576</v>
      </c>
      <c r="D2282" t="s">
        <v>84</v>
      </c>
      <c r="E2282" t="s">
        <v>89</v>
      </c>
      <c r="G2282" t="s">
        <v>90</v>
      </c>
      <c r="N2282">
        <v>17.588000000000001</v>
      </c>
      <c r="O2282">
        <v>12.512929099999999</v>
      </c>
      <c r="P2282">
        <v>15.57</v>
      </c>
      <c r="Q2282" s="86">
        <v>45434</v>
      </c>
      <c r="W2282">
        <v>6</v>
      </c>
      <c r="X2282" s="86">
        <v>45709</v>
      </c>
      <c r="Y2282">
        <v>4</v>
      </c>
      <c r="Z2282" s="86">
        <v>45688</v>
      </c>
      <c r="AB2282">
        <v>3</v>
      </c>
      <c r="AC2282" t="s">
        <v>156</v>
      </c>
    </row>
    <row r="2283" spans="1:29" x14ac:dyDescent="0.2">
      <c r="A2283" t="s">
        <v>5578</v>
      </c>
      <c r="B2283" t="s">
        <v>5579</v>
      </c>
      <c r="C2283" t="s">
        <v>5578</v>
      </c>
      <c r="D2283" t="s">
        <v>84</v>
      </c>
      <c r="E2283" t="s">
        <v>116</v>
      </c>
      <c r="G2283" t="s">
        <v>90</v>
      </c>
      <c r="H2283" t="s">
        <v>1989</v>
      </c>
      <c r="O2283">
        <v>4.4086265779999998</v>
      </c>
      <c r="P2283">
        <v>2.9969999999999999</v>
      </c>
      <c r="S2283">
        <v>0.3</v>
      </c>
      <c r="W2283">
        <v>4</v>
      </c>
      <c r="X2283" s="86">
        <v>45785</v>
      </c>
      <c r="Y2283">
        <v>3</v>
      </c>
      <c r="Z2283" s="86">
        <v>45777</v>
      </c>
      <c r="AB2283">
        <v>3</v>
      </c>
      <c r="AC2283" t="s">
        <v>156</v>
      </c>
    </row>
    <row r="2284" spans="1:29" x14ac:dyDescent="0.2">
      <c r="A2284" t="s">
        <v>5580</v>
      </c>
      <c r="B2284" t="s">
        <v>5581</v>
      </c>
      <c r="C2284" t="s">
        <v>5580</v>
      </c>
      <c r="D2284" t="s">
        <v>84</v>
      </c>
      <c r="E2284" t="s">
        <v>116</v>
      </c>
      <c r="F2284" t="s">
        <v>5582</v>
      </c>
      <c r="G2284" t="s">
        <v>90</v>
      </c>
      <c r="I2284" t="s">
        <v>91</v>
      </c>
      <c r="J2284" t="s">
        <v>5571</v>
      </c>
      <c r="L2284">
        <v>23.741900000000001</v>
      </c>
      <c r="M2284">
        <v>22.442405999999998</v>
      </c>
      <c r="N2284">
        <v>24.319099999999999</v>
      </c>
      <c r="O2284">
        <v>24.892417009999999</v>
      </c>
      <c r="P2284">
        <v>25.943100000000001</v>
      </c>
      <c r="Q2284" s="86">
        <v>45821</v>
      </c>
      <c r="AB2284">
        <v>4</v>
      </c>
      <c r="AC2284" t="s">
        <v>127</v>
      </c>
    </row>
    <row r="2285" spans="1:29" x14ac:dyDescent="0.2">
      <c r="A2285" t="s">
        <v>5583</v>
      </c>
      <c r="B2285" t="s">
        <v>5584</v>
      </c>
      <c r="C2285" t="s">
        <v>5583</v>
      </c>
      <c r="D2285" t="s">
        <v>84</v>
      </c>
      <c r="E2285" t="s">
        <v>89</v>
      </c>
      <c r="F2285" t="s">
        <v>642</v>
      </c>
      <c r="G2285" t="s">
        <v>699</v>
      </c>
      <c r="I2285" t="s">
        <v>118</v>
      </c>
      <c r="J2285" t="s">
        <v>5571</v>
      </c>
      <c r="K2285" t="s">
        <v>5585</v>
      </c>
      <c r="L2285">
        <v>17.009</v>
      </c>
      <c r="M2285">
        <v>17.62122007</v>
      </c>
      <c r="N2285">
        <v>17.728999999999999</v>
      </c>
      <c r="O2285">
        <v>15.158219259999999</v>
      </c>
      <c r="P2285">
        <v>13.913</v>
      </c>
      <c r="Q2285" s="86">
        <v>45821</v>
      </c>
      <c r="S2285">
        <v>0.93</v>
      </c>
      <c r="T2285">
        <v>0.91</v>
      </c>
      <c r="V2285" t="s">
        <v>5586</v>
      </c>
      <c r="W2285">
        <v>6</v>
      </c>
      <c r="X2285" s="86">
        <v>45707</v>
      </c>
      <c r="Y2285">
        <v>4</v>
      </c>
      <c r="Z2285" s="86">
        <v>45657</v>
      </c>
      <c r="AA2285">
        <v>3</v>
      </c>
      <c r="AB2285">
        <v>3</v>
      </c>
      <c r="AC2285" t="s">
        <v>156</v>
      </c>
    </row>
    <row r="2286" spans="1:29" x14ac:dyDescent="0.2">
      <c r="A2286" t="s">
        <v>5587</v>
      </c>
      <c r="B2286" t="s">
        <v>5588</v>
      </c>
      <c r="C2286" t="s">
        <v>5587</v>
      </c>
      <c r="D2286" t="s">
        <v>84</v>
      </c>
      <c r="E2286" t="s">
        <v>89</v>
      </c>
      <c r="F2286" t="s">
        <v>117</v>
      </c>
      <c r="G2286" t="s">
        <v>90</v>
      </c>
      <c r="I2286" t="s">
        <v>118</v>
      </c>
      <c r="J2286" t="s">
        <v>5571</v>
      </c>
      <c r="K2286" t="s">
        <v>199</v>
      </c>
      <c r="L2286">
        <v>16.2</v>
      </c>
      <c r="M2286">
        <v>16.423496490000002</v>
      </c>
      <c r="N2286">
        <v>16.637</v>
      </c>
      <c r="O2286">
        <v>13.53907341</v>
      </c>
      <c r="P2286">
        <v>11.989000000000001</v>
      </c>
      <c r="Q2286" s="86">
        <v>45821</v>
      </c>
      <c r="S2286">
        <v>0.1</v>
      </c>
      <c r="T2286">
        <v>0.1</v>
      </c>
      <c r="V2286" t="s">
        <v>5589</v>
      </c>
      <c r="W2286">
        <v>6</v>
      </c>
      <c r="X2286" s="86">
        <v>45707</v>
      </c>
      <c r="Y2286">
        <v>5</v>
      </c>
      <c r="Z2286" s="86">
        <v>45688</v>
      </c>
      <c r="AA2286">
        <v>3</v>
      </c>
      <c r="AB2286">
        <v>3</v>
      </c>
      <c r="AC2286" t="s">
        <v>156</v>
      </c>
    </row>
    <row r="2287" spans="1:29" x14ac:dyDescent="0.2">
      <c r="A2287" t="s">
        <v>5590</v>
      </c>
      <c r="B2287" t="s">
        <v>5591</v>
      </c>
      <c r="C2287" t="s">
        <v>5590</v>
      </c>
      <c r="D2287" t="s">
        <v>84</v>
      </c>
      <c r="E2287" t="s">
        <v>89</v>
      </c>
      <c r="G2287" t="s">
        <v>90</v>
      </c>
      <c r="L2287">
        <v>16.2</v>
      </c>
      <c r="M2287">
        <v>16.42344121</v>
      </c>
      <c r="N2287">
        <v>16.637</v>
      </c>
      <c r="O2287">
        <v>13.53918756</v>
      </c>
      <c r="P2287">
        <v>11.989000000000001</v>
      </c>
      <c r="Q2287" s="86">
        <v>45821</v>
      </c>
      <c r="S2287">
        <v>0.1</v>
      </c>
      <c r="W2287">
        <v>6</v>
      </c>
      <c r="X2287" s="86">
        <v>45707</v>
      </c>
      <c r="Y2287">
        <v>5</v>
      </c>
      <c r="Z2287" s="86">
        <v>45688</v>
      </c>
      <c r="AB2287">
        <v>3</v>
      </c>
      <c r="AC2287" t="s">
        <v>156</v>
      </c>
    </row>
    <row r="2288" spans="1:29" x14ac:dyDescent="0.2">
      <c r="A2288" t="s">
        <v>5592</v>
      </c>
      <c r="B2288" t="s">
        <v>5593</v>
      </c>
      <c r="C2288" t="s">
        <v>5592</v>
      </c>
      <c r="D2288" t="s">
        <v>84</v>
      </c>
      <c r="E2288" t="s">
        <v>116</v>
      </c>
      <c r="G2288" t="s">
        <v>90</v>
      </c>
      <c r="H2288" t="s">
        <v>150</v>
      </c>
      <c r="L2288">
        <v>26.875399999999999</v>
      </c>
      <c r="M2288">
        <v>27.075071179999998</v>
      </c>
      <c r="N2288">
        <v>29.7699</v>
      </c>
      <c r="O2288">
        <v>30.80289818</v>
      </c>
      <c r="P2288">
        <v>24.87</v>
      </c>
      <c r="Q2288" s="86">
        <v>45821</v>
      </c>
      <c r="AB2288">
        <v>4</v>
      </c>
      <c r="AC2288" t="s">
        <v>127</v>
      </c>
    </row>
    <row r="2289" spans="1:29" x14ac:dyDescent="0.2">
      <c r="A2289" t="s">
        <v>5594</v>
      </c>
      <c r="B2289" t="s">
        <v>5595</v>
      </c>
      <c r="C2289" t="s">
        <v>5594</v>
      </c>
      <c r="D2289" t="s">
        <v>84</v>
      </c>
      <c r="E2289" t="s">
        <v>89</v>
      </c>
      <c r="G2289" t="s">
        <v>90</v>
      </c>
      <c r="H2289" t="s">
        <v>163</v>
      </c>
      <c r="I2289" t="s">
        <v>91</v>
      </c>
      <c r="P2289">
        <v>3.871</v>
      </c>
      <c r="S2289">
        <v>0.25</v>
      </c>
      <c r="W2289">
        <v>4</v>
      </c>
      <c r="X2289" s="86">
        <v>45657</v>
      </c>
      <c r="Y2289">
        <v>3</v>
      </c>
      <c r="Z2289" s="86">
        <v>45657</v>
      </c>
      <c r="AB2289">
        <v>3</v>
      </c>
      <c r="AC2289" t="s">
        <v>156</v>
      </c>
    </row>
    <row r="2290" spans="1:29" x14ac:dyDescent="0.2">
      <c r="A2290" t="s">
        <v>16774</v>
      </c>
      <c r="B2290" t="s">
        <v>16775</v>
      </c>
      <c r="C2290" t="s">
        <v>16774</v>
      </c>
      <c r="D2290" t="s">
        <v>84</v>
      </c>
      <c r="E2290" t="s">
        <v>89</v>
      </c>
      <c r="G2290" t="s">
        <v>90</v>
      </c>
      <c r="H2290" t="s">
        <v>225</v>
      </c>
      <c r="I2290" t="s">
        <v>91</v>
      </c>
      <c r="S2290">
        <v>2.0299999999999998</v>
      </c>
      <c r="W2290">
        <v>4</v>
      </c>
      <c r="X2290" s="86">
        <v>45684</v>
      </c>
      <c r="Y2290">
        <v>3</v>
      </c>
      <c r="Z2290" s="86">
        <v>45684</v>
      </c>
      <c r="AB2290">
        <v>3</v>
      </c>
      <c r="AC2290" t="s">
        <v>156</v>
      </c>
    </row>
    <row r="2291" spans="1:29" x14ac:dyDescent="0.2">
      <c r="A2291" t="s">
        <v>5596</v>
      </c>
      <c r="B2291" t="s">
        <v>5597</v>
      </c>
      <c r="C2291" t="s">
        <v>5596</v>
      </c>
      <c r="D2291" t="s">
        <v>84</v>
      </c>
      <c r="E2291" t="s">
        <v>89</v>
      </c>
      <c r="G2291" t="s">
        <v>90</v>
      </c>
      <c r="H2291" t="s">
        <v>150</v>
      </c>
      <c r="I2291" t="s">
        <v>91</v>
      </c>
      <c r="P2291">
        <v>7.7359999999999998</v>
      </c>
      <c r="S2291">
        <v>0.55000000000000004</v>
      </c>
      <c r="W2291">
        <v>3</v>
      </c>
      <c r="X2291" s="86">
        <v>45707</v>
      </c>
      <c r="Y2291">
        <v>2</v>
      </c>
      <c r="Z2291" s="86">
        <v>45291</v>
      </c>
      <c r="AB2291">
        <v>2</v>
      </c>
      <c r="AC2291" t="s">
        <v>153</v>
      </c>
    </row>
    <row r="2292" spans="1:29" x14ac:dyDescent="0.2">
      <c r="A2292" t="s">
        <v>17028</v>
      </c>
      <c r="B2292" t="s">
        <v>17029</v>
      </c>
      <c r="C2292" t="s">
        <v>17028</v>
      </c>
      <c r="D2292" t="s">
        <v>84</v>
      </c>
      <c r="E2292" t="s">
        <v>116</v>
      </c>
      <c r="G2292" t="s">
        <v>90</v>
      </c>
      <c r="S2292">
        <v>0.4</v>
      </c>
      <c r="Y2292">
        <v>5</v>
      </c>
      <c r="Z2292" s="86">
        <v>45721</v>
      </c>
      <c r="AB2292">
        <v>3</v>
      </c>
      <c r="AC2292" t="s">
        <v>156</v>
      </c>
    </row>
    <row r="2293" spans="1:29" x14ac:dyDescent="0.2">
      <c r="A2293" t="s">
        <v>5598</v>
      </c>
      <c r="B2293" t="s">
        <v>5599</v>
      </c>
      <c r="C2293" t="s">
        <v>5598</v>
      </c>
      <c r="D2293" t="s">
        <v>84</v>
      </c>
      <c r="E2293" t="s">
        <v>116</v>
      </c>
      <c r="G2293" t="s">
        <v>90</v>
      </c>
      <c r="I2293" t="s">
        <v>341</v>
      </c>
      <c r="J2293" t="s">
        <v>5571</v>
      </c>
      <c r="L2293">
        <v>84.044899999999998</v>
      </c>
      <c r="M2293">
        <v>72.219190690000005</v>
      </c>
      <c r="N2293">
        <v>64.545599999999993</v>
      </c>
      <c r="O2293">
        <v>70.314511469999999</v>
      </c>
      <c r="P2293">
        <v>47.216000000000001</v>
      </c>
      <c r="Q2293" s="86">
        <v>45821</v>
      </c>
      <c r="AB2293">
        <v>5</v>
      </c>
      <c r="AC2293" t="s">
        <v>86</v>
      </c>
    </row>
    <row r="2294" spans="1:29" x14ac:dyDescent="0.2">
      <c r="A2294" t="s">
        <v>5600</v>
      </c>
      <c r="B2294" t="s">
        <v>5601</v>
      </c>
      <c r="C2294" t="s">
        <v>5600</v>
      </c>
      <c r="D2294" t="s">
        <v>84</v>
      </c>
      <c r="E2294" t="s">
        <v>982</v>
      </c>
      <c r="G2294" t="s">
        <v>90</v>
      </c>
      <c r="H2294" t="s">
        <v>5602</v>
      </c>
      <c r="I2294" t="s">
        <v>91</v>
      </c>
      <c r="L2294">
        <v>0.65700000000000003</v>
      </c>
      <c r="M2294">
        <v>0.60561464899999995</v>
      </c>
      <c r="N2294">
        <v>0.37</v>
      </c>
      <c r="O2294">
        <v>0.113612222</v>
      </c>
      <c r="P2294">
        <v>0.10199999999999999</v>
      </c>
      <c r="Q2294" s="86">
        <v>45821</v>
      </c>
      <c r="T2294">
        <v>0.15</v>
      </c>
      <c r="W2294">
        <v>1</v>
      </c>
      <c r="X2294" s="86">
        <v>45772</v>
      </c>
      <c r="Y2294">
        <v>1</v>
      </c>
      <c r="Z2294" s="86">
        <v>45772</v>
      </c>
      <c r="AB2294">
        <v>1</v>
      </c>
      <c r="AC2294" t="s">
        <v>124</v>
      </c>
    </row>
    <row r="2295" spans="1:29" x14ac:dyDescent="0.2">
      <c r="A2295" t="s">
        <v>5603</v>
      </c>
      <c r="B2295" t="s">
        <v>5604</v>
      </c>
      <c r="C2295" t="s">
        <v>5603</v>
      </c>
      <c r="D2295" t="s">
        <v>84</v>
      </c>
      <c r="E2295" t="s">
        <v>982</v>
      </c>
      <c r="G2295" t="s">
        <v>90</v>
      </c>
      <c r="L2295">
        <v>0.70899999999999996</v>
      </c>
      <c r="M2295">
        <v>0.65459457200000004</v>
      </c>
      <c r="N2295">
        <v>0.39900000000000002</v>
      </c>
      <c r="O2295">
        <v>0.205107295</v>
      </c>
      <c r="P2295">
        <v>0.27500000000000002</v>
      </c>
      <c r="Q2295" s="86">
        <v>45821</v>
      </c>
      <c r="W2295">
        <v>1</v>
      </c>
      <c r="X2295" s="86">
        <v>45772</v>
      </c>
      <c r="Y2295">
        <v>1</v>
      </c>
      <c r="Z2295" s="86">
        <v>45772</v>
      </c>
      <c r="AB2295">
        <v>1</v>
      </c>
      <c r="AC2295" t="s">
        <v>124</v>
      </c>
    </row>
    <row r="2296" spans="1:29" x14ac:dyDescent="0.2">
      <c r="A2296" t="s">
        <v>5605</v>
      </c>
      <c r="B2296" t="s">
        <v>5606</v>
      </c>
      <c r="C2296" t="s">
        <v>5605</v>
      </c>
      <c r="D2296" t="s">
        <v>84</v>
      </c>
      <c r="E2296" t="s">
        <v>982</v>
      </c>
      <c r="G2296" t="s">
        <v>90</v>
      </c>
      <c r="H2296" t="s">
        <v>5607</v>
      </c>
      <c r="I2296" t="s">
        <v>341</v>
      </c>
      <c r="L2296">
        <v>0.56100000000000005</v>
      </c>
      <c r="M2296">
        <v>0.54172956900000002</v>
      </c>
      <c r="N2296">
        <v>0.39400000000000002</v>
      </c>
      <c r="O2296">
        <v>0.15682505499999999</v>
      </c>
      <c r="P2296">
        <v>0.157</v>
      </c>
      <c r="Q2296" s="86">
        <v>45821</v>
      </c>
      <c r="S2296">
        <v>0.1</v>
      </c>
      <c r="W2296">
        <v>1</v>
      </c>
      <c r="X2296" s="86">
        <v>45772</v>
      </c>
      <c r="Y2296">
        <v>1</v>
      </c>
      <c r="Z2296" s="86">
        <v>45772</v>
      </c>
      <c r="AB2296">
        <v>1</v>
      </c>
      <c r="AC2296" t="s">
        <v>124</v>
      </c>
    </row>
    <row r="2297" spans="1:29" x14ac:dyDescent="0.2">
      <c r="A2297" t="s">
        <v>5608</v>
      </c>
      <c r="B2297" t="s">
        <v>5609</v>
      </c>
      <c r="C2297" t="s">
        <v>5608</v>
      </c>
      <c r="D2297" t="s">
        <v>84</v>
      </c>
      <c r="E2297" t="s">
        <v>982</v>
      </c>
      <c r="G2297" t="s">
        <v>90</v>
      </c>
      <c r="H2297" t="s">
        <v>5610</v>
      </c>
      <c r="I2297" t="s">
        <v>118</v>
      </c>
      <c r="L2297">
        <v>0.68300000000000005</v>
      </c>
      <c r="M2297">
        <v>0.62858130999999995</v>
      </c>
      <c r="N2297">
        <v>0.33500000000000002</v>
      </c>
      <c r="O2297">
        <v>0.14410451199999999</v>
      </c>
      <c r="P2297">
        <v>0.14499999999999999</v>
      </c>
      <c r="Q2297" s="86">
        <v>45821</v>
      </c>
      <c r="S2297">
        <v>0.15</v>
      </c>
      <c r="W2297">
        <v>1</v>
      </c>
      <c r="X2297" s="86">
        <v>45772</v>
      </c>
      <c r="Y2297">
        <v>1</v>
      </c>
      <c r="Z2297" s="86">
        <v>45772</v>
      </c>
      <c r="AB2297">
        <v>1</v>
      </c>
      <c r="AC2297" t="s">
        <v>124</v>
      </c>
    </row>
    <row r="2298" spans="1:29" x14ac:dyDescent="0.2">
      <c r="A2298" t="s">
        <v>16216</v>
      </c>
      <c r="B2298" t="s">
        <v>16217</v>
      </c>
      <c r="C2298" t="s">
        <v>16216</v>
      </c>
      <c r="D2298" t="s">
        <v>84</v>
      </c>
      <c r="E2298" t="s">
        <v>89</v>
      </c>
      <c r="G2298" t="s">
        <v>90</v>
      </c>
      <c r="H2298" t="s">
        <v>16039</v>
      </c>
      <c r="I2298" t="s">
        <v>118</v>
      </c>
      <c r="O2298">
        <v>3.5069869649999998</v>
      </c>
      <c r="P2298">
        <v>4.0780000000000003</v>
      </c>
      <c r="S2298">
        <v>0.67</v>
      </c>
      <c r="W2298">
        <v>4</v>
      </c>
      <c r="X2298" s="86">
        <v>45747</v>
      </c>
      <c r="Y2298">
        <v>2</v>
      </c>
      <c r="Z2298" s="86">
        <v>45747</v>
      </c>
      <c r="AB2298">
        <v>2</v>
      </c>
      <c r="AC2298" t="s">
        <v>153</v>
      </c>
    </row>
    <row r="2299" spans="1:29" x14ac:dyDescent="0.2">
      <c r="A2299" t="s">
        <v>5611</v>
      </c>
      <c r="B2299" t="s">
        <v>5612</v>
      </c>
      <c r="C2299" t="s">
        <v>5611</v>
      </c>
      <c r="D2299" t="s">
        <v>84</v>
      </c>
      <c r="E2299" t="s">
        <v>1465</v>
      </c>
      <c r="G2299" t="s">
        <v>90</v>
      </c>
      <c r="H2299" t="s">
        <v>225</v>
      </c>
      <c r="I2299" t="s">
        <v>91</v>
      </c>
      <c r="L2299">
        <v>0.65400000000000003</v>
      </c>
      <c r="M2299">
        <v>0.60384312299999998</v>
      </c>
      <c r="N2299">
        <v>0.373</v>
      </c>
      <c r="O2299">
        <v>0.101713489</v>
      </c>
      <c r="P2299">
        <v>9.5000000000000001E-2</v>
      </c>
      <c r="Q2299" s="86">
        <v>45821</v>
      </c>
      <c r="S2299">
        <v>0.15</v>
      </c>
      <c r="W2299">
        <v>1</v>
      </c>
      <c r="X2299" s="86">
        <v>45747</v>
      </c>
      <c r="Y2299">
        <v>1</v>
      </c>
      <c r="Z2299" s="86">
        <v>45747</v>
      </c>
      <c r="AB2299">
        <v>1</v>
      </c>
      <c r="AC2299" t="s">
        <v>124</v>
      </c>
    </row>
    <row r="2300" spans="1:29" x14ac:dyDescent="0.2">
      <c r="A2300" t="s">
        <v>16182</v>
      </c>
      <c r="B2300" t="s">
        <v>16183</v>
      </c>
      <c r="C2300" t="s">
        <v>16182</v>
      </c>
      <c r="D2300" t="s">
        <v>84</v>
      </c>
      <c r="E2300" t="s">
        <v>89</v>
      </c>
      <c r="G2300" t="s">
        <v>90</v>
      </c>
      <c r="H2300" t="s">
        <v>16039</v>
      </c>
      <c r="I2300" t="s">
        <v>91</v>
      </c>
      <c r="L2300">
        <v>6.9020000000000001</v>
      </c>
      <c r="M2300">
        <v>7.4070048059999998</v>
      </c>
      <c r="N2300">
        <v>7.601</v>
      </c>
      <c r="O2300">
        <v>5.1719870889999999</v>
      </c>
      <c r="P2300">
        <v>3.94</v>
      </c>
      <c r="Q2300" s="86">
        <v>45821</v>
      </c>
      <c r="S2300">
        <v>0.49</v>
      </c>
      <c r="W2300">
        <v>4</v>
      </c>
      <c r="X2300" s="86">
        <v>45747</v>
      </c>
      <c r="AB2300">
        <v>3</v>
      </c>
      <c r="AC2300" t="s">
        <v>156</v>
      </c>
    </row>
    <row r="2301" spans="1:29" x14ac:dyDescent="0.2">
      <c r="A2301" t="s">
        <v>5613</v>
      </c>
      <c r="B2301" t="s">
        <v>5614</v>
      </c>
      <c r="C2301" t="s">
        <v>5613</v>
      </c>
      <c r="D2301" t="s">
        <v>84</v>
      </c>
      <c r="E2301" t="s">
        <v>89</v>
      </c>
      <c r="F2301" t="s">
        <v>117</v>
      </c>
      <c r="G2301" t="s">
        <v>90</v>
      </c>
      <c r="I2301" t="s">
        <v>118</v>
      </c>
      <c r="J2301" t="s">
        <v>5571</v>
      </c>
      <c r="K2301" t="s">
        <v>5615</v>
      </c>
      <c r="L2301">
        <v>15.651</v>
      </c>
      <c r="M2301">
        <v>15.79973947</v>
      </c>
      <c r="N2301">
        <v>16.823</v>
      </c>
      <c r="O2301">
        <v>13.14703098</v>
      </c>
      <c r="P2301">
        <v>13.041</v>
      </c>
      <c r="Q2301" s="86">
        <v>45821</v>
      </c>
      <c r="R2301">
        <v>6</v>
      </c>
      <c r="S2301">
        <v>1.19</v>
      </c>
      <c r="T2301">
        <v>1</v>
      </c>
      <c r="V2301" t="s">
        <v>5616</v>
      </c>
      <c r="W2301">
        <v>6</v>
      </c>
      <c r="X2301" s="86">
        <v>45702</v>
      </c>
      <c r="Y2301">
        <v>4</v>
      </c>
      <c r="Z2301" s="86">
        <v>45291</v>
      </c>
      <c r="AA2301">
        <v>3</v>
      </c>
      <c r="AB2301">
        <v>3</v>
      </c>
      <c r="AC2301" t="s">
        <v>156</v>
      </c>
    </row>
    <row r="2302" spans="1:29" x14ac:dyDescent="0.2">
      <c r="A2302" t="s">
        <v>5617</v>
      </c>
      <c r="B2302" t="s">
        <v>5618</v>
      </c>
      <c r="C2302" t="s">
        <v>5617</v>
      </c>
      <c r="D2302" t="s">
        <v>84</v>
      </c>
      <c r="E2302" t="s">
        <v>89</v>
      </c>
      <c r="F2302" t="s">
        <v>642</v>
      </c>
      <c r="G2302" t="s">
        <v>90</v>
      </c>
      <c r="I2302" t="s">
        <v>118</v>
      </c>
      <c r="J2302" t="s">
        <v>5571</v>
      </c>
      <c r="K2302" t="s">
        <v>1400</v>
      </c>
      <c r="L2302">
        <v>7.7080000000000002</v>
      </c>
      <c r="M2302">
        <v>7.9798908119999998</v>
      </c>
      <c r="N2302">
        <v>8.4220000000000006</v>
      </c>
      <c r="O2302">
        <v>7.577098726</v>
      </c>
      <c r="P2302">
        <v>7.2869999999999999</v>
      </c>
      <c r="Q2302" s="86">
        <v>45821</v>
      </c>
      <c r="R2302">
        <v>5</v>
      </c>
      <c r="S2302">
        <v>1.1399999999999999</v>
      </c>
      <c r="T2302">
        <v>1</v>
      </c>
      <c r="V2302" t="s">
        <v>5619</v>
      </c>
      <c r="W2302">
        <v>4</v>
      </c>
      <c r="X2302" s="86">
        <v>45698</v>
      </c>
      <c r="Y2302">
        <v>3</v>
      </c>
      <c r="Z2302" s="86">
        <v>45657</v>
      </c>
      <c r="AA2302">
        <v>2</v>
      </c>
      <c r="AB2302">
        <v>3</v>
      </c>
      <c r="AC2302" t="s">
        <v>156</v>
      </c>
    </row>
    <row r="2303" spans="1:29" x14ac:dyDescent="0.2">
      <c r="A2303" t="s">
        <v>5620</v>
      </c>
      <c r="B2303" t="s">
        <v>5621</v>
      </c>
      <c r="C2303" t="s">
        <v>5620</v>
      </c>
      <c r="D2303" t="s">
        <v>84</v>
      </c>
      <c r="E2303" t="s">
        <v>89</v>
      </c>
      <c r="G2303" t="s">
        <v>90</v>
      </c>
      <c r="P2303">
        <v>7.8419999999999996</v>
      </c>
      <c r="S2303">
        <v>2.5499999999999998</v>
      </c>
      <c r="W2303">
        <v>5</v>
      </c>
      <c r="X2303" s="86">
        <v>45777</v>
      </c>
      <c r="Y2303">
        <v>4</v>
      </c>
      <c r="Z2303" s="86">
        <v>45777</v>
      </c>
      <c r="AB2303">
        <v>3</v>
      </c>
      <c r="AC2303" t="s">
        <v>156</v>
      </c>
    </row>
    <row r="2304" spans="1:29" x14ac:dyDescent="0.2">
      <c r="A2304" t="s">
        <v>5622</v>
      </c>
      <c r="B2304" t="s">
        <v>5623</v>
      </c>
      <c r="C2304" t="s">
        <v>5622</v>
      </c>
      <c r="D2304" t="s">
        <v>84</v>
      </c>
      <c r="E2304" t="s">
        <v>116</v>
      </c>
      <c r="G2304" t="s">
        <v>90</v>
      </c>
      <c r="I2304" t="s">
        <v>91</v>
      </c>
      <c r="J2304" t="s">
        <v>5571</v>
      </c>
      <c r="K2304" t="s">
        <v>5624</v>
      </c>
      <c r="N2304">
        <v>6.4329999999999998</v>
      </c>
      <c r="O2304">
        <v>4.0618322490000001</v>
      </c>
      <c r="P2304">
        <v>3.4249999999999998</v>
      </c>
      <c r="Q2304" s="86">
        <v>45434</v>
      </c>
      <c r="S2304">
        <v>7.0000000000000007E-2</v>
      </c>
      <c r="W2304">
        <v>4</v>
      </c>
      <c r="X2304" s="86">
        <v>45806</v>
      </c>
      <c r="Y2304">
        <v>3</v>
      </c>
      <c r="Z2304" s="86">
        <v>45806</v>
      </c>
      <c r="AA2304">
        <v>2</v>
      </c>
      <c r="AB2304">
        <v>3</v>
      </c>
      <c r="AC2304" t="s">
        <v>156</v>
      </c>
    </row>
    <row r="2305" spans="1:29" x14ac:dyDescent="0.2">
      <c r="A2305" t="s">
        <v>5625</v>
      </c>
      <c r="B2305" t="s">
        <v>5626</v>
      </c>
      <c r="C2305" t="s">
        <v>5625</v>
      </c>
      <c r="D2305" t="s">
        <v>84</v>
      </c>
      <c r="E2305" t="s">
        <v>116</v>
      </c>
      <c r="G2305" t="s">
        <v>90</v>
      </c>
      <c r="N2305">
        <v>14.968</v>
      </c>
      <c r="O2305">
        <v>5.4962537869999997</v>
      </c>
      <c r="P2305">
        <v>9.3130000000000006</v>
      </c>
      <c r="S2305">
        <v>0.27</v>
      </c>
      <c r="W2305">
        <v>4</v>
      </c>
      <c r="X2305" s="86">
        <v>45777</v>
      </c>
      <c r="Y2305">
        <v>3</v>
      </c>
      <c r="Z2305" s="86">
        <v>45747</v>
      </c>
      <c r="AB2305">
        <v>3</v>
      </c>
      <c r="AC2305" t="s">
        <v>156</v>
      </c>
    </row>
    <row r="2306" spans="1:29" x14ac:dyDescent="0.2">
      <c r="A2306" t="s">
        <v>5627</v>
      </c>
      <c r="B2306" t="s">
        <v>5628</v>
      </c>
      <c r="C2306" t="s">
        <v>5627</v>
      </c>
      <c r="D2306" t="s">
        <v>84</v>
      </c>
      <c r="E2306" t="s">
        <v>116</v>
      </c>
      <c r="G2306" t="s">
        <v>90</v>
      </c>
      <c r="I2306" t="s">
        <v>91</v>
      </c>
      <c r="O2306">
        <v>15.27201333</v>
      </c>
      <c r="P2306">
        <v>15.458</v>
      </c>
      <c r="S2306">
        <v>0.22</v>
      </c>
      <c r="W2306">
        <v>6</v>
      </c>
      <c r="X2306" s="86">
        <v>45758</v>
      </c>
      <c r="Y2306">
        <v>5</v>
      </c>
      <c r="Z2306" s="86">
        <v>45747</v>
      </c>
      <c r="AB2306">
        <v>3</v>
      </c>
      <c r="AC2306" t="s">
        <v>156</v>
      </c>
    </row>
    <row r="2307" spans="1:29" x14ac:dyDescent="0.2">
      <c r="A2307" t="s">
        <v>5629</v>
      </c>
      <c r="B2307" t="s">
        <v>5630</v>
      </c>
      <c r="C2307" t="s">
        <v>5629</v>
      </c>
      <c r="D2307" t="s">
        <v>84</v>
      </c>
      <c r="E2307" t="s">
        <v>116</v>
      </c>
      <c r="F2307" t="s">
        <v>117</v>
      </c>
      <c r="G2307" t="s">
        <v>90</v>
      </c>
      <c r="I2307" t="s">
        <v>91</v>
      </c>
      <c r="J2307" t="s">
        <v>5571</v>
      </c>
      <c r="N2307">
        <v>31.995000000000001</v>
      </c>
      <c r="O2307">
        <v>27.59513793</v>
      </c>
      <c r="P2307">
        <v>21.565999999999999</v>
      </c>
      <c r="Q2307" s="86">
        <v>45154</v>
      </c>
      <c r="S2307">
        <v>0.55000000000000004</v>
      </c>
      <c r="T2307">
        <v>0.65</v>
      </c>
      <c r="V2307" t="s">
        <v>5631</v>
      </c>
      <c r="W2307">
        <v>7</v>
      </c>
      <c r="X2307" s="86">
        <v>45705</v>
      </c>
      <c r="Y2307">
        <v>5</v>
      </c>
      <c r="Z2307" s="86">
        <v>45791</v>
      </c>
      <c r="AA2307">
        <v>4</v>
      </c>
      <c r="AB2307">
        <v>3</v>
      </c>
      <c r="AC2307" t="s">
        <v>156</v>
      </c>
    </row>
    <row r="2308" spans="1:29" x14ac:dyDescent="0.2">
      <c r="A2308" t="s">
        <v>5632</v>
      </c>
      <c r="B2308" t="s">
        <v>5633</v>
      </c>
      <c r="C2308" t="s">
        <v>5632</v>
      </c>
      <c r="D2308" t="s">
        <v>84</v>
      </c>
      <c r="E2308" t="s">
        <v>89</v>
      </c>
      <c r="I2308" t="s">
        <v>91</v>
      </c>
      <c r="J2308" t="s">
        <v>5571</v>
      </c>
      <c r="N2308">
        <v>6.05</v>
      </c>
      <c r="O2308">
        <v>4.2077416320000003</v>
      </c>
      <c r="P2308">
        <v>2.7629999999999999</v>
      </c>
      <c r="Q2308" s="86">
        <v>45434</v>
      </c>
      <c r="S2308">
        <v>0.49</v>
      </c>
      <c r="W2308">
        <v>4</v>
      </c>
      <c r="X2308" s="86">
        <v>45705</v>
      </c>
      <c r="Y2308">
        <v>3</v>
      </c>
      <c r="Z2308" s="86">
        <v>45657</v>
      </c>
      <c r="AA2308">
        <v>5</v>
      </c>
      <c r="AB2308">
        <v>3</v>
      </c>
      <c r="AC2308" t="s">
        <v>156</v>
      </c>
    </row>
    <row r="2309" spans="1:29" x14ac:dyDescent="0.2">
      <c r="A2309" t="s">
        <v>5634</v>
      </c>
      <c r="B2309" t="s">
        <v>5635</v>
      </c>
      <c r="C2309" t="s">
        <v>5634</v>
      </c>
      <c r="D2309" t="s">
        <v>84</v>
      </c>
      <c r="E2309" t="s">
        <v>89</v>
      </c>
      <c r="F2309" t="s">
        <v>642</v>
      </c>
      <c r="G2309" t="s">
        <v>90</v>
      </c>
      <c r="I2309" t="s">
        <v>91</v>
      </c>
      <c r="J2309" t="s">
        <v>5571</v>
      </c>
      <c r="K2309" t="s">
        <v>778</v>
      </c>
      <c r="N2309">
        <v>19.890999999999998</v>
      </c>
      <c r="O2309">
        <v>16.885194729999998</v>
      </c>
      <c r="P2309">
        <v>19.565999999999999</v>
      </c>
      <c r="Q2309" s="86">
        <v>45434</v>
      </c>
      <c r="S2309">
        <v>0.95</v>
      </c>
      <c r="W2309">
        <v>6</v>
      </c>
      <c r="X2309" s="86">
        <v>45747</v>
      </c>
      <c r="Y2309">
        <v>4</v>
      </c>
      <c r="Z2309" s="86">
        <v>45747</v>
      </c>
      <c r="AA2309">
        <v>3</v>
      </c>
      <c r="AB2309">
        <v>3</v>
      </c>
      <c r="AC2309" t="s">
        <v>156</v>
      </c>
    </row>
    <row r="2310" spans="1:29" x14ac:dyDescent="0.2">
      <c r="A2310" t="s">
        <v>5636</v>
      </c>
      <c r="B2310" t="s">
        <v>5637</v>
      </c>
      <c r="C2310" t="s">
        <v>5636</v>
      </c>
      <c r="D2310" t="s">
        <v>84</v>
      </c>
      <c r="E2310" t="s">
        <v>89</v>
      </c>
      <c r="F2310" t="s">
        <v>642</v>
      </c>
      <c r="G2310" t="s">
        <v>90</v>
      </c>
      <c r="I2310" t="s">
        <v>118</v>
      </c>
      <c r="J2310" t="s">
        <v>5571</v>
      </c>
      <c r="K2310" t="s">
        <v>1443</v>
      </c>
      <c r="L2310">
        <v>11.603</v>
      </c>
      <c r="M2310">
        <v>11.9052001</v>
      </c>
      <c r="N2310">
        <v>11.920999999999999</v>
      </c>
      <c r="O2310">
        <v>10.060552489999999</v>
      </c>
      <c r="P2310">
        <v>8.9499999999999993</v>
      </c>
      <c r="Q2310" s="86">
        <v>45821</v>
      </c>
      <c r="R2310">
        <v>5</v>
      </c>
      <c r="S2310">
        <v>1.88</v>
      </c>
      <c r="T2310">
        <v>1</v>
      </c>
      <c r="V2310" t="s">
        <v>5638</v>
      </c>
      <c r="W2310">
        <v>5</v>
      </c>
      <c r="X2310" s="86">
        <v>45700</v>
      </c>
      <c r="Y2310">
        <v>4</v>
      </c>
      <c r="Z2310" s="86">
        <v>45626</v>
      </c>
      <c r="AA2310">
        <v>3</v>
      </c>
      <c r="AB2310">
        <v>3</v>
      </c>
      <c r="AC2310" t="s">
        <v>156</v>
      </c>
    </row>
    <row r="2311" spans="1:29" x14ac:dyDescent="0.2">
      <c r="A2311" t="s">
        <v>5639</v>
      </c>
      <c r="B2311" t="s">
        <v>5640</v>
      </c>
      <c r="C2311" t="s">
        <v>5639</v>
      </c>
      <c r="D2311" t="s">
        <v>84</v>
      </c>
      <c r="E2311" t="s">
        <v>89</v>
      </c>
      <c r="G2311" t="s">
        <v>90</v>
      </c>
      <c r="I2311" t="s">
        <v>118</v>
      </c>
      <c r="J2311" t="s">
        <v>5571</v>
      </c>
      <c r="K2311" t="s">
        <v>1443</v>
      </c>
      <c r="L2311">
        <v>19.468</v>
      </c>
      <c r="M2311">
        <v>19.89751205</v>
      </c>
      <c r="N2311">
        <v>19.318999999999999</v>
      </c>
      <c r="O2311">
        <v>16.182294580000001</v>
      </c>
      <c r="P2311">
        <v>15.105</v>
      </c>
      <c r="Q2311" s="86">
        <v>45821</v>
      </c>
      <c r="R2311">
        <v>5</v>
      </c>
      <c r="S2311">
        <v>2.15</v>
      </c>
      <c r="T2311">
        <v>1.25</v>
      </c>
      <c r="V2311" t="s">
        <v>5641</v>
      </c>
      <c r="W2311">
        <v>6</v>
      </c>
      <c r="X2311" s="86">
        <v>45700</v>
      </c>
      <c r="Y2311">
        <v>5</v>
      </c>
      <c r="Z2311" s="86">
        <v>45626</v>
      </c>
      <c r="AA2311">
        <v>3</v>
      </c>
      <c r="AB2311">
        <v>3</v>
      </c>
      <c r="AC2311" t="s">
        <v>156</v>
      </c>
    </row>
    <row r="2312" spans="1:29" x14ac:dyDescent="0.2">
      <c r="A2312" t="s">
        <v>5642</v>
      </c>
      <c r="B2312" t="s">
        <v>5643</v>
      </c>
      <c r="C2312" t="s">
        <v>5642</v>
      </c>
      <c r="D2312" t="s">
        <v>84</v>
      </c>
      <c r="E2312" t="s">
        <v>982</v>
      </c>
      <c r="G2312" t="s">
        <v>90</v>
      </c>
      <c r="L2312">
        <v>0.44800000000000001</v>
      </c>
      <c r="M2312">
        <v>0.42194690800000001</v>
      </c>
      <c r="N2312">
        <v>0.29399999999999998</v>
      </c>
      <c r="O2312">
        <v>0.21667936300000001</v>
      </c>
      <c r="P2312">
        <v>0.28499999999999998</v>
      </c>
      <c r="Q2312" s="86">
        <v>45821</v>
      </c>
      <c r="S2312">
        <v>0.2</v>
      </c>
      <c r="W2312">
        <v>1</v>
      </c>
      <c r="X2312" s="86">
        <v>45747</v>
      </c>
      <c r="Y2312">
        <v>1</v>
      </c>
      <c r="Z2312" s="86">
        <v>45747</v>
      </c>
      <c r="AB2312">
        <v>1</v>
      </c>
      <c r="AC2312" t="s">
        <v>124</v>
      </c>
    </row>
    <row r="2313" spans="1:29" x14ac:dyDescent="0.2">
      <c r="A2313" t="s">
        <v>5644</v>
      </c>
      <c r="B2313" t="s">
        <v>5645</v>
      </c>
      <c r="C2313" t="s">
        <v>5644</v>
      </c>
      <c r="D2313" t="s">
        <v>84</v>
      </c>
      <c r="E2313" t="s">
        <v>982</v>
      </c>
      <c r="F2313" t="s">
        <v>1277</v>
      </c>
      <c r="G2313" t="s">
        <v>90</v>
      </c>
      <c r="I2313" t="s">
        <v>91</v>
      </c>
      <c r="J2313" t="s">
        <v>5571</v>
      </c>
      <c r="K2313" t="s">
        <v>778</v>
      </c>
      <c r="L2313">
        <v>0.65</v>
      </c>
      <c r="M2313">
        <v>0.60177977500000002</v>
      </c>
      <c r="N2313">
        <v>0.374</v>
      </c>
      <c r="O2313">
        <v>0.11289299</v>
      </c>
      <c r="P2313">
        <v>0.10199999999999999</v>
      </c>
      <c r="Q2313" s="86">
        <v>45821</v>
      </c>
      <c r="S2313">
        <v>0.2</v>
      </c>
      <c r="T2313">
        <v>0.2</v>
      </c>
      <c r="V2313" t="s">
        <v>5646</v>
      </c>
      <c r="W2313">
        <v>1</v>
      </c>
      <c r="X2313" s="86">
        <v>45747</v>
      </c>
      <c r="Y2313">
        <v>1</v>
      </c>
      <c r="Z2313" s="86">
        <v>45747</v>
      </c>
      <c r="AA2313">
        <v>1</v>
      </c>
      <c r="AB2313">
        <v>1</v>
      </c>
      <c r="AC2313" t="s">
        <v>124</v>
      </c>
    </row>
    <row r="2314" spans="1:29" x14ac:dyDescent="0.2">
      <c r="A2314" t="s">
        <v>5647</v>
      </c>
      <c r="B2314" t="s">
        <v>5648</v>
      </c>
      <c r="C2314" t="s">
        <v>5647</v>
      </c>
      <c r="D2314" t="s">
        <v>84</v>
      </c>
      <c r="E2314" t="s">
        <v>116</v>
      </c>
      <c r="G2314" t="s">
        <v>90</v>
      </c>
      <c r="H2314" t="s">
        <v>2291</v>
      </c>
      <c r="L2314">
        <v>19.058199999999999</v>
      </c>
      <c r="M2314">
        <v>18.675159879999999</v>
      </c>
      <c r="N2314">
        <v>19.073899999999998</v>
      </c>
      <c r="O2314">
        <v>17.215402860000001</v>
      </c>
      <c r="P2314">
        <v>17.5199</v>
      </c>
      <c r="Q2314" s="86">
        <v>45821</v>
      </c>
      <c r="AB2314">
        <v>4</v>
      </c>
      <c r="AC2314" t="s">
        <v>127</v>
      </c>
    </row>
    <row r="2315" spans="1:29" x14ac:dyDescent="0.2">
      <c r="A2315" t="s">
        <v>5649</v>
      </c>
      <c r="B2315" t="s">
        <v>5650</v>
      </c>
      <c r="C2315" t="s">
        <v>5649</v>
      </c>
      <c r="D2315" t="s">
        <v>84</v>
      </c>
      <c r="E2315" t="s">
        <v>89</v>
      </c>
      <c r="G2315" t="s">
        <v>90</v>
      </c>
      <c r="L2315">
        <v>13.045999999999999</v>
      </c>
      <c r="M2315">
        <v>13.95262913</v>
      </c>
      <c r="N2315">
        <v>14.036</v>
      </c>
      <c r="O2315">
        <v>12.09827971</v>
      </c>
      <c r="P2315">
        <v>11.916</v>
      </c>
      <c r="Q2315" s="86">
        <v>45821</v>
      </c>
      <c r="W2315">
        <v>5</v>
      </c>
      <c r="X2315" s="86">
        <v>45657</v>
      </c>
      <c r="Y2315">
        <v>3</v>
      </c>
      <c r="Z2315" s="86">
        <v>45657</v>
      </c>
      <c r="AB2315">
        <v>3</v>
      </c>
      <c r="AC2315" t="s">
        <v>156</v>
      </c>
    </row>
    <row r="2316" spans="1:29" x14ac:dyDescent="0.2">
      <c r="A2316" t="s">
        <v>5651</v>
      </c>
      <c r="B2316" t="s">
        <v>5652</v>
      </c>
      <c r="C2316" t="s">
        <v>5651</v>
      </c>
      <c r="D2316" t="s">
        <v>84</v>
      </c>
      <c r="F2316" t="s">
        <v>642</v>
      </c>
      <c r="G2316" t="s">
        <v>90</v>
      </c>
      <c r="K2316" t="s">
        <v>5653</v>
      </c>
      <c r="N2316">
        <v>6.3360000000000003</v>
      </c>
      <c r="O2316">
        <v>5.4504700919999998</v>
      </c>
      <c r="P2316">
        <v>5.9770000000000003</v>
      </c>
      <c r="Q2316" s="86">
        <v>45434</v>
      </c>
      <c r="S2316">
        <v>0.79</v>
      </c>
      <c r="W2316">
        <v>4</v>
      </c>
      <c r="X2316" s="86">
        <v>45338</v>
      </c>
      <c r="AB2316">
        <v>3</v>
      </c>
      <c r="AC2316" t="s">
        <v>156</v>
      </c>
    </row>
    <row r="2317" spans="1:29" x14ac:dyDescent="0.2">
      <c r="A2317" t="s">
        <v>5654</v>
      </c>
      <c r="B2317" t="s">
        <v>5655</v>
      </c>
      <c r="C2317" t="s">
        <v>5654</v>
      </c>
      <c r="D2317" t="s">
        <v>84</v>
      </c>
      <c r="E2317" t="s">
        <v>116</v>
      </c>
      <c r="F2317" t="s">
        <v>117</v>
      </c>
      <c r="G2317" t="s">
        <v>90</v>
      </c>
      <c r="I2317" t="s">
        <v>91</v>
      </c>
      <c r="J2317" t="s">
        <v>5571</v>
      </c>
      <c r="K2317" t="s">
        <v>688</v>
      </c>
      <c r="L2317">
        <v>13.454000000000001</v>
      </c>
      <c r="M2317">
        <v>9.5172339729999997</v>
      </c>
      <c r="N2317">
        <v>10.125999999999999</v>
      </c>
      <c r="O2317">
        <v>9.1988134479999992</v>
      </c>
      <c r="P2317">
        <v>7.4329999999999998</v>
      </c>
      <c r="Q2317" s="86">
        <v>45665</v>
      </c>
      <c r="S2317">
        <v>7.0000000000000007E-2</v>
      </c>
      <c r="T2317">
        <v>7.0000000000000007E-2</v>
      </c>
      <c r="V2317" t="s">
        <v>5656</v>
      </c>
      <c r="W2317">
        <v>6</v>
      </c>
      <c r="X2317" s="86">
        <v>45626</v>
      </c>
      <c r="Y2317">
        <v>4</v>
      </c>
      <c r="Z2317" s="86">
        <v>45747</v>
      </c>
      <c r="AA2317">
        <v>3</v>
      </c>
      <c r="AB2317">
        <v>3</v>
      </c>
      <c r="AC2317" t="s">
        <v>156</v>
      </c>
    </row>
    <row r="2318" spans="1:29" x14ac:dyDescent="0.2">
      <c r="A2318" t="s">
        <v>5657</v>
      </c>
      <c r="B2318" t="s">
        <v>5658</v>
      </c>
      <c r="C2318" t="s">
        <v>5657</v>
      </c>
      <c r="D2318" t="s">
        <v>84</v>
      </c>
      <c r="E2318" t="s">
        <v>1164</v>
      </c>
      <c r="G2318" t="s">
        <v>90</v>
      </c>
      <c r="I2318" t="s">
        <v>91</v>
      </c>
      <c r="J2318" t="s">
        <v>5571</v>
      </c>
      <c r="N2318">
        <v>13.250999999999999</v>
      </c>
      <c r="O2318">
        <v>7.4619185569999997</v>
      </c>
      <c r="P2318">
        <v>9.6920000000000002</v>
      </c>
      <c r="Q2318" s="86">
        <v>45434</v>
      </c>
      <c r="S2318">
        <v>0.66</v>
      </c>
      <c r="V2318" t="s">
        <v>5659</v>
      </c>
      <c r="W2318">
        <v>5</v>
      </c>
      <c r="X2318" s="86">
        <v>45707</v>
      </c>
      <c r="Y2318">
        <v>4</v>
      </c>
      <c r="Z2318" s="86">
        <v>44926</v>
      </c>
      <c r="AA2318">
        <v>3</v>
      </c>
      <c r="AB2318">
        <v>3</v>
      </c>
      <c r="AC2318" t="s">
        <v>156</v>
      </c>
    </row>
    <row r="2319" spans="1:29" x14ac:dyDescent="0.2">
      <c r="A2319" t="s">
        <v>5660</v>
      </c>
      <c r="B2319" t="s">
        <v>5661</v>
      </c>
      <c r="C2319" t="s">
        <v>5660</v>
      </c>
      <c r="D2319" t="s">
        <v>84</v>
      </c>
      <c r="E2319" t="s">
        <v>1164</v>
      </c>
      <c r="F2319" t="s">
        <v>642</v>
      </c>
      <c r="G2319" t="s">
        <v>90</v>
      </c>
      <c r="I2319" t="s">
        <v>118</v>
      </c>
      <c r="J2319" t="s">
        <v>5571</v>
      </c>
      <c r="K2319" t="s">
        <v>5662</v>
      </c>
      <c r="L2319">
        <v>5.0359999999999996</v>
      </c>
      <c r="M2319">
        <v>5.4754655019999996</v>
      </c>
      <c r="N2319">
        <v>5.7549999999999999</v>
      </c>
      <c r="O2319">
        <v>4.7292545920000002</v>
      </c>
      <c r="P2319">
        <v>3.4329999999999998</v>
      </c>
      <c r="Q2319" s="86">
        <v>45821</v>
      </c>
      <c r="R2319">
        <v>5</v>
      </c>
      <c r="S2319">
        <v>0.84</v>
      </c>
      <c r="T2319">
        <v>0.49</v>
      </c>
      <c r="V2319" t="s">
        <v>5663</v>
      </c>
      <c r="W2319">
        <v>3</v>
      </c>
      <c r="X2319" s="86">
        <v>45747</v>
      </c>
      <c r="Y2319">
        <v>2</v>
      </c>
      <c r="Z2319" s="86">
        <v>45747</v>
      </c>
      <c r="AA2319">
        <v>2</v>
      </c>
      <c r="AB2319">
        <v>2</v>
      </c>
      <c r="AC2319" t="s">
        <v>153</v>
      </c>
    </row>
    <row r="2320" spans="1:29" x14ac:dyDescent="0.2">
      <c r="A2320" t="s">
        <v>17531</v>
      </c>
      <c r="B2320" t="s">
        <v>17532</v>
      </c>
      <c r="C2320" t="s">
        <v>17531</v>
      </c>
      <c r="D2320" t="s">
        <v>84</v>
      </c>
      <c r="E2320" t="s">
        <v>89</v>
      </c>
      <c r="G2320" t="s">
        <v>90</v>
      </c>
      <c r="H2320" t="s">
        <v>17533</v>
      </c>
      <c r="I2320" t="s">
        <v>91</v>
      </c>
      <c r="S2320">
        <v>0.79</v>
      </c>
      <c r="Y2320">
        <v>4</v>
      </c>
      <c r="Z2320" s="86">
        <v>45625</v>
      </c>
      <c r="AB2320">
        <v>3</v>
      </c>
      <c r="AC2320" t="s">
        <v>156</v>
      </c>
    </row>
    <row r="2321" spans="1:29" x14ac:dyDescent="0.2">
      <c r="A2321" t="s">
        <v>5664</v>
      </c>
      <c r="B2321" t="s">
        <v>5665</v>
      </c>
      <c r="C2321" t="s">
        <v>5664</v>
      </c>
      <c r="D2321" t="s">
        <v>84</v>
      </c>
      <c r="E2321" t="s">
        <v>116</v>
      </c>
      <c r="G2321" t="s">
        <v>90</v>
      </c>
      <c r="H2321" t="s">
        <v>163</v>
      </c>
      <c r="L2321">
        <v>19.542999999999999</v>
      </c>
      <c r="M2321">
        <v>19.930677410000001</v>
      </c>
      <c r="N2321">
        <v>19.303999999999998</v>
      </c>
      <c r="O2321">
        <v>16.387609489999999</v>
      </c>
      <c r="P2321">
        <v>16.449000000000002</v>
      </c>
      <c r="Q2321" s="86">
        <v>45821</v>
      </c>
      <c r="S2321">
        <v>0.19</v>
      </c>
      <c r="W2321">
        <v>5</v>
      </c>
      <c r="X2321" s="86">
        <v>45707</v>
      </c>
      <c r="Y2321">
        <v>5</v>
      </c>
      <c r="Z2321" s="86">
        <v>45791</v>
      </c>
      <c r="AB2321">
        <v>3</v>
      </c>
      <c r="AC2321" t="s">
        <v>156</v>
      </c>
    </row>
    <row r="2322" spans="1:29" x14ac:dyDescent="0.2">
      <c r="A2322" t="s">
        <v>5666</v>
      </c>
      <c r="B2322" t="s">
        <v>5667</v>
      </c>
      <c r="C2322" t="s">
        <v>5666</v>
      </c>
      <c r="D2322" t="s">
        <v>84</v>
      </c>
      <c r="E2322" t="s">
        <v>116</v>
      </c>
      <c r="G2322" t="s">
        <v>90</v>
      </c>
      <c r="P2322">
        <v>12.098000000000001</v>
      </c>
      <c r="S2322">
        <v>0.17</v>
      </c>
      <c r="W2322">
        <v>6</v>
      </c>
      <c r="X2322" s="86">
        <v>45747</v>
      </c>
      <c r="Y2322">
        <v>4</v>
      </c>
      <c r="Z2322" s="86">
        <v>45747</v>
      </c>
      <c r="AB2322">
        <v>3</v>
      </c>
      <c r="AC2322" t="s">
        <v>156</v>
      </c>
    </row>
    <row r="2323" spans="1:29" x14ac:dyDescent="0.2">
      <c r="A2323" t="s">
        <v>5668</v>
      </c>
      <c r="B2323" t="s">
        <v>5669</v>
      </c>
      <c r="C2323" t="s">
        <v>5668</v>
      </c>
      <c r="D2323" t="s">
        <v>84</v>
      </c>
      <c r="E2323" t="s">
        <v>89</v>
      </c>
      <c r="G2323" t="s">
        <v>90</v>
      </c>
      <c r="I2323" t="s">
        <v>341</v>
      </c>
      <c r="S2323">
        <v>0.3</v>
      </c>
      <c r="W2323">
        <v>1</v>
      </c>
      <c r="X2323" s="86">
        <v>45425</v>
      </c>
      <c r="Y2323">
        <v>1</v>
      </c>
      <c r="Z2323" s="86">
        <v>45425</v>
      </c>
      <c r="AB2323">
        <v>1</v>
      </c>
      <c r="AC2323" t="s">
        <v>124</v>
      </c>
    </row>
    <row r="2324" spans="1:29" x14ac:dyDescent="0.2">
      <c r="A2324" t="s">
        <v>5670</v>
      </c>
      <c r="B2324" t="s">
        <v>5671</v>
      </c>
      <c r="C2324" t="s">
        <v>5670</v>
      </c>
      <c r="D2324" t="s">
        <v>84</v>
      </c>
      <c r="E2324" t="s">
        <v>116</v>
      </c>
      <c r="G2324" t="s">
        <v>90</v>
      </c>
      <c r="I2324" t="s">
        <v>91</v>
      </c>
      <c r="J2324" t="s">
        <v>5571</v>
      </c>
      <c r="O2324">
        <v>32.455874420000001</v>
      </c>
      <c r="P2324">
        <v>30.119</v>
      </c>
      <c r="Q2324" s="86">
        <v>45154</v>
      </c>
      <c r="S2324">
        <v>0.85</v>
      </c>
      <c r="T2324">
        <v>0.85</v>
      </c>
      <c r="V2324" t="s">
        <v>5672</v>
      </c>
      <c r="W2324">
        <v>7</v>
      </c>
      <c r="X2324" s="86">
        <v>45657</v>
      </c>
      <c r="Y2324">
        <v>6</v>
      </c>
      <c r="Z2324" s="86">
        <v>45657</v>
      </c>
      <c r="AA2324">
        <v>4</v>
      </c>
      <c r="AB2324">
        <v>4</v>
      </c>
      <c r="AC2324" t="s">
        <v>127</v>
      </c>
    </row>
    <row r="2325" spans="1:29" x14ac:dyDescent="0.2">
      <c r="A2325" t="s">
        <v>16846</v>
      </c>
      <c r="B2325" t="s">
        <v>16847</v>
      </c>
      <c r="C2325" t="s">
        <v>16846</v>
      </c>
      <c r="D2325" t="s">
        <v>84</v>
      </c>
      <c r="E2325" t="s">
        <v>89</v>
      </c>
      <c r="G2325" t="s">
        <v>90</v>
      </c>
      <c r="H2325" t="s">
        <v>225</v>
      </c>
      <c r="I2325" t="s">
        <v>91</v>
      </c>
      <c r="S2325">
        <v>0.37</v>
      </c>
      <c r="W2325">
        <v>6</v>
      </c>
      <c r="X2325" s="86">
        <v>45786</v>
      </c>
      <c r="Y2325">
        <v>5</v>
      </c>
      <c r="Z2325" s="86">
        <v>45786</v>
      </c>
      <c r="AB2325">
        <v>3</v>
      </c>
      <c r="AC2325" t="s">
        <v>156</v>
      </c>
    </row>
    <row r="2326" spans="1:29" x14ac:dyDescent="0.2">
      <c r="A2326" t="s">
        <v>5673</v>
      </c>
      <c r="B2326" t="s">
        <v>5674</v>
      </c>
      <c r="C2326" t="s">
        <v>5673</v>
      </c>
      <c r="D2326" t="s">
        <v>84</v>
      </c>
      <c r="E2326" t="s">
        <v>89</v>
      </c>
      <c r="G2326" t="s">
        <v>90</v>
      </c>
      <c r="I2326" t="s">
        <v>118</v>
      </c>
      <c r="S2326">
        <v>0.79</v>
      </c>
      <c r="Y2326">
        <v>4</v>
      </c>
      <c r="Z2326" s="86">
        <v>45517</v>
      </c>
      <c r="AB2326">
        <v>3</v>
      </c>
      <c r="AC2326" t="s">
        <v>156</v>
      </c>
    </row>
    <row r="2327" spans="1:29" x14ac:dyDescent="0.2">
      <c r="A2327" t="s">
        <v>16184</v>
      </c>
      <c r="B2327" t="s">
        <v>16185</v>
      </c>
      <c r="C2327" t="s">
        <v>16184</v>
      </c>
      <c r="D2327" t="s">
        <v>84</v>
      </c>
      <c r="E2327" t="s">
        <v>89</v>
      </c>
      <c r="G2327" t="s">
        <v>90</v>
      </c>
      <c r="H2327" t="s">
        <v>16039</v>
      </c>
      <c r="I2327" t="s">
        <v>91</v>
      </c>
      <c r="N2327">
        <v>17.579999999999998</v>
      </c>
      <c r="O2327">
        <v>12.502242020000001</v>
      </c>
      <c r="P2327">
        <v>15.561999999999999</v>
      </c>
      <c r="S2327">
        <v>1.9</v>
      </c>
      <c r="W2327">
        <v>6</v>
      </c>
      <c r="X2327" s="86">
        <v>45709</v>
      </c>
      <c r="Y2327">
        <v>4</v>
      </c>
      <c r="Z2327" s="86">
        <v>45688</v>
      </c>
      <c r="AB2327">
        <v>3</v>
      </c>
      <c r="AC2327" t="s">
        <v>156</v>
      </c>
    </row>
    <row r="2328" spans="1:29" x14ac:dyDescent="0.2">
      <c r="A2328" t="s">
        <v>17556</v>
      </c>
      <c r="B2328" t="s">
        <v>17557</v>
      </c>
      <c r="C2328" t="s">
        <v>17556</v>
      </c>
      <c r="D2328" t="s">
        <v>84</v>
      </c>
      <c r="E2328" t="s">
        <v>89</v>
      </c>
      <c r="G2328" t="s">
        <v>90</v>
      </c>
      <c r="H2328" t="s">
        <v>17533</v>
      </c>
      <c r="I2328" t="s">
        <v>118</v>
      </c>
      <c r="S2328">
        <v>0.8</v>
      </c>
      <c r="Y2328">
        <v>3</v>
      </c>
      <c r="Z2328" s="86">
        <v>45622</v>
      </c>
      <c r="AB2328">
        <v>3</v>
      </c>
      <c r="AC2328" t="s">
        <v>156</v>
      </c>
    </row>
    <row r="2329" spans="1:29" x14ac:dyDescent="0.2">
      <c r="A2329" t="s">
        <v>17550</v>
      </c>
      <c r="B2329" t="s">
        <v>17551</v>
      </c>
      <c r="C2329" t="s">
        <v>17550</v>
      </c>
      <c r="D2329" t="s">
        <v>84</v>
      </c>
      <c r="E2329" t="s">
        <v>89</v>
      </c>
      <c r="G2329" t="s">
        <v>90</v>
      </c>
      <c r="H2329" t="s">
        <v>17533</v>
      </c>
      <c r="I2329" t="s">
        <v>91</v>
      </c>
      <c r="S2329">
        <v>0.8</v>
      </c>
      <c r="Y2329">
        <v>2</v>
      </c>
      <c r="Z2329" s="86">
        <v>45622</v>
      </c>
      <c r="AB2329">
        <v>2</v>
      </c>
      <c r="AC2329" t="s">
        <v>153</v>
      </c>
    </row>
    <row r="2330" spans="1:29" x14ac:dyDescent="0.2">
      <c r="A2330" t="s">
        <v>5675</v>
      </c>
      <c r="B2330" t="s">
        <v>5676</v>
      </c>
      <c r="C2330" t="s">
        <v>5675</v>
      </c>
      <c r="D2330" t="s">
        <v>84</v>
      </c>
      <c r="E2330" t="s">
        <v>116</v>
      </c>
      <c r="G2330" t="s">
        <v>90</v>
      </c>
      <c r="S2330">
        <v>0.15</v>
      </c>
      <c r="Y2330">
        <v>4</v>
      </c>
      <c r="Z2330" s="86">
        <v>45708</v>
      </c>
      <c r="AB2330">
        <v>3</v>
      </c>
      <c r="AC2330" t="s">
        <v>156</v>
      </c>
    </row>
    <row r="2331" spans="1:29" x14ac:dyDescent="0.2">
      <c r="A2331" t="s">
        <v>5677</v>
      </c>
      <c r="B2331" t="s">
        <v>5678</v>
      </c>
      <c r="C2331" t="s">
        <v>5677</v>
      </c>
      <c r="D2331" t="s">
        <v>84</v>
      </c>
      <c r="E2331" t="s">
        <v>1465</v>
      </c>
      <c r="G2331" t="s">
        <v>90</v>
      </c>
      <c r="I2331" t="s">
        <v>91</v>
      </c>
      <c r="L2331">
        <v>18.152000000000001</v>
      </c>
      <c r="M2331">
        <v>17.866126430000001</v>
      </c>
      <c r="N2331">
        <v>18.876000000000001</v>
      </c>
      <c r="O2331">
        <v>15.39736327</v>
      </c>
      <c r="P2331">
        <v>15.085000000000001</v>
      </c>
      <c r="Q2331" s="86">
        <v>45821</v>
      </c>
      <c r="S2331">
        <v>0.16</v>
      </c>
      <c r="W2331">
        <v>6</v>
      </c>
      <c r="X2331" s="86">
        <v>45707</v>
      </c>
      <c r="Y2331">
        <v>4</v>
      </c>
      <c r="Z2331" s="86">
        <v>45688</v>
      </c>
      <c r="AB2331">
        <v>3</v>
      </c>
      <c r="AC2331" t="s">
        <v>156</v>
      </c>
    </row>
    <row r="2332" spans="1:29" x14ac:dyDescent="0.2">
      <c r="A2332" t="s">
        <v>5679</v>
      </c>
      <c r="B2332" t="s">
        <v>5680</v>
      </c>
      <c r="C2332" t="s">
        <v>5679</v>
      </c>
      <c r="D2332" t="s">
        <v>84</v>
      </c>
      <c r="E2332" t="s">
        <v>89</v>
      </c>
      <c r="G2332" t="s">
        <v>90</v>
      </c>
      <c r="I2332" t="s">
        <v>118</v>
      </c>
      <c r="L2332">
        <v>12.784000000000001</v>
      </c>
      <c r="M2332">
        <v>14.51083156</v>
      </c>
      <c r="N2332">
        <v>12.226000000000001</v>
      </c>
      <c r="O2332">
        <v>11.852343080000001</v>
      </c>
      <c r="P2332">
        <v>9.6310000000000002</v>
      </c>
      <c r="Q2332" s="86">
        <v>45821</v>
      </c>
      <c r="S2332">
        <v>0.16</v>
      </c>
      <c r="W2332">
        <v>6</v>
      </c>
      <c r="X2332" s="86">
        <v>45707</v>
      </c>
      <c r="Y2332">
        <v>4</v>
      </c>
      <c r="Z2332" s="86">
        <v>45688</v>
      </c>
      <c r="AB2332">
        <v>3</v>
      </c>
      <c r="AC2332" t="s">
        <v>156</v>
      </c>
    </row>
    <row r="2333" spans="1:29" x14ac:dyDescent="0.2">
      <c r="A2333" t="s">
        <v>17548</v>
      </c>
      <c r="B2333" t="s">
        <v>17549</v>
      </c>
      <c r="C2333" t="s">
        <v>17548</v>
      </c>
      <c r="D2333" t="s">
        <v>84</v>
      </c>
      <c r="E2333" t="s">
        <v>89</v>
      </c>
      <c r="G2333" t="s">
        <v>90</v>
      </c>
      <c r="H2333" t="s">
        <v>17533</v>
      </c>
      <c r="I2333" t="s">
        <v>118</v>
      </c>
      <c r="S2333">
        <v>0.8</v>
      </c>
      <c r="Y2333">
        <v>3</v>
      </c>
      <c r="Z2333" s="86">
        <v>45622</v>
      </c>
      <c r="AB2333">
        <v>3</v>
      </c>
      <c r="AC2333" t="s">
        <v>156</v>
      </c>
    </row>
    <row r="2334" spans="1:29" x14ac:dyDescent="0.2">
      <c r="A2334" t="s">
        <v>5681</v>
      </c>
      <c r="B2334" t="s">
        <v>5682</v>
      </c>
      <c r="C2334" t="s">
        <v>5681</v>
      </c>
      <c r="D2334" t="s">
        <v>84</v>
      </c>
      <c r="E2334" t="s">
        <v>89</v>
      </c>
      <c r="G2334" t="s">
        <v>90</v>
      </c>
      <c r="L2334">
        <v>6.4390000000000001</v>
      </c>
      <c r="M2334">
        <v>7.0267693979999999</v>
      </c>
      <c r="N2334">
        <v>7.3490000000000002</v>
      </c>
      <c r="O2334">
        <v>5.2166695809999997</v>
      </c>
      <c r="P2334">
        <v>4.6210000000000004</v>
      </c>
      <c r="Q2334" s="86">
        <v>45821</v>
      </c>
      <c r="W2334">
        <v>4</v>
      </c>
      <c r="X2334" s="86">
        <v>45707</v>
      </c>
      <c r="Y2334">
        <v>3</v>
      </c>
      <c r="Z2334" s="86">
        <v>45688</v>
      </c>
      <c r="AB2334">
        <v>3</v>
      </c>
      <c r="AC2334" t="s">
        <v>156</v>
      </c>
    </row>
    <row r="2335" spans="1:29" x14ac:dyDescent="0.2">
      <c r="A2335" t="s">
        <v>17554</v>
      </c>
      <c r="B2335" t="s">
        <v>17555</v>
      </c>
      <c r="C2335" t="s">
        <v>17554</v>
      </c>
      <c r="D2335" t="s">
        <v>84</v>
      </c>
      <c r="E2335" t="s">
        <v>89</v>
      </c>
      <c r="G2335" t="s">
        <v>90</v>
      </c>
      <c r="H2335" t="s">
        <v>17533</v>
      </c>
      <c r="I2335" t="s">
        <v>91</v>
      </c>
      <c r="S2335">
        <v>0.8</v>
      </c>
      <c r="Y2335">
        <v>3</v>
      </c>
      <c r="Z2335" s="86">
        <v>45622</v>
      </c>
      <c r="AB2335">
        <v>3</v>
      </c>
      <c r="AC2335" t="s">
        <v>156</v>
      </c>
    </row>
    <row r="2336" spans="1:29" x14ac:dyDescent="0.2">
      <c r="A2336" t="s">
        <v>5683</v>
      </c>
      <c r="B2336" t="s">
        <v>5684</v>
      </c>
      <c r="C2336" t="s">
        <v>5683</v>
      </c>
      <c r="D2336" t="s">
        <v>84</v>
      </c>
      <c r="E2336" t="s">
        <v>89</v>
      </c>
      <c r="F2336" t="s">
        <v>642</v>
      </c>
      <c r="G2336" t="s">
        <v>90</v>
      </c>
      <c r="I2336" t="s">
        <v>118</v>
      </c>
      <c r="J2336" t="s">
        <v>5571</v>
      </c>
      <c r="K2336" t="s">
        <v>5653</v>
      </c>
      <c r="N2336">
        <v>10.85</v>
      </c>
      <c r="O2336">
        <v>8.8768073899999997</v>
      </c>
      <c r="P2336">
        <v>7.9980000000000002</v>
      </c>
      <c r="Q2336" s="86">
        <v>45434</v>
      </c>
      <c r="S2336">
        <v>0.65</v>
      </c>
      <c r="W2336">
        <v>5</v>
      </c>
      <c r="X2336" s="86">
        <v>45338</v>
      </c>
      <c r="AA2336">
        <v>3</v>
      </c>
      <c r="AB2336">
        <v>3</v>
      </c>
      <c r="AC2336" t="s">
        <v>156</v>
      </c>
    </row>
    <row r="2337" spans="1:29" x14ac:dyDescent="0.2">
      <c r="A2337" t="s">
        <v>5685</v>
      </c>
      <c r="B2337" t="s">
        <v>5686</v>
      </c>
      <c r="C2337" t="s">
        <v>5685</v>
      </c>
      <c r="D2337" t="s">
        <v>84</v>
      </c>
      <c r="E2337" t="s">
        <v>89</v>
      </c>
      <c r="G2337" t="s">
        <v>90</v>
      </c>
      <c r="H2337" t="s">
        <v>150</v>
      </c>
      <c r="I2337" t="s">
        <v>91</v>
      </c>
      <c r="P2337">
        <v>3.8679999999999999</v>
      </c>
      <c r="S2337">
        <v>0.35</v>
      </c>
      <c r="W2337">
        <v>4</v>
      </c>
      <c r="X2337" s="86">
        <v>45698</v>
      </c>
      <c r="Y2337">
        <v>3</v>
      </c>
      <c r="Z2337" s="86">
        <v>45657</v>
      </c>
      <c r="AB2337">
        <v>3</v>
      </c>
      <c r="AC2337" t="s">
        <v>156</v>
      </c>
    </row>
    <row r="2338" spans="1:29" x14ac:dyDescent="0.2">
      <c r="A2338" t="s">
        <v>5687</v>
      </c>
      <c r="B2338" t="s">
        <v>5688</v>
      </c>
      <c r="C2338" t="s">
        <v>5687</v>
      </c>
      <c r="D2338" t="s">
        <v>84</v>
      </c>
      <c r="E2338" t="s">
        <v>89</v>
      </c>
      <c r="G2338" t="s">
        <v>90</v>
      </c>
      <c r="I2338" t="s">
        <v>91</v>
      </c>
      <c r="O2338">
        <v>8.0923070760000009</v>
      </c>
      <c r="P2338">
        <v>7.0960000000000001</v>
      </c>
      <c r="S2338">
        <v>1.2</v>
      </c>
      <c r="W2338">
        <v>5</v>
      </c>
      <c r="X2338" s="86">
        <v>45706</v>
      </c>
      <c r="Y2338">
        <v>4</v>
      </c>
      <c r="Z2338" s="86">
        <v>45657</v>
      </c>
      <c r="AB2338">
        <v>3</v>
      </c>
      <c r="AC2338" t="s">
        <v>156</v>
      </c>
    </row>
    <row r="2339" spans="1:29" x14ac:dyDescent="0.2">
      <c r="A2339" t="s">
        <v>5689</v>
      </c>
      <c r="B2339" t="s">
        <v>5690</v>
      </c>
      <c r="C2339" t="s">
        <v>5689</v>
      </c>
      <c r="D2339" t="s">
        <v>84</v>
      </c>
      <c r="E2339" t="s">
        <v>89</v>
      </c>
      <c r="F2339" t="s">
        <v>642</v>
      </c>
      <c r="G2339" t="s">
        <v>90</v>
      </c>
      <c r="I2339" t="s">
        <v>118</v>
      </c>
      <c r="J2339" t="s">
        <v>5571</v>
      </c>
      <c r="K2339" t="s">
        <v>5691</v>
      </c>
      <c r="L2339">
        <v>25.05</v>
      </c>
      <c r="M2339">
        <v>26.247169759999998</v>
      </c>
      <c r="N2339">
        <v>28.73</v>
      </c>
      <c r="O2339">
        <v>24.428247299999999</v>
      </c>
      <c r="P2339">
        <v>27.544</v>
      </c>
      <c r="Q2339" s="86">
        <v>45821</v>
      </c>
      <c r="R2339">
        <v>5</v>
      </c>
      <c r="S2339">
        <v>1.81</v>
      </c>
      <c r="T2339">
        <v>1.75</v>
      </c>
      <c r="V2339" t="s">
        <v>5692</v>
      </c>
      <c r="W2339">
        <v>6</v>
      </c>
      <c r="X2339" s="86">
        <v>45791</v>
      </c>
      <c r="Y2339">
        <v>5</v>
      </c>
      <c r="Z2339" s="86">
        <v>45657</v>
      </c>
      <c r="AA2339">
        <v>4</v>
      </c>
      <c r="AB2339">
        <v>3</v>
      </c>
      <c r="AC2339" t="s">
        <v>156</v>
      </c>
    </row>
    <row r="2340" spans="1:29" x14ac:dyDescent="0.2">
      <c r="A2340" t="s">
        <v>5693</v>
      </c>
      <c r="B2340" t="s">
        <v>5694</v>
      </c>
      <c r="C2340" t="s">
        <v>5693</v>
      </c>
      <c r="D2340" t="s">
        <v>84</v>
      </c>
      <c r="E2340" t="s">
        <v>89</v>
      </c>
      <c r="G2340" t="s">
        <v>90</v>
      </c>
      <c r="I2340" t="s">
        <v>118</v>
      </c>
      <c r="J2340" t="s">
        <v>5571</v>
      </c>
      <c r="K2340" t="s">
        <v>1785</v>
      </c>
      <c r="L2340">
        <v>14.395</v>
      </c>
      <c r="M2340">
        <v>13.95099759</v>
      </c>
      <c r="N2340">
        <v>14.462999999999999</v>
      </c>
      <c r="O2340">
        <v>11.55427308</v>
      </c>
      <c r="P2340">
        <v>10.930999999999999</v>
      </c>
      <c r="Q2340" s="86">
        <v>45821</v>
      </c>
      <c r="R2340">
        <v>5</v>
      </c>
      <c r="S2340">
        <v>0.95</v>
      </c>
      <c r="T2340">
        <v>0.85</v>
      </c>
      <c r="V2340" t="s">
        <v>5695</v>
      </c>
      <c r="W2340">
        <v>6</v>
      </c>
      <c r="X2340" s="86">
        <v>45791</v>
      </c>
      <c r="Y2340">
        <v>4</v>
      </c>
      <c r="Z2340" s="86">
        <v>45657</v>
      </c>
      <c r="AA2340">
        <v>3</v>
      </c>
      <c r="AB2340">
        <v>3</v>
      </c>
      <c r="AC2340" t="s">
        <v>156</v>
      </c>
    </row>
    <row r="2341" spans="1:29" x14ac:dyDescent="0.2">
      <c r="A2341" t="s">
        <v>5696</v>
      </c>
      <c r="B2341" t="s">
        <v>5697</v>
      </c>
      <c r="C2341" t="s">
        <v>5696</v>
      </c>
      <c r="D2341" t="s">
        <v>84</v>
      </c>
      <c r="E2341" t="s">
        <v>116</v>
      </c>
      <c r="F2341" t="s">
        <v>117</v>
      </c>
      <c r="G2341" t="s">
        <v>90</v>
      </c>
      <c r="I2341" t="s">
        <v>91</v>
      </c>
      <c r="J2341" t="s">
        <v>5571</v>
      </c>
      <c r="K2341" t="s">
        <v>688</v>
      </c>
      <c r="L2341">
        <v>14.599</v>
      </c>
      <c r="M2341">
        <v>12.516736229999999</v>
      </c>
      <c r="N2341">
        <v>14.929</v>
      </c>
      <c r="O2341">
        <v>10.25700163</v>
      </c>
      <c r="P2341">
        <v>18.8</v>
      </c>
      <c r="Q2341" s="86">
        <v>45761</v>
      </c>
      <c r="S2341">
        <v>0.35</v>
      </c>
      <c r="T2341">
        <v>0.35</v>
      </c>
      <c r="V2341" t="s">
        <v>5698</v>
      </c>
      <c r="W2341">
        <v>6</v>
      </c>
      <c r="X2341" s="86">
        <v>45535</v>
      </c>
      <c r="Y2341">
        <v>4</v>
      </c>
      <c r="Z2341" s="86">
        <v>45747</v>
      </c>
      <c r="AA2341">
        <v>3</v>
      </c>
      <c r="AB2341">
        <v>3</v>
      </c>
      <c r="AC2341" t="s">
        <v>156</v>
      </c>
    </row>
    <row r="2342" spans="1:29" x14ac:dyDescent="0.2">
      <c r="A2342" t="s">
        <v>5699</v>
      </c>
      <c r="B2342" t="s">
        <v>5700</v>
      </c>
      <c r="C2342" t="s">
        <v>5699</v>
      </c>
      <c r="D2342" t="s">
        <v>84</v>
      </c>
      <c r="E2342" t="s">
        <v>116</v>
      </c>
      <c r="F2342" t="s">
        <v>117</v>
      </c>
      <c r="G2342" t="s">
        <v>90</v>
      </c>
      <c r="I2342" t="s">
        <v>91</v>
      </c>
      <c r="J2342" t="s">
        <v>5571</v>
      </c>
      <c r="K2342" t="s">
        <v>688</v>
      </c>
      <c r="L2342">
        <v>17.082000000000001</v>
      </c>
      <c r="M2342">
        <v>15.40306384</v>
      </c>
      <c r="N2342">
        <v>16.196999999999999</v>
      </c>
      <c r="O2342">
        <v>12.295567459999999</v>
      </c>
      <c r="P2342">
        <v>11.885</v>
      </c>
      <c r="Q2342" s="86">
        <v>45761</v>
      </c>
      <c r="S2342">
        <v>0.1</v>
      </c>
      <c r="T2342">
        <v>0.1</v>
      </c>
      <c r="V2342" t="s">
        <v>5701</v>
      </c>
      <c r="W2342">
        <v>6</v>
      </c>
      <c r="X2342" s="86">
        <v>45716</v>
      </c>
      <c r="Y2342">
        <v>5</v>
      </c>
      <c r="Z2342" s="86">
        <v>45747</v>
      </c>
      <c r="AA2342">
        <v>4</v>
      </c>
      <c r="AB2342">
        <v>3</v>
      </c>
      <c r="AC2342" t="s">
        <v>156</v>
      </c>
    </row>
    <row r="2343" spans="1:29" x14ac:dyDescent="0.2">
      <c r="A2343" t="s">
        <v>5702</v>
      </c>
      <c r="B2343" t="s">
        <v>5703</v>
      </c>
      <c r="C2343" t="s">
        <v>5702</v>
      </c>
      <c r="D2343" t="s">
        <v>84</v>
      </c>
      <c r="E2343" t="s">
        <v>89</v>
      </c>
      <c r="G2343" t="s">
        <v>90</v>
      </c>
      <c r="I2343" t="s">
        <v>91</v>
      </c>
      <c r="K2343" t="s">
        <v>5704</v>
      </c>
      <c r="Q2343" s="86">
        <v>45154</v>
      </c>
      <c r="AA2343">
        <v>3</v>
      </c>
      <c r="AB2343">
        <v>5</v>
      </c>
      <c r="AC2343" t="s">
        <v>86</v>
      </c>
    </row>
    <row r="2344" spans="1:29" x14ac:dyDescent="0.2">
      <c r="A2344" t="s">
        <v>5705</v>
      </c>
      <c r="B2344" t="s">
        <v>5706</v>
      </c>
      <c r="C2344" t="s">
        <v>5705</v>
      </c>
      <c r="D2344" t="s">
        <v>84</v>
      </c>
      <c r="E2344" t="s">
        <v>89</v>
      </c>
      <c r="F2344" t="s">
        <v>117</v>
      </c>
      <c r="G2344" t="s">
        <v>90</v>
      </c>
      <c r="I2344" t="s">
        <v>118</v>
      </c>
      <c r="J2344" t="s">
        <v>5571</v>
      </c>
      <c r="K2344" t="s">
        <v>1443</v>
      </c>
      <c r="L2344">
        <v>14.811999999999999</v>
      </c>
      <c r="M2344">
        <v>15.31238108</v>
      </c>
      <c r="N2344">
        <v>14.557</v>
      </c>
      <c r="O2344">
        <v>15.170945980000001</v>
      </c>
      <c r="P2344">
        <v>14.81</v>
      </c>
      <c r="Q2344" s="86">
        <v>45821</v>
      </c>
      <c r="R2344">
        <v>5</v>
      </c>
      <c r="S2344">
        <v>2.38</v>
      </c>
      <c r="T2344">
        <v>1.5</v>
      </c>
      <c r="V2344" t="s">
        <v>5707</v>
      </c>
      <c r="W2344">
        <v>6</v>
      </c>
      <c r="X2344" s="86">
        <v>45700</v>
      </c>
      <c r="Y2344">
        <v>4</v>
      </c>
      <c r="Z2344" s="86">
        <v>45626</v>
      </c>
      <c r="AA2344">
        <v>3</v>
      </c>
      <c r="AB2344">
        <v>3</v>
      </c>
      <c r="AC2344" t="s">
        <v>156</v>
      </c>
    </row>
    <row r="2345" spans="1:29" x14ac:dyDescent="0.2">
      <c r="A2345" t="s">
        <v>5708</v>
      </c>
      <c r="B2345" t="s">
        <v>5709</v>
      </c>
      <c r="C2345" t="s">
        <v>5708</v>
      </c>
      <c r="D2345" t="s">
        <v>84</v>
      </c>
      <c r="E2345" t="s">
        <v>89</v>
      </c>
      <c r="F2345" t="s">
        <v>642</v>
      </c>
      <c r="G2345" t="s">
        <v>90</v>
      </c>
      <c r="I2345" t="s">
        <v>118</v>
      </c>
      <c r="J2345" t="s">
        <v>5571</v>
      </c>
      <c r="K2345" t="s">
        <v>1443</v>
      </c>
      <c r="L2345">
        <v>11.608000000000001</v>
      </c>
      <c r="M2345">
        <v>11.909052259999999</v>
      </c>
      <c r="N2345">
        <v>11.916</v>
      </c>
      <c r="O2345">
        <v>10.06186935</v>
      </c>
      <c r="P2345">
        <v>8.9459999999999997</v>
      </c>
      <c r="Q2345" s="86">
        <v>45821</v>
      </c>
      <c r="R2345">
        <v>2</v>
      </c>
      <c r="S2345">
        <v>0.86</v>
      </c>
      <c r="T2345">
        <v>0.8</v>
      </c>
      <c r="V2345" t="s">
        <v>5710</v>
      </c>
      <c r="W2345">
        <v>5</v>
      </c>
      <c r="X2345" s="86">
        <v>45700</v>
      </c>
      <c r="Y2345">
        <v>4</v>
      </c>
      <c r="Z2345" s="86">
        <v>45626</v>
      </c>
      <c r="AA2345">
        <v>3</v>
      </c>
      <c r="AB2345">
        <v>3</v>
      </c>
      <c r="AC2345" t="s">
        <v>156</v>
      </c>
    </row>
    <row r="2346" spans="1:29" x14ac:dyDescent="0.2">
      <c r="A2346" t="s">
        <v>5711</v>
      </c>
      <c r="B2346" t="s">
        <v>5712</v>
      </c>
      <c r="C2346" t="s">
        <v>5711</v>
      </c>
      <c r="D2346" t="s">
        <v>84</v>
      </c>
      <c r="E2346" t="s">
        <v>89</v>
      </c>
      <c r="F2346" t="s">
        <v>642</v>
      </c>
      <c r="G2346" t="s">
        <v>90</v>
      </c>
      <c r="I2346" t="s">
        <v>118</v>
      </c>
      <c r="J2346" t="s">
        <v>5571</v>
      </c>
      <c r="K2346" t="s">
        <v>1443</v>
      </c>
      <c r="L2346">
        <v>19.492999999999999</v>
      </c>
      <c r="M2346">
        <v>19.925533890000001</v>
      </c>
      <c r="N2346">
        <v>19.356000000000002</v>
      </c>
      <c r="O2346">
        <v>16.19493056</v>
      </c>
      <c r="P2346">
        <v>15.128</v>
      </c>
      <c r="Q2346" s="86">
        <v>45821</v>
      </c>
      <c r="R2346">
        <v>2</v>
      </c>
      <c r="S2346">
        <v>1.03</v>
      </c>
      <c r="T2346">
        <v>0.95</v>
      </c>
      <c r="V2346" t="s">
        <v>5713</v>
      </c>
      <c r="W2346">
        <v>6</v>
      </c>
      <c r="X2346" s="86">
        <v>45700</v>
      </c>
      <c r="Y2346">
        <v>5</v>
      </c>
      <c r="Z2346" s="86">
        <v>45626</v>
      </c>
      <c r="AA2346">
        <v>3</v>
      </c>
      <c r="AB2346">
        <v>3</v>
      </c>
      <c r="AC2346" t="s">
        <v>156</v>
      </c>
    </row>
    <row r="2347" spans="1:29" x14ac:dyDescent="0.2">
      <c r="A2347" t="s">
        <v>5714</v>
      </c>
      <c r="B2347" t="s">
        <v>5715</v>
      </c>
      <c r="C2347" t="s">
        <v>5714</v>
      </c>
      <c r="D2347" t="s">
        <v>84</v>
      </c>
      <c r="E2347" t="s">
        <v>89</v>
      </c>
      <c r="F2347" t="s">
        <v>642</v>
      </c>
      <c r="G2347" t="s">
        <v>90</v>
      </c>
      <c r="I2347" t="s">
        <v>341</v>
      </c>
      <c r="J2347" t="s">
        <v>5571</v>
      </c>
      <c r="K2347" t="s">
        <v>199</v>
      </c>
      <c r="L2347">
        <v>5.2850000000000001</v>
      </c>
      <c r="M2347">
        <v>5.8289772649999998</v>
      </c>
      <c r="N2347">
        <v>6.0960000000000001</v>
      </c>
      <c r="O2347">
        <v>3.7152692489999999</v>
      </c>
      <c r="P2347">
        <v>3.0750000000000002</v>
      </c>
      <c r="Q2347" s="86">
        <v>45821</v>
      </c>
      <c r="S2347">
        <v>0.12</v>
      </c>
      <c r="T2347">
        <v>0.12</v>
      </c>
      <c r="V2347" t="s">
        <v>5716</v>
      </c>
      <c r="W2347">
        <v>3</v>
      </c>
      <c r="X2347" s="86">
        <v>45707</v>
      </c>
      <c r="Y2347">
        <v>2</v>
      </c>
      <c r="Z2347" s="86">
        <v>45688</v>
      </c>
      <c r="AA2347">
        <v>2</v>
      </c>
      <c r="AB2347">
        <v>2</v>
      </c>
      <c r="AC2347" t="s">
        <v>153</v>
      </c>
    </row>
    <row r="2348" spans="1:29" x14ac:dyDescent="0.2">
      <c r="A2348" t="s">
        <v>5717</v>
      </c>
      <c r="B2348" t="s">
        <v>5718</v>
      </c>
      <c r="C2348" t="s">
        <v>5717</v>
      </c>
      <c r="D2348" t="s">
        <v>84</v>
      </c>
      <c r="E2348" t="s">
        <v>89</v>
      </c>
      <c r="G2348" t="s">
        <v>90</v>
      </c>
      <c r="I2348" t="s">
        <v>91</v>
      </c>
      <c r="O2348">
        <v>6.0829082469999998</v>
      </c>
      <c r="P2348">
        <v>6.7</v>
      </c>
      <c r="S2348">
        <v>0.12</v>
      </c>
      <c r="W2348">
        <v>4</v>
      </c>
      <c r="X2348" s="86">
        <v>45702</v>
      </c>
      <c r="Y2348">
        <v>2</v>
      </c>
      <c r="Z2348" s="86">
        <v>45107</v>
      </c>
      <c r="AB2348">
        <v>2</v>
      </c>
      <c r="AC2348" t="s">
        <v>153</v>
      </c>
    </row>
    <row r="2349" spans="1:29" x14ac:dyDescent="0.2">
      <c r="A2349" t="s">
        <v>5719</v>
      </c>
      <c r="B2349" t="s">
        <v>5720</v>
      </c>
      <c r="C2349" t="s">
        <v>5719</v>
      </c>
      <c r="D2349" t="s">
        <v>84</v>
      </c>
      <c r="E2349" t="s">
        <v>89</v>
      </c>
      <c r="G2349" t="s">
        <v>90</v>
      </c>
      <c r="I2349" t="s">
        <v>341</v>
      </c>
      <c r="P2349">
        <v>10.754</v>
      </c>
      <c r="S2349">
        <v>1.06</v>
      </c>
      <c r="W2349">
        <v>5</v>
      </c>
      <c r="X2349" s="86">
        <v>45338</v>
      </c>
      <c r="AB2349">
        <v>3</v>
      </c>
      <c r="AC2349" t="s">
        <v>156</v>
      </c>
    </row>
    <row r="2350" spans="1:29" x14ac:dyDescent="0.2">
      <c r="A2350" t="s">
        <v>5721</v>
      </c>
      <c r="B2350" t="s">
        <v>5722</v>
      </c>
      <c r="C2350" t="s">
        <v>5721</v>
      </c>
      <c r="D2350" t="s">
        <v>84</v>
      </c>
      <c r="E2350" t="s">
        <v>116</v>
      </c>
      <c r="G2350" t="s">
        <v>90</v>
      </c>
      <c r="I2350" t="s">
        <v>341</v>
      </c>
      <c r="J2350" t="s">
        <v>5571</v>
      </c>
      <c r="N2350">
        <v>14.018000000000001</v>
      </c>
      <c r="O2350">
        <v>12.874650900000001</v>
      </c>
      <c r="P2350">
        <v>14.664</v>
      </c>
      <c r="Q2350" s="86">
        <v>45154</v>
      </c>
      <c r="S2350">
        <v>0.25</v>
      </c>
      <c r="T2350">
        <v>0.25</v>
      </c>
      <c r="W2350">
        <v>6</v>
      </c>
      <c r="X2350" s="86">
        <v>45748</v>
      </c>
      <c r="Y2350">
        <v>4</v>
      </c>
      <c r="Z2350" s="86">
        <v>45747</v>
      </c>
      <c r="AA2350">
        <v>3</v>
      </c>
      <c r="AB2350">
        <v>3</v>
      </c>
      <c r="AC2350" t="s">
        <v>156</v>
      </c>
    </row>
    <row r="2351" spans="1:29" x14ac:dyDescent="0.2">
      <c r="A2351" t="s">
        <v>17007</v>
      </c>
      <c r="B2351" t="s">
        <v>17008</v>
      </c>
      <c r="C2351" t="s">
        <v>17007</v>
      </c>
      <c r="D2351" t="s">
        <v>84</v>
      </c>
      <c r="E2351" t="s">
        <v>89</v>
      </c>
      <c r="G2351" t="s">
        <v>90</v>
      </c>
      <c r="I2351" t="s">
        <v>91</v>
      </c>
      <c r="N2351">
        <v>7.8579999999999997</v>
      </c>
      <c r="O2351">
        <v>4.8402121029999998</v>
      </c>
      <c r="P2351">
        <v>3.24</v>
      </c>
      <c r="S2351">
        <v>0.7</v>
      </c>
      <c r="W2351">
        <v>4</v>
      </c>
      <c r="X2351" s="86">
        <v>45813</v>
      </c>
      <c r="Y2351">
        <v>3</v>
      </c>
      <c r="Z2351" s="86">
        <v>45813</v>
      </c>
      <c r="AB2351">
        <v>3</v>
      </c>
      <c r="AC2351" t="s">
        <v>156</v>
      </c>
    </row>
    <row r="2352" spans="1:29" x14ac:dyDescent="0.2">
      <c r="A2352" t="s">
        <v>5723</v>
      </c>
      <c r="B2352" t="s">
        <v>5724</v>
      </c>
      <c r="C2352" t="s">
        <v>5723</v>
      </c>
      <c r="D2352" t="s">
        <v>84</v>
      </c>
      <c r="E2352" t="s">
        <v>89</v>
      </c>
      <c r="G2352" t="s">
        <v>90</v>
      </c>
      <c r="I2352" t="s">
        <v>91</v>
      </c>
      <c r="S2352">
        <v>2.5299999999999998</v>
      </c>
      <c r="W2352">
        <v>6</v>
      </c>
      <c r="X2352" s="86">
        <v>45707</v>
      </c>
      <c r="Y2352">
        <v>5</v>
      </c>
      <c r="Z2352" s="86">
        <v>45291</v>
      </c>
      <c r="AB2352">
        <v>3</v>
      </c>
      <c r="AC2352" t="s">
        <v>156</v>
      </c>
    </row>
    <row r="2353" spans="1:29" x14ac:dyDescent="0.2">
      <c r="A2353" t="s">
        <v>16218</v>
      </c>
      <c r="B2353" t="s">
        <v>16219</v>
      </c>
      <c r="C2353" t="s">
        <v>16218</v>
      </c>
      <c r="D2353" t="s">
        <v>84</v>
      </c>
      <c r="E2353" t="s">
        <v>89</v>
      </c>
      <c r="G2353" t="s">
        <v>90</v>
      </c>
      <c r="H2353" t="s">
        <v>16039</v>
      </c>
      <c r="I2353" t="s">
        <v>91</v>
      </c>
      <c r="L2353">
        <v>15.244</v>
      </c>
      <c r="M2353">
        <v>11.76656721</v>
      </c>
      <c r="N2353">
        <v>14.835000000000001</v>
      </c>
      <c r="O2353">
        <v>10.624491580000001</v>
      </c>
      <c r="P2353">
        <v>9.9049999999999994</v>
      </c>
      <c r="Q2353" s="86">
        <v>45821</v>
      </c>
      <c r="S2353">
        <v>0.86</v>
      </c>
      <c r="W2353">
        <v>5</v>
      </c>
      <c r="X2353" s="86">
        <v>45811</v>
      </c>
      <c r="Y2353">
        <v>4</v>
      </c>
      <c r="Z2353" s="86">
        <v>45639</v>
      </c>
      <c r="AB2353">
        <v>3</v>
      </c>
      <c r="AC2353" t="s">
        <v>156</v>
      </c>
    </row>
    <row r="2354" spans="1:29" x14ac:dyDescent="0.2">
      <c r="A2354" t="s">
        <v>17538</v>
      </c>
      <c r="B2354" t="s">
        <v>17539</v>
      </c>
      <c r="C2354" t="s">
        <v>17538</v>
      </c>
      <c r="D2354" t="s">
        <v>84</v>
      </c>
      <c r="E2354" t="s">
        <v>89</v>
      </c>
      <c r="G2354" t="s">
        <v>90</v>
      </c>
      <c r="H2354" t="s">
        <v>17533</v>
      </c>
      <c r="I2354" t="s">
        <v>118</v>
      </c>
      <c r="S2354">
        <v>1.29</v>
      </c>
      <c r="Y2354">
        <v>4</v>
      </c>
      <c r="Z2354" s="86">
        <v>45625</v>
      </c>
      <c r="AB2354">
        <v>3</v>
      </c>
      <c r="AC2354" t="s">
        <v>156</v>
      </c>
    </row>
    <row r="2355" spans="1:29" x14ac:dyDescent="0.2">
      <c r="A2355" t="s">
        <v>17467</v>
      </c>
      <c r="B2355" t="s">
        <v>17468</v>
      </c>
      <c r="C2355" t="s">
        <v>17467</v>
      </c>
      <c r="D2355" t="s">
        <v>84</v>
      </c>
      <c r="E2355" t="s">
        <v>89</v>
      </c>
      <c r="G2355" t="s">
        <v>90</v>
      </c>
      <c r="H2355" t="s">
        <v>17469</v>
      </c>
      <c r="I2355" t="s">
        <v>91</v>
      </c>
      <c r="S2355">
        <v>0.4</v>
      </c>
      <c r="W2355">
        <v>5</v>
      </c>
      <c r="X2355" s="86">
        <v>45702</v>
      </c>
      <c r="AB2355">
        <v>3</v>
      </c>
      <c r="AC2355" t="s">
        <v>156</v>
      </c>
    </row>
    <row r="2356" spans="1:29" x14ac:dyDescent="0.2">
      <c r="A2356" t="s">
        <v>5725</v>
      </c>
      <c r="B2356" t="s">
        <v>5726</v>
      </c>
      <c r="C2356" t="s">
        <v>5725</v>
      </c>
      <c r="D2356" t="s">
        <v>84</v>
      </c>
      <c r="E2356" t="s">
        <v>116</v>
      </c>
      <c r="G2356" t="s">
        <v>90</v>
      </c>
      <c r="O2356">
        <v>21.286781919999999</v>
      </c>
      <c r="P2356">
        <v>18.469000000000001</v>
      </c>
      <c r="S2356">
        <v>0.35</v>
      </c>
      <c r="W2356">
        <v>7</v>
      </c>
      <c r="X2356" s="86">
        <v>45694</v>
      </c>
      <c r="Y2356">
        <v>5</v>
      </c>
      <c r="Z2356" s="86">
        <v>45657</v>
      </c>
      <c r="AB2356">
        <v>3</v>
      </c>
      <c r="AC2356" t="s">
        <v>156</v>
      </c>
    </row>
    <row r="2357" spans="1:29" x14ac:dyDescent="0.2">
      <c r="A2357" t="s">
        <v>5727</v>
      </c>
      <c r="B2357" t="s">
        <v>5728</v>
      </c>
      <c r="C2357" t="s">
        <v>5727</v>
      </c>
      <c r="D2357" t="s">
        <v>84</v>
      </c>
      <c r="E2357" t="s">
        <v>89</v>
      </c>
      <c r="G2357" t="s">
        <v>90</v>
      </c>
      <c r="I2357" t="s">
        <v>91</v>
      </c>
      <c r="S2357">
        <v>0.4</v>
      </c>
      <c r="W2357">
        <v>4</v>
      </c>
      <c r="X2357" s="86">
        <v>45559</v>
      </c>
      <c r="Y2357">
        <v>3</v>
      </c>
      <c r="Z2357" s="86">
        <v>45425</v>
      </c>
      <c r="AB2357">
        <v>3</v>
      </c>
      <c r="AC2357" t="s">
        <v>156</v>
      </c>
    </row>
    <row r="2358" spans="1:29" x14ac:dyDescent="0.2">
      <c r="A2358" t="s">
        <v>5729</v>
      </c>
      <c r="B2358" t="s">
        <v>5730</v>
      </c>
      <c r="C2358" t="s">
        <v>5729</v>
      </c>
      <c r="D2358" t="s">
        <v>84</v>
      </c>
      <c r="E2358" t="s">
        <v>89</v>
      </c>
      <c r="F2358" t="s">
        <v>642</v>
      </c>
      <c r="G2358" t="s">
        <v>90</v>
      </c>
      <c r="I2358" t="s">
        <v>91</v>
      </c>
      <c r="J2358" t="s">
        <v>5571</v>
      </c>
      <c r="K2358" t="s">
        <v>5653</v>
      </c>
      <c r="N2358">
        <v>7.8520000000000003</v>
      </c>
      <c r="O2358">
        <v>7.7375333629999998</v>
      </c>
      <c r="P2358">
        <v>9.2810000000000006</v>
      </c>
      <c r="Q2358" s="86">
        <v>45434</v>
      </c>
      <c r="S2358">
        <v>0.65</v>
      </c>
      <c r="V2358" t="s">
        <v>5731</v>
      </c>
      <c r="W2358">
        <v>5</v>
      </c>
      <c r="X2358" s="86">
        <v>45338</v>
      </c>
      <c r="AA2358">
        <v>2</v>
      </c>
      <c r="AB2358">
        <v>3</v>
      </c>
      <c r="AC2358" t="s">
        <v>156</v>
      </c>
    </row>
    <row r="2359" spans="1:29" x14ac:dyDescent="0.2">
      <c r="A2359" t="s">
        <v>16664</v>
      </c>
      <c r="B2359" t="s">
        <v>16665</v>
      </c>
      <c r="C2359" t="s">
        <v>16664</v>
      </c>
      <c r="D2359" t="s">
        <v>84</v>
      </c>
      <c r="E2359" t="s">
        <v>116</v>
      </c>
      <c r="G2359" t="s">
        <v>90</v>
      </c>
      <c r="H2359" t="s">
        <v>2291</v>
      </c>
      <c r="P2359">
        <v>11.042999999999999</v>
      </c>
      <c r="S2359">
        <v>0.12</v>
      </c>
      <c r="W2359">
        <v>6</v>
      </c>
      <c r="X2359" s="86">
        <v>45729</v>
      </c>
      <c r="Y2359">
        <v>4</v>
      </c>
      <c r="Z2359" s="86">
        <v>45791</v>
      </c>
      <c r="AB2359">
        <v>3</v>
      </c>
      <c r="AC2359" t="s">
        <v>156</v>
      </c>
    </row>
    <row r="2360" spans="1:29" x14ac:dyDescent="0.2">
      <c r="A2360" t="s">
        <v>16220</v>
      </c>
      <c r="B2360" t="s">
        <v>16221</v>
      </c>
      <c r="C2360" t="s">
        <v>16220</v>
      </c>
      <c r="D2360" t="s">
        <v>84</v>
      </c>
      <c r="E2360" t="s">
        <v>89</v>
      </c>
      <c r="G2360" t="s">
        <v>90</v>
      </c>
      <c r="H2360" t="s">
        <v>16039</v>
      </c>
      <c r="I2360" t="s">
        <v>118</v>
      </c>
      <c r="S2360">
        <v>2.95</v>
      </c>
      <c r="W2360">
        <v>6</v>
      </c>
      <c r="X2360" s="86">
        <v>45777</v>
      </c>
      <c r="Y2360">
        <v>5</v>
      </c>
      <c r="Z2360" s="86">
        <v>45777</v>
      </c>
      <c r="AB2360">
        <v>3</v>
      </c>
      <c r="AC2360" t="s">
        <v>156</v>
      </c>
    </row>
    <row r="2361" spans="1:29" x14ac:dyDescent="0.2">
      <c r="A2361" t="s">
        <v>5732</v>
      </c>
      <c r="B2361" t="s">
        <v>5733</v>
      </c>
      <c r="C2361" t="s">
        <v>5732</v>
      </c>
      <c r="D2361" t="s">
        <v>84</v>
      </c>
      <c r="E2361" t="s">
        <v>89</v>
      </c>
      <c r="G2361" t="s">
        <v>90</v>
      </c>
      <c r="I2361" t="s">
        <v>118</v>
      </c>
      <c r="P2361">
        <v>6.7350000000000003</v>
      </c>
      <c r="S2361">
        <v>1.25</v>
      </c>
      <c r="W2361">
        <v>5</v>
      </c>
      <c r="X2361" s="86">
        <v>45169</v>
      </c>
      <c r="Y2361">
        <v>4</v>
      </c>
      <c r="Z2361" s="86">
        <v>45169</v>
      </c>
      <c r="AB2361">
        <v>3</v>
      </c>
      <c r="AC2361" t="s">
        <v>156</v>
      </c>
    </row>
    <row r="2362" spans="1:29" x14ac:dyDescent="0.2">
      <c r="A2362" t="s">
        <v>5734</v>
      </c>
      <c r="B2362" t="s">
        <v>5735</v>
      </c>
      <c r="C2362" t="s">
        <v>5734</v>
      </c>
      <c r="D2362" t="s">
        <v>84</v>
      </c>
      <c r="E2362" t="s">
        <v>89</v>
      </c>
      <c r="G2362" t="s">
        <v>90</v>
      </c>
      <c r="I2362" t="s">
        <v>91</v>
      </c>
      <c r="S2362">
        <v>1.25</v>
      </c>
      <c r="W2362">
        <v>6</v>
      </c>
      <c r="X2362" s="86">
        <v>45503</v>
      </c>
      <c r="Y2362">
        <v>4</v>
      </c>
      <c r="Z2362" s="86">
        <v>45469</v>
      </c>
      <c r="AB2362">
        <v>3</v>
      </c>
      <c r="AC2362" t="s">
        <v>156</v>
      </c>
    </row>
    <row r="2363" spans="1:29" x14ac:dyDescent="0.2">
      <c r="A2363" t="s">
        <v>17544</v>
      </c>
      <c r="B2363" t="s">
        <v>17545</v>
      </c>
      <c r="C2363" t="s">
        <v>17544</v>
      </c>
      <c r="D2363" t="s">
        <v>84</v>
      </c>
      <c r="E2363" t="s">
        <v>89</v>
      </c>
      <c r="G2363" t="s">
        <v>90</v>
      </c>
      <c r="H2363" t="s">
        <v>17533</v>
      </c>
      <c r="I2363" t="s">
        <v>341</v>
      </c>
      <c r="S2363">
        <v>0.86</v>
      </c>
      <c r="Y2363">
        <v>3</v>
      </c>
      <c r="Z2363" s="86">
        <v>45622</v>
      </c>
      <c r="AB2363">
        <v>3</v>
      </c>
      <c r="AC2363" t="s">
        <v>156</v>
      </c>
    </row>
    <row r="2364" spans="1:29" x14ac:dyDescent="0.2">
      <c r="A2364" t="s">
        <v>5736</v>
      </c>
      <c r="B2364" t="s">
        <v>5737</v>
      </c>
      <c r="C2364" t="s">
        <v>5736</v>
      </c>
      <c r="D2364" t="s">
        <v>84</v>
      </c>
      <c r="E2364" t="s">
        <v>89</v>
      </c>
      <c r="G2364" t="s">
        <v>90</v>
      </c>
      <c r="L2364">
        <v>13.243</v>
      </c>
      <c r="M2364">
        <v>14.03427701</v>
      </c>
      <c r="N2364">
        <v>11.391999999999999</v>
      </c>
      <c r="O2364">
        <v>12.16038925</v>
      </c>
      <c r="P2364">
        <v>11.494999999999999</v>
      </c>
      <c r="Q2364" s="86">
        <v>45821</v>
      </c>
      <c r="W2364">
        <v>5</v>
      </c>
      <c r="X2364" s="86">
        <v>45657</v>
      </c>
      <c r="Y2364">
        <v>3</v>
      </c>
      <c r="Z2364" s="86">
        <v>45657</v>
      </c>
      <c r="AB2364">
        <v>3</v>
      </c>
      <c r="AC2364" t="s">
        <v>156</v>
      </c>
    </row>
    <row r="2365" spans="1:29" x14ac:dyDescent="0.2">
      <c r="A2365" t="s">
        <v>5738</v>
      </c>
      <c r="B2365" t="s">
        <v>5739</v>
      </c>
      <c r="C2365" t="s">
        <v>5738</v>
      </c>
      <c r="D2365" t="s">
        <v>84</v>
      </c>
      <c r="E2365" t="s">
        <v>89</v>
      </c>
      <c r="F2365" t="s">
        <v>642</v>
      </c>
      <c r="G2365" t="s">
        <v>90</v>
      </c>
      <c r="I2365" t="s">
        <v>91</v>
      </c>
      <c r="J2365" t="s">
        <v>5571</v>
      </c>
      <c r="K2365" t="s">
        <v>688</v>
      </c>
      <c r="O2365">
        <v>11.69378352</v>
      </c>
      <c r="P2365">
        <v>12.342000000000001</v>
      </c>
      <c r="Q2365" s="86">
        <v>45434</v>
      </c>
      <c r="S2365">
        <v>0.65</v>
      </c>
      <c r="V2365" t="s">
        <v>5740</v>
      </c>
      <c r="W2365">
        <v>6</v>
      </c>
      <c r="X2365" s="86">
        <v>45777</v>
      </c>
      <c r="Y2365">
        <v>4</v>
      </c>
      <c r="Z2365" s="86">
        <v>45777</v>
      </c>
      <c r="AA2365">
        <v>3</v>
      </c>
      <c r="AB2365">
        <v>3</v>
      </c>
      <c r="AC2365" t="s">
        <v>156</v>
      </c>
    </row>
    <row r="2366" spans="1:29" x14ac:dyDescent="0.2">
      <c r="A2366" t="s">
        <v>5741</v>
      </c>
      <c r="B2366" t="s">
        <v>5742</v>
      </c>
      <c r="C2366" t="s">
        <v>5741</v>
      </c>
      <c r="D2366" t="s">
        <v>84</v>
      </c>
      <c r="E2366" t="s">
        <v>116</v>
      </c>
      <c r="F2366" t="s">
        <v>642</v>
      </c>
      <c r="I2366" t="s">
        <v>91</v>
      </c>
      <c r="J2366" t="s">
        <v>5571</v>
      </c>
      <c r="K2366" t="s">
        <v>5743</v>
      </c>
      <c r="N2366">
        <v>21.895</v>
      </c>
      <c r="O2366">
        <v>18.56943867</v>
      </c>
      <c r="P2366">
        <v>19.631</v>
      </c>
      <c r="Q2366" s="86">
        <v>45154</v>
      </c>
      <c r="S2366">
        <v>0.6</v>
      </c>
      <c r="T2366">
        <v>0.6</v>
      </c>
      <c r="W2366">
        <v>6</v>
      </c>
      <c r="X2366" s="86">
        <v>44967</v>
      </c>
      <c r="Y2366">
        <v>5</v>
      </c>
      <c r="Z2366" s="86">
        <v>44952</v>
      </c>
      <c r="AA2366">
        <v>5</v>
      </c>
      <c r="AB2366">
        <v>3</v>
      </c>
      <c r="AC2366" t="s">
        <v>156</v>
      </c>
    </row>
    <row r="2367" spans="1:29" x14ac:dyDescent="0.2">
      <c r="A2367" t="s">
        <v>5744</v>
      </c>
      <c r="B2367" t="s">
        <v>5745</v>
      </c>
      <c r="C2367" t="s">
        <v>5744</v>
      </c>
      <c r="D2367" t="s">
        <v>84</v>
      </c>
      <c r="E2367" t="s">
        <v>89</v>
      </c>
      <c r="G2367" t="s">
        <v>90</v>
      </c>
      <c r="H2367" t="s">
        <v>196</v>
      </c>
      <c r="I2367" t="s">
        <v>91</v>
      </c>
      <c r="N2367">
        <v>17.616</v>
      </c>
      <c r="O2367">
        <v>12.73136463</v>
      </c>
      <c r="P2367">
        <v>12.416</v>
      </c>
      <c r="S2367">
        <v>0.7</v>
      </c>
      <c r="W2367">
        <v>6</v>
      </c>
      <c r="X2367" s="86">
        <v>45705</v>
      </c>
      <c r="Y2367">
        <v>4</v>
      </c>
      <c r="Z2367" s="86">
        <v>45657</v>
      </c>
      <c r="AB2367">
        <v>3</v>
      </c>
      <c r="AC2367" t="s">
        <v>156</v>
      </c>
    </row>
    <row r="2368" spans="1:29" x14ac:dyDescent="0.2">
      <c r="A2368" t="s">
        <v>5746</v>
      </c>
      <c r="B2368" t="s">
        <v>5747</v>
      </c>
      <c r="C2368" t="s">
        <v>5746</v>
      </c>
      <c r="D2368" t="s">
        <v>84</v>
      </c>
      <c r="E2368" t="s">
        <v>89</v>
      </c>
      <c r="G2368" t="s">
        <v>90</v>
      </c>
      <c r="O2368">
        <v>5.5101986160000003</v>
      </c>
      <c r="P2368">
        <v>3.907</v>
      </c>
      <c r="S2368">
        <v>0.2</v>
      </c>
      <c r="W2368">
        <v>4</v>
      </c>
      <c r="X2368" s="86">
        <v>45747</v>
      </c>
      <c r="Y2368">
        <v>2</v>
      </c>
      <c r="Z2368" s="86">
        <v>45716</v>
      </c>
      <c r="AB2368">
        <v>2</v>
      </c>
      <c r="AC2368" t="s">
        <v>153</v>
      </c>
    </row>
    <row r="2369" spans="1:29" x14ac:dyDescent="0.2">
      <c r="A2369" t="s">
        <v>16186</v>
      </c>
      <c r="B2369" t="s">
        <v>16187</v>
      </c>
      <c r="C2369" t="s">
        <v>16186</v>
      </c>
      <c r="D2369" t="s">
        <v>84</v>
      </c>
      <c r="E2369" t="s">
        <v>89</v>
      </c>
      <c r="G2369" t="s">
        <v>90</v>
      </c>
      <c r="H2369" t="s">
        <v>16039</v>
      </c>
      <c r="I2369" t="s">
        <v>118</v>
      </c>
      <c r="N2369">
        <v>17.558</v>
      </c>
      <c r="O2369">
        <v>15.645699799999999</v>
      </c>
      <c r="P2369">
        <v>15.577</v>
      </c>
      <c r="S2369">
        <v>1.1000000000000001</v>
      </c>
      <c r="W2369">
        <v>6</v>
      </c>
      <c r="X2369" s="86">
        <v>45709</v>
      </c>
      <c r="Y2369">
        <v>4</v>
      </c>
      <c r="Z2369" s="86">
        <v>45688</v>
      </c>
      <c r="AB2369">
        <v>3</v>
      </c>
      <c r="AC2369" t="s">
        <v>156</v>
      </c>
    </row>
    <row r="2370" spans="1:29" x14ac:dyDescent="0.2">
      <c r="A2370" t="s">
        <v>5748</v>
      </c>
      <c r="B2370" t="s">
        <v>5749</v>
      </c>
      <c r="C2370" t="s">
        <v>5748</v>
      </c>
      <c r="D2370" t="s">
        <v>84</v>
      </c>
      <c r="E2370" t="s">
        <v>89</v>
      </c>
      <c r="G2370" t="s">
        <v>699</v>
      </c>
      <c r="H2370" t="s">
        <v>5750</v>
      </c>
      <c r="I2370" t="s">
        <v>91</v>
      </c>
      <c r="P2370">
        <v>11.734999999999999</v>
      </c>
      <c r="S2370">
        <v>1.08</v>
      </c>
      <c r="U2370">
        <v>3</v>
      </c>
      <c r="W2370">
        <v>3</v>
      </c>
      <c r="X2370" s="86">
        <v>45790</v>
      </c>
      <c r="AB2370">
        <v>3</v>
      </c>
      <c r="AC2370" t="s">
        <v>156</v>
      </c>
    </row>
    <row r="2371" spans="1:29" x14ac:dyDescent="0.2">
      <c r="A2371" t="s">
        <v>5751</v>
      </c>
      <c r="B2371" t="s">
        <v>5752</v>
      </c>
      <c r="C2371" t="s">
        <v>5751</v>
      </c>
      <c r="D2371" t="s">
        <v>84</v>
      </c>
      <c r="E2371" t="s">
        <v>116</v>
      </c>
      <c r="G2371" t="s">
        <v>90</v>
      </c>
      <c r="H2371" t="s">
        <v>2245</v>
      </c>
      <c r="O2371">
        <v>15.35777306</v>
      </c>
      <c r="P2371">
        <v>13.564</v>
      </c>
      <c r="S2371">
        <v>0.2</v>
      </c>
      <c r="W2371">
        <v>6</v>
      </c>
      <c r="X2371" s="86">
        <v>45708</v>
      </c>
      <c r="Y2371">
        <v>5</v>
      </c>
      <c r="Z2371" s="86">
        <v>45708</v>
      </c>
      <c r="AB2371">
        <v>3</v>
      </c>
      <c r="AC2371" t="s">
        <v>156</v>
      </c>
    </row>
    <row r="2372" spans="1:29" x14ac:dyDescent="0.2">
      <c r="A2372" t="s">
        <v>5753</v>
      </c>
      <c r="B2372" t="s">
        <v>5754</v>
      </c>
      <c r="C2372" t="s">
        <v>5753</v>
      </c>
      <c r="D2372" t="s">
        <v>84</v>
      </c>
      <c r="E2372" t="s">
        <v>89</v>
      </c>
      <c r="G2372" t="s">
        <v>90</v>
      </c>
      <c r="H2372" t="s">
        <v>196</v>
      </c>
      <c r="I2372" t="s">
        <v>341</v>
      </c>
      <c r="N2372">
        <v>7.3650000000000002</v>
      </c>
      <c r="O2372">
        <v>5.7569545270000004</v>
      </c>
      <c r="P2372">
        <v>4.1280000000000001</v>
      </c>
      <c r="S2372">
        <v>0.37</v>
      </c>
      <c r="W2372">
        <v>4</v>
      </c>
      <c r="X2372" s="86">
        <v>45747</v>
      </c>
      <c r="Y2372">
        <v>3</v>
      </c>
      <c r="Z2372" s="86">
        <v>45747</v>
      </c>
      <c r="AB2372">
        <v>3</v>
      </c>
      <c r="AC2372" t="s">
        <v>156</v>
      </c>
    </row>
    <row r="2373" spans="1:29" x14ac:dyDescent="0.2">
      <c r="A2373" t="s">
        <v>5755</v>
      </c>
      <c r="B2373" t="s">
        <v>5756</v>
      </c>
      <c r="C2373" t="s">
        <v>5755</v>
      </c>
      <c r="D2373" t="s">
        <v>84</v>
      </c>
      <c r="E2373" t="s">
        <v>89</v>
      </c>
      <c r="G2373" t="s">
        <v>90</v>
      </c>
      <c r="H2373" t="s">
        <v>5757</v>
      </c>
      <c r="I2373" t="s">
        <v>118</v>
      </c>
      <c r="N2373">
        <v>7.4870000000000001</v>
      </c>
      <c r="O2373">
        <v>5.8399128310000004</v>
      </c>
      <c r="P2373">
        <v>4.9180000000000001</v>
      </c>
      <c r="S2373">
        <v>0.79</v>
      </c>
      <c r="W2373">
        <v>4</v>
      </c>
      <c r="X2373" s="86">
        <v>45338</v>
      </c>
      <c r="AB2373">
        <v>3</v>
      </c>
      <c r="AC2373" t="s">
        <v>156</v>
      </c>
    </row>
    <row r="2374" spans="1:29" x14ac:dyDescent="0.2">
      <c r="A2374" t="s">
        <v>5758</v>
      </c>
      <c r="B2374" t="s">
        <v>5759</v>
      </c>
      <c r="C2374" t="s">
        <v>5758</v>
      </c>
      <c r="D2374" t="s">
        <v>84</v>
      </c>
      <c r="G2374" t="s">
        <v>90</v>
      </c>
      <c r="N2374">
        <v>21.649000000000001</v>
      </c>
      <c r="O2374">
        <v>11.32683168</v>
      </c>
      <c r="P2374">
        <v>12.603</v>
      </c>
      <c r="Q2374" s="86">
        <v>45162</v>
      </c>
      <c r="S2374">
        <v>0.25</v>
      </c>
      <c r="V2374" t="s">
        <v>5760</v>
      </c>
      <c r="W2374">
        <v>6</v>
      </c>
      <c r="X2374" s="86">
        <v>45743</v>
      </c>
      <c r="Y2374">
        <v>4</v>
      </c>
      <c r="Z2374" s="86">
        <v>45808</v>
      </c>
      <c r="AB2374">
        <v>3</v>
      </c>
      <c r="AC2374" t="s">
        <v>156</v>
      </c>
    </row>
    <row r="2375" spans="1:29" x14ac:dyDescent="0.2">
      <c r="A2375" t="s">
        <v>5761</v>
      </c>
      <c r="B2375" t="s">
        <v>5762</v>
      </c>
      <c r="C2375" t="s">
        <v>5761</v>
      </c>
      <c r="D2375" t="s">
        <v>84</v>
      </c>
      <c r="E2375" t="s">
        <v>89</v>
      </c>
      <c r="G2375" t="s">
        <v>90</v>
      </c>
      <c r="I2375" t="s">
        <v>118</v>
      </c>
      <c r="S2375">
        <v>1.01</v>
      </c>
      <c r="Y2375">
        <v>4</v>
      </c>
      <c r="Z2375" s="86">
        <v>45469</v>
      </c>
      <c r="AB2375">
        <v>3</v>
      </c>
      <c r="AC2375" t="s">
        <v>156</v>
      </c>
    </row>
    <row r="2376" spans="1:29" x14ac:dyDescent="0.2">
      <c r="A2376" t="s">
        <v>5763</v>
      </c>
      <c r="B2376" t="s">
        <v>5764</v>
      </c>
      <c r="C2376" t="s">
        <v>5763</v>
      </c>
      <c r="D2376" t="s">
        <v>84</v>
      </c>
      <c r="E2376" t="s">
        <v>982</v>
      </c>
      <c r="G2376" t="s">
        <v>90</v>
      </c>
      <c r="J2376" t="s">
        <v>643</v>
      </c>
      <c r="K2376" t="s">
        <v>1160</v>
      </c>
      <c r="N2376">
        <v>0.41699999999999998</v>
      </c>
      <c r="O2376">
        <v>0.30736438199999999</v>
      </c>
      <c r="P2376">
        <v>0.39600000000000002</v>
      </c>
      <c r="Q2376" s="86">
        <v>45434</v>
      </c>
      <c r="S2376">
        <v>0.2</v>
      </c>
      <c r="V2376" t="s">
        <v>5765</v>
      </c>
      <c r="W2376">
        <v>1</v>
      </c>
      <c r="X2376" s="86">
        <v>45772</v>
      </c>
      <c r="Y2376">
        <v>1</v>
      </c>
      <c r="Z2376" s="86">
        <v>45772</v>
      </c>
      <c r="AB2376">
        <v>1</v>
      </c>
      <c r="AC2376" t="s">
        <v>124</v>
      </c>
    </row>
    <row r="2377" spans="1:29" x14ac:dyDescent="0.2">
      <c r="A2377" t="s">
        <v>5766</v>
      </c>
      <c r="B2377" t="s">
        <v>5767</v>
      </c>
      <c r="C2377" t="s">
        <v>5766</v>
      </c>
      <c r="D2377" t="s">
        <v>84</v>
      </c>
      <c r="E2377" t="s">
        <v>89</v>
      </c>
      <c r="G2377" t="s">
        <v>90</v>
      </c>
      <c r="H2377" t="s">
        <v>196</v>
      </c>
      <c r="I2377" t="s">
        <v>91</v>
      </c>
      <c r="P2377">
        <v>14.105</v>
      </c>
      <c r="S2377">
        <v>0.45</v>
      </c>
      <c r="W2377">
        <v>6</v>
      </c>
      <c r="X2377" s="86">
        <v>45702</v>
      </c>
      <c r="Y2377">
        <v>4</v>
      </c>
      <c r="Z2377" s="86">
        <v>45291</v>
      </c>
      <c r="AB2377">
        <v>3</v>
      </c>
      <c r="AC2377" t="s">
        <v>156</v>
      </c>
    </row>
    <row r="2378" spans="1:29" x14ac:dyDescent="0.2">
      <c r="A2378" t="s">
        <v>5768</v>
      </c>
      <c r="B2378" t="s">
        <v>5769</v>
      </c>
      <c r="C2378" t="s">
        <v>5768</v>
      </c>
      <c r="D2378" t="s">
        <v>84</v>
      </c>
      <c r="G2378" t="s">
        <v>90</v>
      </c>
      <c r="K2378" t="s">
        <v>5653</v>
      </c>
      <c r="P2378">
        <v>10.382999999999999</v>
      </c>
      <c r="Q2378" s="86">
        <v>45135</v>
      </c>
      <c r="S2378">
        <v>0.99</v>
      </c>
      <c r="W2378">
        <v>5</v>
      </c>
      <c r="X2378" s="86">
        <v>45338</v>
      </c>
      <c r="AB2378">
        <v>3</v>
      </c>
      <c r="AC2378" t="s">
        <v>156</v>
      </c>
    </row>
    <row r="2379" spans="1:29" x14ac:dyDescent="0.2">
      <c r="A2379" t="s">
        <v>5770</v>
      </c>
      <c r="B2379" t="s">
        <v>5771</v>
      </c>
      <c r="C2379" t="s">
        <v>5770</v>
      </c>
      <c r="D2379" t="s">
        <v>84</v>
      </c>
      <c r="E2379" t="s">
        <v>89</v>
      </c>
      <c r="G2379" t="s">
        <v>90</v>
      </c>
      <c r="I2379" t="s">
        <v>91</v>
      </c>
      <c r="S2379">
        <v>0.3</v>
      </c>
      <c r="W2379">
        <v>1</v>
      </c>
      <c r="X2379" s="86">
        <v>45425</v>
      </c>
      <c r="Y2379">
        <v>1</v>
      </c>
      <c r="Z2379" s="86">
        <v>45425</v>
      </c>
      <c r="AB2379">
        <v>1</v>
      </c>
      <c r="AC2379" t="s">
        <v>124</v>
      </c>
    </row>
    <row r="2380" spans="1:29" x14ac:dyDescent="0.2">
      <c r="A2380" t="s">
        <v>5772</v>
      </c>
      <c r="B2380" t="s">
        <v>5773</v>
      </c>
      <c r="C2380" t="s">
        <v>5772</v>
      </c>
      <c r="D2380" t="s">
        <v>84</v>
      </c>
      <c r="E2380" t="s">
        <v>89</v>
      </c>
      <c r="G2380" t="s">
        <v>90</v>
      </c>
      <c r="I2380" t="s">
        <v>91</v>
      </c>
      <c r="S2380">
        <v>0.3</v>
      </c>
      <c r="W2380">
        <v>1</v>
      </c>
      <c r="X2380" s="86">
        <v>45425</v>
      </c>
      <c r="Y2380">
        <v>1</v>
      </c>
      <c r="Z2380" s="86">
        <v>45425</v>
      </c>
      <c r="AB2380">
        <v>1</v>
      </c>
      <c r="AC2380" t="s">
        <v>124</v>
      </c>
    </row>
    <row r="2381" spans="1:29" x14ac:dyDescent="0.2">
      <c r="A2381" t="s">
        <v>5774</v>
      </c>
      <c r="B2381" t="s">
        <v>5775</v>
      </c>
      <c r="C2381" t="s">
        <v>5774</v>
      </c>
      <c r="D2381" t="s">
        <v>84</v>
      </c>
      <c r="E2381" t="s">
        <v>89</v>
      </c>
      <c r="G2381" t="s">
        <v>90</v>
      </c>
      <c r="H2381" t="s">
        <v>225</v>
      </c>
      <c r="I2381" t="s">
        <v>91</v>
      </c>
      <c r="P2381">
        <v>7.7469999999999999</v>
      </c>
      <c r="S2381">
        <v>0.55000000000000004</v>
      </c>
      <c r="W2381">
        <v>3</v>
      </c>
      <c r="X2381" s="86">
        <v>45769</v>
      </c>
      <c r="Y2381">
        <v>2</v>
      </c>
      <c r="Z2381" s="86">
        <v>45291</v>
      </c>
      <c r="AB2381">
        <v>2</v>
      </c>
      <c r="AC2381" t="s">
        <v>153</v>
      </c>
    </row>
    <row r="2382" spans="1:29" x14ac:dyDescent="0.2">
      <c r="A2382" t="s">
        <v>5776</v>
      </c>
      <c r="B2382" t="s">
        <v>5777</v>
      </c>
      <c r="C2382" t="s">
        <v>5776</v>
      </c>
      <c r="D2382" t="s">
        <v>84</v>
      </c>
      <c r="E2382" t="s">
        <v>89</v>
      </c>
      <c r="G2382" t="s">
        <v>90</v>
      </c>
      <c r="I2382" t="s">
        <v>91</v>
      </c>
      <c r="S2382">
        <v>1.45</v>
      </c>
      <c r="W2382">
        <v>3</v>
      </c>
      <c r="X2382" s="86">
        <v>45716</v>
      </c>
      <c r="Y2382">
        <v>3</v>
      </c>
      <c r="Z2382" s="86">
        <v>45291</v>
      </c>
      <c r="AB2382">
        <v>3</v>
      </c>
      <c r="AC2382" t="s">
        <v>156</v>
      </c>
    </row>
    <row r="2383" spans="1:29" x14ac:dyDescent="0.2">
      <c r="A2383" t="s">
        <v>16997</v>
      </c>
      <c r="B2383" t="s">
        <v>16998</v>
      </c>
      <c r="C2383" t="s">
        <v>16997</v>
      </c>
      <c r="D2383" t="s">
        <v>84</v>
      </c>
      <c r="E2383" t="s">
        <v>89</v>
      </c>
      <c r="G2383" t="s">
        <v>90</v>
      </c>
      <c r="H2383" t="s">
        <v>225</v>
      </c>
      <c r="I2383" t="s">
        <v>91</v>
      </c>
      <c r="S2383">
        <v>0.65</v>
      </c>
      <c r="W2383">
        <v>6</v>
      </c>
      <c r="X2383" s="86">
        <v>45736</v>
      </c>
      <c r="AB2383">
        <v>4</v>
      </c>
      <c r="AC2383" t="s">
        <v>127</v>
      </c>
    </row>
    <row r="2384" spans="1:29" x14ac:dyDescent="0.2">
      <c r="A2384" t="s">
        <v>5778</v>
      </c>
      <c r="B2384" t="s">
        <v>5779</v>
      </c>
      <c r="C2384" t="s">
        <v>5778</v>
      </c>
      <c r="D2384" t="s">
        <v>84</v>
      </c>
      <c r="E2384" t="s">
        <v>89</v>
      </c>
      <c r="G2384" t="s">
        <v>90</v>
      </c>
      <c r="I2384" t="s">
        <v>118</v>
      </c>
      <c r="S2384">
        <v>0.4</v>
      </c>
      <c r="W2384">
        <v>4</v>
      </c>
      <c r="X2384" s="86">
        <v>45425</v>
      </c>
      <c r="Y2384">
        <v>3</v>
      </c>
      <c r="Z2384" s="86">
        <v>45425</v>
      </c>
      <c r="AB2384">
        <v>3</v>
      </c>
      <c r="AC2384" t="s">
        <v>156</v>
      </c>
    </row>
    <row r="2385" spans="1:29" x14ac:dyDescent="0.2">
      <c r="A2385" t="s">
        <v>16028</v>
      </c>
      <c r="B2385" t="s">
        <v>16029</v>
      </c>
      <c r="C2385" t="s">
        <v>16028</v>
      </c>
      <c r="D2385" t="s">
        <v>84</v>
      </c>
      <c r="E2385" t="s">
        <v>89</v>
      </c>
      <c r="G2385" t="s">
        <v>90</v>
      </c>
      <c r="H2385" t="s">
        <v>2291</v>
      </c>
      <c r="I2385" t="s">
        <v>91</v>
      </c>
      <c r="O2385">
        <v>16.387580799999999</v>
      </c>
      <c r="P2385">
        <v>15.499000000000001</v>
      </c>
      <c r="S2385">
        <v>0.47</v>
      </c>
      <c r="W2385">
        <v>6</v>
      </c>
      <c r="X2385" s="86">
        <v>45473</v>
      </c>
      <c r="Y2385">
        <v>5</v>
      </c>
      <c r="Z2385" s="86">
        <v>45473</v>
      </c>
      <c r="AB2385">
        <v>3</v>
      </c>
      <c r="AC2385" t="s">
        <v>156</v>
      </c>
    </row>
    <row r="2386" spans="1:29" x14ac:dyDescent="0.2">
      <c r="A2386" t="s">
        <v>5780</v>
      </c>
      <c r="B2386" t="s">
        <v>5781</v>
      </c>
      <c r="C2386" t="s">
        <v>5780</v>
      </c>
      <c r="D2386" t="s">
        <v>84</v>
      </c>
      <c r="E2386" t="s">
        <v>89</v>
      </c>
      <c r="F2386" t="s">
        <v>642</v>
      </c>
      <c r="G2386" t="s">
        <v>90</v>
      </c>
      <c r="I2386" t="s">
        <v>91</v>
      </c>
      <c r="J2386" t="s">
        <v>5571</v>
      </c>
      <c r="K2386" t="s">
        <v>1384</v>
      </c>
      <c r="N2386">
        <v>17.587</v>
      </c>
      <c r="O2386">
        <v>12.508465810000001</v>
      </c>
      <c r="P2386">
        <v>15.571999999999999</v>
      </c>
      <c r="Q2386" s="86">
        <v>45434</v>
      </c>
      <c r="S2386">
        <v>1.07</v>
      </c>
      <c r="V2386" t="s">
        <v>5782</v>
      </c>
      <c r="W2386">
        <v>6</v>
      </c>
      <c r="X2386" s="86">
        <v>45709</v>
      </c>
      <c r="Y2386">
        <v>4</v>
      </c>
      <c r="Z2386" s="86">
        <v>45688</v>
      </c>
      <c r="AA2386">
        <v>3</v>
      </c>
      <c r="AB2386">
        <v>3</v>
      </c>
      <c r="AC2386" t="s">
        <v>156</v>
      </c>
    </row>
    <row r="2387" spans="1:29" x14ac:dyDescent="0.2">
      <c r="A2387" t="s">
        <v>5783</v>
      </c>
      <c r="B2387" t="s">
        <v>5784</v>
      </c>
      <c r="C2387" t="s">
        <v>5783</v>
      </c>
      <c r="D2387" t="s">
        <v>84</v>
      </c>
      <c r="E2387" t="s">
        <v>116</v>
      </c>
      <c r="G2387" t="s">
        <v>90</v>
      </c>
      <c r="O2387">
        <v>13.55804695</v>
      </c>
      <c r="P2387">
        <v>9.8460000000000001</v>
      </c>
      <c r="S2387">
        <v>0.17</v>
      </c>
      <c r="W2387">
        <v>6</v>
      </c>
      <c r="X2387" s="86">
        <v>45622</v>
      </c>
      <c r="Y2387">
        <v>4</v>
      </c>
      <c r="Z2387" s="86">
        <v>45688</v>
      </c>
      <c r="AB2387">
        <v>3</v>
      </c>
      <c r="AC2387" t="s">
        <v>156</v>
      </c>
    </row>
    <row r="2388" spans="1:29" x14ac:dyDescent="0.2">
      <c r="A2388" t="s">
        <v>17267</v>
      </c>
      <c r="B2388" t="s">
        <v>17268</v>
      </c>
      <c r="C2388" t="s">
        <v>17267</v>
      </c>
      <c r="D2388" t="s">
        <v>84</v>
      </c>
      <c r="E2388" t="s">
        <v>89</v>
      </c>
      <c r="G2388" t="s">
        <v>90</v>
      </c>
      <c r="H2388" t="s">
        <v>225</v>
      </c>
      <c r="I2388" t="s">
        <v>91</v>
      </c>
      <c r="S2388">
        <v>0.44</v>
      </c>
      <c r="W2388">
        <v>5</v>
      </c>
      <c r="X2388" s="86">
        <v>45747</v>
      </c>
      <c r="AB2388">
        <v>3</v>
      </c>
      <c r="AC2388" t="s">
        <v>156</v>
      </c>
    </row>
    <row r="2389" spans="1:29" x14ac:dyDescent="0.2">
      <c r="A2389" t="s">
        <v>5785</v>
      </c>
      <c r="B2389" t="s">
        <v>5786</v>
      </c>
      <c r="C2389" t="s">
        <v>5785</v>
      </c>
      <c r="D2389" t="s">
        <v>84</v>
      </c>
      <c r="E2389" t="s">
        <v>982</v>
      </c>
      <c r="G2389" t="s">
        <v>90</v>
      </c>
      <c r="I2389" t="s">
        <v>91</v>
      </c>
      <c r="O2389">
        <v>0.22069652100000001</v>
      </c>
      <c r="P2389">
        <v>0.28999999999999998</v>
      </c>
      <c r="S2389">
        <v>0.1</v>
      </c>
      <c r="W2389">
        <v>1</v>
      </c>
      <c r="X2389" s="86">
        <v>45747</v>
      </c>
      <c r="Y2389">
        <v>1</v>
      </c>
      <c r="Z2389" s="86">
        <v>45747</v>
      </c>
      <c r="AB2389">
        <v>1</v>
      </c>
      <c r="AC2389" t="s">
        <v>124</v>
      </c>
    </row>
    <row r="2390" spans="1:29" x14ac:dyDescent="0.2">
      <c r="A2390" t="s">
        <v>17436</v>
      </c>
      <c r="B2390" t="s">
        <v>17437</v>
      </c>
      <c r="C2390" t="s">
        <v>17436</v>
      </c>
      <c r="D2390" t="s">
        <v>84</v>
      </c>
      <c r="E2390" t="s">
        <v>89</v>
      </c>
      <c r="G2390" t="s">
        <v>90</v>
      </c>
      <c r="H2390" t="s">
        <v>225</v>
      </c>
      <c r="I2390" t="s">
        <v>91</v>
      </c>
      <c r="P2390">
        <v>12.032999999999999</v>
      </c>
      <c r="S2390">
        <v>0.27</v>
      </c>
      <c r="W2390">
        <v>6</v>
      </c>
      <c r="X2390" s="86">
        <v>45308</v>
      </c>
      <c r="Y2390">
        <v>5</v>
      </c>
      <c r="Z2390" s="86">
        <v>45308</v>
      </c>
      <c r="AB2390">
        <v>3</v>
      </c>
      <c r="AC2390" t="s">
        <v>156</v>
      </c>
    </row>
    <row r="2391" spans="1:29" x14ac:dyDescent="0.2">
      <c r="A2391" t="s">
        <v>5787</v>
      </c>
      <c r="B2391" t="s">
        <v>5788</v>
      </c>
      <c r="C2391" t="s">
        <v>5787</v>
      </c>
      <c r="D2391" t="s">
        <v>84</v>
      </c>
      <c r="G2391" t="s">
        <v>90</v>
      </c>
      <c r="K2391" t="s">
        <v>688</v>
      </c>
      <c r="N2391">
        <v>16.641999999999999</v>
      </c>
      <c r="O2391">
        <v>13.285177839999999</v>
      </c>
      <c r="P2391">
        <v>10.581</v>
      </c>
      <c r="Q2391" s="86">
        <v>45142</v>
      </c>
      <c r="S2391">
        <v>0.3</v>
      </c>
      <c r="V2391" t="s">
        <v>5789</v>
      </c>
      <c r="W2391">
        <v>6</v>
      </c>
      <c r="X2391" s="86">
        <v>45747</v>
      </c>
      <c r="Y2391">
        <v>4</v>
      </c>
      <c r="Z2391" s="86">
        <v>45747</v>
      </c>
      <c r="AB2391">
        <v>3</v>
      </c>
      <c r="AC2391" t="s">
        <v>156</v>
      </c>
    </row>
    <row r="2392" spans="1:29" x14ac:dyDescent="0.2">
      <c r="A2392" t="s">
        <v>16523</v>
      </c>
      <c r="B2392" t="s">
        <v>16524</v>
      </c>
      <c r="C2392" t="s">
        <v>16523</v>
      </c>
      <c r="D2392" t="s">
        <v>84</v>
      </c>
      <c r="E2392" t="s">
        <v>89</v>
      </c>
      <c r="G2392" t="s">
        <v>90</v>
      </c>
      <c r="I2392" t="s">
        <v>118</v>
      </c>
      <c r="S2392">
        <v>1.1000000000000001</v>
      </c>
      <c r="W2392">
        <v>3</v>
      </c>
      <c r="X2392" s="86">
        <v>45657</v>
      </c>
      <c r="Y2392">
        <v>2</v>
      </c>
      <c r="Z2392" s="86">
        <v>45657</v>
      </c>
      <c r="AB2392">
        <v>2</v>
      </c>
      <c r="AC2392" t="s">
        <v>153</v>
      </c>
    </row>
    <row r="2393" spans="1:29" x14ac:dyDescent="0.2">
      <c r="A2393" t="s">
        <v>5790</v>
      </c>
      <c r="B2393" t="s">
        <v>5791</v>
      </c>
      <c r="C2393" t="s">
        <v>5790</v>
      </c>
      <c r="D2393" t="s">
        <v>84</v>
      </c>
      <c r="E2393" t="s">
        <v>1465</v>
      </c>
      <c r="G2393" t="s">
        <v>90</v>
      </c>
      <c r="I2393" t="s">
        <v>91</v>
      </c>
      <c r="N2393">
        <v>8.0449999999999999</v>
      </c>
      <c r="O2393">
        <v>5.43667167</v>
      </c>
      <c r="P2393">
        <v>4.1680000000000001</v>
      </c>
      <c r="S2393">
        <v>0.12</v>
      </c>
      <c r="W2393">
        <v>4</v>
      </c>
      <c r="X2393" s="86">
        <v>45747</v>
      </c>
      <c r="Y2393">
        <v>3</v>
      </c>
      <c r="Z2393" s="86">
        <v>45747</v>
      </c>
      <c r="AB2393">
        <v>3</v>
      </c>
      <c r="AC2393" t="s">
        <v>156</v>
      </c>
    </row>
    <row r="2394" spans="1:29" x14ac:dyDescent="0.2">
      <c r="A2394" t="s">
        <v>5792</v>
      </c>
      <c r="B2394" t="s">
        <v>5793</v>
      </c>
      <c r="C2394" t="s">
        <v>5792</v>
      </c>
      <c r="D2394" t="s">
        <v>84</v>
      </c>
      <c r="E2394" t="s">
        <v>89</v>
      </c>
      <c r="G2394" t="s">
        <v>90</v>
      </c>
      <c r="I2394" t="s">
        <v>91</v>
      </c>
      <c r="S2394">
        <v>1.45</v>
      </c>
      <c r="W2394">
        <v>4</v>
      </c>
      <c r="X2394" s="86">
        <v>45716</v>
      </c>
      <c r="Y2394">
        <v>3</v>
      </c>
      <c r="Z2394" s="86">
        <v>45291</v>
      </c>
      <c r="AB2394">
        <v>3</v>
      </c>
      <c r="AC2394" t="s">
        <v>156</v>
      </c>
    </row>
    <row r="2395" spans="1:29" x14ac:dyDescent="0.2">
      <c r="A2395" t="s">
        <v>5794</v>
      </c>
      <c r="B2395" t="s">
        <v>5795</v>
      </c>
      <c r="C2395" t="s">
        <v>5794</v>
      </c>
      <c r="D2395" t="s">
        <v>84</v>
      </c>
      <c r="E2395" t="s">
        <v>89</v>
      </c>
      <c r="F2395" t="s">
        <v>642</v>
      </c>
      <c r="G2395" t="s">
        <v>90</v>
      </c>
      <c r="I2395" t="s">
        <v>118</v>
      </c>
      <c r="J2395" t="s">
        <v>5571</v>
      </c>
      <c r="K2395" t="s">
        <v>5653</v>
      </c>
      <c r="N2395">
        <v>8.875</v>
      </c>
      <c r="O2395">
        <v>7.1734797410000004</v>
      </c>
      <c r="P2395">
        <v>6.6</v>
      </c>
      <c r="Q2395" s="86">
        <v>45434</v>
      </c>
      <c r="S2395">
        <v>0.66</v>
      </c>
      <c r="W2395">
        <v>4</v>
      </c>
      <c r="X2395" s="86">
        <v>45338</v>
      </c>
      <c r="AA2395">
        <v>3</v>
      </c>
      <c r="AB2395">
        <v>3</v>
      </c>
      <c r="AC2395" t="s">
        <v>156</v>
      </c>
    </row>
    <row r="2396" spans="1:29" x14ac:dyDescent="0.2">
      <c r="A2396" t="s">
        <v>5796</v>
      </c>
      <c r="B2396" t="s">
        <v>5797</v>
      </c>
      <c r="C2396" t="s">
        <v>5796</v>
      </c>
      <c r="D2396" t="s">
        <v>84</v>
      </c>
      <c r="E2396" t="s">
        <v>89</v>
      </c>
      <c r="G2396" t="s">
        <v>90</v>
      </c>
      <c r="I2396" t="s">
        <v>91</v>
      </c>
      <c r="J2396" t="s">
        <v>5571</v>
      </c>
      <c r="O2396">
        <v>4.3419244560000001</v>
      </c>
      <c r="P2396">
        <v>3.6760000000000002</v>
      </c>
      <c r="Q2396" s="86">
        <v>45434</v>
      </c>
      <c r="W2396">
        <v>4</v>
      </c>
      <c r="X2396" s="86">
        <v>45716</v>
      </c>
      <c r="Y2396">
        <v>3</v>
      </c>
      <c r="Z2396" s="86">
        <v>45716</v>
      </c>
      <c r="AA2396">
        <v>3</v>
      </c>
      <c r="AB2396">
        <v>3</v>
      </c>
      <c r="AC2396" t="s">
        <v>156</v>
      </c>
    </row>
    <row r="2397" spans="1:29" x14ac:dyDescent="0.2">
      <c r="A2397" t="s">
        <v>17536</v>
      </c>
      <c r="B2397" t="s">
        <v>17537</v>
      </c>
      <c r="C2397" t="s">
        <v>17536</v>
      </c>
      <c r="D2397" t="s">
        <v>84</v>
      </c>
      <c r="E2397" t="s">
        <v>89</v>
      </c>
      <c r="G2397" t="s">
        <v>90</v>
      </c>
      <c r="H2397" t="s">
        <v>17533</v>
      </c>
      <c r="I2397" t="s">
        <v>341</v>
      </c>
      <c r="S2397">
        <v>0.79</v>
      </c>
      <c r="Y2397">
        <v>4</v>
      </c>
      <c r="Z2397" s="86">
        <v>45625</v>
      </c>
      <c r="AB2397">
        <v>3</v>
      </c>
      <c r="AC2397" t="s">
        <v>156</v>
      </c>
    </row>
    <row r="2398" spans="1:29" x14ac:dyDescent="0.2">
      <c r="A2398" t="s">
        <v>17005</v>
      </c>
      <c r="B2398" t="s">
        <v>17006</v>
      </c>
      <c r="C2398" t="s">
        <v>17005</v>
      </c>
      <c r="D2398" t="s">
        <v>84</v>
      </c>
      <c r="E2398" t="s">
        <v>89</v>
      </c>
      <c r="G2398" t="s">
        <v>90</v>
      </c>
      <c r="I2398" t="s">
        <v>341</v>
      </c>
      <c r="P2398">
        <v>3.2959999999999998</v>
      </c>
      <c r="S2398">
        <v>0.7</v>
      </c>
      <c r="W2398">
        <v>4</v>
      </c>
      <c r="X2398" s="86">
        <v>45813</v>
      </c>
      <c r="Y2398">
        <v>3</v>
      </c>
      <c r="Z2398" s="86">
        <v>45813</v>
      </c>
      <c r="AB2398">
        <v>3</v>
      </c>
      <c r="AC2398" t="s">
        <v>156</v>
      </c>
    </row>
    <row r="2399" spans="1:29" x14ac:dyDescent="0.2">
      <c r="A2399" t="s">
        <v>5798</v>
      </c>
      <c r="B2399" t="s">
        <v>5799</v>
      </c>
      <c r="C2399" t="s">
        <v>5798</v>
      </c>
      <c r="D2399" t="s">
        <v>84</v>
      </c>
      <c r="E2399" t="s">
        <v>89</v>
      </c>
      <c r="I2399" t="s">
        <v>91</v>
      </c>
      <c r="J2399" t="s">
        <v>5571</v>
      </c>
      <c r="L2399">
        <v>6.9059999999999997</v>
      </c>
      <c r="M2399">
        <v>7.4104805039999997</v>
      </c>
      <c r="N2399">
        <v>7.6059999999999999</v>
      </c>
      <c r="O2399">
        <v>5.1815345940000004</v>
      </c>
      <c r="P2399">
        <v>3.9470000000000001</v>
      </c>
      <c r="Q2399" s="86">
        <v>45821</v>
      </c>
      <c r="S2399">
        <v>0.26</v>
      </c>
      <c r="T2399">
        <v>0.11</v>
      </c>
      <c r="W2399">
        <v>4</v>
      </c>
      <c r="X2399" s="86">
        <v>45747</v>
      </c>
      <c r="AA2399">
        <v>5</v>
      </c>
      <c r="AB2399">
        <v>3</v>
      </c>
      <c r="AC2399" t="s">
        <v>156</v>
      </c>
    </row>
    <row r="2400" spans="1:29" x14ac:dyDescent="0.2">
      <c r="A2400" t="s">
        <v>5800</v>
      </c>
      <c r="B2400" t="s">
        <v>5801</v>
      </c>
      <c r="C2400" t="s">
        <v>5800</v>
      </c>
      <c r="D2400" t="s">
        <v>84</v>
      </c>
      <c r="E2400" t="s">
        <v>116</v>
      </c>
      <c r="G2400" t="s">
        <v>90</v>
      </c>
      <c r="N2400">
        <v>32.584000000000003</v>
      </c>
      <c r="O2400">
        <v>25.770667110000002</v>
      </c>
      <c r="P2400">
        <v>18.995000000000001</v>
      </c>
      <c r="S2400">
        <v>0.35</v>
      </c>
      <c r="W2400">
        <v>7</v>
      </c>
      <c r="X2400" s="86">
        <v>45716</v>
      </c>
      <c r="Y2400">
        <v>5</v>
      </c>
      <c r="Z2400" s="86">
        <v>45747</v>
      </c>
      <c r="AB2400">
        <v>3</v>
      </c>
      <c r="AC2400" t="s">
        <v>156</v>
      </c>
    </row>
    <row r="2401" spans="1:29" x14ac:dyDescent="0.2">
      <c r="A2401" t="s">
        <v>5802</v>
      </c>
      <c r="B2401" t="s">
        <v>5803</v>
      </c>
      <c r="C2401" t="s">
        <v>5802</v>
      </c>
      <c r="D2401" t="s">
        <v>84</v>
      </c>
      <c r="E2401" t="s">
        <v>89</v>
      </c>
      <c r="G2401" t="s">
        <v>699</v>
      </c>
      <c r="I2401" t="s">
        <v>341</v>
      </c>
      <c r="J2401" t="s">
        <v>5571</v>
      </c>
      <c r="N2401">
        <v>7.6390000000000002</v>
      </c>
      <c r="O2401">
        <v>4.6752334600000003</v>
      </c>
      <c r="P2401">
        <v>2.4630000000000001</v>
      </c>
      <c r="Q2401" s="86">
        <v>45434</v>
      </c>
      <c r="S2401">
        <v>0.57999999999999996</v>
      </c>
      <c r="U2401">
        <v>5</v>
      </c>
      <c r="V2401" t="s">
        <v>5804</v>
      </c>
      <c r="W2401">
        <v>4</v>
      </c>
      <c r="X2401" s="86">
        <v>45777</v>
      </c>
      <c r="Y2401">
        <v>2</v>
      </c>
      <c r="Z2401" s="86">
        <v>45777</v>
      </c>
      <c r="AA2401">
        <v>3</v>
      </c>
      <c r="AB2401">
        <v>2</v>
      </c>
      <c r="AC2401" t="s">
        <v>153</v>
      </c>
    </row>
    <row r="2402" spans="1:29" x14ac:dyDescent="0.2">
      <c r="A2402" t="s">
        <v>5805</v>
      </c>
      <c r="B2402" t="s">
        <v>5806</v>
      </c>
      <c r="C2402" t="s">
        <v>5805</v>
      </c>
      <c r="D2402" t="s">
        <v>84</v>
      </c>
      <c r="E2402" t="s">
        <v>116</v>
      </c>
      <c r="G2402" t="s">
        <v>90</v>
      </c>
      <c r="H2402" t="s">
        <v>150</v>
      </c>
      <c r="O2402">
        <v>4.9988399460000004</v>
      </c>
      <c r="P2402">
        <v>8.9559999999999995</v>
      </c>
      <c r="S2402">
        <v>0.22</v>
      </c>
      <c r="W2402">
        <v>4</v>
      </c>
      <c r="X2402" s="86">
        <v>45747</v>
      </c>
      <c r="Y2402">
        <v>3</v>
      </c>
      <c r="Z2402" s="86">
        <v>45747</v>
      </c>
      <c r="AB2402">
        <v>3</v>
      </c>
      <c r="AC2402" t="s">
        <v>156</v>
      </c>
    </row>
    <row r="2403" spans="1:29" x14ac:dyDescent="0.2">
      <c r="A2403" t="s">
        <v>5807</v>
      </c>
      <c r="B2403" t="s">
        <v>5808</v>
      </c>
      <c r="C2403" t="s">
        <v>5807</v>
      </c>
      <c r="D2403" t="s">
        <v>84</v>
      </c>
      <c r="E2403" t="s">
        <v>89</v>
      </c>
      <c r="G2403" t="s">
        <v>90</v>
      </c>
      <c r="I2403" t="s">
        <v>91</v>
      </c>
      <c r="J2403" t="s">
        <v>5571</v>
      </c>
      <c r="K2403" t="s">
        <v>5704</v>
      </c>
      <c r="L2403">
        <v>20.613</v>
      </c>
      <c r="M2403">
        <v>18.103643430000002</v>
      </c>
      <c r="N2403">
        <v>21.053000000000001</v>
      </c>
      <c r="O2403">
        <v>17.52941216</v>
      </c>
      <c r="P2403">
        <v>17.684999999999999</v>
      </c>
      <c r="Q2403" s="86">
        <v>45821</v>
      </c>
      <c r="S2403">
        <v>0.5</v>
      </c>
      <c r="T2403">
        <v>0.5</v>
      </c>
      <c r="W2403">
        <v>6</v>
      </c>
      <c r="X2403" s="86">
        <v>45747</v>
      </c>
      <c r="Y2403">
        <v>4</v>
      </c>
      <c r="Z2403" s="86">
        <v>45747</v>
      </c>
      <c r="AA2403">
        <v>5</v>
      </c>
      <c r="AB2403">
        <v>3</v>
      </c>
      <c r="AC2403" t="s">
        <v>156</v>
      </c>
    </row>
    <row r="2404" spans="1:29" x14ac:dyDescent="0.2">
      <c r="A2404" t="s">
        <v>17257</v>
      </c>
      <c r="B2404" t="s">
        <v>17258</v>
      </c>
      <c r="C2404" t="s">
        <v>17257</v>
      </c>
      <c r="D2404" t="s">
        <v>84</v>
      </c>
      <c r="E2404" t="s">
        <v>89</v>
      </c>
      <c r="G2404" t="s">
        <v>90</v>
      </c>
      <c r="H2404" t="s">
        <v>225</v>
      </c>
      <c r="I2404" t="s">
        <v>91</v>
      </c>
      <c r="S2404">
        <v>2.0099999999999998</v>
      </c>
      <c r="W2404">
        <v>4</v>
      </c>
      <c r="X2404" s="86">
        <v>45667</v>
      </c>
      <c r="AB2404">
        <v>3</v>
      </c>
      <c r="AC2404" t="s">
        <v>156</v>
      </c>
    </row>
    <row r="2405" spans="1:29" x14ac:dyDescent="0.2">
      <c r="A2405" t="s">
        <v>5809</v>
      </c>
      <c r="B2405" t="s">
        <v>5810</v>
      </c>
      <c r="C2405" t="s">
        <v>5809</v>
      </c>
      <c r="D2405" t="s">
        <v>84</v>
      </c>
      <c r="E2405" t="s">
        <v>89</v>
      </c>
      <c r="G2405" t="s">
        <v>90</v>
      </c>
      <c r="H2405" t="s">
        <v>5811</v>
      </c>
      <c r="I2405" t="s">
        <v>91</v>
      </c>
      <c r="P2405">
        <v>9.8989999999999991</v>
      </c>
      <c r="S2405">
        <v>0.55000000000000004</v>
      </c>
      <c r="W2405">
        <v>5</v>
      </c>
      <c r="X2405" s="86">
        <v>45473</v>
      </c>
      <c r="Y2405">
        <v>4</v>
      </c>
      <c r="Z2405" s="86">
        <v>45473</v>
      </c>
      <c r="AB2405">
        <v>3</v>
      </c>
      <c r="AC2405" t="s">
        <v>156</v>
      </c>
    </row>
    <row r="2406" spans="1:29" x14ac:dyDescent="0.2">
      <c r="A2406" t="s">
        <v>5812</v>
      </c>
      <c r="B2406" t="s">
        <v>5813</v>
      </c>
      <c r="C2406" t="s">
        <v>5812</v>
      </c>
      <c r="D2406" t="s">
        <v>84</v>
      </c>
      <c r="E2406" t="s">
        <v>116</v>
      </c>
      <c r="G2406" t="s">
        <v>90</v>
      </c>
      <c r="H2406" t="s">
        <v>225</v>
      </c>
      <c r="L2406">
        <v>24.1646</v>
      </c>
      <c r="M2406">
        <v>24.530152770000001</v>
      </c>
      <c r="N2406">
        <v>25.211600000000001</v>
      </c>
      <c r="O2406">
        <v>21.27175561</v>
      </c>
      <c r="P2406">
        <v>16.706099999999999</v>
      </c>
      <c r="Q2406" s="86">
        <v>45821</v>
      </c>
      <c r="AB2406">
        <v>4</v>
      </c>
      <c r="AC2406" t="s">
        <v>127</v>
      </c>
    </row>
    <row r="2407" spans="1:29" x14ac:dyDescent="0.2">
      <c r="A2407" t="s">
        <v>5814</v>
      </c>
      <c r="B2407" t="s">
        <v>5815</v>
      </c>
      <c r="C2407" t="s">
        <v>5814</v>
      </c>
      <c r="D2407" t="s">
        <v>84</v>
      </c>
      <c r="E2407" t="s">
        <v>89</v>
      </c>
      <c r="G2407" t="s">
        <v>90</v>
      </c>
      <c r="I2407" t="s">
        <v>91</v>
      </c>
      <c r="S2407">
        <v>1.25</v>
      </c>
      <c r="W2407">
        <v>5</v>
      </c>
      <c r="X2407" s="86">
        <v>45503</v>
      </c>
      <c r="Y2407">
        <v>3</v>
      </c>
      <c r="Z2407" s="86">
        <v>45469</v>
      </c>
      <c r="AB2407">
        <v>3</v>
      </c>
      <c r="AC2407" t="s">
        <v>156</v>
      </c>
    </row>
    <row r="2408" spans="1:29" x14ac:dyDescent="0.2">
      <c r="A2408" t="s">
        <v>17147</v>
      </c>
      <c r="B2408" t="s">
        <v>17148</v>
      </c>
      <c r="C2408" t="s">
        <v>17147</v>
      </c>
      <c r="D2408" t="s">
        <v>84</v>
      </c>
      <c r="E2408" t="s">
        <v>116</v>
      </c>
      <c r="G2408" t="s">
        <v>90</v>
      </c>
      <c r="S2408">
        <v>7.0000000000000007E-2</v>
      </c>
      <c r="W2408">
        <v>1</v>
      </c>
      <c r="X2408" s="86">
        <v>45747</v>
      </c>
      <c r="Y2408">
        <v>1</v>
      </c>
      <c r="Z2408" s="86">
        <v>45747</v>
      </c>
      <c r="AB2408">
        <v>1</v>
      </c>
      <c r="AC2408" t="s">
        <v>124</v>
      </c>
    </row>
    <row r="2409" spans="1:29" x14ac:dyDescent="0.2">
      <c r="A2409" t="s">
        <v>5816</v>
      </c>
      <c r="B2409" t="s">
        <v>5817</v>
      </c>
      <c r="C2409" t="s">
        <v>5816</v>
      </c>
      <c r="D2409" t="s">
        <v>84</v>
      </c>
      <c r="G2409" t="s">
        <v>90</v>
      </c>
      <c r="J2409" t="s">
        <v>643</v>
      </c>
      <c r="O2409">
        <v>21.01491377</v>
      </c>
      <c r="P2409">
        <v>20.722999999999999</v>
      </c>
      <c r="Q2409" s="86">
        <v>44986</v>
      </c>
      <c r="S2409">
        <v>0.5</v>
      </c>
      <c r="V2409" t="s">
        <v>5818</v>
      </c>
      <c r="W2409">
        <v>6</v>
      </c>
      <c r="X2409" s="86">
        <v>45576</v>
      </c>
      <c r="Y2409">
        <v>5</v>
      </c>
      <c r="Z2409" s="86">
        <v>45791</v>
      </c>
      <c r="AB2409">
        <v>3</v>
      </c>
      <c r="AC2409" t="s">
        <v>156</v>
      </c>
    </row>
    <row r="2410" spans="1:29" x14ac:dyDescent="0.2">
      <c r="A2410" t="s">
        <v>5819</v>
      </c>
      <c r="B2410" t="s">
        <v>5820</v>
      </c>
      <c r="C2410" t="s">
        <v>5819</v>
      </c>
      <c r="D2410" t="s">
        <v>84</v>
      </c>
      <c r="E2410" t="s">
        <v>1465</v>
      </c>
      <c r="G2410" t="s">
        <v>5821</v>
      </c>
      <c r="I2410" t="s">
        <v>118</v>
      </c>
      <c r="N2410">
        <v>14.747999999999999</v>
      </c>
      <c r="O2410">
        <v>10.142008219999999</v>
      </c>
      <c r="P2410">
        <v>9.266</v>
      </c>
      <c r="S2410">
        <v>0.72</v>
      </c>
      <c r="W2410">
        <v>6</v>
      </c>
      <c r="X2410" s="86">
        <v>45702</v>
      </c>
      <c r="Y2410">
        <v>4</v>
      </c>
      <c r="Z2410" s="86">
        <v>45657</v>
      </c>
      <c r="AB2410">
        <v>3</v>
      </c>
      <c r="AC2410" t="s">
        <v>156</v>
      </c>
    </row>
    <row r="2411" spans="1:29" x14ac:dyDescent="0.2">
      <c r="A2411" t="s">
        <v>5822</v>
      </c>
      <c r="B2411" t="s">
        <v>5823</v>
      </c>
      <c r="C2411" t="s">
        <v>5822</v>
      </c>
      <c r="D2411" t="s">
        <v>84</v>
      </c>
      <c r="E2411" t="s">
        <v>89</v>
      </c>
      <c r="G2411" t="s">
        <v>90</v>
      </c>
      <c r="I2411" t="s">
        <v>91</v>
      </c>
      <c r="P2411">
        <v>3.9689999999999999</v>
      </c>
      <c r="S2411">
        <v>1.87</v>
      </c>
      <c r="W2411">
        <v>4</v>
      </c>
      <c r="X2411" s="86">
        <v>45769</v>
      </c>
      <c r="Y2411">
        <v>3</v>
      </c>
      <c r="Z2411" s="86">
        <v>45291</v>
      </c>
      <c r="AB2411">
        <v>3</v>
      </c>
      <c r="AC2411" t="s">
        <v>156</v>
      </c>
    </row>
    <row r="2412" spans="1:29" x14ac:dyDescent="0.2">
      <c r="A2412" t="s">
        <v>5824</v>
      </c>
      <c r="B2412" t="s">
        <v>5825</v>
      </c>
      <c r="C2412" t="s">
        <v>5824</v>
      </c>
      <c r="D2412" t="s">
        <v>84</v>
      </c>
      <c r="E2412" t="s">
        <v>89</v>
      </c>
      <c r="F2412" t="s">
        <v>642</v>
      </c>
      <c r="G2412" t="s">
        <v>90</v>
      </c>
      <c r="I2412" t="s">
        <v>91</v>
      </c>
      <c r="J2412" t="s">
        <v>5571</v>
      </c>
      <c r="K2412" t="s">
        <v>5662</v>
      </c>
      <c r="N2412">
        <v>14.752000000000001</v>
      </c>
      <c r="O2412">
        <v>4.7956021299999998</v>
      </c>
      <c r="P2412">
        <v>9.4</v>
      </c>
      <c r="Q2412" s="86">
        <v>45434</v>
      </c>
      <c r="R2412">
        <v>5</v>
      </c>
      <c r="S2412">
        <v>0.65</v>
      </c>
      <c r="T2412">
        <v>0.65</v>
      </c>
      <c r="V2412" t="s">
        <v>5826</v>
      </c>
      <c r="W2412">
        <v>4</v>
      </c>
      <c r="X2412" s="86">
        <v>45747</v>
      </c>
      <c r="Y2412">
        <v>2</v>
      </c>
      <c r="Z2412" s="86">
        <v>45747</v>
      </c>
      <c r="AA2412">
        <v>3</v>
      </c>
      <c r="AB2412">
        <v>2</v>
      </c>
      <c r="AC2412" t="s">
        <v>153</v>
      </c>
    </row>
    <row r="2413" spans="1:29" x14ac:dyDescent="0.2">
      <c r="A2413" t="s">
        <v>5827</v>
      </c>
      <c r="B2413" t="s">
        <v>5828</v>
      </c>
      <c r="C2413" t="s">
        <v>5827</v>
      </c>
      <c r="D2413" t="s">
        <v>84</v>
      </c>
      <c r="E2413" t="s">
        <v>89</v>
      </c>
      <c r="G2413" t="s">
        <v>90</v>
      </c>
      <c r="I2413" t="s">
        <v>91</v>
      </c>
      <c r="S2413">
        <v>0.4</v>
      </c>
      <c r="W2413">
        <v>4</v>
      </c>
      <c r="X2413" s="86">
        <v>45559</v>
      </c>
      <c r="Y2413">
        <v>3</v>
      </c>
      <c r="Z2413" s="86">
        <v>45425</v>
      </c>
      <c r="AB2413">
        <v>3</v>
      </c>
      <c r="AC2413" t="s">
        <v>156</v>
      </c>
    </row>
    <row r="2414" spans="1:29" x14ac:dyDescent="0.2">
      <c r="A2414" t="s">
        <v>5829</v>
      </c>
      <c r="B2414" t="s">
        <v>5830</v>
      </c>
      <c r="C2414" t="s">
        <v>5829</v>
      </c>
      <c r="D2414" t="s">
        <v>84</v>
      </c>
      <c r="E2414" t="s">
        <v>89</v>
      </c>
      <c r="G2414" t="s">
        <v>90</v>
      </c>
      <c r="H2414" t="s">
        <v>2245</v>
      </c>
      <c r="I2414" t="s">
        <v>91</v>
      </c>
      <c r="P2414">
        <v>7.7450000000000001</v>
      </c>
      <c r="S2414">
        <v>0.55000000000000004</v>
      </c>
      <c r="W2414">
        <v>3</v>
      </c>
      <c r="X2414" s="86">
        <v>45769</v>
      </c>
      <c r="Y2414">
        <v>2</v>
      </c>
      <c r="Z2414" s="86">
        <v>45291</v>
      </c>
      <c r="AB2414">
        <v>2</v>
      </c>
      <c r="AC2414" t="s">
        <v>153</v>
      </c>
    </row>
    <row r="2415" spans="1:29" x14ac:dyDescent="0.2">
      <c r="A2415" t="s">
        <v>5831</v>
      </c>
      <c r="B2415" t="s">
        <v>5832</v>
      </c>
      <c r="C2415" t="s">
        <v>5831</v>
      </c>
      <c r="D2415" t="s">
        <v>84</v>
      </c>
      <c r="E2415" t="s">
        <v>116</v>
      </c>
      <c r="G2415" t="s">
        <v>90</v>
      </c>
      <c r="P2415">
        <v>7.4829999999999997</v>
      </c>
      <c r="S2415">
        <v>0.54</v>
      </c>
      <c r="W2415">
        <v>4</v>
      </c>
      <c r="X2415" s="86">
        <v>45747</v>
      </c>
      <c r="Y2415">
        <v>3</v>
      </c>
      <c r="Z2415" s="86">
        <v>45747</v>
      </c>
      <c r="AB2415">
        <v>3</v>
      </c>
      <c r="AC2415" t="s">
        <v>156</v>
      </c>
    </row>
    <row r="2416" spans="1:29" x14ac:dyDescent="0.2">
      <c r="A2416" t="s">
        <v>5833</v>
      </c>
      <c r="B2416" t="s">
        <v>5834</v>
      </c>
      <c r="C2416" t="s">
        <v>5833</v>
      </c>
      <c r="D2416" t="s">
        <v>84</v>
      </c>
      <c r="E2416" t="s">
        <v>116</v>
      </c>
      <c r="G2416" t="s">
        <v>90</v>
      </c>
      <c r="P2416">
        <v>8.85</v>
      </c>
      <c r="S2416">
        <v>0.1</v>
      </c>
      <c r="W2416">
        <v>2</v>
      </c>
      <c r="X2416" s="86">
        <v>45747</v>
      </c>
      <c r="Y2416">
        <v>2</v>
      </c>
      <c r="Z2416" s="86">
        <v>45747</v>
      </c>
      <c r="AB2416">
        <v>2</v>
      </c>
      <c r="AC2416" t="s">
        <v>153</v>
      </c>
    </row>
    <row r="2417" spans="1:29" x14ac:dyDescent="0.2">
      <c r="A2417" t="s">
        <v>5835</v>
      </c>
      <c r="B2417" t="s">
        <v>5836</v>
      </c>
      <c r="C2417" t="s">
        <v>5835</v>
      </c>
      <c r="D2417" t="s">
        <v>84</v>
      </c>
      <c r="E2417" t="s">
        <v>89</v>
      </c>
      <c r="G2417" t="s">
        <v>90</v>
      </c>
      <c r="I2417" t="s">
        <v>118</v>
      </c>
      <c r="J2417" t="s">
        <v>5571</v>
      </c>
      <c r="P2417">
        <v>15.361000000000001</v>
      </c>
      <c r="Q2417" s="86">
        <v>45434</v>
      </c>
      <c r="W2417">
        <v>6</v>
      </c>
      <c r="X2417" s="86">
        <v>45775</v>
      </c>
      <c r="Y2417">
        <v>4</v>
      </c>
      <c r="Z2417" s="86">
        <v>45775</v>
      </c>
      <c r="AA2417">
        <v>3</v>
      </c>
      <c r="AB2417">
        <v>3</v>
      </c>
      <c r="AC2417" t="s">
        <v>156</v>
      </c>
    </row>
    <row r="2418" spans="1:29" x14ac:dyDescent="0.2">
      <c r="A2418" t="s">
        <v>5837</v>
      </c>
      <c r="B2418" t="s">
        <v>5838</v>
      </c>
      <c r="C2418" t="s">
        <v>5837</v>
      </c>
      <c r="D2418" t="s">
        <v>84</v>
      </c>
      <c r="E2418" t="s">
        <v>89</v>
      </c>
      <c r="G2418" t="s">
        <v>90</v>
      </c>
      <c r="I2418" t="s">
        <v>91</v>
      </c>
      <c r="P2418">
        <v>20.577000000000002</v>
      </c>
      <c r="S2418">
        <v>2.0499999999999998</v>
      </c>
      <c r="W2418">
        <v>6</v>
      </c>
      <c r="X2418" s="86">
        <v>45777</v>
      </c>
      <c r="Y2418">
        <v>5</v>
      </c>
      <c r="Z2418" s="86">
        <v>45777</v>
      </c>
      <c r="AB2418">
        <v>3</v>
      </c>
      <c r="AC2418" t="s">
        <v>156</v>
      </c>
    </row>
    <row r="2419" spans="1:29" x14ac:dyDescent="0.2">
      <c r="A2419" t="s">
        <v>5839</v>
      </c>
      <c r="B2419" t="s">
        <v>5840</v>
      </c>
      <c r="C2419" t="s">
        <v>5839</v>
      </c>
      <c r="D2419" t="s">
        <v>84</v>
      </c>
      <c r="E2419" t="s">
        <v>89</v>
      </c>
      <c r="G2419" t="s">
        <v>90</v>
      </c>
      <c r="I2419" t="s">
        <v>341</v>
      </c>
      <c r="S2419">
        <v>0.4</v>
      </c>
      <c r="W2419">
        <v>4</v>
      </c>
      <c r="X2419" s="86">
        <v>45425</v>
      </c>
      <c r="AB2419">
        <v>3</v>
      </c>
      <c r="AC2419" t="s">
        <v>156</v>
      </c>
    </row>
    <row r="2420" spans="1:29" x14ac:dyDescent="0.2">
      <c r="A2420" t="s">
        <v>17560</v>
      </c>
      <c r="B2420" t="s">
        <v>17561</v>
      </c>
      <c r="C2420" t="s">
        <v>17560</v>
      </c>
      <c r="D2420" t="s">
        <v>84</v>
      </c>
      <c r="E2420" t="s">
        <v>89</v>
      </c>
      <c r="G2420" t="s">
        <v>90</v>
      </c>
      <c r="H2420" t="s">
        <v>17533</v>
      </c>
      <c r="I2420" t="s">
        <v>118</v>
      </c>
      <c r="S2420">
        <v>1.3</v>
      </c>
      <c r="Y2420">
        <v>3</v>
      </c>
      <c r="Z2420" s="86">
        <v>45622</v>
      </c>
      <c r="AB2420">
        <v>3</v>
      </c>
      <c r="AC2420" t="s">
        <v>156</v>
      </c>
    </row>
    <row r="2421" spans="1:29" x14ac:dyDescent="0.2">
      <c r="A2421" t="s">
        <v>5841</v>
      </c>
      <c r="B2421" t="s">
        <v>5842</v>
      </c>
      <c r="C2421" t="s">
        <v>5841</v>
      </c>
      <c r="D2421" t="s">
        <v>84</v>
      </c>
      <c r="E2421" t="s">
        <v>116</v>
      </c>
      <c r="G2421" t="s">
        <v>90</v>
      </c>
      <c r="O2421">
        <v>11.07397256</v>
      </c>
      <c r="P2421">
        <v>12.089</v>
      </c>
      <c r="Q2421" s="86">
        <v>45434</v>
      </c>
      <c r="W2421">
        <v>6</v>
      </c>
      <c r="X2421" s="86">
        <v>45699</v>
      </c>
      <c r="Y2421">
        <v>4</v>
      </c>
      <c r="Z2421" s="86">
        <v>45004</v>
      </c>
      <c r="AB2421">
        <v>3</v>
      </c>
      <c r="AC2421" t="s">
        <v>156</v>
      </c>
    </row>
    <row r="2422" spans="1:29" x14ac:dyDescent="0.2">
      <c r="A2422" t="s">
        <v>5843</v>
      </c>
      <c r="B2422" t="s">
        <v>5844</v>
      </c>
      <c r="C2422" t="s">
        <v>5843</v>
      </c>
      <c r="D2422" t="s">
        <v>84</v>
      </c>
      <c r="E2422" t="s">
        <v>89</v>
      </c>
      <c r="G2422" t="s">
        <v>90</v>
      </c>
      <c r="I2422" t="s">
        <v>341</v>
      </c>
      <c r="S2422">
        <v>0.3</v>
      </c>
      <c r="W2422">
        <v>1</v>
      </c>
      <c r="X2422" s="86">
        <v>45425</v>
      </c>
      <c r="Y2422">
        <v>1</v>
      </c>
      <c r="Z2422" s="86">
        <v>45425</v>
      </c>
      <c r="AB2422">
        <v>1</v>
      </c>
      <c r="AC2422" t="s">
        <v>124</v>
      </c>
    </row>
    <row r="2423" spans="1:29" x14ac:dyDescent="0.2">
      <c r="A2423" t="s">
        <v>5845</v>
      </c>
      <c r="B2423" t="s">
        <v>5846</v>
      </c>
      <c r="C2423" t="s">
        <v>5845</v>
      </c>
      <c r="D2423" t="s">
        <v>84</v>
      </c>
      <c r="E2423" t="s">
        <v>89</v>
      </c>
      <c r="G2423" t="s">
        <v>90</v>
      </c>
      <c r="I2423" t="s">
        <v>91</v>
      </c>
      <c r="P2423">
        <v>12.03</v>
      </c>
      <c r="S2423">
        <v>0.32</v>
      </c>
      <c r="W2423">
        <v>6</v>
      </c>
      <c r="X2423" s="86">
        <v>45323</v>
      </c>
      <c r="Y2423">
        <v>5</v>
      </c>
      <c r="Z2423" s="86">
        <v>45308</v>
      </c>
      <c r="AB2423">
        <v>3</v>
      </c>
      <c r="AC2423" t="s">
        <v>156</v>
      </c>
    </row>
    <row r="2424" spans="1:29" x14ac:dyDescent="0.2">
      <c r="A2424" t="s">
        <v>5847</v>
      </c>
      <c r="B2424" t="s">
        <v>5848</v>
      </c>
      <c r="C2424" t="s">
        <v>5847</v>
      </c>
      <c r="D2424" t="s">
        <v>84</v>
      </c>
      <c r="E2424" t="s">
        <v>116</v>
      </c>
      <c r="G2424" t="s">
        <v>90</v>
      </c>
      <c r="O2424">
        <v>22.9222866</v>
      </c>
      <c r="P2424">
        <v>27.087</v>
      </c>
      <c r="S2424">
        <v>0.55000000000000004</v>
      </c>
      <c r="W2424">
        <v>7</v>
      </c>
      <c r="X2424" s="86">
        <v>45694</v>
      </c>
      <c r="Y2424">
        <v>5</v>
      </c>
      <c r="Z2424" s="86">
        <v>45657</v>
      </c>
      <c r="AB2424">
        <v>3</v>
      </c>
      <c r="AC2424" t="s">
        <v>156</v>
      </c>
    </row>
    <row r="2425" spans="1:29" x14ac:dyDescent="0.2">
      <c r="A2425" t="s">
        <v>5849</v>
      </c>
      <c r="B2425" t="s">
        <v>5850</v>
      </c>
      <c r="C2425" t="s">
        <v>5849</v>
      </c>
      <c r="D2425" t="s">
        <v>84</v>
      </c>
      <c r="E2425" t="s">
        <v>89</v>
      </c>
      <c r="G2425" t="s">
        <v>90</v>
      </c>
      <c r="H2425" t="s">
        <v>1989</v>
      </c>
      <c r="I2425" t="s">
        <v>91</v>
      </c>
      <c r="O2425">
        <v>6.1462416119999999</v>
      </c>
      <c r="P2425">
        <v>6.7779999999999996</v>
      </c>
      <c r="S2425">
        <v>1.58</v>
      </c>
      <c r="W2425">
        <v>4</v>
      </c>
      <c r="X2425" s="86">
        <v>45107</v>
      </c>
      <c r="Y2425">
        <v>2</v>
      </c>
      <c r="Z2425" s="86">
        <v>45107</v>
      </c>
      <c r="AB2425">
        <v>2</v>
      </c>
      <c r="AC2425" t="s">
        <v>153</v>
      </c>
    </row>
    <row r="2426" spans="1:29" x14ac:dyDescent="0.2">
      <c r="A2426" t="s">
        <v>5851</v>
      </c>
      <c r="B2426" t="s">
        <v>5852</v>
      </c>
      <c r="C2426" t="s">
        <v>5851</v>
      </c>
      <c r="D2426" t="s">
        <v>84</v>
      </c>
      <c r="E2426" t="s">
        <v>116</v>
      </c>
      <c r="G2426" t="s">
        <v>90</v>
      </c>
      <c r="I2426" t="s">
        <v>118</v>
      </c>
      <c r="J2426" t="s">
        <v>5571</v>
      </c>
      <c r="N2426">
        <v>19.677</v>
      </c>
      <c r="O2426">
        <v>15.77029634</v>
      </c>
      <c r="P2426">
        <v>16.853999999999999</v>
      </c>
      <c r="Q2426" s="86">
        <v>45434</v>
      </c>
      <c r="S2426">
        <v>0.25</v>
      </c>
      <c r="T2426">
        <v>0.25</v>
      </c>
      <c r="V2426" t="s">
        <v>5853</v>
      </c>
      <c r="W2426">
        <v>7</v>
      </c>
      <c r="X2426" s="86">
        <v>45747</v>
      </c>
      <c r="Y2426">
        <v>6</v>
      </c>
      <c r="Z2426" s="86">
        <v>45747</v>
      </c>
      <c r="AA2426">
        <v>3</v>
      </c>
      <c r="AB2426">
        <v>4</v>
      </c>
      <c r="AC2426" t="s">
        <v>127</v>
      </c>
    </row>
    <row r="2427" spans="1:29" x14ac:dyDescent="0.2">
      <c r="A2427" t="s">
        <v>5854</v>
      </c>
      <c r="B2427" t="s">
        <v>5855</v>
      </c>
      <c r="C2427" t="s">
        <v>5854</v>
      </c>
      <c r="D2427" t="s">
        <v>84</v>
      </c>
      <c r="E2427" t="s">
        <v>116</v>
      </c>
      <c r="G2427" t="s">
        <v>90</v>
      </c>
      <c r="O2427">
        <v>15.93645315</v>
      </c>
      <c r="P2427">
        <v>13.625</v>
      </c>
      <c r="S2427">
        <v>0.2</v>
      </c>
      <c r="W2427">
        <v>6</v>
      </c>
      <c r="X2427" s="86">
        <v>45626</v>
      </c>
      <c r="Y2427">
        <v>5</v>
      </c>
      <c r="Z2427" s="86">
        <v>45747</v>
      </c>
      <c r="AB2427">
        <v>3</v>
      </c>
      <c r="AC2427" t="s">
        <v>156</v>
      </c>
    </row>
    <row r="2428" spans="1:29" x14ac:dyDescent="0.2">
      <c r="A2428" t="s">
        <v>17009</v>
      </c>
      <c r="B2428" t="s">
        <v>17010</v>
      </c>
      <c r="C2428" t="s">
        <v>17009</v>
      </c>
      <c r="D2428" t="s">
        <v>84</v>
      </c>
      <c r="E2428" t="s">
        <v>89</v>
      </c>
      <c r="G2428" t="s">
        <v>90</v>
      </c>
      <c r="I2428" t="s">
        <v>91</v>
      </c>
      <c r="S2428">
        <v>0.7</v>
      </c>
      <c r="W2428">
        <v>4</v>
      </c>
      <c r="X2428" s="86">
        <v>45813</v>
      </c>
      <c r="Y2428">
        <v>3</v>
      </c>
      <c r="Z2428" s="86">
        <v>45813</v>
      </c>
      <c r="AB2428">
        <v>3</v>
      </c>
      <c r="AC2428" t="s">
        <v>156</v>
      </c>
    </row>
    <row r="2429" spans="1:29" x14ac:dyDescent="0.2">
      <c r="A2429" t="s">
        <v>5856</v>
      </c>
      <c r="B2429" t="s">
        <v>5857</v>
      </c>
      <c r="C2429" t="s">
        <v>5856</v>
      </c>
      <c r="D2429" t="s">
        <v>84</v>
      </c>
      <c r="E2429" t="s">
        <v>89</v>
      </c>
      <c r="G2429" t="s">
        <v>90</v>
      </c>
      <c r="L2429">
        <v>14.154</v>
      </c>
      <c r="M2429">
        <v>11.796450979999999</v>
      </c>
      <c r="N2429">
        <v>13.926</v>
      </c>
      <c r="O2429">
        <v>10.1201384</v>
      </c>
      <c r="P2429">
        <v>9.6690000000000005</v>
      </c>
      <c r="Q2429" s="86">
        <v>45821</v>
      </c>
      <c r="S2429">
        <v>1.99</v>
      </c>
      <c r="T2429">
        <v>1.99</v>
      </c>
      <c r="W2429">
        <v>6</v>
      </c>
      <c r="X2429" s="86">
        <v>45706</v>
      </c>
      <c r="Y2429">
        <v>4</v>
      </c>
      <c r="Z2429" s="86">
        <v>45000</v>
      </c>
      <c r="AB2429">
        <v>3</v>
      </c>
      <c r="AC2429" t="s">
        <v>156</v>
      </c>
    </row>
    <row r="2430" spans="1:29" x14ac:dyDescent="0.2">
      <c r="A2430" t="s">
        <v>5858</v>
      </c>
      <c r="B2430" t="s">
        <v>5859</v>
      </c>
      <c r="C2430" t="s">
        <v>5858</v>
      </c>
      <c r="D2430" t="s">
        <v>84</v>
      </c>
      <c r="E2430" t="s">
        <v>116</v>
      </c>
      <c r="G2430" t="s">
        <v>90</v>
      </c>
      <c r="O2430">
        <v>30.50329004</v>
      </c>
      <c r="P2430">
        <v>33.186</v>
      </c>
      <c r="S2430">
        <v>0.7</v>
      </c>
      <c r="W2430">
        <v>7</v>
      </c>
      <c r="X2430" s="86">
        <v>45576</v>
      </c>
      <c r="Y2430">
        <v>5</v>
      </c>
      <c r="Z2430" s="86">
        <v>45791</v>
      </c>
      <c r="AB2430">
        <v>3</v>
      </c>
      <c r="AC2430" t="s">
        <v>156</v>
      </c>
    </row>
    <row r="2431" spans="1:29" x14ac:dyDescent="0.2">
      <c r="A2431" t="s">
        <v>5860</v>
      </c>
      <c r="B2431" t="s">
        <v>5861</v>
      </c>
      <c r="C2431" t="s">
        <v>5860</v>
      </c>
      <c r="D2431" t="s">
        <v>84</v>
      </c>
      <c r="E2431" t="s">
        <v>116</v>
      </c>
      <c r="G2431" t="s">
        <v>90</v>
      </c>
      <c r="I2431" t="s">
        <v>91</v>
      </c>
      <c r="P2431">
        <v>16.486000000000001</v>
      </c>
      <c r="W2431">
        <v>6</v>
      </c>
      <c r="X2431" s="86">
        <v>45716</v>
      </c>
      <c r="Y2431">
        <v>5</v>
      </c>
      <c r="Z2431" s="86">
        <v>45747</v>
      </c>
      <c r="AB2431">
        <v>3</v>
      </c>
      <c r="AC2431" t="s">
        <v>156</v>
      </c>
    </row>
    <row r="2432" spans="1:29" x14ac:dyDescent="0.2">
      <c r="A2432" t="s">
        <v>5862</v>
      </c>
      <c r="B2432" t="s">
        <v>5863</v>
      </c>
      <c r="C2432" t="s">
        <v>5862</v>
      </c>
      <c r="D2432" t="s">
        <v>84</v>
      </c>
      <c r="E2432" t="s">
        <v>89</v>
      </c>
      <c r="G2432" t="s">
        <v>90</v>
      </c>
      <c r="I2432" t="s">
        <v>91</v>
      </c>
      <c r="N2432">
        <v>23.658000000000001</v>
      </c>
      <c r="O2432">
        <v>13.05500009</v>
      </c>
      <c r="P2432">
        <v>14.47</v>
      </c>
      <c r="S2432">
        <v>0.77</v>
      </c>
      <c r="W2432">
        <v>6</v>
      </c>
      <c r="X2432" s="86">
        <v>45707</v>
      </c>
      <c r="Y2432">
        <v>5</v>
      </c>
      <c r="Z2432" s="86">
        <v>45291</v>
      </c>
      <c r="AB2432">
        <v>3</v>
      </c>
      <c r="AC2432" t="s">
        <v>156</v>
      </c>
    </row>
    <row r="2433" spans="1:29" x14ac:dyDescent="0.2">
      <c r="A2433" t="s">
        <v>17546</v>
      </c>
      <c r="B2433" t="s">
        <v>17547</v>
      </c>
      <c r="C2433" t="s">
        <v>17546</v>
      </c>
      <c r="D2433" t="s">
        <v>84</v>
      </c>
      <c r="E2433" t="s">
        <v>89</v>
      </c>
      <c r="G2433" t="s">
        <v>90</v>
      </c>
      <c r="H2433" t="s">
        <v>17533</v>
      </c>
      <c r="I2433" t="s">
        <v>118</v>
      </c>
      <c r="S2433">
        <v>1.36</v>
      </c>
      <c r="Y2433">
        <v>4</v>
      </c>
      <c r="Z2433" s="86">
        <v>45622</v>
      </c>
      <c r="AB2433">
        <v>3</v>
      </c>
      <c r="AC2433" t="s">
        <v>156</v>
      </c>
    </row>
    <row r="2434" spans="1:29" x14ac:dyDescent="0.2">
      <c r="A2434" t="s">
        <v>17514</v>
      </c>
      <c r="B2434" t="s">
        <v>17515</v>
      </c>
      <c r="C2434" t="s">
        <v>17514</v>
      </c>
      <c r="D2434" t="s">
        <v>84</v>
      </c>
      <c r="E2434" t="s">
        <v>89</v>
      </c>
      <c r="G2434" t="s">
        <v>90</v>
      </c>
      <c r="I2434" t="s">
        <v>91</v>
      </c>
      <c r="S2434">
        <v>0.7</v>
      </c>
      <c r="W2434">
        <v>6</v>
      </c>
      <c r="X2434" s="86">
        <v>45657</v>
      </c>
      <c r="Y2434">
        <v>4</v>
      </c>
      <c r="Z2434" s="86">
        <v>45657</v>
      </c>
      <c r="AB2434">
        <v>3</v>
      </c>
      <c r="AC2434" t="s">
        <v>156</v>
      </c>
    </row>
    <row r="2435" spans="1:29" x14ac:dyDescent="0.2">
      <c r="A2435" t="s">
        <v>5864</v>
      </c>
      <c r="B2435" t="s">
        <v>5865</v>
      </c>
      <c r="C2435" t="s">
        <v>5864</v>
      </c>
      <c r="D2435" t="s">
        <v>84</v>
      </c>
      <c r="E2435" t="s">
        <v>116</v>
      </c>
      <c r="G2435" t="s">
        <v>90</v>
      </c>
      <c r="I2435" t="s">
        <v>341</v>
      </c>
      <c r="P2435">
        <v>14.848000000000001</v>
      </c>
      <c r="S2435">
        <v>0.49</v>
      </c>
      <c r="W2435">
        <v>6</v>
      </c>
      <c r="X2435" s="86">
        <v>45707</v>
      </c>
      <c r="Y2435">
        <v>5</v>
      </c>
      <c r="Z2435" s="86">
        <v>45657</v>
      </c>
      <c r="AB2435">
        <v>3</v>
      </c>
      <c r="AC2435" t="s">
        <v>156</v>
      </c>
    </row>
    <row r="2436" spans="1:29" x14ac:dyDescent="0.2">
      <c r="A2436" t="s">
        <v>16001</v>
      </c>
      <c r="B2436" t="s">
        <v>16002</v>
      </c>
      <c r="C2436" t="s">
        <v>16001</v>
      </c>
      <c r="D2436" t="s">
        <v>84</v>
      </c>
      <c r="E2436" t="s">
        <v>89</v>
      </c>
      <c r="G2436" t="s">
        <v>90</v>
      </c>
      <c r="H2436" t="s">
        <v>225</v>
      </c>
      <c r="I2436" t="s">
        <v>91</v>
      </c>
      <c r="S2436">
        <v>0.37</v>
      </c>
      <c r="W2436">
        <v>6</v>
      </c>
      <c r="X2436" s="86">
        <v>45786</v>
      </c>
      <c r="Y2436">
        <v>5</v>
      </c>
      <c r="Z2436" s="86">
        <v>45786</v>
      </c>
      <c r="AB2436">
        <v>3</v>
      </c>
      <c r="AC2436" t="s">
        <v>156</v>
      </c>
    </row>
    <row r="2437" spans="1:29" x14ac:dyDescent="0.2">
      <c r="A2437" t="s">
        <v>17440</v>
      </c>
      <c r="B2437" t="s">
        <v>17441</v>
      </c>
      <c r="C2437" t="s">
        <v>17440</v>
      </c>
      <c r="D2437" t="s">
        <v>84</v>
      </c>
      <c r="E2437" t="s">
        <v>89</v>
      </c>
      <c r="G2437" t="s">
        <v>90</v>
      </c>
      <c r="H2437" t="s">
        <v>225</v>
      </c>
      <c r="I2437" t="s">
        <v>91</v>
      </c>
      <c r="N2437">
        <v>18.565000000000001</v>
      </c>
      <c r="O2437">
        <v>13.067631240000001</v>
      </c>
      <c r="P2437">
        <v>13.286</v>
      </c>
      <c r="S2437">
        <v>0.45</v>
      </c>
      <c r="W2437">
        <v>6</v>
      </c>
      <c r="X2437" s="86">
        <v>45736</v>
      </c>
      <c r="Y2437">
        <v>4</v>
      </c>
      <c r="Z2437" s="86">
        <v>45736</v>
      </c>
      <c r="AB2437">
        <v>3</v>
      </c>
      <c r="AC2437" t="s">
        <v>156</v>
      </c>
    </row>
    <row r="2438" spans="1:29" x14ac:dyDescent="0.2">
      <c r="A2438" t="s">
        <v>17552</v>
      </c>
      <c r="B2438" t="s">
        <v>17553</v>
      </c>
      <c r="C2438" t="s">
        <v>17552</v>
      </c>
      <c r="D2438" t="s">
        <v>84</v>
      </c>
      <c r="E2438" t="s">
        <v>89</v>
      </c>
      <c r="G2438" t="s">
        <v>90</v>
      </c>
      <c r="H2438" t="s">
        <v>17533</v>
      </c>
      <c r="I2438" t="s">
        <v>341</v>
      </c>
      <c r="S2438">
        <v>0.8</v>
      </c>
      <c r="Y2438">
        <v>2</v>
      </c>
      <c r="Z2438" s="86">
        <v>45622</v>
      </c>
      <c r="AB2438">
        <v>2</v>
      </c>
      <c r="AC2438" t="s">
        <v>153</v>
      </c>
    </row>
    <row r="2439" spans="1:29" x14ac:dyDescent="0.2">
      <c r="A2439" t="s">
        <v>5866</v>
      </c>
      <c r="B2439" t="s">
        <v>5867</v>
      </c>
      <c r="C2439" t="s">
        <v>5866</v>
      </c>
      <c r="D2439" t="s">
        <v>84</v>
      </c>
      <c r="E2439" t="s">
        <v>89</v>
      </c>
      <c r="G2439" t="s">
        <v>90</v>
      </c>
      <c r="I2439" t="s">
        <v>91</v>
      </c>
      <c r="P2439">
        <v>8.9290000000000003</v>
      </c>
      <c r="S2439">
        <v>0.61</v>
      </c>
      <c r="W2439">
        <v>5</v>
      </c>
      <c r="X2439" s="86">
        <v>45706</v>
      </c>
      <c r="Y2439">
        <v>4</v>
      </c>
      <c r="Z2439" s="86">
        <v>45401</v>
      </c>
      <c r="AB2439">
        <v>3</v>
      </c>
      <c r="AC2439" t="s">
        <v>156</v>
      </c>
    </row>
    <row r="2440" spans="1:29" x14ac:dyDescent="0.2">
      <c r="A2440" t="s">
        <v>5868</v>
      </c>
      <c r="B2440" t="s">
        <v>5869</v>
      </c>
      <c r="C2440" t="s">
        <v>5868</v>
      </c>
      <c r="D2440" t="s">
        <v>84</v>
      </c>
      <c r="E2440" t="s">
        <v>89</v>
      </c>
      <c r="G2440" t="s">
        <v>90</v>
      </c>
      <c r="I2440" t="s">
        <v>91</v>
      </c>
      <c r="P2440">
        <v>20.547999999999998</v>
      </c>
      <c r="S2440">
        <v>2.88</v>
      </c>
      <c r="W2440">
        <v>6</v>
      </c>
      <c r="X2440" s="86">
        <v>45777</v>
      </c>
      <c r="Y2440">
        <v>5</v>
      </c>
      <c r="Z2440" s="86">
        <v>45777</v>
      </c>
      <c r="AB2440">
        <v>3</v>
      </c>
      <c r="AC2440" t="s">
        <v>156</v>
      </c>
    </row>
    <row r="2441" spans="1:29" x14ac:dyDescent="0.2">
      <c r="A2441" t="s">
        <v>5870</v>
      </c>
      <c r="B2441" t="s">
        <v>5871</v>
      </c>
      <c r="C2441" t="s">
        <v>5870</v>
      </c>
      <c r="D2441" t="s">
        <v>84</v>
      </c>
      <c r="E2441" t="s">
        <v>300</v>
      </c>
      <c r="G2441" t="s">
        <v>90</v>
      </c>
      <c r="I2441" t="s">
        <v>91</v>
      </c>
      <c r="J2441" t="s">
        <v>5571</v>
      </c>
      <c r="K2441" t="s">
        <v>778</v>
      </c>
      <c r="O2441">
        <v>13.040817179999999</v>
      </c>
      <c r="P2441">
        <v>18.271000000000001</v>
      </c>
      <c r="Q2441" s="86">
        <v>45434</v>
      </c>
      <c r="T2441">
        <v>0.25</v>
      </c>
      <c r="V2441" t="s">
        <v>5872</v>
      </c>
      <c r="W2441">
        <v>4</v>
      </c>
      <c r="X2441" s="86">
        <v>45747</v>
      </c>
      <c r="Y2441">
        <v>4</v>
      </c>
      <c r="Z2441" s="86">
        <v>45747</v>
      </c>
      <c r="AA2441">
        <v>3</v>
      </c>
      <c r="AB2441">
        <v>3</v>
      </c>
      <c r="AC2441" t="s">
        <v>156</v>
      </c>
    </row>
    <row r="2442" spans="1:29" x14ac:dyDescent="0.2">
      <c r="A2442" t="s">
        <v>5873</v>
      </c>
      <c r="B2442" t="s">
        <v>5874</v>
      </c>
      <c r="C2442" t="s">
        <v>5873</v>
      </c>
      <c r="D2442" t="s">
        <v>84</v>
      </c>
      <c r="L2442">
        <v>19.225999999999999</v>
      </c>
      <c r="M2442">
        <v>13.885829899999999</v>
      </c>
      <c r="N2442">
        <v>15.778</v>
      </c>
      <c r="O2442">
        <v>10.936652990000001</v>
      </c>
      <c r="P2442">
        <v>11.420999999999999</v>
      </c>
      <c r="Q2442" s="86">
        <v>45821</v>
      </c>
      <c r="W2442">
        <v>6</v>
      </c>
      <c r="X2442" s="86">
        <v>45705</v>
      </c>
      <c r="Y2442">
        <v>4</v>
      </c>
      <c r="Z2442" s="86">
        <v>45291</v>
      </c>
      <c r="AB2442">
        <v>3</v>
      </c>
      <c r="AC2442" t="s">
        <v>156</v>
      </c>
    </row>
    <row r="2443" spans="1:29" x14ac:dyDescent="0.2">
      <c r="A2443" t="s">
        <v>16188</v>
      </c>
      <c r="B2443" t="s">
        <v>16189</v>
      </c>
      <c r="C2443" t="s">
        <v>16188</v>
      </c>
      <c r="D2443" t="s">
        <v>84</v>
      </c>
      <c r="E2443" t="s">
        <v>89</v>
      </c>
      <c r="G2443" t="s">
        <v>90</v>
      </c>
      <c r="H2443" t="s">
        <v>16039</v>
      </c>
      <c r="I2443" t="s">
        <v>91</v>
      </c>
      <c r="L2443">
        <v>6.2809999999999997</v>
      </c>
      <c r="M2443">
        <v>5.9839129990000002</v>
      </c>
      <c r="N2443">
        <v>6.5970000000000004</v>
      </c>
      <c r="O2443">
        <v>6.5684834849999998</v>
      </c>
      <c r="P2443">
        <v>6.6390000000000002</v>
      </c>
      <c r="Q2443" s="86">
        <v>45821</v>
      </c>
      <c r="S2443">
        <v>0.83</v>
      </c>
      <c r="W2443">
        <v>3</v>
      </c>
      <c r="X2443" s="86">
        <v>45688</v>
      </c>
      <c r="AB2443">
        <v>3</v>
      </c>
      <c r="AC2443" t="s">
        <v>156</v>
      </c>
    </row>
    <row r="2444" spans="1:29" x14ac:dyDescent="0.2">
      <c r="A2444" t="s">
        <v>5875</v>
      </c>
      <c r="B2444" t="s">
        <v>5876</v>
      </c>
      <c r="C2444" t="s">
        <v>5875</v>
      </c>
      <c r="D2444" t="s">
        <v>84</v>
      </c>
      <c r="E2444" t="s">
        <v>89</v>
      </c>
      <c r="G2444" t="s">
        <v>90</v>
      </c>
      <c r="I2444" t="s">
        <v>118</v>
      </c>
      <c r="S2444">
        <v>0.3</v>
      </c>
      <c r="W2444">
        <v>1</v>
      </c>
      <c r="X2444" s="86">
        <v>45425</v>
      </c>
      <c r="Y2444">
        <v>1</v>
      </c>
      <c r="Z2444" s="86">
        <v>45425</v>
      </c>
      <c r="AB2444">
        <v>1</v>
      </c>
      <c r="AC2444" t="s">
        <v>124</v>
      </c>
    </row>
    <row r="2445" spans="1:29" x14ac:dyDescent="0.2">
      <c r="A2445" t="s">
        <v>5877</v>
      </c>
      <c r="B2445" t="s">
        <v>5878</v>
      </c>
      <c r="C2445" t="s">
        <v>5877</v>
      </c>
      <c r="D2445" t="s">
        <v>84</v>
      </c>
      <c r="E2445" t="s">
        <v>89</v>
      </c>
      <c r="G2445" t="s">
        <v>699</v>
      </c>
      <c r="I2445" t="s">
        <v>91</v>
      </c>
      <c r="J2445" t="s">
        <v>5571</v>
      </c>
      <c r="N2445">
        <v>7.6420000000000003</v>
      </c>
      <c r="O2445">
        <v>4.6690451360000003</v>
      </c>
      <c r="P2445">
        <v>2.4980000000000002</v>
      </c>
      <c r="Q2445" s="86">
        <v>45434</v>
      </c>
      <c r="S2445">
        <v>0.57999999999999996</v>
      </c>
      <c r="U2445">
        <v>5</v>
      </c>
      <c r="W2445">
        <v>4</v>
      </c>
      <c r="X2445" s="86">
        <v>45777</v>
      </c>
      <c r="Y2445">
        <v>2</v>
      </c>
      <c r="Z2445" s="86">
        <v>45777</v>
      </c>
      <c r="AA2445">
        <v>2</v>
      </c>
      <c r="AB2445">
        <v>2</v>
      </c>
      <c r="AC2445" t="s">
        <v>153</v>
      </c>
    </row>
    <row r="2446" spans="1:29" x14ac:dyDescent="0.2">
      <c r="A2446" t="s">
        <v>5879</v>
      </c>
      <c r="B2446" t="s">
        <v>5880</v>
      </c>
      <c r="C2446" t="s">
        <v>5879</v>
      </c>
      <c r="D2446" t="s">
        <v>84</v>
      </c>
      <c r="E2446" t="s">
        <v>89</v>
      </c>
      <c r="G2446" t="s">
        <v>90</v>
      </c>
      <c r="H2446" t="s">
        <v>5881</v>
      </c>
      <c r="I2446" t="s">
        <v>91</v>
      </c>
      <c r="N2446">
        <v>4.5199999999999996</v>
      </c>
      <c r="O2446">
        <v>4.5206871089999998</v>
      </c>
      <c r="P2446">
        <v>4.1589999999999998</v>
      </c>
      <c r="S2446">
        <v>0.37</v>
      </c>
      <c r="W2446">
        <v>3</v>
      </c>
      <c r="X2446" s="86">
        <v>45747</v>
      </c>
      <c r="Y2446">
        <v>2</v>
      </c>
      <c r="Z2446" s="86">
        <v>45747</v>
      </c>
      <c r="AB2446">
        <v>2</v>
      </c>
      <c r="AC2446" t="s">
        <v>153</v>
      </c>
    </row>
    <row r="2447" spans="1:29" x14ac:dyDescent="0.2">
      <c r="A2447" t="s">
        <v>5882</v>
      </c>
      <c r="B2447" t="s">
        <v>5883</v>
      </c>
      <c r="C2447" t="s">
        <v>5882</v>
      </c>
      <c r="D2447" t="s">
        <v>84</v>
      </c>
      <c r="E2447" t="s">
        <v>89</v>
      </c>
      <c r="G2447" t="s">
        <v>90</v>
      </c>
      <c r="H2447" t="s">
        <v>5884</v>
      </c>
      <c r="I2447" t="s">
        <v>91</v>
      </c>
      <c r="N2447">
        <v>18.565999999999999</v>
      </c>
      <c r="O2447">
        <v>13.06701453</v>
      </c>
      <c r="P2447">
        <v>13.285</v>
      </c>
      <c r="S2447">
        <v>0.5</v>
      </c>
      <c r="W2447">
        <v>6</v>
      </c>
      <c r="X2447" s="86">
        <v>45736</v>
      </c>
      <c r="Y2447">
        <v>4</v>
      </c>
      <c r="Z2447" s="86">
        <v>45736</v>
      </c>
      <c r="AB2447">
        <v>3</v>
      </c>
      <c r="AC2447" t="s">
        <v>156</v>
      </c>
    </row>
    <row r="2448" spans="1:29" x14ac:dyDescent="0.2">
      <c r="A2448" t="s">
        <v>5885</v>
      </c>
      <c r="B2448" t="s">
        <v>5886</v>
      </c>
      <c r="C2448" t="s">
        <v>5885</v>
      </c>
      <c r="D2448" t="s">
        <v>84</v>
      </c>
      <c r="E2448" t="s">
        <v>89</v>
      </c>
      <c r="G2448" t="s">
        <v>90</v>
      </c>
      <c r="I2448" t="s">
        <v>341</v>
      </c>
      <c r="S2448">
        <v>0.4</v>
      </c>
      <c r="W2448">
        <v>4</v>
      </c>
      <c r="X2448" s="86">
        <v>45425</v>
      </c>
      <c r="Y2448">
        <v>3</v>
      </c>
      <c r="Z2448" s="86">
        <v>45425</v>
      </c>
      <c r="AB2448">
        <v>3</v>
      </c>
      <c r="AC2448" t="s">
        <v>156</v>
      </c>
    </row>
    <row r="2449" spans="1:29" x14ac:dyDescent="0.2">
      <c r="A2449" t="s">
        <v>17259</v>
      </c>
      <c r="B2449" t="s">
        <v>17260</v>
      </c>
      <c r="C2449" t="s">
        <v>17259</v>
      </c>
      <c r="D2449" t="s">
        <v>84</v>
      </c>
      <c r="E2449" t="s">
        <v>89</v>
      </c>
      <c r="G2449" t="s">
        <v>90</v>
      </c>
      <c r="H2449" t="s">
        <v>225</v>
      </c>
      <c r="I2449" t="s">
        <v>91</v>
      </c>
      <c r="S2449">
        <v>2.08</v>
      </c>
      <c r="W2449">
        <v>5</v>
      </c>
      <c r="X2449" s="86">
        <v>45667</v>
      </c>
      <c r="AB2449">
        <v>3</v>
      </c>
      <c r="AC2449" t="s">
        <v>156</v>
      </c>
    </row>
    <row r="2450" spans="1:29" x14ac:dyDescent="0.2">
      <c r="A2450" t="s">
        <v>5887</v>
      </c>
      <c r="B2450" t="s">
        <v>5888</v>
      </c>
      <c r="C2450" t="s">
        <v>5887</v>
      </c>
      <c r="D2450" t="s">
        <v>84</v>
      </c>
      <c r="E2450" t="s">
        <v>89</v>
      </c>
      <c r="G2450" t="s">
        <v>90</v>
      </c>
      <c r="I2450" t="s">
        <v>118</v>
      </c>
      <c r="S2450">
        <v>0.3</v>
      </c>
      <c r="W2450">
        <v>1</v>
      </c>
      <c r="X2450" s="86">
        <v>45425</v>
      </c>
      <c r="Y2450">
        <v>1</v>
      </c>
      <c r="Z2450" s="86">
        <v>45425</v>
      </c>
      <c r="AB2450">
        <v>1</v>
      </c>
      <c r="AC2450" t="s">
        <v>124</v>
      </c>
    </row>
    <row r="2451" spans="1:29" x14ac:dyDescent="0.2">
      <c r="A2451" t="s">
        <v>5889</v>
      </c>
      <c r="B2451" t="s">
        <v>5890</v>
      </c>
      <c r="C2451" t="s">
        <v>5889</v>
      </c>
      <c r="D2451" t="s">
        <v>84</v>
      </c>
      <c r="G2451" t="s">
        <v>90</v>
      </c>
      <c r="P2451">
        <v>12.901999999999999</v>
      </c>
      <c r="Q2451" s="86">
        <v>45148</v>
      </c>
      <c r="R2451">
        <v>5</v>
      </c>
      <c r="S2451">
        <v>0.99</v>
      </c>
      <c r="V2451" t="s">
        <v>5891</v>
      </c>
      <c r="W2451">
        <v>7</v>
      </c>
      <c r="X2451" s="86">
        <v>45743</v>
      </c>
      <c r="Y2451">
        <v>5</v>
      </c>
      <c r="Z2451" s="86">
        <v>45291</v>
      </c>
      <c r="AB2451">
        <v>3</v>
      </c>
      <c r="AC2451" t="s">
        <v>156</v>
      </c>
    </row>
    <row r="2452" spans="1:29" x14ac:dyDescent="0.2">
      <c r="A2452" t="s">
        <v>16716</v>
      </c>
      <c r="B2452" t="s">
        <v>16717</v>
      </c>
      <c r="C2452" t="s">
        <v>16716</v>
      </c>
      <c r="D2452" t="s">
        <v>84</v>
      </c>
      <c r="E2452" t="s">
        <v>89</v>
      </c>
      <c r="G2452" t="s">
        <v>90</v>
      </c>
      <c r="H2452" t="s">
        <v>16718</v>
      </c>
      <c r="I2452" t="s">
        <v>91</v>
      </c>
      <c r="S2452">
        <v>1.07</v>
      </c>
      <c r="W2452">
        <v>4</v>
      </c>
      <c r="X2452" s="86">
        <v>45485</v>
      </c>
      <c r="AB2452">
        <v>3</v>
      </c>
      <c r="AC2452" t="s">
        <v>156</v>
      </c>
    </row>
    <row r="2453" spans="1:29" x14ac:dyDescent="0.2">
      <c r="A2453" t="s">
        <v>5892</v>
      </c>
      <c r="B2453" t="s">
        <v>5893</v>
      </c>
      <c r="C2453" t="s">
        <v>5892</v>
      </c>
      <c r="D2453" t="s">
        <v>84</v>
      </c>
      <c r="E2453" t="s">
        <v>89</v>
      </c>
      <c r="G2453" t="s">
        <v>90</v>
      </c>
      <c r="I2453" t="s">
        <v>118</v>
      </c>
      <c r="P2453">
        <v>9.4949999999999992</v>
      </c>
      <c r="S2453">
        <v>1.25</v>
      </c>
      <c r="W2453">
        <v>6</v>
      </c>
      <c r="X2453" s="86">
        <v>45169</v>
      </c>
      <c r="Y2453">
        <v>4</v>
      </c>
      <c r="Z2453" s="86">
        <v>45169</v>
      </c>
      <c r="AB2453">
        <v>3</v>
      </c>
      <c r="AC2453" t="s">
        <v>156</v>
      </c>
    </row>
    <row r="2454" spans="1:29" x14ac:dyDescent="0.2">
      <c r="A2454" t="s">
        <v>5894</v>
      </c>
      <c r="B2454" t="s">
        <v>5895</v>
      </c>
      <c r="C2454" t="s">
        <v>5894</v>
      </c>
      <c r="D2454" t="s">
        <v>84</v>
      </c>
      <c r="E2454" t="s">
        <v>89</v>
      </c>
      <c r="G2454" t="s">
        <v>90</v>
      </c>
      <c r="I2454" t="s">
        <v>91</v>
      </c>
      <c r="O2454">
        <v>3.3476455139999999</v>
      </c>
      <c r="P2454">
        <v>2.0059999999999998</v>
      </c>
      <c r="S2454">
        <v>0.8</v>
      </c>
      <c r="W2454">
        <v>5</v>
      </c>
      <c r="X2454" s="86">
        <v>45813</v>
      </c>
      <c r="Y2454">
        <v>3</v>
      </c>
      <c r="Z2454" s="86">
        <v>45813</v>
      </c>
      <c r="AB2454">
        <v>3</v>
      </c>
      <c r="AC2454" t="s">
        <v>156</v>
      </c>
    </row>
    <row r="2455" spans="1:29" x14ac:dyDescent="0.2">
      <c r="A2455" t="s">
        <v>5896</v>
      </c>
      <c r="B2455" t="s">
        <v>5897</v>
      </c>
      <c r="C2455" t="s">
        <v>5896</v>
      </c>
      <c r="D2455" t="s">
        <v>84</v>
      </c>
      <c r="E2455" t="s">
        <v>89</v>
      </c>
      <c r="G2455" t="s">
        <v>90</v>
      </c>
      <c r="H2455" t="s">
        <v>5898</v>
      </c>
      <c r="I2455" t="s">
        <v>91</v>
      </c>
      <c r="J2455" t="s">
        <v>5571</v>
      </c>
      <c r="L2455">
        <v>17.469000000000001</v>
      </c>
      <c r="M2455">
        <v>15.98143615</v>
      </c>
      <c r="N2455">
        <v>18.975999999999999</v>
      </c>
      <c r="O2455">
        <v>17.902916350000002</v>
      </c>
      <c r="P2455">
        <v>15.272</v>
      </c>
      <c r="Q2455" s="86">
        <v>45821</v>
      </c>
      <c r="S2455">
        <v>0.55000000000000004</v>
      </c>
      <c r="T2455">
        <v>0.45</v>
      </c>
      <c r="W2455">
        <v>6</v>
      </c>
      <c r="X2455" s="86">
        <v>45777</v>
      </c>
      <c r="Y2455">
        <v>5</v>
      </c>
      <c r="Z2455" s="86">
        <v>45777</v>
      </c>
      <c r="AA2455">
        <v>5</v>
      </c>
      <c r="AB2455">
        <v>3</v>
      </c>
      <c r="AC2455" t="s">
        <v>156</v>
      </c>
    </row>
    <row r="2456" spans="1:29" x14ac:dyDescent="0.2">
      <c r="A2456" t="s">
        <v>5899</v>
      </c>
      <c r="B2456" t="s">
        <v>5900</v>
      </c>
      <c r="C2456" t="s">
        <v>5899</v>
      </c>
      <c r="D2456" t="s">
        <v>84</v>
      </c>
      <c r="E2456" t="s">
        <v>116</v>
      </c>
      <c r="G2456" t="s">
        <v>294</v>
      </c>
      <c r="H2456" t="s">
        <v>5901</v>
      </c>
      <c r="O2456">
        <v>75.409949940000004</v>
      </c>
      <c r="P2456">
        <v>59.866</v>
      </c>
      <c r="W2456">
        <v>7</v>
      </c>
      <c r="X2456" s="86">
        <v>45716</v>
      </c>
      <c r="Y2456">
        <v>6</v>
      </c>
      <c r="Z2456" s="86">
        <v>45747</v>
      </c>
    </row>
    <row r="2457" spans="1:29" x14ac:dyDescent="0.2">
      <c r="A2457" t="s">
        <v>5902</v>
      </c>
      <c r="B2457" t="s">
        <v>5903</v>
      </c>
      <c r="C2457" t="s">
        <v>5902</v>
      </c>
      <c r="D2457" t="s">
        <v>84</v>
      </c>
      <c r="E2457" t="s">
        <v>89</v>
      </c>
      <c r="G2457" t="s">
        <v>90</v>
      </c>
      <c r="I2457" t="s">
        <v>91</v>
      </c>
      <c r="P2457">
        <v>14.702999999999999</v>
      </c>
      <c r="S2457">
        <v>0.67</v>
      </c>
      <c r="W2457">
        <v>6</v>
      </c>
      <c r="X2457" s="86">
        <v>45657</v>
      </c>
      <c r="Y2457">
        <v>4</v>
      </c>
      <c r="Z2457" s="86">
        <v>45657</v>
      </c>
      <c r="AB2457">
        <v>3</v>
      </c>
      <c r="AC2457" t="s">
        <v>156</v>
      </c>
    </row>
    <row r="2458" spans="1:29" x14ac:dyDescent="0.2">
      <c r="A2458" t="s">
        <v>5904</v>
      </c>
      <c r="B2458" t="s">
        <v>5905</v>
      </c>
      <c r="C2458" t="s">
        <v>5904</v>
      </c>
      <c r="D2458" t="s">
        <v>84</v>
      </c>
      <c r="E2458" t="s">
        <v>89</v>
      </c>
      <c r="G2458" t="s">
        <v>90</v>
      </c>
      <c r="I2458" t="s">
        <v>91</v>
      </c>
      <c r="S2458">
        <v>0.79</v>
      </c>
      <c r="Y2458">
        <v>4</v>
      </c>
      <c r="Z2458" s="86">
        <v>45517</v>
      </c>
      <c r="AB2458">
        <v>3</v>
      </c>
      <c r="AC2458" t="s">
        <v>156</v>
      </c>
    </row>
    <row r="2459" spans="1:29" x14ac:dyDescent="0.2">
      <c r="A2459" t="s">
        <v>5906</v>
      </c>
      <c r="B2459" t="s">
        <v>5907</v>
      </c>
      <c r="C2459" t="s">
        <v>5906</v>
      </c>
      <c r="D2459" t="s">
        <v>84</v>
      </c>
      <c r="E2459" t="s">
        <v>116</v>
      </c>
      <c r="G2459" t="s">
        <v>90</v>
      </c>
      <c r="I2459" t="s">
        <v>118</v>
      </c>
      <c r="J2459" t="s">
        <v>5571</v>
      </c>
      <c r="L2459">
        <v>21.914300000000001</v>
      </c>
      <c r="M2459">
        <v>19.807569820000001</v>
      </c>
      <c r="N2459">
        <v>18.960999999999999</v>
      </c>
      <c r="O2459">
        <v>16.136335649999999</v>
      </c>
      <c r="P2459">
        <v>15.335900000000001</v>
      </c>
      <c r="Q2459" s="86">
        <v>45821</v>
      </c>
      <c r="V2459" t="s">
        <v>5908</v>
      </c>
      <c r="AA2459">
        <v>2</v>
      </c>
      <c r="AB2459">
        <v>4</v>
      </c>
      <c r="AC2459" t="s">
        <v>127</v>
      </c>
    </row>
    <row r="2460" spans="1:29" x14ac:dyDescent="0.2">
      <c r="A2460" t="s">
        <v>17540</v>
      </c>
      <c r="B2460" t="s">
        <v>17541</v>
      </c>
      <c r="C2460" t="s">
        <v>17540</v>
      </c>
      <c r="D2460" t="s">
        <v>84</v>
      </c>
      <c r="E2460" t="s">
        <v>89</v>
      </c>
      <c r="G2460" t="s">
        <v>90</v>
      </c>
      <c r="H2460" t="s">
        <v>17533</v>
      </c>
      <c r="I2460" t="s">
        <v>118</v>
      </c>
      <c r="S2460">
        <v>0.86</v>
      </c>
      <c r="Y2460">
        <v>3</v>
      </c>
      <c r="Z2460" s="86">
        <v>45622</v>
      </c>
      <c r="AB2460">
        <v>3</v>
      </c>
      <c r="AC2460" t="s">
        <v>156</v>
      </c>
    </row>
    <row r="2461" spans="1:29" x14ac:dyDescent="0.2">
      <c r="A2461" t="s">
        <v>5909</v>
      </c>
      <c r="B2461" t="s">
        <v>5910</v>
      </c>
      <c r="C2461" t="s">
        <v>5909</v>
      </c>
      <c r="D2461" t="s">
        <v>84</v>
      </c>
      <c r="N2461">
        <v>14.670999999999999</v>
      </c>
      <c r="O2461">
        <v>8.0838478909999996</v>
      </c>
      <c r="P2461">
        <v>9.5440000000000005</v>
      </c>
      <c r="Q2461" s="86">
        <v>45434</v>
      </c>
      <c r="W2461">
        <v>5</v>
      </c>
      <c r="X2461" s="86">
        <v>45702</v>
      </c>
      <c r="Y2461">
        <v>4</v>
      </c>
      <c r="Z2461" s="86">
        <v>45657</v>
      </c>
      <c r="AB2461">
        <v>3</v>
      </c>
      <c r="AC2461" t="s">
        <v>156</v>
      </c>
    </row>
    <row r="2462" spans="1:29" x14ac:dyDescent="0.2">
      <c r="A2462" t="s">
        <v>5911</v>
      </c>
      <c r="B2462" t="s">
        <v>5912</v>
      </c>
      <c r="C2462" t="s">
        <v>5911</v>
      </c>
      <c r="D2462" t="s">
        <v>84</v>
      </c>
      <c r="E2462" t="s">
        <v>89</v>
      </c>
      <c r="G2462" t="s">
        <v>90</v>
      </c>
      <c r="I2462" t="s">
        <v>91</v>
      </c>
      <c r="S2462">
        <v>1.1000000000000001</v>
      </c>
      <c r="W2462">
        <v>3</v>
      </c>
      <c r="X2462" s="86">
        <v>45657</v>
      </c>
      <c r="Y2462">
        <v>2</v>
      </c>
      <c r="Z2462" s="86">
        <v>45657</v>
      </c>
      <c r="AB2462">
        <v>2</v>
      </c>
      <c r="AC2462" t="s">
        <v>153</v>
      </c>
    </row>
    <row r="2463" spans="1:29" x14ac:dyDescent="0.2">
      <c r="A2463" t="s">
        <v>5913</v>
      </c>
      <c r="B2463" t="s">
        <v>5914</v>
      </c>
      <c r="C2463" t="s">
        <v>5913</v>
      </c>
      <c r="D2463" t="s">
        <v>84</v>
      </c>
      <c r="E2463" t="s">
        <v>89</v>
      </c>
      <c r="G2463" t="s">
        <v>90</v>
      </c>
      <c r="I2463" t="s">
        <v>91</v>
      </c>
      <c r="S2463">
        <v>1.1000000000000001</v>
      </c>
      <c r="W2463">
        <v>3</v>
      </c>
      <c r="X2463" s="86">
        <v>45657</v>
      </c>
      <c r="Y2463">
        <v>2</v>
      </c>
      <c r="Z2463" s="86">
        <v>45657</v>
      </c>
      <c r="AB2463">
        <v>2</v>
      </c>
      <c r="AC2463" t="s">
        <v>153</v>
      </c>
    </row>
    <row r="2464" spans="1:29" x14ac:dyDescent="0.2">
      <c r="A2464" t="s">
        <v>5915</v>
      </c>
      <c r="B2464" t="s">
        <v>5916</v>
      </c>
      <c r="C2464" t="s">
        <v>5915</v>
      </c>
      <c r="D2464" t="s">
        <v>84</v>
      </c>
      <c r="E2464" t="s">
        <v>89</v>
      </c>
      <c r="G2464" t="s">
        <v>90</v>
      </c>
      <c r="H2464" t="s">
        <v>196</v>
      </c>
      <c r="I2464" t="s">
        <v>118</v>
      </c>
      <c r="P2464">
        <v>14.106</v>
      </c>
      <c r="S2464">
        <v>0.45</v>
      </c>
      <c r="W2464">
        <v>6</v>
      </c>
      <c r="X2464" s="86">
        <v>45702</v>
      </c>
      <c r="Y2464">
        <v>4</v>
      </c>
      <c r="Z2464" s="86">
        <v>45291</v>
      </c>
      <c r="AB2464">
        <v>3</v>
      </c>
      <c r="AC2464" t="s">
        <v>156</v>
      </c>
    </row>
    <row r="2465" spans="1:29" x14ac:dyDescent="0.2">
      <c r="A2465" t="s">
        <v>5917</v>
      </c>
      <c r="B2465" t="s">
        <v>5918</v>
      </c>
      <c r="C2465" t="s">
        <v>5917</v>
      </c>
      <c r="D2465" t="s">
        <v>84</v>
      </c>
      <c r="E2465" t="s">
        <v>116</v>
      </c>
      <c r="G2465" t="s">
        <v>90</v>
      </c>
      <c r="S2465">
        <v>0.7</v>
      </c>
      <c r="W2465">
        <v>6</v>
      </c>
      <c r="X2465" s="86">
        <v>45747</v>
      </c>
      <c r="Y2465">
        <v>4</v>
      </c>
      <c r="Z2465" s="86">
        <v>45747</v>
      </c>
      <c r="AB2465">
        <v>3</v>
      </c>
      <c r="AC2465" t="s">
        <v>156</v>
      </c>
    </row>
    <row r="2466" spans="1:29" x14ac:dyDescent="0.2">
      <c r="A2466" t="s">
        <v>5919</v>
      </c>
      <c r="B2466" t="s">
        <v>5920</v>
      </c>
      <c r="C2466" t="s">
        <v>5919</v>
      </c>
      <c r="D2466" t="s">
        <v>84</v>
      </c>
      <c r="E2466" t="s">
        <v>89</v>
      </c>
      <c r="G2466" t="s">
        <v>90</v>
      </c>
      <c r="I2466" t="s">
        <v>341</v>
      </c>
      <c r="S2466">
        <v>0.79</v>
      </c>
      <c r="Y2466">
        <v>4</v>
      </c>
      <c r="Z2466" s="86">
        <v>45517</v>
      </c>
      <c r="AB2466">
        <v>3</v>
      </c>
      <c r="AC2466" t="s">
        <v>156</v>
      </c>
    </row>
    <row r="2467" spans="1:29" x14ac:dyDescent="0.2">
      <c r="A2467" t="s">
        <v>5921</v>
      </c>
      <c r="B2467" t="s">
        <v>5922</v>
      </c>
      <c r="C2467" t="s">
        <v>5921</v>
      </c>
      <c r="D2467" t="s">
        <v>84</v>
      </c>
      <c r="E2467" t="s">
        <v>89</v>
      </c>
      <c r="G2467" t="s">
        <v>90</v>
      </c>
      <c r="I2467" t="s">
        <v>91</v>
      </c>
      <c r="K2467" t="s">
        <v>1187</v>
      </c>
      <c r="O2467">
        <v>10.895908950000001</v>
      </c>
      <c r="P2467">
        <v>11.023999999999999</v>
      </c>
      <c r="Q2467" s="86">
        <v>45434</v>
      </c>
      <c r="V2467" t="s">
        <v>5923</v>
      </c>
      <c r="W2467">
        <v>4</v>
      </c>
      <c r="X2467" s="86">
        <v>45777</v>
      </c>
      <c r="Y2467">
        <v>3</v>
      </c>
      <c r="Z2467" s="86">
        <v>45777</v>
      </c>
      <c r="AA2467">
        <v>3</v>
      </c>
      <c r="AB2467">
        <v>3</v>
      </c>
      <c r="AC2467" t="s">
        <v>156</v>
      </c>
    </row>
    <row r="2468" spans="1:29" x14ac:dyDescent="0.2">
      <c r="A2468" t="s">
        <v>5924</v>
      </c>
      <c r="B2468" t="s">
        <v>5925</v>
      </c>
      <c r="C2468" t="s">
        <v>5924</v>
      </c>
      <c r="D2468" t="s">
        <v>84</v>
      </c>
      <c r="E2468" t="s">
        <v>116</v>
      </c>
      <c r="G2468" t="s">
        <v>90</v>
      </c>
      <c r="H2468" t="s">
        <v>196</v>
      </c>
      <c r="N2468">
        <v>26.567</v>
      </c>
      <c r="O2468">
        <v>24.467521810000001</v>
      </c>
      <c r="P2468">
        <v>23.475000000000001</v>
      </c>
      <c r="S2468">
        <v>0.65</v>
      </c>
      <c r="W2468">
        <v>7</v>
      </c>
      <c r="X2468" s="86">
        <v>45716</v>
      </c>
      <c r="Y2468">
        <v>5</v>
      </c>
      <c r="Z2468" s="86">
        <v>45747</v>
      </c>
      <c r="AB2468">
        <v>3</v>
      </c>
      <c r="AC2468" t="s">
        <v>156</v>
      </c>
    </row>
    <row r="2469" spans="1:29" x14ac:dyDescent="0.2">
      <c r="A2469" t="s">
        <v>5926</v>
      </c>
      <c r="B2469" t="s">
        <v>5927</v>
      </c>
      <c r="C2469" t="s">
        <v>5926</v>
      </c>
      <c r="D2469" t="s">
        <v>84</v>
      </c>
      <c r="E2469" t="s">
        <v>116</v>
      </c>
      <c r="G2469" t="s">
        <v>90</v>
      </c>
      <c r="S2469">
        <v>0.35</v>
      </c>
      <c r="W2469">
        <v>7</v>
      </c>
      <c r="X2469" s="86">
        <v>45657</v>
      </c>
      <c r="Y2469">
        <v>5</v>
      </c>
      <c r="Z2469" s="86">
        <v>45747</v>
      </c>
      <c r="AB2469">
        <v>3</v>
      </c>
      <c r="AC2469" t="s">
        <v>156</v>
      </c>
    </row>
    <row r="2470" spans="1:29" x14ac:dyDescent="0.2">
      <c r="A2470" t="s">
        <v>16592</v>
      </c>
      <c r="B2470" t="s">
        <v>16593</v>
      </c>
      <c r="C2470" t="s">
        <v>16592</v>
      </c>
      <c r="D2470" t="s">
        <v>84</v>
      </c>
      <c r="E2470" t="s">
        <v>89</v>
      </c>
      <c r="G2470" t="s">
        <v>90</v>
      </c>
      <c r="H2470" t="s">
        <v>225</v>
      </c>
      <c r="I2470" t="s">
        <v>91</v>
      </c>
      <c r="P2470">
        <v>2.476</v>
      </c>
      <c r="S2470">
        <v>0.63</v>
      </c>
      <c r="W2470">
        <v>4</v>
      </c>
      <c r="X2470" s="86">
        <v>45702</v>
      </c>
      <c r="Y2470">
        <v>3</v>
      </c>
      <c r="Z2470" s="86">
        <v>45657</v>
      </c>
      <c r="AB2470">
        <v>3</v>
      </c>
      <c r="AC2470" t="s">
        <v>156</v>
      </c>
    </row>
    <row r="2471" spans="1:29" x14ac:dyDescent="0.2">
      <c r="A2471" t="s">
        <v>5928</v>
      </c>
      <c r="B2471" t="s">
        <v>5929</v>
      </c>
      <c r="C2471" t="s">
        <v>5928</v>
      </c>
      <c r="D2471" t="s">
        <v>84</v>
      </c>
      <c r="E2471" t="s">
        <v>89</v>
      </c>
      <c r="G2471" t="s">
        <v>90</v>
      </c>
      <c r="I2471" t="s">
        <v>91</v>
      </c>
      <c r="J2471" t="s">
        <v>5571</v>
      </c>
      <c r="K2471" t="s">
        <v>5653</v>
      </c>
      <c r="P2471">
        <v>10.784000000000001</v>
      </c>
      <c r="Q2471" s="86">
        <v>45154</v>
      </c>
      <c r="T2471">
        <v>0.6</v>
      </c>
      <c r="W2471">
        <v>5</v>
      </c>
      <c r="X2471" s="86">
        <v>45338</v>
      </c>
      <c r="AA2471">
        <v>3</v>
      </c>
      <c r="AB2471">
        <v>3</v>
      </c>
      <c r="AC2471" t="s">
        <v>156</v>
      </c>
    </row>
    <row r="2472" spans="1:29" x14ac:dyDescent="0.2">
      <c r="A2472" t="s">
        <v>5930</v>
      </c>
      <c r="B2472" t="s">
        <v>5931</v>
      </c>
      <c r="C2472" t="s">
        <v>5930</v>
      </c>
      <c r="D2472" t="s">
        <v>84</v>
      </c>
      <c r="E2472" t="s">
        <v>89</v>
      </c>
      <c r="G2472" t="s">
        <v>90</v>
      </c>
      <c r="H2472" t="s">
        <v>2291</v>
      </c>
      <c r="I2472" t="s">
        <v>91</v>
      </c>
      <c r="P2472">
        <v>11.266999999999999</v>
      </c>
      <c r="S2472">
        <v>0.06</v>
      </c>
      <c r="W2472">
        <v>4</v>
      </c>
      <c r="X2472" s="86">
        <v>45707</v>
      </c>
      <c r="Y2472">
        <v>3</v>
      </c>
      <c r="Z2472" s="86">
        <v>45688</v>
      </c>
      <c r="AB2472">
        <v>3</v>
      </c>
      <c r="AC2472" t="s">
        <v>156</v>
      </c>
    </row>
    <row r="2473" spans="1:29" x14ac:dyDescent="0.2">
      <c r="A2473" t="s">
        <v>5932</v>
      </c>
      <c r="B2473" t="s">
        <v>5933</v>
      </c>
      <c r="C2473" t="s">
        <v>5932</v>
      </c>
      <c r="D2473" t="s">
        <v>84</v>
      </c>
      <c r="E2473" t="s">
        <v>89</v>
      </c>
      <c r="F2473" t="s">
        <v>642</v>
      </c>
      <c r="G2473" t="s">
        <v>90</v>
      </c>
      <c r="I2473" t="s">
        <v>91</v>
      </c>
      <c r="J2473" t="s">
        <v>5571</v>
      </c>
      <c r="K2473" t="s">
        <v>5653</v>
      </c>
      <c r="N2473">
        <v>6.5149999999999997</v>
      </c>
      <c r="O2473">
        <v>6.2174471579999997</v>
      </c>
      <c r="P2473">
        <v>7.4269999999999996</v>
      </c>
      <c r="Q2473" s="86">
        <v>45434</v>
      </c>
      <c r="S2473">
        <v>0.66</v>
      </c>
      <c r="W2473">
        <v>4</v>
      </c>
      <c r="X2473" s="86">
        <v>45338</v>
      </c>
      <c r="AA2473">
        <v>2</v>
      </c>
      <c r="AB2473">
        <v>3</v>
      </c>
      <c r="AC2473" t="s">
        <v>156</v>
      </c>
    </row>
    <row r="2474" spans="1:29" x14ac:dyDescent="0.2">
      <c r="A2474" t="s">
        <v>17691</v>
      </c>
      <c r="B2474" t="s">
        <v>17692</v>
      </c>
      <c r="C2474" t="s">
        <v>17691</v>
      </c>
      <c r="D2474" t="s">
        <v>84</v>
      </c>
      <c r="E2474" t="s">
        <v>89</v>
      </c>
      <c r="G2474" t="s">
        <v>90</v>
      </c>
      <c r="H2474" t="s">
        <v>17690</v>
      </c>
      <c r="I2474" t="s">
        <v>91</v>
      </c>
      <c r="N2474">
        <v>4.5599999999999996</v>
      </c>
      <c r="O2474">
        <v>4.5352750850000003</v>
      </c>
      <c r="P2474">
        <v>4.2249999999999996</v>
      </c>
      <c r="S2474">
        <v>0.63</v>
      </c>
      <c r="W2474">
        <v>3</v>
      </c>
      <c r="X2474" s="86">
        <v>45747</v>
      </c>
      <c r="Y2474">
        <v>2</v>
      </c>
      <c r="Z2474" s="86">
        <v>45747</v>
      </c>
      <c r="AB2474">
        <v>2</v>
      </c>
      <c r="AC2474" t="s">
        <v>153</v>
      </c>
    </row>
    <row r="2475" spans="1:29" x14ac:dyDescent="0.2">
      <c r="A2475" t="s">
        <v>5934</v>
      </c>
      <c r="B2475" t="s">
        <v>5935</v>
      </c>
      <c r="C2475" t="s">
        <v>5934</v>
      </c>
      <c r="D2475" t="s">
        <v>84</v>
      </c>
      <c r="E2475" t="s">
        <v>89</v>
      </c>
      <c r="G2475" t="s">
        <v>90</v>
      </c>
      <c r="H2475" t="s">
        <v>5898</v>
      </c>
      <c r="I2475" t="s">
        <v>91</v>
      </c>
      <c r="J2475" t="s">
        <v>5571</v>
      </c>
      <c r="N2475">
        <v>4.4930000000000003</v>
      </c>
      <c r="O2475">
        <v>4.5198649140000002</v>
      </c>
      <c r="P2475">
        <v>4.1449999999999996</v>
      </c>
      <c r="Q2475" s="86">
        <v>45434</v>
      </c>
      <c r="S2475">
        <v>0.37</v>
      </c>
      <c r="W2475">
        <v>3</v>
      </c>
      <c r="X2475" s="86">
        <v>45747</v>
      </c>
      <c r="Y2475">
        <v>2</v>
      </c>
      <c r="Z2475" s="86">
        <v>45747</v>
      </c>
      <c r="AA2475">
        <v>5</v>
      </c>
      <c r="AB2475">
        <v>2</v>
      </c>
      <c r="AC2475" t="s">
        <v>153</v>
      </c>
    </row>
    <row r="2476" spans="1:29" x14ac:dyDescent="0.2">
      <c r="A2476" t="s">
        <v>5936</v>
      </c>
      <c r="B2476" t="s">
        <v>5937</v>
      </c>
      <c r="C2476" t="s">
        <v>5936</v>
      </c>
      <c r="D2476" t="s">
        <v>84</v>
      </c>
      <c r="F2476" t="s">
        <v>642</v>
      </c>
      <c r="G2476" t="s">
        <v>90</v>
      </c>
      <c r="K2476" t="s">
        <v>5653</v>
      </c>
      <c r="N2476">
        <v>7.67</v>
      </c>
      <c r="O2476">
        <v>7.1320431439999998</v>
      </c>
      <c r="P2476">
        <v>8.625</v>
      </c>
      <c r="Q2476" s="86">
        <v>45434</v>
      </c>
      <c r="S2476">
        <v>0.66</v>
      </c>
      <c r="W2476">
        <v>4</v>
      </c>
      <c r="X2476" s="86">
        <v>45338</v>
      </c>
      <c r="AB2476">
        <v>3</v>
      </c>
      <c r="AC2476" t="s">
        <v>156</v>
      </c>
    </row>
    <row r="2477" spans="1:29" x14ac:dyDescent="0.2">
      <c r="A2477" t="s">
        <v>17003</v>
      </c>
      <c r="B2477" t="s">
        <v>17004</v>
      </c>
      <c r="C2477" t="s">
        <v>17003</v>
      </c>
      <c r="D2477" t="s">
        <v>84</v>
      </c>
      <c r="E2477" t="s">
        <v>89</v>
      </c>
      <c r="G2477" t="s">
        <v>90</v>
      </c>
      <c r="I2477" t="s">
        <v>341</v>
      </c>
      <c r="N2477">
        <v>7.8579999999999997</v>
      </c>
      <c r="O2477">
        <v>4.8731429049999999</v>
      </c>
      <c r="P2477">
        <v>3.2949999999999999</v>
      </c>
      <c r="S2477">
        <v>0.71</v>
      </c>
      <c r="W2477">
        <v>4</v>
      </c>
      <c r="X2477" s="86">
        <v>45813</v>
      </c>
      <c r="Y2477">
        <v>3</v>
      </c>
      <c r="Z2477" s="86">
        <v>45813</v>
      </c>
      <c r="AB2477">
        <v>3</v>
      </c>
      <c r="AC2477" t="s">
        <v>156</v>
      </c>
    </row>
    <row r="2478" spans="1:29" x14ac:dyDescent="0.2">
      <c r="A2478" t="s">
        <v>17636</v>
      </c>
      <c r="B2478" t="s">
        <v>17637</v>
      </c>
      <c r="C2478" t="s">
        <v>17636</v>
      </c>
      <c r="D2478" t="s">
        <v>84</v>
      </c>
      <c r="E2478" t="s">
        <v>89</v>
      </c>
      <c r="G2478" t="s">
        <v>90</v>
      </c>
      <c r="I2478" t="s">
        <v>91</v>
      </c>
      <c r="S2478">
        <v>0.77</v>
      </c>
      <c r="W2478">
        <v>6</v>
      </c>
      <c r="X2478" s="86">
        <v>45706</v>
      </c>
      <c r="AB2478">
        <v>4</v>
      </c>
      <c r="AC2478" t="s">
        <v>127</v>
      </c>
    </row>
    <row r="2479" spans="1:29" x14ac:dyDescent="0.2">
      <c r="A2479" t="s">
        <v>5938</v>
      </c>
      <c r="B2479" t="s">
        <v>5939</v>
      </c>
      <c r="C2479" t="s">
        <v>5938</v>
      </c>
      <c r="D2479" t="s">
        <v>84</v>
      </c>
      <c r="E2479" t="s">
        <v>89</v>
      </c>
      <c r="I2479" t="s">
        <v>91</v>
      </c>
      <c r="J2479" t="s">
        <v>5571</v>
      </c>
      <c r="P2479">
        <v>15.912000000000001</v>
      </c>
      <c r="Q2479" s="86">
        <v>45154</v>
      </c>
      <c r="W2479">
        <v>6</v>
      </c>
      <c r="X2479" s="86">
        <v>45657</v>
      </c>
      <c r="Y2479">
        <v>5</v>
      </c>
      <c r="Z2479" s="86">
        <v>45657</v>
      </c>
      <c r="AA2479">
        <v>5</v>
      </c>
      <c r="AB2479">
        <v>3</v>
      </c>
      <c r="AC2479" t="s">
        <v>156</v>
      </c>
    </row>
    <row r="2480" spans="1:29" x14ac:dyDescent="0.2">
      <c r="A2480" t="s">
        <v>5940</v>
      </c>
      <c r="B2480" t="s">
        <v>5941</v>
      </c>
      <c r="C2480" t="s">
        <v>5940</v>
      </c>
      <c r="D2480" t="s">
        <v>84</v>
      </c>
      <c r="E2480" t="s">
        <v>89</v>
      </c>
      <c r="G2480" t="s">
        <v>90</v>
      </c>
      <c r="I2480" t="s">
        <v>91</v>
      </c>
      <c r="M2480">
        <v>15.92136738</v>
      </c>
      <c r="N2480">
        <v>19.542999999999999</v>
      </c>
      <c r="O2480">
        <v>13.881588280000001</v>
      </c>
      <c r="P2480">
        <v>14.108000000000001</v>
      </c>
      <c r="Q2480" s="86">
        <v>45434</v>
      </c>
      <c r="W2480">
        <v>6</v>
      </c>
      <c r="X2480" s="86">
        <v>45702</v>
      </c>
      <c r="Y2480">
        <v>4</v>
      </c>
      <c r="Z2480" s="86">
        <v>45291</v>
      </c>
      <c r="AB2480">
        <v>3</v>
      </c>
      <c r="AC2480" t="s">
        <v>156</v>
      </c>
    </row>
    <row r="2481" spans="1:29" x14ac:dyDescent="0.2">
      <c r="A2481" t="s">
        <v>17568</v>
      </c>
      <c r="B2481" t="s">
        <v>17569</v>
      </c>
      <c r="C2481" t="s">
        <v>17568</v>
      </c>
      <c r="D2481" t="s">
        <v>84</v>
      </c>
      <c r="E2481" t="s">
        <v>89</v>
      </c>
      <c r="G2481" t="s">
        <v>90</v>
      </c>
      <c r="I2481" t="s">
        <v>91</v>
      </c>
      <c r="S2481">
        <v>2.77</v>
      </c>
      <c r="W2481">
        <v>5</v>
      </c>
      <c r="X2481" s="86">
        <v>45777</v>
      </c>
      <c r="Y2481">
        <v>4</v>
      </c>
      <c r="Z2481" s="86">
        <v>45777</v>
      </c>
      <c r="AB2481">
        <v>3</v>
      </c>
      <c r="AC2481" t="s">
        <v>156</v>
      </c>
    </row>
    <row r="2482" spans="1:29" x14ac:dyDescent="0.2">
      <c r="A2482" t="s">
        <v>5942</v>
      </c>
      <c r="B2482" t="s">
        <v>5943</v>
      </c>
      <c r="C2482" t="s">
        <v>5942</v>
      </c>
      <c r="D2482" t="s">
        <v>84</v>
      </c>
      <c r="E2482" t="s">
        <v>89</v>
      </c>
      <c r="F2482" t="s">
        <v>642</v>
      </c>
      <c r="G2482" t="s">
        <v>90</v>
      </c>
      <c r="I2482" t="s">
        <v>91</v>
      </c>
      <c r="J2482" t="s">
        <v>5571</v>
      </c>
      <c r="K2482" t="s">
        <v>5653</v>
      </c>
      <c r="N2482">
        <v>5.4790000000000001</v>
      </c>
      <c r="O2482">
        <v>4.7008340630000003</v>
      </c>
      <c r="P2482">
        <v>4.9050000000000002</v>
      </c>
      <c r="Q2482" s="86">
        <v>45434</v>
      </c>
      <c r="S2482">
        <v>0.79</v>
      </c>
      <c r="W2482">
        <v>4</v>
      </c>
      <c r="X2482" s="86">
        <v>45338</v>
      </c>
      <c r="AA2482">
        <v>2</v>
      </c>
      <c r="AB2482">
        <v>3</v>
      </c>
      <c r="AC2482" t="s">
        <v>156</v>
      </c>
    </row>
    <row r="2483" spans="1:29" x14ac:dyDescent="0.2">
      <c r="A2483" t="s">
        <v>5944</v>
      </c>
      <c r="B2483" t="s">
        <v>5945</v>
      </c>
      <c r="C2483" t="s">
        <v>5944</v>
      </c>
      <c r="D2483" t="s">
        <v>84</v>
      </c>
      <c r="E2483" t="s">
        <v>89</v>
      </c>
      <c r="G2483" t="s">
        <v>90</v>
      </c>
      <c r="I2483" t="s">
        <v>118</v>
      </c>
      <c r="S2483">
        <v>1.45</v>
      </c>
      <c r="W2483">
        <v>6</v>
      </c>
      <c r="X2483" s="86">
        <v>45716</v>
      </c>
      <c r="Y2483">
        <v>5</v>
      </c>
      <c r="Z2483" s="86">
        <v>45291</v>
      </c>
      <c r="AB2483">
        <v>3</v>
      </c>
      <c r="AC2483" t="s">
        <v>156</v>
      </c>
    </row>
    <row r="2484" spans="1:29" x14ac:dyDescent="0.2">
      <c r="A2484" t="s">
        <v>5946</v>
      </c>
      <c r="B2484" t="s">
        <v>5947</v>
      </c>
      <c r="C2484" t="s">
        <v>5946</v>
      </c>
      <c r="D2484" t="s">
        <v>84</v>
      </c>
      <c r="E2484" t="s">
        <v>116</v>
      </c>
      <c r="G2484" t="s">
        <v>90</v>
      </c>
      <c r="P2484">
        <v>9.2289999999999992</v>
      </c>
      <c r="S2484">
        <v>0.35</v>
      </c>
      <c r="W2484">
        <v>6</v>
      </c>
      <c r="X2484" s="86">
        <v>45688</v>
      </c>
      <c r="Y2484">
        <v>4</v>
      </c>
      <c r="Z2484" s="86">
        <v>45808</v>
      </c>
      <c r="AB2484">
        <v>3</v>
      </c>
      <c r="AC2484" t="s">
        <v>156</v>
      </c>
    </row>
    <row r="2485" spans="1:29" x14ac:dyDescent="0.2">
      <c r="A2485" t="s">
        <v>17542</v>
      </c>
      <c r="B2485" t="s">
        <v>17543</v>
      </c>
      <c r="C2485" t="s">
        <v>17542</v>
      </c>
      <c r="D2485" t="s">
        <v>84</v>
      </c>
      <c r="E2485" t="s">
        <v>89</v>
      </c>
      <c r="G2485" t="s">
        <v>90</v>
      </c>
      <c r="H2485" t="s">
        <v>17533</v>
      </c>
      <c r="I2485" t="s">
        <v>91</v>
      </c>
      <c r="S2485">
        <v>0.86</v>
      </c>
      <c r="Y2485">
        <v>3</v>
      </c>
      <c r="Z2485" s="86">
        <v>45622</v>
      </c>
      <c r="AB2485">
        <v>3</v>
      </c>
      <c r="AC2485" t="s">
        <v>156</v>
      </c>
    </row>
    <row r="2486" spans="1:29" x14ac:dyDescent="0.2">
      <c r="A2486" t="s">
        <v>16999</v>
      </c>
      <c r="B2486" t="s">
        <v>17000</v>
      </c>
      <c r="C2486" t="s">
        <v>16999</v>
      </c>
      <c r="D2486" t="s">
        <v>84</v>
      </c>
      <c r="E2486" t="s">
        <v>89</v>
      </c>
      <c r="G2486" t="s">
        <v>90</v>
      </c>
      <c r="I2486" t="s">
        <v>118</v>
      </c>
      <c r="N2486">
        <v>7.8680000000000003</v>
      </c>
      <c r="O2486">
        <v>4.8784435879999997</v>
      </c>
      <c r="P2486">
        <v>3.2570000000000001</v>
      </c>
      <c r="S2486">
        <v>0.7</v>
      </c>
      <c r="W2486">
        <v>4</v>
      </c>
      <c r="X2486" s="86">
        <v>45813</v>
      </c>
      <c r="Y2486">
        <v>3</v>
      </c>
      <c r="Z2486" s="86">
        <v>45813</v>
      </c>
      <c r="AB2486">
        <v>3</v>
      </c>
      <c r="AC2486" t="s">
        <v>156</v>
      </c>
    </row>
    <row r="2487" spans="1:29" x14ac:dyDescent="0.2">
      <c r="A2487" t="s">
        <v>5948</v>
      </c>
      <c r="B2487" t="s">
        <v>5949</v>
      </c>
      <c r="C2487" t="s">
        <v>5948</v>
      </c>
      <c r="D2487" t="s">
        <v>84</v>
      </c>
      <c r="E2487" t="s">
        <v>116</v>
      </c>
      <c r="G2487" t="s">
        <v>90</v>
      </c>
      <c r="H2487" t="s">
        <v>196</v>
      </c>
      <c r="P2487">
        <v>11.993</v>
      </c>
      <c r="S2487">
        <v>0.03</v>
      </c>
      <c r="W2487">
        <v>6</v>
      </c>
      <c r="X2487" s="86">
        <v>45747</v>
      </c>
      <c r="Y2487">
        <v>5</v>
      </c>
      <c r="Z2487" s="86">
        <v>45747</v>
      </c>
      <c r="AB2487">
        <v>3</v>
      </c>
      <c r="AC2487" t="s">
        <v>156</v>
      </c>
    </row>
    <row r="2488" spans="1:29" x14ac:dyDescent="0.2">
      <c r="A2488" t="s">
        <v>17261</v>
      </c>
      <c r="B2488" t="s">
        <v>17262</v>
      </c>
      <c r="C2488" t="s">
        <v>17261</v>
      </c>
      <c r="D2488" t="s">
        <v>84</v>
      </c>
      <c r="E2488" t="s">
        <v>89</v>
      </c>
      <c r="G2488" t="s">
        <v>90</v>
      </c>
      <c r="H2488" t="s">
        <v>225</v>
      </c>
      <c r="I2488" t="s">
        <v>91</v>
      </c>
      <c r="S2488">
        <v>1.78</v>
      </c>
      <c r="W2488">
        <v>5</v>
      </c>
      <c r="X2488" s="86">
        <v>45667</v>
      </c>
      <c r="AB2488">
        <v>3</v>
      </c>
      <c r="AC2488" t="s">
        <v>156</v>
      </c>
    </row>
    <row r="2489" spans="1:29" x14ac:dyDescent="0.2">
      <c r="A2489" t="s">
        <v>5950</v>
      </c>
      <c r="B2489" t="s">
        <v>5951</v>
      </c>
      <c r="C2489" t="s">
        <v>5950</v>
      </c>
      <c r="D2489" t="s">
        <v>84</v>
      </c>
      <c r="E2489" t="s">
        <v>89</v>
      </c>
      <c r="G2489" t="s">
        <v>90</v>
      </c>
      <c r="H2489" t="s">
        <v>5952</v>
      </c>
      <c r="I2489" t="s">
        <v>118</v>
      </c>
      <c r="P2489">
        <v>8.93</v>
      </c>
      <c r="S2489">
        <v>0.61</v>
      </c>
      <c r="W2489">
        <v>6</v>
      </c>
      <c r="X2489" s="86">
        <v>45706</v>
      </c>
      <c r="Y2489">
        <v>4</v>
      </c>
      <c r="Z2489" s="86">
        <v>45401</v>
      </c>
      <c r="AB2489">
        <v>3</v>
      </c>
      <c r="AC2489" t="s">
        <v>156</v>
      </c>
    </row>
    <row r="2490" spans="1:29" x14ac:dyDescent="0.2">
      <c r="A2490" t="s">
        <v>17558</v>
      </c>
      <c r="B2490" t="s">
        <v>17559</v>
      </c>
      <c r="C2490" t="s">
        <v>17558</v>
      </c>
      <c r="D2490" t="s">
        <v>84</v>
      </c>
      <c r="E2490" t="s">
        <v>89</v>
      </c>
      <c r="G2490" t="s">
        <v>90</v>
      </c>
      <c r="H2490" t="s">
        <v>17533</v>
      </c>
      <c r="I2490" t="s">
        <v>341</v>
      </c>
      <c r="S2490">
        <v>0.8</v>
      </c>
      <c r="Y2490">
        <v>3</v>
      </c>
      <c r="Z2490" s="86">
        <v>45622</v>
      </c>
      <c r="AB2490">
        <v>3</v>
      </c>
      <c r="AC2490" t="s">
        <v>156</v>
      </c>
    </row>
    <row r="2491" spans="1:29" x14ac:dyDescent="0.2">
      <c r="A2491" t="s">
        <v>17001</v>
      </c>
      <c r="B2491" t="s">
        <v>17002</v>
      </c>
      <c r="C2491" t="s">
        <v>17001</v>
      </c>
      <c r="D2491" t="s">
        <v>84</v>
      </c>
      <c r="E2491" t="s">
        <v>89</v>
      </c>
      <c r="G2491" t="s">
        <v>90</v>
      </c>
      <c r="I2491" t="s">
        <v>118</v>
      </c>
      <c r="P2491">
        <v>3.2530000000000001</v>
      </c>
      <c r="S2491">
        <v>0.7</v>
      </c>
      <c r="W2491">
        <v>4</v>
      </c>
      <c r="X2491" s="86">
        <v>45813</v>
      </c>
      <c r="Y2491">
        <v>3</v>
      </c>
      <c r="Z2491" s="86">
        <v>45813</v>
      </c>
      <c r="AB2491">
        <v>3</v>
      </c>
      <c r="AC2491" t="s">
        <v>156</v>
      </c>
    </row>
    <row r="2492" spans="1:29" x14ac:dyDescent="0.2">
      <c r="A2492" t="s">
        <v>5953</v>
      </c>
      <c r="B2492" t="s">
        <v>5954</v>
      </c>
      <c r="C2492" t="s">
        <v>5953</v>
      </c>
      <c r="D2492" t="s">
        <v>84</v>
      </c>
      <c r="E2492" t="s">
        <v>116</v>
      </c>
      <c r="G2492" t="s">
        <v>90</v>
      </c>
      <c r="P2492">
        <v>16.387</v>
      </c>
      <c r="W2492">
        <v>7</v>
      </c>
      <c r="X2492" s="86">
        <v>45338</v>
      </c>
      <c r="Y2492">
        <v>5</v>
      </c>
      <c r="Z2492" s="86">
        <v>45657</v>
      </c>
      <c r="AB2492">
        <v>3</v>
      </c>
      <c r="AC2492" t="s">
        <v>156</v>
      </c>
    </row>
    <row r="2493" spans="1:29" x14ac:dyDescent="0.2">
      <c r="A2493" t="s">
        <v>5955</v>
      </c>
      <c r="B2493" t="s">
        <v>5956</v>
      </c>
      <c r="C2493" t="s">
        <v>5955</v>
      </c>
      <c r="D2493" t="s">
        <v>84</v>
      </c>
      <c r="E2493" t="s">
        <v>89</v>
      </c>
      <c r="G2493" t="s">
        <v>90</v>
      </c>
      <c r="I2493" t="s">
        <v>91</v>
      </c>
      <c r="P2493">
        <v>10.425000000000001</v>
      </c>
      <c r="S2493">
        <v>1.67</v>
      </c>
      <c r="W2493">
        <v>5</v>
      </c>
      <c r="X2493" s="86">
        <v>45699</v>
      </c>
      <c r="Y2493">
        <v>4</v>
      </c>
      <c r="Z2493" s="86">
        <v>45657</v>
      </c>
      <c r="AB2493">
        <v>3</v>
      </c>
      <c r="AC2493" t="s">
        <v>156</v>
      </c>
    </row>
    <row r="2494" spans="1:29" x14ac:dyDescent="0.2">
      <c r="A2494" t="s">
        <v>5957</v>
      </c>
      <c r="B2494" t="s">
        <v>5958</v>
      </c>
      <c r="C2494" t="s">
        <v>5957</v>
      </c>
      <c r="D2494" t="s">
        <v>84</v>
      </c>
      <c r="E2494" t="s">
        <v>89</v>
      </c>
      <c r="G2494" t="s">
        <v>90</v>
      </c>
      <c r="H2494" t="s">
        <v>5959</v>
      </c>
      <c r="I2494" t="s">
        <v>91</v>
      </c>
      <c r="O2494">
        <v>12.831626440000001</v>
      </c>
      <c r="P2494">
        <v>13.868</v>
      </c>
      <c r="S2494">
        <v>0.6</v>
      </c>
      <c r="W2494">
        <v>6</v>
      </c>
      <c r="X2494" s="86">
        <v>45291</v>
      </c>
      <c r="Y2494">
        <v>4</v>
      </c>
      <c r="Z2494" s="86">
        <v>45291</v>
      </c>
      <c r="AB2494">
        <v>3</v>
      </c>
      <c r="AC2494" t="s">
        <v>156</v>
      </c>
    </row>
    <row r="2495" spans="1:29" x14ac:dyDescent="0.2">
      <c r="A2495" t="s">
        <v>5960</v>
      </c>
      <c r="B2495" t="s">
        <v>5961</v>
      </c>
      <c r="C2495" t="s">
        <v>5960</v>
      </c>
      <c r="D2495" t="s">
        <v>84</v>
      </c>
      <c r="E2495" t="s">
        <v>89</v>
      </c>
      <c r="I2495" t="s">
        <v>118</v>
      </c>
      <c r="J2495" t="s">
        <v>5571</v>
      </c>
      <c r="L2495">
        <v>17.495000000000001</v>
      </c>
      <c r="M2495">
        <v>17.702485209999999</v>
      </c>
      <c r="N2495">
        <v>18.995999999999999</v>
      </c>
      <c r="O2495">
        <v>17.68281181</v>
      </c>
      <c r="P2495">
        <v>15.115</v>
      </c>
      <c r="Q2495" s="86">
        <v>45821</v>
      </c>
      <c r="S2495">
        <v>0.55000000000000004</v>
      </c>
      <c r="T2495">
        <v>0.45</v>
      </c>
      <c r="W2495">
        <v>6</v>
      </c>
      <c r="X2495" s="86">
        <v>45777</v>
      </c>
      <c r="Y2495">
        <v>5</v>
      </c>
      <c r="Z2495" s="86">
        <v>45777</v>
      </c>
      <c r="AA2495">
        <v>5</v>
      </c>
      <c r="AB2495">
        <v>3</v>
      </c>
      <c r="AC2495" t="s">
        <v>156</v>
      </c>
    </row>
    <row r="2496" spans="1:29" x14ac:dyDescent="0.2">
      <c r="A2496" t="s">
        <v>16246</v>
      </c>
      <c r="B2496" t="s">
        <v>16247</v>
      </c>
      <c r="C2496" t="s">
        <v>16246</v>
      </c>
      <c r="D2496" t="s">
        <v>84</v>
      </c>
      <c r="E2496" t="s">
        <v>89</v>
      </c>
      <c r="G2496" t="s">
        <v>90</v>
      </c>
      <c r="I2496" t="s">
        <v>341</v>
      </c>
      <c r="S2496">
        <v>1.1000000000000001</v>
      </c>
      <c r="W2496">
        <v>3</v>
      </c>
      <c r="X2496" s="86">
        <v>45558</v>
      </c>
      <c r="AB2496">
        <v>3</v>
      </c>
      <c r="AC2496" t="s">
        <v>156</v>
      </c>
    </row>
    <row r="2497" spans="1:29" x14ac:dyDescent="0.2">
      <c r="A2497" t="s">
        <v>5962</v>
      </c>
      <c r="B2497" t="s">
        <v>5963</v>
      </c>
      <c r="C2497" t="s">
        <v>5962</v>
      </c>
      <c r="D2497" t="s">
        <v>84</v>
      </c>
      <c r="E2497" t="s">
        <v>89</v>
      </c>
      <c r="G2497" t="s">
        <v>90</v>
      </c>
      <c r="I2497" t="s">
        <v>118</v>
      </c>
      <c r="S2497">
        <v>0.4</v>
      </c>
      <c r="W2497">
        <v>4</v>
      </c>
      <c r="X2497" s="86">
        <v>45425</v>
      </c>
      <c r="Y2497">
        <v>3</v>
      </c>
      <c r="Z2497" s="86">
        <v>45425</v>
      </c>
      <c r="AB2497">
        <v>3</v>
      </c>
      <c r="AC2497" t="s">
        <v>156</v>
      </c>
    </row>
    <row r="2498" spans="1:29" x14ac:dyDescent="0.2">
      <c r="A2498" t="s">
        <v>5964</v>
      </c>
      <c r="B2498" t="s">
        <v>5965</v>
      </c>
      <c r="C2498" t="s">
        <v>5964</v>
      </c>
      <c r="D2498" t="s">
        <v>84</v>
      </c>
      <c r="E2498" t="s">
        <v>982</v>
      </c>
      <c r="G2498" t="s">
        <v>90</v>
      </c>
      <c r="I2498" t="s">
        <v>91</v>
      </c>
      <c r="L2498">
        <v>0.42899999999999999</v>
      </c>
      <c r="M2498">
        <v>0.40741158700000002</v>
      </c>
      <c r="N2498">
        <v>0.28899999999999998</v>
      </c>
      <c r="O2498">
        <v>0.20666957399999999</v>
      </c>
      <c r="P2498">
        <v>0.27</v>
      </c>
      <c r="Q2498" s="86">
        <v>45821</v>
      </c>
      <c r="S2498">
        <v>0.45</v>
      </c>
      <c r="W2498">
        <v>1</v>
      </c>
      <c r="X2498" s="86">
        <v>45747</v>
      </c>
      <c r="Y2498">
        <v>1</v>
      </c>
      <c r="Z2498" s="86">
        <v>45747</v>
      </c>
      <c r="AB2498">
        <v>1</v>
      </c>
      <c r="AC2498" t="s">
        <v>124</v>
      </c>
    </row>
    <row r="2499" spans="1:29" x14ac:dyDescent="0.2">
      <c r="A2499" t="s">
        <v>5966</v>
      </c>
      <c r="B2499" t="s">
        <v>5967</v>
      </c>
      <c r="C2499" t="s">
        <v>5966</v>
      </c>
      <c r="D2499" t="s">
        <v>84</v>
      </c>
      <c r="E2499" t="s">
        <v>89</v>
      </c>
      <c r="F2499" t="s">
        <v>642</v>
      </c>
      <c r="G2499" t="s">
        <v>90</v>
      </c>
      <c r="I2499" t="s">
        <v>341</v>
      </c>
      <c r="J2499" t="s">
        <v>5571</v>
      </c>
      <c r="K2499" t="s">
        <v>1400</v>
      </c>
      <c r="L2499">
        <v>7.0060000000000002</v>
      </c>
      <c r="M2499">
        <v>7.7843862420000001</v>
      </c>
      <c r="N2499">
        <v>7.625</v>
      </c>
      <c r="O2499">
        <v>7.1456163249999998</v>
      </c>
      <c r="P2499">
        <v>3.4239999999999999</v>
      </c>
      <c r="Q2499" s="86">
        <v>45821</v>
      </c>
      <c r="R2499">
        <v>5</v>
      </c>
      <c r="S2499">
        <v>1.39</v>
      </c>
      <c r="T2499">
        <v>1.25</v>
      </c>
      <c r="V2499" t="s">
        <v>5968</v>
      </c>
      <c r="W2499">
        <v>4</v>
      </c>
      <c r="X2499" s="86">
        <v>45698</v>
      </c>
      <c r="Y2499">
        <v>3</v>
      </c>
      <c r="Z2499" s="86">
        <v>45657</v>
      </c>
      <c r="AA2499">
        <v>2</v>
      </c>
      <c r="AB2499">
        <v>3</v>
      </c>
      <c r="AC2499" t="s">
        <v>156</v>
      </c>
    </row>
    <row r="2500" spans="1:29" x14ac:dyDescent="0.2">
      <c r="A2500" t="s">
        <v>5969</v>
      </c>
      <c r="B2500" t="s">
        <v>5970</v>
      </c>
      <c r="C2500" t="s">
        <v>5969</v>
      </c>
      <c r="D2500" t="s">
        <v>84</v>
      </c>
      <c r="E2500" t="s">
        <v>982</v>
      </c>
      <c r="F2500" t="s">
        <v>642</v>
      </c>
      <c r="G2500" t="s">
        <v>90</v>
      </c>
      <c r="K2500" t="s">
        <v>1236</v>
      </c>
      <c r="L2500">
        <v>0.60299999999999998</v>
      </c>
      <c r="M2500">
        <v>0.56982934500000004</v>
      </c>
      <c r="N2500">
        <v>0.39700000000000002</v>
      </c>
      <c r="O2500">
        <v>0.28799060300000001</v>
      </c>
      <c r="P2500">
        <v>0.36699999999999999</v>
      </c>
      <c r="Q2500" s="86">
        <v>45821</v>
      </c>
      <c r="S2500">
        <v>0.15</v>
      </c>
      <c r="V2500" t="s">
        <v>5971</v>
      </c>
      <c r="W2500">
        <v>1</v>
      </c>
      <c r="X2500" s="86">
        <v>45688</v>
      </c>
      <c r="Y2500">
        <v>1</v>
      </c>
      <c r="Z2500" s="86">
        <v>44897</v>
      </c>
      <c r="AB2500">
        <v>1</v>
      </c>
      <c r="AC2500" t="s">
        <v>124</v>
      </c>
    </row>
    <row r="2501" spans="1:29" x14ac:dyDescent="0.2">
      <c r="A2501" t="s">
        <v>5972</v>
      </c>
      <c r="B2501" t="s">
        <v>5973</v>
      </c>
      <c r="C2501" t="s">
        <v>5972</v>
      </c>
      <c r="D2501" t="s">
        <v>84</v>
      </c>
      <c r="E2501" t="s">
        <v>89</v>
      </c>
      <c r="F2501" t="s">
        <v>642</v>
      </c>
      <c r="G2501" t="s">
        <v>90</v>
      </c>
      <c r="I2501" t="s">
        <v>91</v>
      </c>
      <c r="K2501" t="s">
        <v>1716</v>
      </c>
      <c r="Q2501" s="86">
        <v>45154</v>
      </c>
      <c r="V2501" t="s">
        <v>5974</v>
      </c>
      <c r="AA2501">
        <v>2</v>
      </c>
      <c r="AB2501">
        <v>5</v>
      </c>
      <c r="AC2501" t="s">
        <v>86</v>
      </c>
    </row>
    <row r="2502" spans="1:29" x14ac:dyDescent="0.2">
      <c r="A2502" t="s">
        <v>5975</v>
      </c>
      <c r="B2502" t="s">
        <v>5976</v>
      </c>
      <c r="C2502" t="s">
        <v>5975</v>
      </c>
      <c r="D2502" t="s">
        <v>84</v>
      </c>
      <c r="E2502" t="s">
        <v>89</v>
      </c>
      <c r="G2502" t="s">
        <v>90</v>
      </c>
      <c r="I2502" t="s">
        <v>118</v>
      </c>
      <c r="J2502" t="s">
        <v>5571</v>
      </c>
      <c r="L2502">
        <v>23.408000000000001</v>
      </c>
      <c r="M2502">
        <v>24.898516950000001</v>
      </c>
      <c r="N2502">
        <v>25.518000000000001</v>
      </c>
      <c r="O2502">
        <v>23.437008129999999</v>
      </c>
      <c r="P2502">
        <v>25.076000000000001</v>
      </c>
      <c r="Q2502" s="86">
        <v>45821</v>
      </c>
      <c r="R2502">
        <v>5</v>
      </c>
      <c r="S2502">
        <v>1.62</v>
      </c>
      <c r="T2502">
        <v>1.5</v>
      </c>
      <c r="V2502" t="s">
        <v>5977</v>
      </c>
      <c r="W2502">
        <v>7</v>
      </c>
      <c r="X2502" s="86">
        <v>45777</v>
      </c>
      <c r="Y2502">
        <v>5</v>
      </c>
      <c r="Z2502" s="86">
        <v>45777</v>
      </c>
      <c r="AA2502">
        <v>3</v>
      </c>
      <c r="AB2502">
        <v>3</v>
      </c>
      <c r="AC2502" t="s">
        <v>156</v>
      </c>
    </row>
    <row r="2503" spans="1:29" x14ac:dyDescent="0.2">
      <c r="A2503" t="s">
        <v>5978</v>
      </c>
      <c r="B2503" t="s">
        <v>5976</v>
      </c>
      <c r="C2503" t="s">
        <v>5978</v>
      </c>
      <c r="D2503" t="s">
        <v>84</v>
      </c>
      <c r="E2503" t="s">
        <v>89</v>
      </c>
      <c r="F2503" t="s">
        <v>642</v>
      </c>
      <c r="G2503" t="s">
        <v>90</v>
      </c>
      <c r="I2503" t="s">
        <v>91</v>
      </c>
      <c r="J2503" t="s">
        <v>5571</v>
      </c>
      <c r="K2503" t="s">
        <v>1187</v>
      </c>
      <c r="M2503">
        <v>22.95324866</v>
      </c>
      <c r="O2503">
        <v>22.550446640000001</v>
      </c>
      <c r="Q2503" s="86">
        <v>45434</v>
      </c>
      <c r="S2503">
        <v>1.62</v>
      </c>
      <c r="T2503">
        <v>1.5</v>
      </c>
      <c r="V2503" t="s">
        <v>5979</v>
      </c>
      <c r="Y2503">
        <v>5</v>
      </c>
      <c r="Z2503" s="86">
        <v>45777</v>
      </c>
      <c r="AA2503">
        <v>4</v>
      </c>
      <c r="AB2503">
        <v>3</v>
      </c>
      <c r="AC2503" t="s">
        <v>156</v>
      </c>
    </row>
    <row r="2504" spans="1:29" x14ac:dyDescent="0.2">
      <c r="A2504" t="s">
        <v>5980</v>
      </c>
      <c r="B2504" t="s">
        <v>5981</v>
      </c>
      <c r="C2504" t="s">
        <v>5980</v>
      </c>
      <c r="D2504" t="s">
        <v>84</v>
      </c>
      <c r="E2504" t="s">
        <v>982</v>
      </c>
      <c r="G2504" t="s">
        <v>90</v>
      </c>
      <c r="I2504" t="s">
        <v>91</v>
      </c>
      <c r="L2504">
        <v>0.65</v>
      </c>
      <c r="M2504">
        <v>0.600140016</v>
      </c>
      <c r="N2504">
        <v>0.371</v>
      </c>
      <c r="O2504">
        <v>0.11073730900000001</v>
      </c>
      <c r="P2504">
        <v>0.10100000000000001</v>
      </c>
      <c r="Q2504" s="86">
        <v>45821</v>
      </c>
      <c r="S2504">
        <v>0.2</v>
      </c>
      <c r="W2504">
        <v>1</v>
      </c>
      <c r="X2504" s="86">
        <v>45807</v>
      </c>
      <c r="Y2504">
        <v>1</v>
      </c>
      <c r="Z2504" s="86">
        <v>44897</v>
      </c>
      <c r="AB2504">
        <v>1</v>
      </c>
      <c r="AC2504" t="s">
        <v>124</v>
      </c>
    </row>
    <row r="2505" spans="1:29" x14ac:dyDescent="0.2">
      <c r="A2505" t="s">
        <v>5982</v>
      </c>
      <c r="B2505" t="s">
        <v>5983</v>
      </c>
      <c r="C2505" t="s">
        <v>5982</v>
      </c>
      <c r="D2505" t="s">
        <v>84</v>
      </c>
      <c r="E2505" t="s">
        <v>982</v>
      </c>
      <c r="G2505" t="s">
        <v>90</v>
      </c>
      <c r="L2505">
        <v>0.629</v>
      </c>
      <c r="M2505">
        <v>0.58586628200000002</v>
      </c>
      <c r="N2505">
        <v>0.374</v>
      </c>
      <c r="O2505">
        <v>0.109179812</v>
      </c>
      <c r="P2505">
        <v>9.9000000000000005E-2</v>
      </c>
      <c r="Q2505" s="86">
        <v>45821</v>
      </c>
      <c r="W2505">
        <v>1</v>
      </c>
      <c r="X2505" s="86">
        <v>45807</v>
      </c>
      <c r="Y2505">
        <v>1</v>
      </c>
      <c r="Z2505" s="86">
        <v>44897</v>
      </c>
      <c r="AB2505">
        <v>1</v>
      </c>
      <c r="AC2505" t="s">
        <v>124</v>
      </c>
    </row>
    <row r="2506" spans="1:29" x14ac:dyDescent="0.2">
      <c r="A2506" t="s">
        <v>5984</v>
      </c>
      <c r="B2506" t="s">
        <v>5985</v>
      </c>
      <c r="C2506" t="s">
        <v>5984</v>
      </c>
      <c r="D2506" t="s">
        <v>84</v>
      </c>
      <c r="E2506" t="s">
        <v>982</v>
      </c>
      <c r="G2506" t="s">
        <v>90</v>
      </c>
      <c r="I2506" t="s">
        <v>91</v>
      </c>
      <c r="L2506">
        <v>0.68500000000000005</v>
      </c>
      <c r="M2506">
        <v>0.62679960800000001</v>
      </c>
      <c r="N2506">
        <v>0.32500000000000001</v>
      </c>
      <c r="O2506">
        <v>0.14277437300000001</v>
      </c>
      <c r="P2506">
        <v>0.14199999999999999</v>
      </c>
      <c r="Q2506" s="86">
        <v>45821</v>
      </c>
      <c r="W2506">
        <v>1</v>
      </c>
      <c r="X2506" s="86">
        <v>45688</v>
      </c>
      <c r="Y2506">
        <v>1</v>
      </c>
      <c r="Z2506" s="86">
        <v>44897</v>
      </c>
      <c r="AB2506">
        <v>1</v>
      </c>
      <c r="AC2506" t="s">
        <v>124</v>
      </c>
    </row>
    <row r="2507" spans="1:29" x14ac:dyDescent="0.2">
      <c r="A2507" t="s">
        <v>17570</v>
      </c>
      <c r="B2507" t="s">
        <v>17571</v>
      </c>
      <c r="C2507" t="s">
        <v>17570</v>
      </c>
      <c r="D2507" t="s">
        <v>84</v>
      </c>
      <c r="E2507" t="s">
        <v>89</v>
      </c>
      <c r="G2507" t="s">
        <v>90</v>
      </c>
      <c r="I2507" t="s">
        <v>118</v>
      </c>
      <c r="L2507">
        <v>2.2799999999999998</v>
      </c>
      <c r="M2507">
        <v>2.5465208580000001</v>
      </c>
      <c r="N2507">
        <v>1.738</v>
      </c>
      <c r="O2507">
        <v>0.37077964499999999</v>
      </c>
      <c r="P2507">
        <v>0.17499999999999999</v>
      </c>
      <c r="Q2507" s="86">
        <v>45821</v>
      </c>
      <c r="S2507">
        <v>0.3</v>
      </c>
      <c r="W2507">
        <v>2</v>
      </c>
      <c r="X2507" s="86">
        <v>45706</v>
      </c>
      <c r="Y2507">
        <v>2</v>
      </c>
      <c r="Z2507" s="86">
        <v>45688</v>
      </c>
      <c r="AB2507">
        <v>2</v>
      </c>
      <c r="AC2507" t="s">
        <v>153</v>
      </c>
    </row>
    <row r="2508" spans="1:29" x14ac:dyDescent="0.2">
      <c r="A2508" t="s">
        <v>5986</v>
      </c>
      <c r="B2508" t="s">
        <v>5987</v>
      </c>
      <c r="C2508" t="s">
        <v>5986</v>
      </c>
      <c r="D2508" t="s">
        <v>84</v>
      </c>
      <c r="E2508" t="s">
        <v>116</v>
      </c>
      <c r="F2508" t="s">
        <v>117</v>
      </c>
      <c r="G2508" t="s">
        <v>90</v>
      </c>
      <c r="I2508" t="s">
        <v>91</v>
      </c>
      <c r="J2508" t="s">
        <v>5571</v>
      </c>
      <c r="K2508" t="s">
        <v>688</v>
      </c>
      <c r="L2508">
        <v>17.087</v>
      </c>
      <c r="M2508">
        <v>13.02717262</v>
      </c>
      <c r="N2508">
        <v>17.655000000000001</v>
      </c>
      <c r="O2508">
        <v>11.58734033</v>
      </c>
      <c r="P2508">
        <v>13.949</v>
      </c>
      <c r="Q2508" s="86">
        <v>45761</v>
      </c>
      <c r="S2508">
        <v>7.0000000000000007E-2</v>
      </c>
      <c r="T2508">
        <v>7.0000000000000007E-2</v>
      </c>
      <c r="V2508" t="s">
        <v>5988</v>
      </c>
      <c r="W2508">
        <v>6</v>
      </c>
      <c r="X2508" s="86">
        <v>45535</v>
      </c>
      <c r="Y2508">
        <v>5</v>
      </c>
      <c r="Z2508" s="86">
        <v>45747</v>
      </c>
      <c r="AA2508">
        <v>3</v>
      </c>
      <c r="AB2508">
        <v>3</v>
      </c>
      <c r="AC2508" t="s">
        <v>156</v>
      </c>
    </row>
    <row r="2509" spans="1:29" x14ac:dyDescent="0.2">
      <c r="A2509" t="s">
        <v>17319</v>
      </c>
      <c r="B2509" t="s">
        <v>17320</v>
      </c>
      <c r="C2509" t="s">
        <v>17319</v>
      </c>
      <c r="D2509" t="s">
        <v>84</v>
      </c>
      <c r="E2509" t="s">
        <v>89</v>
      </c>
      <c r="G2509" t="s">
        <v>699</v>
      </c>
      <c r="H2509" t="s">
        <v>17321</v>
      </c>
      <c r="I2509" t="s">
        <v>91</v>
      </c>
      <c r="L2509">
        <v>17.507999999999999</v>
      </c>
      <c r="M2509">
        <v>11.538009600000001</v>
      </c>
      <c r="N2509">
        <v>16.876000000000001</v>
      </c>
      <c r="O2509">
        <v>10.544634609999999</v>
      </c>
      <c r="P2509">
        <v>10.81</v>
      </c>
      <c r="Q2509" s="86">
        <v>45821</v>
      </c>
      <c r="W2509">
        <v>6</v>
      </c>
      <c r="X2509" s="86">
        <v>45777</v>
      </c>
      <c r="Y2509">
        <v>4</v>
      </c>
      <c r="Z2509" s="86">
        <v>45777</v>
      </c>
      <c r="AB2509">
        <v>3</v>
      </c>
      <c r="AC2509" t="s">
        <v>156</v>
      </c>
    </row>
    <row r="2510" spans="1:29" x14ac:dyDescent="0.2">
      <c r="A2510" t="s">
        <v>17288</v>
      </c>
      <c r="B2510" t="s">
        <v>17289</v>
      </c>
      <c r="C2510" t="s">
        <v>17288</v>
      </c>
      <c r="D2510" t="s">
        <v>84</v>
      </c>
      <c r="E2510" t="s">
        <v>89</v>
      </c>
      <c r="G2510" t="s">
        <v>699</v>
      </c>
      <c r="H2510" t="s">
        <v>17290</v>
      </c>
      <c r="I2510" t="s">
        <v>91</v>
      </c>
      <c r="L2510">
        <v>16.638999999999999</v>
      </c>
      <c r="M2510">
        <v>12.80037413</v>
      </c>
      <c r="N2510">
        <v>15.206</v>
      </c>
      <c r="O2510">
        <v>10.67844547</v>
      </c>
      <c r="P2510">
        <v>12.096</v>
      </c>
      <c r="Q2510" s="86">
        <v>45821</v>
      </c>
      <c r="S2510">
        <v>0.87</v>
      </c>
      <c r="W2510">
        <v>6</v>
      </c>
      <c r="X2510" s="86">
        <v>45777</v>
      </c>
      <c r="Y2510">
        <v>4</v>
      </c>
      <c r="Z2510" s="86">
        <v>45777</v>
      </c>
      <c r="AB2510">
        <v>3</v>
      </c>
      <c r="AC2510" t="s">
        <v>156</v>
      </c>
    </row>
    <row r="2511" spans="1:29" x14ac:dyDescent="0.2">
      <c r="A2511" t="s">
        <v>5989</v>
      </c>
      <c r="B2511" t="s">
        <v>5990</v>
      </c>
      <c r="C2511" t="s">
        <v>5989</v>
      </c>
      <c r="D2511" t="s">
        <v>84</v>
      </c>
      <c r="E2511" t="s">
        <v>89</v>
      </c>
      <c r="F2511" t="s">
        <v>117</v>
      </c>
      <c r="G2511" t="s">
        <v>90</v>
      </c>
      <c r="I2511" t="s">
        <v>341</v>
      </c>
      <c r="J2511" t="s">
        <v>5571</v>
      </c>
      <c r="K2511" t="s">
        <v>199</v>
      </c>
      <c r="L2511">
        <v>16.311</v>
      </c>
      <c r="M2511">
        <v>13.02796038</v>
      </c>
      <c r="N2511">
        <v>17.239999999999998</v>
      </c>
      <c r="O2511">
        <v>11.018641669999999</v>
      </c>
      <c r="P2511">
        <v>10.23</v>
      </c>
      <c r="Q2511" s="86">
        <v>45821</v>
      </c>
      <c r="S2511">
        <v>0.23</v>
      </c>
      <c r="T2511">
        <v>0.23</v>
      </c>
      <c r="V2511" t="s">
        <v>5991</v>
      </c>
      <c r="W2511">
        <v>6</v>
      </c>
      <c r="X2511" s="86">
        <v>45707</v>
      </c>
      <c r="Y2511">
        <v>4</v>
      </c>
      <c r="Z2511" s="86">
        <v>45688</v>
      </c>
      <c r="AA2511">
        <v>3</v>
      </c>
      <c r="AB2511">
        <v>3</v>
      </c>
      <c r="AC2511" t="s">
        <v>156</v>
      </c>
    </row>
    <row r="2512" spans="1:29" x14ac:dyDescent="0.2">
      <c r="A2512" t="s">
        <v>5992</v>
      </c>
      <c r="B2512" t="s">
        <v>5993</v>
      </c>
      <c r="C2512" t="s">
        <v>5992</v>
      </c>
      <c r="D2512" t="s">
        <v>84</v>
      </c>
      <c r="E2512" t="s">
        <v>89</v>
      </c>
      <c r="F2512" t="s">
        <v>117</v>
      </c>
      <c r="G2512" t="s">
        <v>90</v>
      </c>
      <c r="I2512" t="s">
        <v>341</v>
      </c>
      <c r="J2512" t="s">
        <v>5571</v>
      </c>
      <c r="K2512" t="s">
        <v>199</v>
      </c>
      <c r="L2512">
        <v>16.311</v>
      </c>
      <c r="M2512">
        <v>13.027772969999999</v>
      </c>
      <c r="N2512">
        <v>17.239999999999998</v>
      </c>
      <c r="O2512">
        <v>11.01867077</v>
      </c>
      <c r="P2512">
        <v>10.23</v>
      </c>
      <c r="Q2512" s="86">
        <v>45821</v>
      </c>
      <c r="S2512">
        <v>0.23</v>
      </c>
      <c r="T2512">
        <v>0.23</v>
      </c>
      <c r="V2512" t="s">
        <v>5994</v>
      </c>
      <c r="W2512">
        <v>6</v>
      </c>
      <c r="X2512" s="86">
        <v>45707</v>
      </c>
      <c r="Y2512">
        <v>4</v>
      </c>
      <c r="Z2512" s="86">
        <v>45688</v>
      </c>
      <c r="AA2512">
        <v>3</v>
      </c>
      <c r="AB2512">
        <v>3</v>
      </c>
      <c r="AC2512" t="s">
        <v>156</v>
      </c>
    </row>
    <row r="2513" spans="1:29" x14ac:dyDescent="0.2">
      <c r="A2513" t="s">
        <v>5995</v>
      </c>
      <c r="B2513" t="s">
        <v>5996</v>
      </c>
      <c r="C2513" t="s">
        <v>5995</v>
      </c>
      <c r="D2513" t="s">
        <v>84</v>
      </c>
      <c r="E2513" t="s">
        <v>89</v>
      </c>
      <c r="F2513" t="s">
        <v>117</v>
      </c>
      <c r="G2513" t="s">
        <v>90</v>
      </c>
      <c r="I2513" t="s">
        <v>118</v>
      </c>
      <c r="J2513" t="s">
        <v>5571</v>
      </c>
      <c r="K2513" t="s">
        <v>199</v>
      </c>
      <c r="L2513">
        <v>16.311</v>
      </c>
      <c r="M2513">
        <v>16.181549919999998</v>
      </c>
      <c r="N2513">
        <v>17.239999999999998</v>
      </c>
      <c r="O2513">
        <v>12.921220030000001</v>
      </c>
      <c r="P2513">
        <v>10.23</v>
      </c>
      <c r="Q2513" s="86">
        <v>45821</v>
      </c>
      <c r="S2513">
        <v>0.23</v>
      </c>
      <c r="T2513">
        <v>0.23</v>
      </c>
      <c r="V2513" t="s">
        <v>5997</v>
      </c>
      <c r="W2513">
        <v>6</v>
      </c>
      <c r="X2513" s="86">
        <v>45707</v>
      </c>
      <c r="Y2513">
        <v>4</v>
      </c>
      <c r="Z2513" s="86">
        <v>45688</v>
      </c>
      <c r="AA2513">
        <v>3</v>
      </c>
      <c r="AB2513">
        <v>3</v>
      </c>
      <c r="AC2513" t="s">
        <v>156</v>
      </c>
    </row>
    <row r="2514" spans="1:29" x14ac:dyDescent="0.2">
      <c r="A2514" t="s">
        <v>5998</v>
      </c>
      <c r="B2514" t="s">
        <v>5999</v>
      </c>
      <c r="C2514" t="s">
        <v>5998</v>
      </c>
      <c r="D2514" t="s">
        <v>84</v>
      </c>
      <c r="E2514" t="s">
        <v>89</v>
      </c>
      <c r="F2514" t="s">
        <v>117</v>
      </c>
      <c r="G2514" t="s">
        <v>90</v>
      </c>
      <c r="I2514" t="s">
        <v>118</v>
      </c>
      <c r="J2514" t="s">
        <v>5571</v>
      </c>
      <c r="K2514" t="s">
        <v>199</v>
      </c>
      <c r="L2514">
        <v>16.309999999999999</v>
      </c>
      <c r="M2514">
        <v>16.180325809999999</v>
      </c>
      <c r="N2514">
        <v>17.238</v>
      </c>
      <c r="O2514">
        <v>12.921222739999999</v>
      </c>
      <c r="P2514">
        <v>10.23</v>
      </c>
      <c r="Q2514" s="86">
        <v>45821</v>
      </c>
      <c r="S2514">
        <v>0.23</v>
      </c>
      <c r="T2514">
        <v>0.23</v>
      </c>
      <c r="V2514" t="s">
        <v>6000</v>
      </c>
      <c r="W2514">
        <v>6</v>
      </c>
      <c r="X2514" s="86">
        <v>45707</v>
      </c>
      <c r="Y2514">
        <v>4</v>
      </c>
      <c r="Z2514" s="86">
        <v>45688</v>
      </c>
      <c r="AA2514">
        <v>3</v>
      </c>
      <c r="AB2514">
        <v>3</v>
      </c>
      <c r="AC2514" t="s">
        <v>156</v>
      </c>
    </row>
    <row r="2515" spans="1:29" x14ac:dyDescent="0.2">
      <c r="A2515" t="s">
        <v>6001</v>
      </c>
      <c r="B2515" t="s">
        <v>6002</v>
      </c>
      <c r="C2515" t="s">
        <v>6001</v>
      </c>
      <c r="D2515" t="s">
        <v>84</v>
      </c>
      <c r="E2515" t="s">
        <v>116</v>
      </c>
      <c r="G2515" t="s">
        <v>90</v>
      </c>
      <c r="I2515" t="s">
        <v>91</v>
      </c>
      <c r="L2515">
        <v>21.408000000000001</v>
      </c>
      <c r="M2515">
        <v>20.737621170000001</v>
      </c>
      <c r="N2515">
        <v>21.965</v>
      </c>
      <c r="O2515">
        <v>16.264321030000001</v>
      </c>
      <c r="P2515">
        <v>15.422000000000001</v>
      </c>
      <c r="Q2515" s="86">
        <v>45821</v>
      </c>
      <c r="S2515">
        <v>0.3</v>
      </c>
      <c r="W2515">
        <v>6</v>
      </c>
      <c r="X2515" s="86">
        <v>45473</v>
      </c>
      <c r="Y2515">
        <v>5</v>
      </c>
      <c r="Z2515" s="86">
        <v>45657</v>
      </c>
      <c r="AB2515">
        <v>3</v>
      </c>
      <c r="AC2515" t="s">
        <v>156</v>
      </c>
    </row>
    <row r="2516" spans="1:29" x14ac:dyDescent="0.2">
      <c r="A2516" t="s">
        <v>6003</v>
      </c>
      <c r="B2516" t="s">
        <v>6004</v>
      </c>
      <c r="C2516" t="s">
        <v>6003</v>
      </c>
      <c r="D2516" t="s">
        <v>84</v>
      </c>
      <c r="E2516" t="s">
        <v>89</v>
      </c>
      <c r="F2516" t="s">
        <v>642</v>
      </c>
      <c r="G2516" t="s">
        <v>90</v>
      </c>
      <c r="I2516" t="s">
        <v>91</v>
      </c>
      <c r="J2516" t="s">
        <v>5571</v>
      </c>
      <c r="K2516" t="s">
        <v>2363</v>
      </c>
      <c r="L2516">
        <v>4.7709999999999999</v>
      </c>
      <c r="M2516">
        <v>4.9146320670000003</v>
      </c>
      <c r="N2516">
        <v>5.383</v>
      </c>
      <c r="O2516">
        <v>2.913131989</v>
      </c>
      <c r="P2516">
        <v>1.4790000000000001</v>
      </c>
      <c r="Q2516" s="86">
        <v>45821</v>
      </c>
      <c r="S2516">
        <v>0.84</v>
      </c>
      <c r="T2516">
        <v>0.84</v>
      </c>
      <c r="V2516" t="s">
        <v>6005</v>
      </c>
      <c r="W2516">
        <v>4</v>
      </c>
      <c r="X2516" s="86">
        <v>45705</v>
      </c>
      <c r="Y2516">
        <v>3</v>
      </c>
      <c r="Z2516" s="86">
        <v>45657</v>
      </c>
      <c r="AA2516">
        <v>2</v>
      </c>
      <c r="AB2516">
        <v>3</v>
      </c>
      <c r="AC2516" t="s">
        <v>156</v>
      </c>
    </row>
    <row r="2517" spans="1:29" x14ac:dyDescent="0.2">
      <c r="A2517" t="s">
        <v>6006</v>
      </c>
      <c r="B2517" t="s">
        <v>6007</v>
      </c>
      <c r="C2517" t="s">
        <v>6006</v>
      </c>
      <c r="D2517" t="s">
        <v>84</v>
      </c>
      <c r="E2517" t="s">
        <v>1164</v>
      </c>
      <c r="F2517" t="s">
        <v>642</v>
      </c>
      <c r="G2517" t="s">
        <v>90</v>
      </c>
      <c r="I2517" t="s">
        <v>91</v>
      </c>
      <c r="J2517" t="s">
        <v>5571</v>
      </c>
      <c r="K2517" t="s">
        <v>2363</v>
      </c>
      <c r="L2517">
        <v>4.7709999999999999</v>
      </c>
      <c r="M2517">
        <v>4.9188665189999998</v>
      </c>
      <c r="N2517">
        <v>5.3869999999999996</v>
      </c>
      <c r="O2517">
        <v>2.9042880389999999</v>
      </c>
      <c r="P2517">
        <v>1.466</v>
      </c>
      <c r="Q2517" s="86">
        <v>45821</v>
      </c>
      <c r="S2517">
        <v>1.35</v>
      </c>
      <c r="T2517">
        <v>1.35</v>
      </c>
      <c r="V2517" t="s">
        <v>6008</v>
      </c>
      <c r="W2517">
        <v>4</v>
      </c>
      <c r="X2517" s="86">
        <v>45705</v>
      </c>
      <c r="Y2517">
        <v>3</v>
      </c>
      <c r="Z2517" s="86">
        <v>45657</v>
      </c>
      <c r="AA2517">
        <v>3</v>
      </c>
      <c r="AB2517">
        <v>3</v>
      </c>
      <c r="AC2517" t="s">
        <v>156</v>
      </c>
    </row>
    <row r="2518" spans="1:29" x14ac:dyDescent="0.2">
      <c r="A2518" t="s">
        <v>6009</v>
      </c>
      <c r="B2518" t="s">
        <v>6010</v>
      </c>
      <c r="C2518" t="s">
        <v>6009</v>
      </c>
      <c r="D2518" t="s">
        <v>84</v>
      </c>
      <c r="E2518" t="s">
        <v>1164</v>
      </c>
      <c r="F2518" t="s">
        <v>642</v>
      </c>
      <c r="G2518" t="s">
        <v>90</v>
      </c>
      <c r="I2518" t="s">
        <v>91</v>
      </c>
      <c r="J2518" t="s">
        <v>5571</v>
      </c>
      <c r="K2518" t="s">
        <v>5662</v>
      </c>
      <c r="L2518">
        <v>5.0110000000000001</v>
      </c>
      <c r="M2518">
        <v>5.4459949600000002</v>
      </c>
      <c r="N2518">
        <v>5.7240000000000002</v>
      </c>
      <c r="O2518">
        <v>4.6785358429999997</v>
      </c>
      <c r="P2518">
        <v>3.4</v>
      </c>
      <c r="Q2518" s="86">
        <v>45821</v>
      </c>
      <c r="S2518">
        <v>0.49</v>
      </c>
      <c r="T2518">
        <v>0.49</v>
      </c>
      <c r="V2518" t="s">
        <v>6011</v>
      </c>
      <c r="W2518">
        <v>3</v>
      </c>
      <c r="X2518" s="86">
        <v>45747</v>
      </c>
      <c r="Y2518">
        <v>2</v>
      </c>
      <c r="Z2518" s="86">
        <v>45747</v>
      </c>
      <c r="AA2518">
        <v>2</v>
      </c>
      <c r="AB2518">
        <v>2</v>
      </c>
      <c r="AC2518" t="s">
        <v>153</v>
      </c>
    </row>
    <row r="2519" spans="1:29" x14ac:dyDescent="0.2">
      <c r="A2519" t="s">
        <v>6012</v>
      </c>
      <c r="B2519" t="s">
        <v>6013</v>
      </c>
      <c r="C2519" t="s">
        <v>6012</v>
      </c>
      <c r="D2519" t="s">
        <v>84</v>
      </c>
      <c r="E2519" t="s">
        <v>116</v>
      </c>
      <c r="F2519" t="s">
        <v>117</v>
      </c>
      <c r="G2519" t="s">
        <v>90</v>
      </c>
      <c r="I2519" t="s">
        <v>118</v>
      </c>
      <c r="J2519" t="s">
        <v>5571</v>
      </c>
      <c r="K2519" t="s">
        <v>688</v>
      </c>
      <c r="L2519">
        <v>24.158999999999999</v>
      </c>
      <c r="M2519">
        <v>10.406846789999999</v>
      </c>
      <c r="N2519">
        <v>30.748999999999999</v>
      </c>
      <c r="O2519">
        <v>10.45234411</v>
      </c>
      <c r="P2519">
        <v>30.734999999999999</v>
      </c>
      <c r="Q2519" s="86">
        <v>45761</v>
      </c>
      <c r="S2519">
        <v>0.2</v>
      </c>
      <c r="T2519">
        <v>0.2</v>
      </c>
      <c r="V2519" t="s">
        <v>6014</v>
      </c>
      <c r="W2519">
        <v>5</v>
      </c>
      <c r="X2519" s="86">
        <v>45626</v>
      </c>
      <c r="Y2519">
        <v>3</v>
      </c>
      <c r="Z2519" s="86">
        <v>45747</v>
      </c>
      <c r="AA2519">
        <v>2</v>
      </c>
      <c r="AB2519">
        <v>3</v>
      </c>
      <c r="AC2519" t="s">
        <v>156</v>
      </c>
    </row>
    <row r="2520" spans="1:29" x14ac:dyDescent="0.2">
      <c r="A2520" t="s">
        <v>6015</v>
      </c>
      <c r="B2520" t="s">
        <v>6016</v>
      </c>
      <c r="C2520" t="s">
        <v>6015</v>
      </c>
      <c r="D2520" t="s">
        <v>84</v>
      </c>
      <c r="E2520" t="s">
        <v>89</v>
      </c>
      <c r="F2520" t="s">
        <v>642</v>
      </c>
      <c r="G2520" t="s">
        <v>90</v>
      </c>
      <c r="I2520" t="s">
        <v>91</v>
      </c>
      <c r="J2520" t="s">
        <v>5571</v>
      </c>
      <c r="K2520" t="s">
        <v>6017</v>
      </c>
      <c r="L2520">
        <v>6.37</v>
      </c>
      <c r="M2520">
        <v>6.8758273860000001</v>
      </c>
      <c r="N2520">
        <v>7.2809999999999997</v>
      </c>
      <c r="O2520">
        <v>4.9353414459999998</v>
      </c>
      <c r="P2520">
        <v>3.488</v>
      </c>
      <c r="Q2520" s="86">
        <v>45821</v>
      </c>
      <c r="R2520">
        <v>5</v>
      </c>
      <c r="S2520">
        <v>0.74</v>
      </c>
      <c r="T2520">
        <v>0.6</v>
      </c>
      <c r="V2520" t="s">
        <v>6018</v>
      </c>
      <c r="W2520">
        <v>4</v>
      </c>
      <c r="X2520" s="86">
        <v>45688</v>
      </c>
      <c r="Y2520">
        <v>2</v>
      </c>
      <c r="Z2520" s="86">
        <v>45657</v>
      </c>
      <c r="AA2520">
        <v>2</v>
      </c>
      <c r="AB2520">
        <v>2</v>
      </c>
      <c r="AC2520" t="s">
        <v>153</v>
      </c>
    </row>
    <row r="2521" spans="1:29" x14ac:dyDescent="0.2">
      <c r="A2521" t="s">
        <v>6019</v>
      </c>
      <c r="B2521" t="s">
        <v>6020</v>
      </c>
      <c r="C2521" t="s">
        <v>6019</v>
      </c>
      <c r="D2521" t="s">
        <v>84</v>
      </c>
      <c r="E2521" t="s">
        <v>89</v>
      </c>
      <c r="F2521" t="s">
        <v>642</v>
      </c>
      <c r="G2521" t="s">
        <v>90</v>
      </c>
      <c r="I2521" t="s">
        <v>91</v>
      </c>
      <c r="J2521" t="s">
        <v>5571</v>
      </c>
      <c r="K2521" t="s">
        <v>6021</v>
      </c>
      <c r="L2521">
        <v>19.201000000000001</v>
      </c>
      <c r="M2521">
        <v>16.183520420000001</v>
      </c>
      <c r="N2521">
        <v>16.940000000000001</v>
      </c>
      <c r="O2521">
        <v>13.651558639999999</v>
      </c>
      <c r="P2521">
        <v>13.558</v>
      </c>
      <c r="Q2521" s="86">
        <v>45821</v>
      </c>
      <c r="S2521">
        <v>1.07</v>
      </c>
      <c r="T2521">
        <v>0.75</v>
      </c>
      <c r="V2521" t="s">
        <v>6022</v>
      </c>
      <c r="W2521">
        <v>6</v>
      </c>
      <c r="X2521" s="86">
        <v>45778</v>
      </c>
      <c r="Y2521">
        <v>5</v>
      </c>
      <c r="Z2521" s="86">
        <v>45706</v>
      </c>
      <c r="AA2521">
        <v>4</v>
      </c>
      <c r="AB2521">
        <v>3</v>
      </c>
      <c r="AC2521" t="s">
        <v>156</v>
      </c>
    </row>
    <row r="2522" spans="1:29" x14ac:dyDescent="0.2">
      <c r="A2522" t="s">
        <v>6023</v>
      </c>
      <c r="B2522" t="s">
        <v>6024</v>
      </c>
      <c r="C2522" t="s">
        <v>6023</v>
      </c>
      <c r="D2522" t="s">
        <v>84</v>
      </c>
      <c r="E2522" t="s">
        <v>89</v>
      </c>
      <c r="G2522" t="s">
        <v>90</v>
      </c>
      <c r="I2522" t="s">
        <v>91</v>
      </c>
      <c r="L2522">
        <v>2.629</v>
      </c>
      <c r="M2522">
        <v>2.7044625500000001</v>
      </c>
      <c r="N2522">
        <v>2.7</v>
      </c>
      <c r="O2522">
        <v>1.4541936639999999</v>
      </c>
      <c r="P2522">
        <v>1.0960000000000001</v>
      </c>
      <c r="Q2522" s="86">
        <v>45821</v>
      </c>
      <c r="S2522">
        <v>0.59</v>
      </c>
      <c r="W2522">
        <v>3</v>
      </c>
      <c r="X2522" s="86">
        <v>45705</v>
      </c>
      <c r="Y2522">
        <v>2</v>
      </c>
      <c r="Z2522" s="86">
        <v>45657</v>
      </c>
      <c r="AB2522">
        <v>2</v>
      </c>
      <c r="AC2522" t="s">
        <v>153</v>
      </c>
    </row>
    <row r="2523" spans="1:29" x14ac:dyDescent="0.2">
      <c r="A2523" t="s">
        <v>6025</v>
      </c>
      <c r="B2523" t="s">
        <v>6026</v>
      </c>
      <c r="C2523" t="s">
        <v>6025</v>
      </c>
      <c r="D2523" t="s">
        <v>84</v>
      </c>
      <c r="E2523" t="s">
        <v>116</v>
      </c>
      <c r="F2523" t="s">
        <v>117</v>
      </c>
      <c r="G2523" t="s">
        <v>90</v>
      </c>
      <c r="I2523" t="s">
        <v>91</v>
      </c>
      <c r="J2523" t="s">
        <v>5571</v>
      </c>
      <c r="K2523" t="s">
        <v>688</v>
      </c>
      <c r="L2523">
        <v>8.5410000000000004</v>
      </c>
      <c r="M2523">
        <v>9.1641365889999999</v>
      </c>
      <c r="N2523">
        <v>9.8849999999999998</v>
      </c>
      <c r="O2523">
        <v>5.5862680689999999</v>
      </c>
      <c r="P2523">
        <v>3.4380000000000002</v>
      </c>
      <c r="Q2523" s="86">
        <v>45821</v>
      </c>
      <c r="S2523">
        <v>0.2</v>
      </c>
      <c r="T2523">
        <v>0.2</v>
      </c>
      <c r="W2523">
        <v>4</v>
      </c>
      <c r="X2523" s="86">
        <v>45747</v>
      </c>
      <c r="Y2523">
        <v>3</v>
      </c>
      <c r="Z2523" s="86">
        <v>45747</v>
      </c>
      <c r="AA2523">
        <v>2</v>
      </c>
      <c r="AB2523">
        <v>3</v>
      </c>
      <c r="AC2523" t="s">
        <v>156</v>
      </c>
    </row>
    <row r="2524" spans="1:29" x14ac:dyDescent="0.2">
      <c r="A2524" t="s">
        <v>6027</v>
      </c>
      <c r="B2524" t="s">
        <v>6028</v>
      </c>
      <c r="C2524" t="s">
        <v>6027</v>
      </c>
      <c r="D2524" t="s">
        <v>84</v>
      </c>
      <c r="E2524" t="s">
        <v>116</v>
      </c>
      <c r="F2524" t="s">
        <v>117</v>
      </c>
      <c r="G2524" t="s">
        <v>90</v>
      </c>
      <c r="I2524" t="s">
        <v>91</v>
      </c>
      <c r="J2524" t="s">
        <v>5571</v>
      </c>
      <c r="K2524" t="s">
        <v>688</v>
      </c>
      <c r="L2524">
        <v>15.701000000000001</v>
      </c>
      <c r="M2524">
        <v>15.08110817</v>
      </c>
      <c r="N2524">
        <v>15.808999999999999</v>
      </c>
      <c r="O2524">
        <v>13.239441279999999</v>
      </c>
      <c r="P2524">
        <v>10.962999999999999</v>
      </c>
      <c r="Q2524" s="86">
        <v>45761</v>
      </c>
      <c r="S2524">
        <v>0.4</v>
      </c>
      <c r="T2524">
        <v>0.4</v>
      </c>
      <c r="V2524" t="s">
        <v>6029</v>
      </c>
      <c r="W2524">
        <v>6</v>
      </c>
      <c r="X2524" s="86">
        <v>45716</v>
      </c>
      <c r="Y2524">
        <v>4</v>
      </c>
      <c r="Z2524" s="86">
        <v>45747</v>
      </c>
      <c r="AA2524">
        <v>3</v>
      </c>
      <c r="AB2524">
        <v>3</v>
      </c>
      <c r="AC2524" t="s">
        <v>156</v>
      </c>
    </row>
    <row r="2525" spans="1:29" x14ac:dyDescent="0.2">
      <c r="A2525" t="s">
        <v>6030</v>
      </c>
      <c r="B2525" t="s">
        <v>6031</v>
      </c>
      <c r="C2525" t="s">
        <v>6030</v>
      </c>
      <c r="D2525" t="s">
        <v>84</v>
      </c>
      <c r="E2525" t="s">
        <v>89</v>
      </c>
      <c r="F2525" t="s">
        <v>642</v>
      </c>
      <c r="G2525" t="s">
        <v>90</v>
      </c>
      <c r="I2525" t="s">
        <v>91</v>
      </c>
      <c r="J2525" t="s">
        <v>5571</v>
      </c>
      <c r="K2525" t="s">
        <v>5585</v>
      </c>
      <c r="L2525">
        <v>22.821999999999999</v>
      </c>
      <c r="M2525">
        <v>17.60698391</v>
      </c>
      <c r="N2525">
        <v>23.152999999999999</v>
      </c>
      <c r="O2525">
        <v>15.105698719999999</v>
      </c>
      <c r="P2525">
        <v>15.449</v>
      </c>
      <c r="Q2525" s="86">
        <v>45821</v>
      </c>
      <c r="S2525">
        <v>0.93</v>
      </c>
      <c r="T2525">
        <v>0.91</v>
      </c>
      <c r="V2525" t="s">
        <v>6032</v>
      </c>
      <c r="W2525">
        <v>6</v>
      </c>
      <c r="X2525" s="86">
        <v>45707</v>
      </c>
      <c r="Y2525">
        <v>4</v>
      </c>
      <c r="Z2525" s="86">
        <v>45657</v>
      </c>
      <c r="AA2525">
        <v>3</v>
      </c>
      <c r="AB2525">
        <v>3</v>
      </c>
      <c r="AC2525" t="s">
        <v>156</v>
      </c>
    </row>
    <row r="2526" spans="1:29" x14ac:dyDescent="0.2">
      <c r="A2526" t="s">
        <v>6033</v>
      </c>
      <c r="B2526" t="s">
        <v>6034</v>
      </c>
      <c r="C2526" t="s">
        <v>6033</v>
      </c>
      <c r="D2526" t="s">
        <v>84</v>
      </c>
      <c r="E2526" t="s">
        <v>116</v>
      </c>
      <c r="G2526" t="s">
        <v>90</v>
      </c>
      <c r="I2526" t="s">
        <v>118</v>
      </c>
      <c r="J2526" t="s">
        <v>5571</v>
      </c>
      <c r="K2526" t="s">
        <v>688</v>
      </c>
      <c r="L2526">
        <v>12.88</v>
      </c>
      <c r="M2526">
        <v>14.7161157</v>
      </c>
      <c r="N2526">
        <v>12.263999999999999</v>
      </c>
      <c r="O2526">
        <v>11.855527629999999</v>
      </c>
      <c r="P2526">
        <v>9.6460000000000008</v>
      </c>
      <c r="Q2526" s="86">
        <v>45821</v>
      </c>
      <c r="S2526">
        <v>0.59</v>
      </c>
      <c r="T2526">
        <v>0.59</v>
      </c>
      <c r="W2526">
        <v>6</v>
      </c>
      <c r="X2526" s="86">
        <v>45747</v>
      </c>
      <c r="Y2526">
        <v>4</v>
      </c>
      <c r="Z2526" s="86">
        <v>45747</v>
      </c>
      <c r="AA2526">
        <v>3</v>
      </c>
      <c r="AB2526">
        <v>3</v>
      </c>
      <c r="AC2526" t="s">
        <v>156</v>
      </c>
    </row>
    <row r="2527" spans="1:29" x14ac:dyDescent="0.2">
      <c r="A2527" t="s">
        <v>6035</v>
      </c>
      <c r="B2527" t="s">
        <v>6036</v>
      </c>
      <c r="C2527" t="s">
        <v>6035</v>
      </c>
      <c r="D2527" t="s">
        <v>84</v>
      </c>
      <c r="E2527" t="s">
        <v>116</v>
      </c>
      <c r="F2527" t="s">
        <v>117</v>
      </c>
      <c r="G2527" t="s">
        <v>90</v>
      </c>
      <c r="I2527" t="s">
        <v>91</v>
      </c>
      <c r="J2527" t="s">
        <v>5571</v>
      </c>
      <c r="K2527" t="s">
        <v>688</v>
      </c>
      <c r="L2527">
        <v>28.283000000000001</v>
      </c>
      <c r="M2527">
        <v>30.75261939</v>
      </c>
      <c r="N2527">
        <v>33.893000000000001</v>
      </c>
      <c r="O2527">
        <v>24.954720909999999</v>
      </c>
      <c r="P2527">
        <v>26.747</v>
      </c>
      <c r="Q2527" s="86">
        <v>45821</v>
      </c>
      <c r="S2527">
        <v>0.74</v>
      </c>
      <c r="T2527">
        <v>0.74</v>
      </c>
      <c r="V2527" t="s">
        <v>6037</v>
      </c>
      <c r="W2527">
        <v>7</v>
      </c>
      <c r="X2527" s="86">
        <v>45747</v>
      </c>
      <c r="Y2527">
        <v>5</v>
      </c>
      <c r="Z2527" s="86">
        <v>45747</v>
      </c>
      <c r="AA2527">
        <v>3</v>
      </c>
      <c r="AB2527">
        <v>3</v>
      </c>
      <c r="AC2527" t="s">
        <v>156</v>
      </c>
    </row>
    <row r="2528" spans="1:29" x14ac:dyDescent="0.2">
      <c r="A2528" t="s">
        <v>6038</v>
      </c>
      <c r="B2528" t="s">
        <v>6039</v>
      </c>
      <c r="C2528" t="s">
        <v>6038</v>
      </c>
      <c r="D2528" t="s">
        <v>84</v>
      </c>
      <c r="E2528" t="s">
        <v>116</v>
      </c>
      <c r="F2528" t="s">
        <v>117</v>
      </c>
      <c r="G2528" t="s">
        <v>90</v>
      </c>
      <c r="I2528" t="s">
        <v>91</v>
      </c>
      <c r="J2528" t="s">
        <v>5571</v>
      </c>
      <c r="K2528" t="s">
        <v>688</v>
      </c>
      <c r="L2528">
        <v>15.801</v>
      </c>
      <c r="M2528">
        <v>13.336015700000001</v>
      </c>
      <c r="N2528">
        <v>15.481999999999999</v>
      </c>
      <c r="O2528">
        <v>12.28081843</v>
      </c>
      <c r="P2528">
        <v>10.885</v>
      </c>
      <c r="Q2528" s="86">
        <v>45821</v>
      </c>
      <c r="S2528">
        <v>0.4</v>
      </c>
      <c r="T2528">
        <v>0.4</v>
      </c>
      <c r="V2528" t="s">
        <v>6040</v>
      </c>
      <c r="W2528">
        <v>6</v>
      </c>
      <c r="X2528" s="86">
        <v>45716</v>
      </c>
      <c r="Y2528">
        <v>4</v>
      </c>
      <c r="Z2528" s="86">
        <v>45747</v>
      </c>
      <c r="AA2528">
        <v>3</v>
      </c>
      <c r="AB2528">
        <v>3</v>
      </c>
      <c r="AC2528" t="s">
        <v>156</v>
      </c>
    </row>
    <row r="2529" spans="1:29" x14ac:dyDescent="0.2">
      <c r="A2529" t="s">
        <v>6041</v>
      </c>
      <c r="B2529" t="s">
        <v>6042</v>
      </c>
      <c r="C2529" t="s">
        <v>6041</v>
      </c>
      <c r="D2529" t="s">
        <v>84</v>
      </c>
      <c r="E2529" t="s">
        <v>116</v>
      </c>
      <c r="F2529" t="s">
        <v>117</v>
      </c>
      <c r="G2529" t="s">
        <v>90</v>
      </c>
      <c r="I2529" t="s">
        <v>341</v>
      </c>
      <c r="J2529" t="s">
        <v>5571</v>
      </c>
      <c r="K2529" t="s">
        <v>688</v>
      </c>
      <c r="L2529">
        <v>18.79</v>
      </c>
      <c r="M2529">
        <v>16.404310930000001</v>
      </c>
      <c r="N2529">
        <v>20.327000000000002</v>
      </c>
      <c r="O2529">
        <v>13.21682631</v>
      </c>
      <c r="P2529">
        <v>12.329000000000001</v>
      </c>
      <c r="Q2529" s="86">
        <v>45761</v>
      </c>
      <c r="S2529">
        <v>0.4</v>
      </c>
      <c r="T2529">
        <v>0.4</v>
      </c>
      <c r="V2529" t="s">
        <v>6043</v>
      </c>
      <c r="W2529">
        <v>6</v>
      </c>
      <c r="X2529" s="86">
        <v>45626</v>
      </c>
      <c r="Y2529">
        <v>4</v>
      </c>
      <c r="Z2529" s="86">
        <v>45747</v>
      </c>
      <c r="AA2529">
        <v>3</v>
      </c>
      <c r="AB2529">
        <v>3</v>
      </c>
      <c r="AC2529" t="s">
        <v>156</v>
      </c>
    </row>
    <row r="2530" spans="1:29" x14ac:dyDescent="0.2">
      <c r="A2530" t="s">
        <v>6044</v>
      </c>
      <c r="B2530" t="s">
        <v>6045</v>
      </c>
      <c r="C2530" t="s">
        <v>6044</v>
      </c>
      <c r="D2530" t="s">
        <v>84</v>
      </c>
      <c r="E2530" t="s">
        <v>89</v>
      </c>
      <c r="F2530" t="s">
        <v>642</v>
      </c>
      <c r="G2530" t="s">
        <v>90</v>
      </c>
      <c r="I2530" t="s">
        <v>91</v>
      </c>
      <c r="J2530" t="s">
        <v>5571</v>
      </c>
      <c r="K2530" t="s">
        <v>6046</v>
      </c>
      <c r="L2530">
        <v>18.024000000000001</v>
      </c>
      <c r="M2530">
        <v>13.626371560000001</v>
      </c>
      <c r="N2530">
        <v>16.832000000000001</v>
      </c>
      <c r="O2530">
        <v>11.935049660000001</v>
      </c>
      <c r="P2530">
        <v>13.452999999999999</v>
      </c>
      <c r="Q2530" s="86">
        <v>45821</v>
      </c>
      <c r="S2530">
        <v>1.07</v>
      </c>
      <c r="T2530">
        <v>1</v>
      </c>
      <c r="V2530" t="s">
        <v>6047</v>
      </c>
      <c r="W2530">
        <v>6</v>
      </c>
      <c r="X2530" s="86">
        <v>45747</v>
      </c>
      <c r="Y2530">
        <v>5</v>
      </c>
      <c r="Z2530" s="86">
        <v>45747</v>
      </c>
      <c r="AA2530">
        <v>3</v>
      </c>
      <c r="AB2530">
        <v>3</v>
      </c>
      <c r="AC2530" t="s">
        <v>156</v>
      </c>
    </row>
    <row r="2531" spans="1:29" x14ac:dyDescent="0.2">
      <c r="A2531" t="s">
        <v>16190</v>
      </c>
      <c r="B2531" t="s">
        <v>16191</v>
      </c>
      <c r="C2531" t="s">
        <v>16190</v>
      </c>
      <c r="D2531" t="s">
        <v>84</v>
      </c>
      <c r="E2531" t="s">
        <v>89</v>
      </c>
      <c r="G2531" t="s">
        <v>90</v>
      </c>
      <c r="H2531" t="s">
        <v>16039</v>
      </c>
      <c r="I2531" t="s">
        <v>341</v>
      </c>
      <c r="L2531">
        <v>15.826000000000001</v>
      </c>
      <c r="M2531">
        <v>14.09693747</v>
      </c>
      <c r="N2531">
        <v>16.119</v>
      </c>
      <c r="O2531">
        <v>12.43251225</v>
      </c>
      <c r="P2531">
        <v>10.596</v>
      </c>
      <c r="Q2531" s="86">
        <v>45821</v>
      </c>
      <c r="S2531">
        <v>0.18</v>
      </c>
      <c r="W2531">
        <v>6</v>
      </c>
      <c r="X2531" s="86">
        <v>45707</v>
      </c>
      <c r="Y2531">
        <v>4</v>
      </c>
      <c r="Z2531" s="86">
        <v>45688</v>
      </c>
      <c r="AB2531">
        <v>3</v>
      </c>
      <c r="AC2531" t="s">
        <v>156</v>
      </c>
    </row>
    <row r="2532" spans="1:29" x14ac:dyDescent="0.2">
      <c r="A2532" t="s">
        <v>6048</v>
      </c>
      <c r="B2532" t="s">
        <v>6049</v>
      </c>
      <c r="C2532" t="s">
        <v>6048</v>
      </c>
      <c r="D2532" t="s">
        <v>84</v>
      </c>
      <c r="E2532" t="s">
        <v>89</v>
      </c>
      <c r="F2532" t="s">
        <v>642</v>
      </c>
      <c r="G2532" t="s">
        <v>90</v>
      </c>
      <c r="I2532" t="s">
        <v>118</v>
      </c>
      <c r="J2532" t="s">
        <v>5571</v>
      </c>
      <c r="K2532" t="s">
        <v>199</v>
      </c>
      <c r="L2532">
        <v>15.826000000000001</v>
      </c>
      <c r="M2532">
        <v>15.74409006</v>
      </c>
      <c r="N2532">
        <v>16.12</v>
      </c>
      <c r="O2532">
        <v>12.866961760000001</v>
      </c>
      <c r="P2532">
        <v>10.595000000000001</v>
      </c>
      <c r="Q2532" s="86">
        <v>45821</v>
      </c>
      <c r="S2532">
        <v>0.18</v>
      </c>
      <c r="T2532">
        <v>0.18</v>
      </c>
      <c r="V2532" t="s">
        <v>6050</v>
      </c>
      <c r="W2532">
        <v>6</v>
      </c>
      <c r="X2532" s="86">
        <v>45707</v>
      </c>
      <c r="Y2532">
        <v>4</v>
      </c>
      <c r="Z2532" s="86">
        <v>45688</v>
      </c>
      <c r="AA2532">
        <v>3</v>
      </c>
      <c r="AB2532">
        <v>3</v>
      </c>
      <c r="AC2532" t="s">
        <v>156</v>
      </c>
    </row>
    <row r="2533" spans="1:29" x14ac:dyDescent="0.2">
      <c r="A2533" t="s">
        <v>6051</v>
      </c>
      <c r="B2533" t="s">
        <v>6052</v>
      </c>
      <c r="C2533" t="s">
        <v>6051</v>
      </c>
      <c r="D2533" t="s">
        <v>84</v>
      </c>
      <c r="E2533" t="s">
        <v>89</v>
      </c>
      <c r="F2533" t="s">
        <v>642</v>
      </c>
      <c r="G2533" t="s">
        <v>90</v>
      </c>
      <c r="I2533" t="s">
        <v>341</v>
      </c>
      <c r="J2533" t="s">
        <v>5571</v>
      </c>
      <c r="K2533" t="s">
        <v>199</v>
      </c>
      <c r="L2533">
        <v>15.826000000000001</v>
      </c>
      <c r="M2533">
        <v>14.096867359999999</v>
      </c>
      <c r="N2533">
        <v>16.119</v>
      </c>
      <c r="O2533">
        <v>12.432509700000001</v>
      </c>
      <c r="P2533">
        <v>10.596</v>
      </c>
      <c r="Q2533" s="86">
        <v>45821</v>
      </c>
      <c r="S2533">
        <v>0.18</v>
      </c>
      <c r="T2533">
        <v>0.18</v>
      </c>
      <c r="V2533" t="s">
        <v>6053</v>
      </c>
      <c r="W2533">
        <v>6</v>
      </c>
      <c r="X2533" s="86">
        <v>45707</v>
      </c>
      <c r="Y2533">
        <v>4</v>
      </c>
      <c r="Z2533" s="86">
        <v>45688</v>
      </c>
      <c r="AA2533">
        <v>3</v>
      </c>
      <c r="AB2533">
        <v>3</v>
      </c>
      <c r="AC2533" t="s">
        <v>156</v>
      </c>
    </row>
    <row r="2534" spans="1:29" x14ac:dyDescent="0.2">
      <c r="A2534" t="s">
        <v>6054</v>
      </c>
      <c r="B2534" t="s">
        <v>6055</v>
      </c>
      <c r="C2534" t="s">
        <v>6054</v>
      </c>
      <c r="D2534" t="s">
        <v>84</v>
      </c>
      <c r="E2534" t="s">
        <v>89</v>
      </c>
      <c r="F2534" t="s">
        <v>117</v>
      </c>
      <c r="G2534" t="s">
        <v>90</v>
      </c>
      <c r="I2534" t="s">
        <v>341</v>
      </c>
      <c r="J2534" t="s">
        <v>5571</v>
      </c>
      <c r="K2534" t="s">
        <v>199</v>
      </c>
      <c r="L2534">
        <v>7.258</v>
      </c>
      <c r="M2534">
        <v>7.8003714149999999</v>
      </c>
      <c r="N2534">
        <v>8.3529999999999998</v>
      </c>
      <c r="O2534">
        <v>4.9488625050000001</v>
      </c>
      <c r="P2534">
        <v>4.1399999999999997</v>
      </c>
      <c r="Q2534" s="86">
        <v>45821</v>
      </c>
      <c r="S2534">
        <v>0.12</v>
      </c>
      <c r="T2534">
        <v>0.12</v>
      </c>
      <c r="V2534" t="s">
        <v>6056</v>
      </c>
      <c r="W2534">
        <v>4</v>
      </c>
      <c r="X2534" s="86">
        <v>45707</v>
      </c>
      <c r="Y2534">
        <v>3</v>
      </c>
      <c r="Z2534" s="86">
        <v>45688</v>
      </c>
      <c r="AA2534">
        <v>2</v>
      </c>
      <c r="AB2534">
        <v>3</v>
      </c>
      <c r="AC2534" t="s">
        <v>156</v>
      </c>
    </row>
    <row r="2535" spans="1:29" x14ac:dyDescent="0.2">
      <c r="A2535" t="s">
        <v>6057</v>
      </c>
      <c r="B2535" t="s">
        <v>6058</v>
      </c>
      <c r="C2535" t="s">
        <v>6057</v>
      </c>
      <c r="D2535" t="s">
        <v>84</v>
      </c>
      <c r="E2535" t="s">
        <v>89</v>
      </c>
      <c r="F2535" t="s">
        <v>117</v>
      </c>
      <c r="G2535" t="s">
        <v>90</v>
      </c>
      <c r="I2535" t="s">
        <v>118</v>
      </c>
      <c r="J2535" t="s">
        <v>5571</v>
      </c>
      <c r="K2535" t="s">
        <v>199</v>
      </c>
      <c r="L2535">
        <v>7.1180000000000003</v>
      </c>
      <c r="M2535">
        <v>7.5539551649999996</v>
      </c>
      <c r="N2535">
        <v>7.7380000000000004</v>
      </c>
      <c r="O2535">
        <v>6.4595096999999999</v>
      </c>
      <c r="P2535">
        <v>4.8049999999999997</v>
      </c>
      <c r="Q2535" s="86">
        <v>45821</v>
      </c>
      <c r="S2535">
        <v>0.12</v>
      </c>
      <c r="T2535">
        <v>0.12</v>
      </c>
      <c r="V2535" t="s">
        <v>6059</v>
      </c>
      <c r="W2535">
        <v>4</v>
      </c>
      <c r="X2535" s="86">
        <v>45707</v>
      </c>
      <c r="Y2535">
        <v>3</v>
      </c>
      <c r="Z2535" s="86">
        <v>45688</v>
      </c>
      <c r="AA2535">
        <v>2</v>
      </c>
      <c r="AB2535">
        <v>3</v>
      </c>
      <c r="AC2535" t="s">
        <v>156</v>
      </c>
    </row>
    <row r="2536" spans="1:29" x14ac:dyDescent="0.2">
      <c r="A2536" t="s">
        <v>6060</v>
      </c>
      <c r="B2536" t="s">
        <v>6061</v>
      </c>
      <c r="C2536" t="s">
        <v>6060</v>
      </c>
      <c r="D2536" t="s">
        <v>84</v>
      </c>
      <c r="E2536" t="s">
        <v>89</v>
      </c>
      <c r="G2536" t="s">
        <v>90</v>
      </c>
      <c r="I2536" t="s">
        <v>91</v>
      </c>
      <c r="J2536" t="s">
        <v>5571</v>
      </c>
      <c r="K2536" t="s">
        <v>6046</v>
      </c>
      <c r="L2536">
        <v>14.631</v>
      </c>
      <c r="M2536">
        <v>7.7644240719999997</v>
      </c>
      <c r="N2536">
        <v>13.752000000000001</v>
      </c>
      <c r="O2536">
        <v>7.6542762040000003</v>
      </c>
      <c r="P2536">
        <v>11.477</v>
      </c>
      <c r="Q2536" s="86">
        <v>45821</v>
      </c>
      <c r="S2536">
        <v>1.08</v>
      </c>
      <c r="T2536">
        <v>1</v>
      </c>
      <c r="W2536">
        <v>5</v>
      </c>
      <c r="X2536" s="86">
        <v>45747</v>
      </c>
      <c r="Y2536">
        <v>3</v>
      </c>
      <c r="Z2536" s="86">
        <v>45747</v>
      </c>
      <c r="AA2536">
        <v>3</v>
      </c>
      <c r="AB2536">
        <v>3</v>
      </c>
      <c r="AC2536" t="s">
        <v>156</v>
      </c>
    </row>
    <row r="2537" spans="1:29" x14ac:dyDescent="0.2">
      <c r="A2537" t="s">
        <v>6062</v>
      </c>
      <c r="B2537" t="s">
        <v>6063</v>
      </c>
      <c r="C2537" t="s">
        <v>6062</v>
      </c>
      <c r="D2537" t="s">
        <v>84</v>
      </c>
      <c r="E2537" t="s">
        <v>982</v>
      </c>
      <c r="F2537" t="s">
        <v>1277</v>
      </c>
      <c r="G2537" t="s">
        <v>90</v>
      </c>
      <c r="I2537" t="s">
        <v>91</v>
      </c>
      <c r="J2537" t="s">
        <v>5571</v>
      </c>
      <c r="K2537" t="s">
        <v>6064</v>
      </c>
      <c r="L2537">
        <v>0.65400000000000003</v>
      </c>
      <c r="M2537">
        <v>0.61035778399999996</v>
      </c>
      <c r="N2537">
        <v>0.39200000000000002</v>
      </c>
      <c r="O2537">
        <v>0.13777935499999999</v>
      </c>
      <c r="P2537">
        <v>0.111</v>
      </c>
      <c r="Q2537" s="86">
        <v>45821</v>
      </c>
      <c r="S2537">
        <v>0.25</v>
      </c>
      <c r="T2537">
        <v>0.25</v>
      </c>
      <c r="V2537" t="s">
        <v>6065</v>
      </c>
      <c r="W2537">
        <v>1</v>
      </c>
      <c r="X2537" s="86">
        <v>45708</v>
      </c>
      <c r="Y2537">
        <v>1</v>
      </c>
      <c r="Z2537" s="86">
        <v>45657</v>
      </c>
      <c r="AA2537">
        <v>1</v>
      </c>
      <c r="AB2537">
        <v>1</v>
      </c>
      <c r="AC2537" t="s">
        <v>124</v>
      </c>
    </row>
    <row r="2538" spans="1:29" x14ac:dyDescent="0.2">
      <c r="A2538" t="s">
        <v>6066</v>
      </c>
      <c r="B2538" t="s">
        <v>6067</v>
      </c>
      <c r="C2538" t="s">
        <v>6066</v>
      </c>
      <c r="D2538" t="s">
        <v>84</v>
      </c>
      <c r="E2538" t="s">
        <v>89</v>
      </c>
      <c r="F2538" t="s">
        <v>1277</v>
      </c>
      <c r="G2538" t="s">
        <v>90</v>
      </c>
      <c r="I2538" t="s">
        <v>91</v>
      </c>
      <c r="J2538" t="s">
        <v>5571</v>
      </c>
      <c r="K2538" t="s">
        <v>6064</v>
      </c>
      <c r="L2538">
        <v>0.70899999999999996</v>
      </c>
      <c r="M2538">
        <v>0.709273665</v>
      </c>
      <c r="N2538">
        <v>0.505</v>
      </c>
      <c r="O2538">
        <v>0.16158294400000001</v>
      </c>
      <c r="P2538">
        <v>0.14699999999999999</v>
      </c>
      <c r="Q2538" s="86">
        <v>45821</v>
      </c>
      <c r="S2538">
        <v>0.01</v>
      </c>
      <c r="W2538">
        <v>1</v>
      </c>
      <c r="X2538" s="86">
        <v>45708</v>
      </c>
      <c r="Y2538">
        <v>1</v>
      </c>
      <c r="Z2538" s="86">
        <v>45657</v>
      </c>
      <c r="AA2538">
        <v>1</v>
      </c>
      <c r="AB2538">
        <v>1</v>
      </c>
      <c r="AC2538" t="s">
        <v>124</v>
      </c>
    </row>
    <row r="2539" spans="1:29" x14ac:dyDescent="0.2">
      <c r="A2539" t="s">
        <v>6068</v>
      </c>
      <c r="B2539" t="s">
        <v>6069</v>
      </c>
      <c r="C2539" t="s">
        <v>6068</v>
      </c>
      <c r="D2539" t="s">
        <v>84</v>
      </c>
      <c r="E2539" t="s">
        <v>89</v>
      </c>
      <c r="G2539" t="s">
        <v>90</v>
      </c>
      <c r="I2539" t="s">
        <v>91</v>
      </c>
      <c r="L2539">
        <v>20.888999999999999</v>
      </c>
      <c r="M2539">
        <v>17.654152920000001</v>
      </c>
      <c r="N2539">
        <v>22.259</v>
      </c>
      <c r="O2539">
        <v>19.338608050000001</v>
      </c>
      <c r="P2539">
        <v>19.658999999999999</v>
      </c>
      <c r="Q2539" s="86">
        <v>45821</v>
      </c>
      <c r="S2539">
        <v>0.4</v>
      </c>
      <c r="W2539">
        <v>6</v>
      </c>
      <c r="X2539" s="86">
        <v>45706</v>
      </c>
      <c r="Y2539">
        <v>5</v>
      </c>
      <c r="Z2539" s="86">
        <v>45688</v>
      </c>
      <c r="AB2539">
        <v>3</v>
      </c>
      <c r="AC2539" t="s">
        <v>156</v>
      </c>
    </row>
    <row r="2540" spans="1:29" x14ac:dyDescent="0.2">
      <c r="A2540" t="s">
        <v>6070</v>
      </c>
      <c r="B2540" t="s">
        <v>6071</v>
      </c>
      <c r="C2540" t="s">
        <v>6070</v>
      </c>
      <c r="D2540" t="s">
        <v>84</v>
      </c>
      <c r="E2540" t="s">
        <v>89</v>
      </c>
      <c r="F2540" t="s">
        <v>642</v>
      </c>
      <c r="G2540" t="s">
        <v>90</v>
      </c>
      <c r="I2540" t="s">
        <v>118</v>
      </c>
      <c r="J2540" t="s">
        <v>5571</v>
      </c>
      <c r="K2540" t="s">
        <v>1785</v>
      </c>
      <c r="L2540">
        <v>16.260000000000002</v>
      </c>
      <c r="M2540">
        <v>16.4522093</v>
      </c>
      <c r="N2540">
        <v>17.882000000000001</v>
      </c>
      <c r="O2540">
        <v>12.62734611</v>
      </c>
      <c r="P2540">
        <v>11.342000000000001</v>
      </c>
      <c r="Q2540" s="86">
        <v>45821</v>
      </c>
      <c r="R2540">
        <v>5</v>
      </c>
      <c r="S2540">
        <v>1.55</v>
      </c>
      <c r="T2540">
        <v>1.5</v>
      </c>
      <c r="V2540" t="s">
        <v>6072</v>
      </c>
      <c r="W2540">
        <v>6</v>
      </c>
      <c r="X2540" s="86">
        <v>45791</v>
      </c>
      <c r="Y2540">
        <v>4</v>
      </c>
      <c r="Z2540" s="86">
        <v>45657</v>
      </c>
      <c r="AA2540">
        <v>3</v>
      </c>
      <c r="AB2540">
        <v>3</v>
      </c>
      <c r="AC2540" t="s">
        <v>156</v>
      </c>
    </row>
    <row r="2541" spans="1:29" x14ac:dyDescent="0.2">
      <c r="A2541" t="s">
        <v>6073</v>
      </c>
      <c r="B2541" t="s">
        <v>6074</v>
      </c>
      <c r="C2541" t="s">
        <v>6073</v>
      </c>
      <c r="D2541" t="s">
        <v>84</v>
      </c>
      <c r="E2541" t="s">
        <v>89</v>
      </c>
      <c r="G2541" t="s">
        <v>90</v>
      </c>
      <c r="I2541" t="s">
        <v>91</v>
      </c>
      <c r="L2541">
        <v>20.884</v>
      </c>
      <c r="M2541">
        <v>17.649202890000002</v>
      </c>
      <c r="N2541">
        <v>22.259</v>
      </c>
      <c r="O2541">
        <v>19.33910337</v>
      </c>
      <c r="P2541">
        <v>19.645</v>
      </c>
      <c r="Q2541" s="86">
        <v>45821</v>
      </c>
      <c r="S2541">
        <v>0.4</v>
      </c>
      <c r="W2541">
        <v>6</v>
      </c>
      <c r="X2541" s="86">
        <v>45706</v>
      </c>
      <c r="Y2541">
        <v>5</v>
      </c>
      <c r="Z2541" s="86">
        <v>45688</v>
      </c>
      <c r="AB2541">
        <v>3</v>
      </c>
      <c r="AC2541" t="s">
        <v>156</v>
      </c>
    </row>
    <row r="2542" spans="1:29" x14ac:dyDescent="0.2">
      <c r="A2542" t="s">
        <v>6075</v>
      </c>
      <c r="B2542" t="s">
        <v>6076</v>
      </c>
      <c r="C2542" t="s">
        <v>6075</v>
      </c>
      <c r="D2542" t="s">
        <v>84</v>
      </c>
      <c r="E2542" t="s">
        <v>89</v>
      </c>
      <c r="F2542" t="s">
        <v>642</v>
      </c>
      <c r="G2542" t="s">
        <v>90</v>
      </c>
      <c r="I2542" t="s">
        <v>91</v>
      </c>
      <c r="J2542" t="s">
        <v>5571</v>
      </c>
      <c r="K2542" t="s">
        <v>1772</v>
      </c>
      <c r="L2542">
        <v>14.63</v>
      </c>
      <c r="M2542">
        <v>10.369263549999999</v>
      </c>
      <c r="N2542">
        <v>15.686</v>
      </c>
      <c r="O2542">
        <v>8.1263992960000007</v>
      </c>
      <c r="P2542">
        <v>11.09</v>
      </c>
      <c r="Q2542" s="86">
        <v>45821</v>
      </c>
      <c r="S2542">
        <v>0.54</v>
      </c>
      <c r="T2542">
        <v>0.4</v>
      </c>
      <c r="V2542" t="s">
        <v>6077</v>
      </c>
      <c r="W2542">
        <v>5</v>
      </c>
      <c r="X2542" s="86">
        <v>45706</v>
      </c>
      <c r="Y2542">
        <v>4</v>
      </c>
      <c r="Z2542" s="86">
        <v>45688</v>
      </c>
      <c r="AA2542">
        <v>3</v>
      </c>
      <c r="AB2542">
        <v>3</v>
      </c>
      <c r="AC2542" t="s">
        <v>156</v>
      </c>
    </row>
    <row r="2543" spans="1:29" x14ac:dyDescent="0.2">
      <c r="A2543" t="s">
        <v>6078</v>
      </c>
      <c r="B2543" t="s">
        <v>6079</v>
      </c>
      <c r="C2543" t="s">
        <v>6078</v>
      </c>
      <c r="D2543" t="s">
        <v>84</v>
      </c>
      <c r="E2543" t="s">
        <v>89</v>
      </c>
      <c r="F2543" t="s">
        <v>642</v>
      </c>
      <c r="G2543" t="s">
        <v>90</v>
      </c>
      <c r="I2543" t="s">
        <v>91</v>
      </c>
      <c r="J2543" t="s">
        <v>5571</v>
      </c>
      <c r="K2543" t="s">
        <v>1772</v>
      </c>
      <c r="L2543">
        <v>2.3039999999999998</v>
      </c>
      <c r="M2543">
        <v>2.5750901590000002</v>
      </c>
      <c r="N2543">
        <v>1.851</v>
      </c>
      <c r="O2543">
        <v>0.39723910200000001</v>
      </c>
      <c r="P2543">
        <v>0.20599999999999999</v>
      </c>
      <c r="Q2543" s="86">
        <v>45821</v>
      </c>
      <c r="S2543">
        <v>0.25</v>
      </c>
      <c r="T2543">
        <v>0.21</v>
      </c>
      <c r="V2543" t="s">
        <v>6080</v>
      </c>
      <c r="W2543">
        <v>2</v>
      </c>
      <c r="X2543" s="86">
        <v>45706</v>
      </c>
      <c r="Y2543">
        <v>2</v>
      </c>
      <c r="Z2543" s="86">
        <v>45688</v>
      </c>
      <c r="AA2543">
        <v>1</v>
      </c>
      <c r="AB2543">
        <v>2</v>
      </c>
      <c r="AC2543" t="s">
        <v>153</v>
      </c>
    </row>
    <row r="2544" spans="1:29" x14ac:dyDescent="0.2">
      <c r="A2544" t="s">
        <v>6081</v>
      </c>
      <c r="B2544" t="s">
        <v>6082</v>
      </c>
      <c r="C2544" t="s">
        <v>6081</v>
      </c>
      <c r="D2544" t="s">
        <v>84</v>
      </c>
      <c r="E2544" t="s">
        <v>89</v>
      </c>
      <c r="F2544" t="s">
        <v>642</v>
      </c>
      <c r="G2544" t="s">
        <v>90</v>
      </c>
      <c r="I2544" t="s">
        <v>91</v>
      </c>
      <c r="J2544" t="s">
        <v>5571</v>
      </c>
      <c r="K2544" t="s">
        <v>5662</v>
      </c>
      <c r="L2544">
        <v>5.0129999999999999</v>
      </c>
      <c r="M2544">
        <v>5.4488694999999998</v>
      </c>
      <c r="N2544">
        <v>5.7329999999999997</v>
      </c>
      <c r="O2544">
        <v>4.7022325049999996</v>
      </c>
      <c r="P2544">
        <v>3.4460000000000002</v>
      </c>
      <c r="Q2544" s="86">
        <v>45821</v>
      </c>
      <c r="S2544">
        <v>0.84</v>
      </c>
      <c r="T2544">
        <v>0.49</v>
      </c>
      <c r="V2544" t="s">
        <v>6083</v>
      </c>
      <c r="W2544">
        <v>3</v>
      </c>
      <c r="X2544" s="86">
        <v>45747</v>
      </c>
      <c r="Y2544">
        <v>2</v>
      </c>
      <c r="Z2544" s="86">
        <v>45747</v>
      </c>
      <c r="AA2544">
        <v>2</v>
      </c>
      <c r="AB2544">
        <v>2</v>
      </c>
      <c r="AC2544" t="s">
        <v>153</v>
      </c>
    </row>
    <row r="2545" spans="1:29" x14ac:dyDescent="0.2">
      <c r="A2545" t="s">
        <v>6084</v>
      </c>
      <c r="B2545" t="s">
        <v>6085</v>
      </c>
      <c r="C2545" t="s">
        <v>6084</v>
      </c>
      <c r="D2545" t="s">
        <v>84</v>
      </c>
      <c r="E2545" t="s">
        <v>89</v>
      </c>
      <c r="G2545" t="s">
        <v>90</v>
      </c>
      <c r="H2545" t="s">
        <v>196</v>
      </c>
      <c r="I2545" t="s">
        <v>91</v>
      </c>
      <c r="L2545">
        <v>7.5030000000000001</v>
      </c>
      <c r="M2545">
        <v>8.0031133000000008</v>
      </c>
      <c r="N2545">
        <v>8.23</v>
      </c>
      <c r="O2545">
        <v>5.3616195610000004</v>
      </c>
      <c r="P2545">
        <v>4.4470000000000001</v>
      </c>
      <c r="Q2545" s="86">
        <v>45821</v>
      </c>
      <c r="S2545">
        <v>0.49</v>
      </c>
      <c r="W2545">
        <v>4</v>
      </c>
      <c r="X2545" s="86">
        <v>45747</v>
      </c>
      <c r="Y2545">
        <v>3</v>
      </c>
      <c r="Z2545" s="86">
        <v>45747</v>
      </c>
      <c r="AB2545">
        <v>3</v>
      </c>
      <c r="AC2545" t="s">
        <v>156</v>
      </c>
    </row>
    <row r="2546" spans="1:29" x14ac:dyDescent="0.2">
      <c r="A2546" t="s">
        <v>6086</v>
      </c>
      <c r="B2546" t="s">
        <v>6087</v>
      </c>
      <c r="C2546" t="s">
        <v>6086</v>
      </c>
      <c r="D2546" t="s">
        <v>84</v>
      </c>
      <c r="E2546" t="s">
        <v>89</v>
      </c>
      <c r="F2546" t="s">
        <v>642</v>
      </c>
      <c r="G2546" t="s">
        <v>90</v>
      </c>
      <c r="I2546" t="s">
        <v>91</v>
      </c>
      <c r="J2546" t="s">
        <v>5571</v>
      </c>
      <c r="K2546" t="s">
        <v>1772</v>
      </c>
      <c r="L2546">
        <v>15.061</v>
      </c>
      <c r="M2546">
        <v>10.52250503</v>
      </c>
      <c r="N2546">
        <v>15.372999999999999</v>
      </c>
      <c r="O2546">
        <v>9.1900754189999994</v>
      </c>
      <c r="P2546">
        <v>9.9670000000000005</v>
      </c>
      <c r="Q2546" s="86">
        <v>45821</v>
      </c>
      <c r="S2546">
        <v>0.49</v>
      </c>
      <c r="T2546">
        <v>0.41</v>
      </c>
      <c r="V2546" t="s">
        <v>6088</v>
      </c>
      <c r="W2546">
        <v>6</v>
      </c>
      <c r="X2546" s="86">
        <v>45706</v>
      </c>
      <c r="Y2546">
        <v>4</v>
      </c>
      <c r="Z2546" s="86">
        <v>45688</v>
      </c>
      <c r="AA2546">
        <v>3</v>
      </c>
      <c r="AB2546">
        <v>3</v>
      </c>
      <c r="AC2546" t="s">
        <v>156</v>
      </c>
    </row>
    <row r="2547" spans="1:29" x14ac:dyDescent="0.2">
      <c r="A2547" t="s">
        <v>6089</v>
      </c>
      <c r="B2547" t="s">
        <v>6090</v>
      </c>
      <c r="C2547" t="s">
        <v>6089</v>
      </c>
      <c r="D2547" t="s">
        <v>84</v>
      </c>
      <c r="E2547" t="s">
        <v>89</v>
      </c>
      <c r="F2547" t="s">
        <v>642</v>
      </c>
      <c r="G2547" t="s">
        <v>90</v>
      </c>
      <c r="I2547" t="s">
        <v>91</v>
      </c>
      <c r="J2547" t="s">
        <v>5571</v>
      </c>
      <c r="K2547" t="s">
        <v>5662</v>
      </c>
      <c r="L2547">
        <v>6.6310000000000002</v>
      </c>
      <c r="M2547">
        <v>7.1135101199999999</v>
      </c>
      <c r="N2547">
        <v>7.1829999999999998</v>
      </c>
      <c r="O2547">
        <v>5.728058162</v>
      </c>
      <c r="P2547">
        <v>4.2949999999999999</v>
      </c>
      <c r="Q2547" s="86">
        <v>45821</v>
      </c>
      <c r="S2547">
        <v>0.49</v>
      </c>
      <c r="T2547">
        <v>0.49</v>
      </c>
      <c r="V2547" t="s">
        <v>6091</v>
      </c>
      <c r="W2547">
        <v>4</v>
      </c>
      <c r="X2547" s="86">
        <v>45747</v>
      </c>
      <c r="Y2547">
        <v>3</v>
      </c>
      <c r="Z2547" s="86">
        <v>45747</v>
      </c>
      <c r="AA2547">
        <v>2</v>
      </c>
      <c r="AB2547">
        <v>3</v>
      </c>
      <c r="AC2547" t="s">
        <v>156</v>
      </c>
    </row>
    <row r="2548" spans="1:29" x14ac:dyDescent="0.2">
      <c r="A2548" t="s">
        <v>6092</v>
      </c>
      <c r="B2548" t="s">
        <v>6093</v>
      </c>
      <c r="C2548" t="s">
        <v>6092</v>
      </c>
      <c r="D2548" t="s">
        <v>84</v>
      </c>
      <c r="G2548" t="s">
        <v>90</v>
      </c>
      <c r="L2548">
        <v>0.70899999999999996</v>
      </c>
      <c r="M2548">
        <v>0.70915380900000002</v>
      </c>
      <c r="N2548">
        <v>0.505</v>
      </c>
      <c r="O2548">
        <v>0.15988785799999999</v>
      </c>
      <c r="P2548">
        <v>0.14499999999999999</v>
      </c>
      <c r="Q2548" s="86">
        <v>45821</v>
      </c>
      <c r="S2548">
        <v>0.3</v>
      </c>
      <c r="V2548" t="s">
        <v>6094</v>
      </c>
      <c r="W2548">
        <v>1</v>
      </c>
      <c r="X2548" s="86">
        <v>45708</v>
      </c>
      <c r="Y2548">
        <v>1</v>
      </c>
      <c r="Z2548" s="86">
        <v>43555</v>
      </c>
      <c r="AB2548">
        <v>1</v>
      </c>
      <c r="AC2548" t="s">
        <v>124</v>
      </c>
    </row>
    <row r="2549" spans="1:29" x14ac:dyDescent="0.2">
      <c r="A2549" t="s">
        <v>6095</v>
      </c>
      <c r="B2549" t="s">
        <v>6096</v>
      </c>
      <c r="C2549" t="s">
        <v>6095</v>
      </c>
      <c r="D2549" t="s">
        <v>84</v>
      </c>
      <c r="E2549" t="s">
        <v>89</v>
      </c>
      <c r="F2549" t="s">
        <v>1277</v>
      </c>
      <c r="G2549" t="s">
        <v>90</v>
      </c>
      <c r="I2549" t="s">
        <v>91</v>
      </c>
      <c r="J2549" t="s">
        <v>5571</v>
      </c>
      <c r="L2549">
        <v>0.73199999999999998</v>
      </c>
      <c r="M2549">
        <v>0.75144856100000001</v>
      </c>
      <c r="N2549">
        <v>0.63900000000000001</v>
      </c>
      <c r="O2549">
        <v>0.16008966599999999</v>
      </c>
      <c r="P2549">
        <v>0.14499999999999999</v>
      </c>
      <c r="Q2549" s="86">
        <v>45821</v>
      </c>
      <c r="S2549">
        <v>0.15</v>
      </c>
      <c r="T2549">
        <v>0.15</v>
      </c>
      <c r="V2549" t="s">
        <v>6097</v>
      </c>
      <c r="W2549">
        <v>1</v>
      </c>
      <c r="X2549" s="86">
        <v>45708</v>
      </c>
      <c r="Y2549">
        <v>2</v>
      </c>
      <c r="Z2549" s="86">
        <v>45657</v>
      </c>
      <c r="AA2549">
        <v>1</v>
      </c>
      <c r="AB2549">
        <v>2</v>
      </c>
      <c r="AC2549" t="s">
        <v>153</v>
      </c>
    </row>
    <row r="2550" spans="1:29" x14ac:dyDescent="0.2">
      <c r="A2550" t="s">
        <v>6098</v>
      </c>
      <c r="B2550" t="s">
        <v>6099</v>
      </c>
      <c r="C2550" t="s">
        <v>6098</v>
      </c>
      <c r="D2550" t="s">
        <v>84</v>
      </c>
      <c r="E2550" t="s">
        <v>116</v>
      </c>
      <c r="F2550" t="s">
        <v>117</v>
      </c>
      <c r="G2550" t="s">
        <v>90</v>
      </c>
      <c r="I2550" t="s">
        <v>118</v>
      </c>
      <c r="J2550" t="s">
        <v>5571</v>
      </c>
      <c r="K2550" t="s">
        <v>688</v>
      </c>
      <c r="L2550">
        <v>17.91</v>
      </c>
      <c r="M2550">
        <v>15.45152075</v>
      </c>
      <c r="N2550">
        <v>16.576000000000001</v>
      </c>
      <c r="O2550">
        <v>12.106076549999999</v>
      </c>
      <c r="P2550">
        <v>9.92</v>
      </c>
      <c r="Q2550" s="86">
        <v>45701</v>
      </c>
      <c r="S2550">
        <v>0.5</v>
      </c>
      <c r="T2550">
        <v>0.5</v>
      </c>
      <c r="V2550" t="s">
        <v>6100</v>
      </c>
      <c r="W2550">
        <v>6</v>
      </c>
      <c r="X2550" s="86">
        <v>45684</v>
      </c>
      <c r="Y2550">
        <v>4</v>
      </c>
      <c r="Z2550" s="86">
        <v>45747</v>
      </c>
      <c r="AA2550">
        <v>3</v>
      </c>
      <c r="AB2550">
        <v>3</v>
      </c>
      <c r="AC2550" t="s">
        <v>156</v>
      </c>
    </row>
    <row r="2551" spans="1:29" x14ac:dyDescent="0.2">
      <c r="A2551" t="s">
        <v>6101</v>
      </c>
      <c r="B2551" t="s">
        <v>6102</v>
      </c>
      <c r="C2551" t="s">
        <v>6101</v>
      </c>
      <c r="D2551" t="s">
        <v>84</v>
      </c>
      <c r="E2551" t="s">
        <v>116</v>
      </c>
      <c r="G2551" t="s">
        <v>90</v>
      </c>
      <c r="H2551" t="s">
        <v>163</v>
      </c>
      <c r="L2551">
        <v>16.164999999999999</v>
      </c>
      <c r="M2551">
        <v>14.14944697</v>
      </c>
      <c r="N2551">
        <v>15.095000000000001</v>
      </c>
      <c r="O2551">
        <v>11.77715727</v>
      </c>
      <c r="P2551">
        <v>12.412000000000001</v>
      </c>
      <c r="Q2551" s="86">
        <v>45821</v>
      </c>
      <c r="S2551">
        <v>0.4</v>
      </c>
      <c r="W2551">
        <v>6</v>
      </c>
      <c r="X2551" s="86">
        <v>45747</v>
      </c>
      <c r="Y2551">
        <v>5</v>
      </c>
      <c r="Z2551" s="86">
        <v>45747</v>
      </c>
      <c r="AB2551">
        <v>3</v>
      </c>
      <c r="AC2551" t="s">
        <v>156</v>
      </c>
    </row>
    <row r="2552" spans="1:29" x14ac:dyDescent="0.2">
      <c r="A2552" t="s">
        <v>6103</v>
      </c>
      <c r="B2552" t="s">
        <v>6104</v>
      </c>
      <c r="C2552" t="s">
        <v>6103</v>
      </c>
      <c r="D2552" t="s">
        <v>84</v>
      </c>
      <c r="E2552" t="s">
        <v>116</v>
      </c>
      <c r="G2552" t="s">
        <v>90</v>
      </c>
      <c r="L2552">
        <v>18.341999999999999</v>
      </c>
      <c r="M2552">
        <v>20.229536060000001</v>
      </c>
      <c r="N2552">
        <v>19.46</v>
      </c>
      <c r="O2552">
        <v>21.10581517</v>
      </c>
      <c r="P2552">
        <v>15.724</v>
      </c>
      <c r="Q2552" s="86">
        <v>45761</v>
      </c>
      <c r="W2552">
        <v>6</v>
      </c>
      <c r="X2552" s="86">
        <v>45291</v>
      </c>
      <c r="Y2552">
        <v>5</v>
      </c>
      <c r="Z2552" s="86">
        <v>45747</v>
      </c>
      <c r="AB2552">
        <v>3</v>
      </c>
      <c r="AC2552" t="s">
        <v>156</v>
      </c>
    </row>
    <row r="2553" spans="1:29" x14ac:dyDescent="0.2">
      <c r="A2553" t="s">
        <v>6105</v>
      </c>
      <c r="B2553" t="s">
        <v>6106</v>
      </c>
      <c r="C2553" t="s">
        <v>6105</v>
      </c>
      <c r="D2553" t="s">
        <v>84</v>
      </c>
      <c r="E2553" t="s">
        <v>116</v>
      </c>
      <c r="F2553" t="s">
        <v>117</v>
      </c>
      <c r="G2553" t="s">
        <v>90</v>
      </c>
      <c r="I2553" t="s">
        <v>91</v>
      </c>
      <c r="J2553" t="s">
        <v>5571</v>
      </c>
      <c r="K2553" t="s">
        <v>688</v>
      </c>
      <c r="L2553">
        <v>25.253</v>
      </c>
      <c r="N2553">
        <v>24.327999999999999</v>
      </c>
      <c r="P2553">
        <v>22.414999999999999</v>
      </c>
      <c r="Q2553" s="86">
        <v>45434</v>
      </c>
      <c r="S2553">
        <v>0.4</v>
      </c>
      <c r="T2553">
        <v>0.4</v>
      </c>
      <c r="V2553" t="s">
        <v>6107</v>
      </c>
      <c r="Y2553">
        <v>5</v>
      </c>
      <c r="Z2553" s="86">
        <v>45747</v>
      </c>
      <c r="AA2553">
        <v>3</v>
      </c>
      <c r="AB2553">
        <v>3</v>
      </c>
      <c r="AC2553" t="s">
        <v>156</v>
      </c>
    </row>
    <row r="2554" spans="1:29" x14ac:dyDescent="0.2">
      <c r="A2554" t="s">
        <v>6108</v>
      </c>
      <c r="B2554" t="s">
        <v>6109</v>
      </c>
      <c r="C2554" t="s">
        <v>6108</v>
      </c>
      <c r="D2554" t="s">
        <v>84</v>
      </c>
      <c r="E2554" t="s">
        <v>116</v>
      </c>
      <c r="F2554" t="s">
        <v>117</v>
      </c>
      <c r="G2554" t="s">
        <v>90</v>
      </c>
      <c r="I2554" t="s">
        <v>118</v>
      </c>
      <c r="J2554" t="s">
        <v>5571</v>
      </c>
      <c r="K2554" t="s">
        <v>688</v>
      </c>
      <c r="L2554">
        <v>16.305</v>
      </c>
      <c r="M2554">
        <v>16.21139501</v>
      </c>
      <c r="N2554">
        <v>17.378</v>
      </c>
      <c r="O2554">
        <v>13.17677417</v>
      </c>
      <c r="P2554">
        <v>10.617000000000001</v>
      </c>
      <c r="Q2554" s="86">
        <v>45821</v>
      </c>
      <c r="S2554">
        <v>0.18</v>
      </c>
      <c r="T2554">
        <v>0.18</v>
      </c>
      <c r="V2554" t="s">
        <v>6110</v>
      </c>
      <c r="W2554">
        <v>6</v>
      </c>
      <c r="X2554" s="86">
        <v>45747</v>
      </c>
      <c r="Y2554">
        <v>4</v>
      </c>
      <c r="Z2554" s="86">
        <v>45747</v>
      </c>
      <c r="AA2554">
        <v>3</v>
      </c>
      <c r="AB2554">
        <v>3</v>
      </c>
      <c r="AC2554" t="s">
        <v>156</v>
      </c>
    </row>
    <row r="2555" spans="1:29" x14ac:dyDescent="0.2">
      <c r="A2555" t="s">
        <v>6111</v>
      </c>
      <c r="B2555" t="s">
        <v>6112</v>
      </c>
      <c r="C2555" t="s">
        <v>6111</v>
      </c>
      <c r="D2555" t="s">
        <v>84</v>
      </c>
      <c r="E2555" t="s">
        <v>116</v>
      </c>
      <c r="F2555" t="s">
        <v>117</v>
      </c>
      <c r="G2555" t="s">
        <v>90</v>
      </c>
      <c r="I2555" t="s">
        <v>341</v>
      </c>
      <c r="J2555" t="s">
        <v>5571</v>
      </c>
      <c r="K2555" t="s">
        <v>688</v>
      </c>
      <c r="L2555">
        <v>24.462</v>
      </c>
      <c r="M2555">
        <v>23.405499850000002</v>
      </c>
      <c r="N2555">
        <v>29.088000000000001</v>
      </c>
      <c r="O2555">
        <v>23.063761920000001</v>
      </c>
      <c r="P2555">
        <v>18.605</v>
      </c>
      <c r="Q2555" s="86">
        <v>45761</v>
      </c>
      <c r="S2555">
        <v>0.4</v>
      </c>
      <c r="T2555">
        <v>0.4</v>
      </c>
      <c r="V2555" t="s">
        <v>6113</v>
      </c>
      <c r="W2555">
        <v>6</v>
      </c>
      <c r="X2555" s="86">
        <v>45684</v>
      </c>
      <c r="Y2555">
        <v>5</v>
      </c>
      <c r="Z2555" s="86">
        <v>45747</v>
      </c>
      <c r="AA2555">
        <v>4</v>
      </c>
      <c r="AB2555">
        <v>3</v>
      </c>
      <c r="AC2555" t="s">
        <v>156</v>
      </c>
    </row>
    <row r="2556" spans="1:29" x14ac:dyDescent="0.2">
      <c r="A2556" t="s">
        <v>6114</v>
      </c>
      <c r="B2556" t="s">
        <v>6115</v>
      </c>
      <c r="C2556" t="s">
        <v>6114</v>
      </c>
      <c r="D2556" t="s">
        <v>84</v>
      </c>
      <c r="E2556" t="s">
        <v>116</v>
      </c>
      <c r="G2556" t="s">
        <v>90</v>
      </c>
      <c r="H2556" t="s">
        <v>225</v>
      </c>
      <c r="L2556">
        <v>25.831</v>
      </c>
      <c r="M2556">
        <v>25.26523306</v>
      </c>
      <c r="N2556">
        <v>27.762</v>
      </c>
      <c r="O2556">
        <v>23.68732078</v>
      </c>
      <c r="P2556">
        <v>17.172000000000001</v>
      </c>
      <c r="Q2556" s="86">
        <v>45761</v>
      </c>
      <c r="S2556">
        <v>0.74</v>
      </c>
      <c r="W2556">
        <v>7</v>
      </c>
      <c r="X2556" s="86">
        <v>45684</v>
      </c>
      <c r="Y2556">
        <v>5</v>
      </c>
      <c r="Z2556" s="86">
        <v>45747</v>
      </c>
      <c r="AB2556">
        <v>3</v>
      </c>
      <c r="AC2556" t="s">
        <v>156</v>
      </c>
    </row>
    <row r="2557" spans="1:29" x14ac:dyDescent="0.2">
      <c r="A2557" t="s">
        <v>6116</v>
      </c>
      <c r="B2557" t="s">
        <v>6117</v>
      </c>
      <c r="C2557" t="s">
        <v>6116</v>
      </c>
      <c r="D2557" t="s">
        <v>84</v>
      </c>
      <c r="E2557" t="s">
        <v>116</v>
      </c>
      <c r="F2557" t="s">
        <v>117</v>
      </c>
      <c r="G2557" t="s">
        <v>90</v>
      </c>
      <c r="I2557" t="s">
        <v>91</v>
      </c>
      <c r="J2557" t="s">
        <v>5571</v>
      </c>
      <c r="L2557">
        <v>29.369</v>
      </c>
      <c r="M2557">
        <v>25.288893989999998</v>
      </c>
      <c r="N2557">
        <v>26.628</v>
      </c>
      <c r="O2557">
        <v>20.91402854</v>
      </c>
      <c r="P2557">
        <v>22.189</v>
      </c>
      <c r="Q2557" s="86">
        <v>45761</v>
      </c>
      <c r="S2557">
        <v>0.76</v>
      </c>
      <c r="T2557">
        <v>0.74</v>
      </c>
      <c r="V2557" t="s">
        <v>6118</v>
      </c>
      <c r="W2557">
        <v>7</v>
      </c>
      <c r="X2557" s="86">
        <v>45291</v>
      </c>
      <c r="Y2557">
        <v>6</v>
      </c>
      <c r="Z2557" s="86">
        <v>45747</v>
      </c>
      <c r="AA2557">
        <v>4</v>
      </c>
      <c r="AB2557">
        <v>4</v>
      </c>
      <c r="AC2557" t="s">
        <v>127</v>
      </c>
    </row>
    <row r="2558" spans="1:29" x14ac:dyDescent="0.2">
      <c r="A2558" t="s">
        <v>6119</v>
      </c>
      <c r="B2558" t="s">
        <v>6120</v>
      </c>
      <c r="C2558" t="s">
        <v>6119</v>
      </c>
      <c r="D2558" t="s">
        <v>84</v>
      </c>
      <c r="E2558" t="s">
        <v>116</v>
      </c>
      <c r="G2558" t="s">
        <v>90</v>
      </c>
      <c r="I2558" t="s">
        <v>118</v>
      </c>
      <c r="J2558" t="s">
        <v>5571</v>
      </c>
      <c r="L2558">
        <v>18.579000000000001</v>
      </c>
      <c r="M2558">
        <v>21.37874785</v>
      </c>
      <c r="N2558">
        <v>20.09</v>
      </c>
      <c r="O2558">
        <v>19.66192332</v>
      </c>
      <c r="P2558">
        <v>17.492999999999999</v>
      </c>
      <c r="Q2558" s="86">
        <v>45821</v>
      </c>
      <c r="S2558">
        <v>0.74</v>
      </c>
      <c r="T2558">
        <v>0.74</v>
      </c>
      <c r="W2558">
        <v>6</v>
      </c>
      <c r="X2558" s="86">
        <v>45716</v>
      </c>
      <c r="Y2558">
        <v>5</v>
      </c>
      <c r="Z2558" s="86">
        <v>45747</v>
      </c>
      <c r="AA2558">
        <v>4</v>
      </c>
      <c r="AB2558">
        <v>3</v>
      </c>
      <c r="AC2558" t="s">
        <v>156</v>
      </c>
    </row>
    <row r="2559" spans="1:29" x14ac:dyDescent="0.2">
      <c r="A2559" t="s">
        <v>6121</v>
      </c>
      <c r="B2559" t="s">
        <v>6122</v>
      </c>
      <c r="C2559" t="s">
        <v>6121</v>
      </c>
      <c r="D2559" t="s">
        <v>84</v>
      </c>
      <c r="E2559" t="s">
        <v>116</v>
      </c>
      <c r="F2559" t="s">
        <v>117</v>
      </c>
      <c r="G2559" t="s">
        <v>90</v>
      </c>
      <c r="I2559" t="s">
        <v>118</v>
      </c>
      <c r="J2559" t="s">
        <v>5571</v>
      </c>
      <c r="K2559" t="s">
        <v>688</v>
      </c>
      <c r="L2559">
        <v>19.911000000000001</v>
      </c>
      <c r="M2559">
        <v>20.563808179999999</v>
      </c>
      <c r="N2559">
        <v>22.388000000000002</v>
      </c>
      <c r="O2559">
        <v>15.89875282</v>
      </c>
      <c r="P2559">
        <v>14.41</v>
      </c>
      <c r="Q2559" s="86">
        <v>45821</v>
      </c>
      <c r="S2559">
        <v>0.74</v>
      </c>
      <c r="T2559">
        <v>0.74</v>
      </c>
      <c r="V2559" t="s">
        <v>6123</v>
      </c>
      <c r="W2559">
        <v>6</v>
      </c>
      <c r="X2559" s="86">
        <v>45747</v>
      </c>
      <c r="Y2559">
        <v>4</v>
      </c>
      <c r="Z2559" s="86">
        <v>45747</v>
      </c>
      <c r="AA2559">
        <v>3</v>
      </c>
      <c r="AB2559">
        <v>3</v>
      </c>
      <c r="AC2559" t="s">
        <v>156</v>
      </c>
    </row>
    <row r="2560" spans="1:29" x14ac:dyDescent="0.2">
      <c r="A2560" t="s">
        <v>6124</v>
      </c>
      <c r="B2560" t="s">
        <v>6125</v>
      </c>
      <c r="C2560" t="s">
        <v>6124</v>
      </c>
      <c r="D2560" t="s">
        <v>84</v>
      </c>
      <c r="E2560" t="s">
        <v>89</v>
      </c>
      <c r="G2560" t="s">
        <v>90</v>
      </c>
      <c r="H2560" t="s">
        <v>196</v>
      </c>
      <c r="I2560" t="s">
        <v>91</v>
      </c>
      <c r="L2560">
        <v>13.438000000000001</v>
      </c>
      <c r="M2560">
        <v>7.2608420120000003</v>
      </c>
      <c r="N2560">
        <v>14.492000000000001</v>
      </c>
      <c r="O2560">
        <v>6.5830412359999997</v>
      </c>
      <c r="P2560">
        <v>11.372999999999999</v>
      </c>
      <c r="Q2560" s="86">
        <v>45821</v>
      </c>
      <c r="S2560">
        <v>0.5</v>
      </c>
      <c r="W2560">
        <v>4</v>
      </c>
      <c r="X2560" s="86">
        <v>45747</v>
      </c>
      <c r="Y2560">
        <v>3</v>
      </c>
      <c r="Z2560" s="86">
        <v>45747</v>
      </c>
      <c r="AB2560">
        <v>3</v>
      </c>
      <c r="AC2560" t="s">
        <v>156</v>
      </c>
    </row>
    <row r="2561" spans="1:29" x14ac:dyDescent="0.2">
      <c r="A2561" t="s">
        <v>6126</v>
      </c>
      <c r="B2561" t="s">
        <v>6127</v>
      </c>
      <c r="C2561" t="s">
        <v>6126</v>
      </c>
      <c r="D2561" t="s">
        <v>84</v>
      </c>
      <c r="E2561" t="s">
        <v>89</v>
      </c>
      <c r="F2561" t="s">
        <v>642</v>
      </c>
      <c r="G2561" t="s">
        <v>90</v>
      </c>
      <c r="I2561" t="s">
        <v>91</v>
      </c>
      <c r="J2561" t="s">
        <v>5571</v>
      </c>
      <c r="K2561" t="s">
        <v>5662</v>
      </c>
      <c r="L2561">
        <v>7.117</v>
      </c>
      <c r="M2561">
        <v>7.5100559269999998</v>
      </c>
      <c r="N2561">
        <v>7.9160000000000004</v>
      </c>
      <c r="O2561">
        <v>4.3357407129999999</v>
      </c>
      <c r="P2561">
        <v>2.8109999999999999</v>
      </c>
      <c r="Q2561" s="86">
        <v>45821</v>
      </c>
      <c r="S2561">
        <v>0.55000000000000004</v>
      </c>
      <c r="T2561">
        <v>0.55000000000000004</v>
      </c>
      <c r="V2561" t="s">
        <v>6128</v>
      </c>
      <c r="W2561">
        <v>4</v>
      </c>
      <c r="X2561" s="86">
        <v>45747</v>
      </c>
      <c r="Y2561">
        <v>3</v>
      </c>
      <c r="Z2561" s="86">
        <v>45747</v>
      </c>
      <c r="AA2561">
        <v>2</v>
      </c>
      <c r="AB2561">
        <v>3</v>
      </c>
      <c r="AC2561" t="s">
        <v>156</v>
      </c>
    </row>
    <row r="2562" spans="1:29" x14ac:dyDescent="0.2">
      <c r="A2562" t="s">
        <v>6129</v>
      </c>
      <c r="B2562" t="s">
        <v>6130</v>
      </c>
      <c r="C2562" t="s">
        <v>6129</v>
      </c>
      <c r="D2562" t="s">
        <v>84</v>
      </c>
      <c r="E2562" t="s">
        <v>89</v>
      </c>
      <c r="F2562" t="s">
        <v>642</v>
      </c>
      <c r="G2562" t="s">
        <v>90</v>
      </c>
      <c r="I2562" t="s">
        <v>91</v>
      </c>
      <c r="J2562" t="s">
        <v>5571</v>
      </c>
      <c r="K2562" t="s">
        <v>5662</v>
      </c>
      <c r="L2562">
        <v>9.3840000000000003</v>
      </c>
      <c r="M2562">
        <v>9.7708366830000006</v>
      </c>
      <c r="N2562">
        <v>9.7479999999999993</v>
      </c>
      <c r="O2562">
        <v>7.5145980740000002</v>
      </c>
      <c r="P2562">
        <v>5.0670000000000002</v>
      </c>
      <c r="Q2562" s="86">
        <v>45821</v>
      </c>
      <c r="S2562">
        <v>0.79</v>
      </c>
      <c r="T2562">
        <v>0.79</v>
      </c>
      <c r="W2562">
        <v>5</v>
      </c>
      <c r="X2562" s="86">
        <v>45747</v>
      </c>
      <c r="Y2562">
        <v>3</v>
      </c>
      <c r="Z2562" s="86">
        <v>45747</v>
      </c>
      <c r="AA2562">
        <v>3</v>
      </c>
      <c r="AB2562">
        <v>3</v>
      </c>
      <c r="AC2562" t="s">
        <v>156</v>
      </c>
    </row>
    <row r="2563" spans="1:29" x14ac:dyDescent="0.2">
      <c r="A2563" t="s">
        <v>6131</v>
      </c>
      <c r="B2563" t="s">
        <v>6132</v>
      </c>
      <c r="C2563" t="s">
        <v>6131</v>
      </c>
      <c r="D2563" t="s">
        <v>84</v>
      </c>
      <c r="E2563" t="s">
        <v>89</v>
      </c>
      <c r="G2563" t="s">
        <v>90</v>
      </c>
      <c r="I2563" t="s">
        <v>91</v>
      </c>
      <c r="J2563" t="s">
        <v>5571</v>
      </c>
      <c r="L2563">
        <v>18.016999999999999</v>
      </c>
      <c r="M2563">
        <v>13.6211182</v>
      </c>
      <c r="N2563">
        <v>16.824999999999999</v>
      </c>
      <c r="O2563">
        <v>11.93094357</v>
      </c>
      <c r="P2563">
        <v>13.448</v>
      </c>
      <c r="Q2563" s="86">
        <v>45821</v>
      </c>
      <c r="S2563">
        <v>1.57</v>
      </c>
      <c r="T2563">
        <v>1.5</v>
      </c>
      <c r="V2563" t="s">
        <v>6133</v>
      </c>
      <c r="W2563">
        <v>6</v>
      </c>
      <c r="X2563" s="86">
        <v>45747</v>
      </c>
      <c r="Y2563">
        <v>4</v>
      </c>
      <c r="Z2563" s="86">
        <v>45747</v>
      </c>
      <c r="AA2563">
        <v>3</v>
      </c>
      <c r="AB2563">
        <v>3</v>
      </c>
      <c r="AC2563" t="s">
        <v>156</v>
      </c>
    </row>
    <row r="2564" spans="1:29" x14ac:dyDescent="0.2">
      <c r="A2564" t="s">
        <v>6134</v>
      </c>
      <c r="B2564" t="s">
        <v>6135</v>
      </c>
      <c r="C2564" t="s">
        <v>6134</v>
      </c>
      <c r="D2564" t="s">
        <v>84</v>
      </c>
      <c r="E2564" t="s">
        <v>89</v>
      </c>
      <c r="G2564" t="s">
        <v>90</v>
      </c>
      <c r="H2564" t="s">
        <v>196</v>
      </c>
      <c r="I2564" t="s">
        <v>91</v>
      </c>
      <c r="L2564">
        <v>7.38</v>
      </c>
      <c r="M2564">
        <v>7.8207988190000002</v>
      </c>
      <c r="N2564">
        <v>7.8609999999999998</v>
      </c>
      <c r="O2564">
        <v>5.3207380259999999</v>
      </c>
      <c r="P2564">
        <v>3.7189999999999999</v>
      </c>
      <c r="Q2564" s="86">
        <v>45821</v>
      </c>
      <c r="S2564">
        <v>0.69</v>
      </c>
      <c r="W2564">
        <v>4</v>
      </c>
      <c r="X2564" s="86">
        <v>45747</v>
      </c>
      <c r="Y2564">
        <v>3</v>
      </c>
      <c r="Z2564" s="86">
        <v>45747</v>
      </c>
      <c r="AB2564">
        <v>3</v>
      </c>
      <c r="AC2564" t="s">
        <v>156</v>
      </c>
    </row>
    <row r="2565" spans="1:29" x14ac:dyDescent="0.2">
      <c r="A2565" t="s">
        <v>6136</v>
      </c>
      <c r="B2565" t="s">
        <v>6137</v>
      </c>
      <c r="C2565" t="s">
        <v>6136</v>
      </c>
      <c r="D2565" t="s">
        <v>84</v>
      </c>
      <c r="E2565" t="s">
        <v>89</v>
      </c>
      <c r="F2565" t="s">
        <v>642</v>
      </c>
      <c r="G2565" t="s">
        <v>90</v>
      </c>
      <c r="I2565" t="s">
        <v>118</v>
      </c>
      <c r="J2565" t="s">
        <v>5571</v>
      </c>
      <c r="K2565" t="s">
        <v>5662</v>
      </c>
      <c r="L2565">
        <v>5.03</v>
      </c>
      <c r="M2565">
        <v>5.4693981699999998</v>
      </c>
      <c r="N2565">
        <v>5.7489999999999997</v>
      </c>
      <c r="O2565">
        <v>4.7235766879999996</v>
      </c>
      <c r="P2565">
        <v>3.423</v>
      </c>
      <c r="Q2565" s="86">
        <v>45821</v>
      </c>
      <c r="R2565">
        <v>5</v>
      </c>
      <c r="S2565">
        <v>1.39</v>
      </c>
      <c r="T2565">
        <v>1.39</v>
      </c>
      <c r="V2565" t="s">
        <v>6138</v>
      </c>
      <c r="W2565">
        <v>3</v>
      </c>
      <c r="X2565" s="86">
        <v>45747</v>
      </c>
      <c r="Y2565">
        <v>2</v>
      </c>
      <c r="Z2565" s="86">
        <v>45747</v>
      </c>
      <c r="AA2565">
        <v>2</v>
      </c>
      <c r="AB2565">
        <v>2</v>
      </c>
      <c r="AC2565" t="s">
        <v>153</v>
      </c>
    </row>
    <row r="2566" spans="1:29" x14ac:dyDescent="0.2">
      <c r="A2566" t="s">
        <v>6139</v>
      </c>
      <c r="B2566" t="s">
        <v>6140</v>
      </c>
      <c r="C2566" t="s">
        <v>6139</v>
      </c>
      <c r="D2566" t="s">
        <v>84</v>
      </c>
      <c r="E2566" t="s">
        <v>89</v>
      </c>
      <c r="F2566" t="s">
        <v>642</v>
      </c>
      <c r="G2566" t="s">
        <v>90</v>
      </c>
      <c r="I2566" t="s">
        <v>91</v>
      </c>
      <c r="J2566" t="s">
        <v>5571</v>
      </c>
      <c r="K2566" t="s">
        <v>5662</v>
      </c>
      <c r="L2566">
        <v>7.3559999999999999</v>
      </c>
      <c r="M2566">
        <v>7.7932063710000001</v>
      </c>
      <c r="N2566">
        <v>7.82</v>
      </c>
      <c r="O2566">
        <v>5.3398303609999997</v>
      </c>
      <c r="P2566">
        <v>3.8530000000000002</v>
      </c>
      <c r="Q2566" s="86">
        <v>45821</v>
      </c>
      <c r="S2566">
        <v>0.69</v>
      </c>
      <c r="T2566">
        <v>0.69</v>
      </c>
      <c r="V2566" t="s">
        <v>6141</v>
      </c>
      <c r="W2566">
        <v>4</v>
      </c>
      <c r="X2566" s="86">
        <v>45747</v>
      </c>
      <c r="Y2566">
        <v>3</v>
      </c>
      <c r="Z2566" s="86">
        <v>45747</v>
      </c>
      <c r="AA2566">
        <v>2</v>
      </c>
      <c r="AB2566">
        <v>3</v>
      </c>
      <c r="AC2566" t="s">
        <v>156</v>
      </c>
    </row>
    <row r="2567" spans="1:29" x14ac:dyDescent="0.2">
      <c r="A2567" t="s">
        <v>6142</v>
      </c>
      <c r="B2567" t="s">
        <v>6143</v>
      </c>
      <c r="C2567" t="s">
        <v>6142</v>
      </c>
      <c r="D2567" t="s">
        <v>84</v>
      </c>
      <c r="E2567" t="s">
        <v>116</v>
      </c>
      <c r="F2567" t="s">
        <v>117</v>
      </c>
      <c r="G2567" t="s">
        <v>90</v>
      </c>
      <c r="I2567" t="s">
        <v>91</v>
      </c>
      <c r="J2567" t="s">
        <v>5571</v>
      </c>
      <c r="K2567" t="s">
        <v>688</v>
      </c>
      <c r="L2567">
        <v>16.443000000000001</v>
      </c>
      <c r="M2567">
        <v>16.571526630000001</v>
      </c>
      <c r="N2567">
        <v>16.794</v>
      </c>
      <c r="O2567">
        <v>13.831733939999999</v>
      </c>
      <c r="P2567">
        <v>12.335000000000001</v>
      </c>
      <c r="Q2567" s="86">
        <v>45821</v>
      </c>
      <c r="S2567">
        <v>0.4</v>
      </c>
      <c r="T2567">
        <v>0.4</v>
      </c>
      <c r="V2567" t="s">
        <v>6144</v>
      </c>
      <c r="W2567">
        <v>6</v>
      </c>
      <c r="X2567" s="86">
        <v>45747</v>
      </c>
      <c r="Y2567">
        <v>5</v>
      </c>
      <c r="Z2567" s="86">
        <v>45747</v>
      </c>
      <c r="AA2567">
        <v>3</v>
      </c>
      <c r="AB2567">
        <v>3</v>
      </c>
      <c r="AC2567" t="s">
        <v>156</v>
      </c>
    </row>
    <row r="2568" spans="1:29" x14ac:dyDescent="0.2">
      <c r="A2568" t="s">
        <v>6145</v>
      </c>
      <c r="B2568" t="s">
        <v>6146</v>
      </c>
      <c r="C2568" t="s">
        <v>6145</v>
      </c>
      <c r="D2568" t="s">
        <v>84</v>
      </c>
      <c r="E2568" t="s">
        <v>116</v>
      </c>
      <c r="F2568" t="s">
        <v>117</v>
      </c>
      <c r="G2568" t="s">
        <v>90</v>
      </c>
      <c r="I2568" t="s">
        <v>341</v>
      </c>
      <c r="J2568" t="s">
        <v>5571</v>
      </c>
      <c r="K2568" t="s">
        <v>688</v>
      </c>
      <c r="L2568">
        <v>14.318</v>
      </c>
      <c r="M2568">
        <v>14.391765360000001</v>
      </c>
      <c r="N2568">
        <v>13.959</v>
      </c>
      <c r="O2568">
        <v>11.497845359999999</v>
      </c>
      <c r="P2568">
        <v>9.9209999999999994</v>
      </c>
      <c r="Q2568" s="86">
        <v>45821</v>
      </c>
      <c r="S2568">
        <v>0.4</v>
      </c>
      <c r="T2568">
        <v>0.4</v>
      </c>
      <c r="V2568" t="s">
        <v>6147</v>
      </c>
      <c r="W2568">
        <v>6</v>
      </c>
      <c r="X2568" s="86">
        <v>45626</v>
      </c>
      <c r="Y2568">
        <v>4</v>
      </c>
      <c r="Z2568" s="86">
        <v>45747</v>
      </c>
      <c r="AA2568">
        <v>3</v>
      </c>
      <c r="AB2568">
        <v>3</v>
      </c>
      <c r="AC2568" t="s">
        <v>156</v>
      </c>
    </row>
    <row r="2569" spans="1:29" x14ac:dyDescent="0.2">
      <c r="A2569" t="s">
        <v>6148</v>
      </c>
      <c r="B2569" t="s">
        <v>6149</v>
      </c>
      <c r="C2569" t="s">
        <v>6148</v>
      </c>
      <c r="D2569" t="s">
        <v>84</v>
      </c>
      <c r="E2569" t="s">
        <v>116</v>
      </c>
      <c r="F2569" t="s">
        <v>117</v>
      </c>
      <c r="G2569" t="s">
        <v>90</v>
      </c>
      <c r="I2569" t="s">
        <v>91</v>
      </c>
      <c r="J2569" t="s">
        <v>5571</v>
      </c>
      <c r="K2569" t="s">
        <v>688</v>
      </c>
      <c r="L2569">
        <v>1.9890000000000001</v>
      </c>
      <c r="M2569">
        <v>2.2203972219999999</v>
      </c>
      <c r="N2569">
        <v>2.218</v>
      </c>
      <c r="O2569">
        <v>1.784482254</v>
      </c>
      <c r="P2569">
        <v>1.7110000000000001</v>
      </c>
      <c r="Q2569" s="86">
        <v>45821</v>
      </c>
      <c r="S2569">
        <v>7.0000000000000007E-2</v>
      </c>
      <c r="T2569">
        <v>7.0000000000000007E-2</v>
      </c>
      <c r="V2569" t="s">
        <v>6150</v>
      </c>
      <c r="W2569">
        <v>2</v>
      </c>
      <c r="X2569" s="86">
        <v>45747</v>
      </c>
      <c r="Y2569">
        <v>2</v>
      </c>
      <c r="Z2569" s="86">
        <v>45747</v>
      </c>
      <c r="AA2569">
        <v>2</v>
      </c>
      <c r="AB2569">
        <v>2</v>
      </c>
      <c r="AC2569" t="s">
        <v>153</v>
      </c>
    </row>
    <row r="2570" spans="1:29" x14ac:dyDescent="0.2">
      <c r="A2570" t="s">
        <v>6151</v>
      </c>
      <c r="B2570" t="s">
        <v>6152</v>
      </c>
      <c r="C2570" t="s">
        <v>6151</v>
      </c>
      <c r="D2570" t="s">
        <v>84</v>
      </c>
      <c r="E2570" t="s">
        <v>116</v>
      </c>
      <c r="F2570" t="s">
        <v>117</v>
      </c>
      <c r="G2570" t="s">
        <v>90</v>
      </c>
      <c r="I2570" t="s">
        <v>91</v>
      </c>
      <c r="J2570" t="s">
        <v>5571</v>
      </c>
      <c r="K2570" t="s">
        <v>688</v>
      </c>
      <c r="L2570">
        <v>17.783999999999999</v>
      </c>
      <c r="M2570">
        <v>12.38256228</v>
      </c>
      <c r="N2570">
        <v>18.184000000000001</v>
      </c>
      <c r="O2570">
        <v>10.72070967</v>
      </c>
      <c r="P2570">
        <v>11.234</v>
      </c>
      <c r="Q2570" s="86">
        <v>45761</v>
      </c>
      <c r="S2570">
        <v>0.59</v>
      </c>
      <c r="T2570">
        <v>0.59</v>
      </c>
      <c r="V2570" t="s">
        <v>6153</v>
      </c>
      <c r="W2570">
        <v>6</v>
      </c>
      <c r="X2570" s="86">
        <v>45626</v>
      </c>
      <c r="Y2570">
        <v>4</v>
      </c>
      <c r="Z2570" s="86">
        <v>45747</v>
      </c>
      <c r="AA2570">
        <v>4</v>
      </c>
      <c r="AB2570">
        <v>3</v>
      </c>
      <c r="AC2570" t="s">
        <v>156</v>
      </c>
    </row>
    <row r="2571" spans="1:29" x14ac:dyDescent="0.2">
      <c r="A2571" t="s">
        <v>6154</v>
      </c>
      <c r="B2571" t="s">
        <v>6155</v>
      </c>
      <c r="C2571" t="s">
        <v>6154</v>
      </c>
      <c r="D2571" t="s">
        <v>84</v>
      </c>
      <c r="E2571" t="s">
        <v>89</v>
      </c>
      <c r="F2571" t="s">
        <v>642</v>
      </c>
      <c r="G2571" t="s">
        <v>90</v>
      </c>
      <c r="I2571" t="s">
        <v>341</v>
      </c>
      <c r="J2571" t="s">
        <v>5571</v>
      </c>
      <c r="K2571" t="s">
        <v>199</v>
      </c>
      <c r="L2571">
        <v>5.492</v>
      </c>
      <c r="M2571">
        <v>5.999144985</v>
      </c>
      <c r="N2571">
        <v>6.2670000000000003</v>
      </c>
      <c r="O2571">
        <v>5.0947671400000001</v>
      </c>
      <c r="P2571">
        <v>3.944</v>
      </c>
      <c r="Q2571" s="86">
        <v>45821</v>
      </c>
      <c r="S2571">
        <v>0.15</v>
      </c>
      <c r="T2571">
        <v>0.15</v>
      </c>
      <c r="V2571" t="s">
        <v>6156</v>
      </c>
      <c r="W2571">
        <v>4</v>
      </c>
      <c r="X2571" s="86">
        <v>45707</v>
      </c>
      <c r="Y2571">
        <v>2</v>
      </c>
      <c r="Z2571" s="86">
        <v>45688</v>
      </c>
      <c r="AA2571">
        <v>2</v>
      </c>
      <c r="AB2571">
        <v>2</v>
      </c>
      <c r="AC2571" t="s">
        <v>153</v>
      </c>
    </row>
    <row r="2572" spans="1:29" x14ac:dyDescent="0.2">
      <c r="A2572" t="s">
        <v>6157</v>
      </c>
      <c r="B2572" t="s">
        <v>6158</v>
      </c>
      <c r="C2572" t="s">
        <v>6157</v>
      </c>
      <c r="D2572" t="s">
        <v>84</v>
      </c>
      <c r="E2572" t="s">
        <v>89</v>
      </c>
      <c r="F2572" t="s">
        <v>642</v>
      </c>
      <c r="G2572" t="s">
        <v>90</v>
      </c>
      <c r="I2572" t="s">
        <v>118</v>
      </c>
      <c r="J2572" t="s">
        <v>5571</v>
      </c>
      <c r="K2572" t="s">
        <v>199</v>
      </c>
      <c r="L2572">
        <v>5.4660000000000002</v>
      </c>
      <c r="M2572">
        <v>5.9679744689999996</v>
      </c>
      <c r="N2572">
        <v>6.2279999999999998</v>
      </c>
      <c r="O2572">
        <v>5.1083284369999999</v>
      </c>
      <c r="P2572">
        <v>3.9</v>
      </c>
      <c r="Q2572" s="86">
        <v>45821</v>
      </c>
      <c r="S2572">
        <v>0.15</v>
      </c>
      <c r="T2572">
        <v>0.15</v>
      </c>
      <c r="V2572" t="s">
        <v>6159</v>
      </c>
      <c r="W2572">
        <v>4</v>
      </c>
      <c r="X2572" s="86">
        <v>45707</v>
      </c>
      <c r="Y2572">
        <v>2</v>
      </c>
      <c r="Z2572" s="86">
        <v>45688</v>
      </c>
      <c r="AA2572">
        <v>2</v>
      </c>
      <c r="AB2572">
        <v>2</v>
      </c>
      <c r="AC2572" t="s">
        <v>153</v>
      </c>
    </row>
    <row r="2573" spans="1:29" x14ac:dyDescent="0.2">
      <c r="A2573" t="s">
        <v>6160</v>
      </c>
      <c r="B2573" t="s">
        <v>6161</v>
      </c>
      <c r="C2573" t="s">
        <v>6160</v>
      </c>
      <c r="D2573" t="s">
        <v>84</v>
      </c>
      <c r="E2573" t="s">
        <v>89</v>
      </c>
      <c r="F2573" t="s">
        <v>642</v>
      </c>
      <c r="G2573" t="s">
        <v>90</v>
      </c>
      <c r="I2573" t="s">
        <v>118</v>
      </c>
      <c r="J2573" t="s">
        <v>5571</v>
      </c>
      <c r="K2573" t="s">
        <v>6162</v>
      </c>
      <c r="L2573">
        <v>8.0920000000000005</v>
      </c>
      <c r="M2573">
        <v>8.7133483589999994</v>
      </c>
      <c r="N2573">
        <v>9.1850000000000005</v>
      </c>
      <c r="O2573">
        <v>8.0876964190000002</v>
      </c>
      <c r="P2573">
        <v>5.7039999999999997</v>
      </c>
      <c r="Q2573" s="86">
        <v>45821</v>
      </c>
      <c r="R2573">
        <v>5</v>
      </c>
      <c r="S2573">
        <v>1.3</v>
      </c>
      <c r="T2573">
        <v>1</v>
      </c>
      <c r="V2573" t="s">
        <v>6163</v>
      </c>
      <c r="W2573">
        <v>4</v>
      </c>
      <c r="X2573" s="86">
        <v>45775</v>
      </c>
      <c r="Y2573">
        <v>3</v>
      </c>
      <c r="Z2573" s="86">
        <v>45747</v>
      </c>
      <c r="AA2573">
        <v>2</v>
      </c>
      <c r="AB2573">
        <v>3</v>
      </c>
      <c r="AC2573" t="s">
        <v>156</v>
      </c>
    </row>
    <row r="2574" spans="1:29" x14ac:dyDescent="0.2">
      <c r="A2574" t="s">
        <v>6164</v>
      </c>
      <c r="B2574" t="s">
        <v>6165</v>
      </c>
      <c r="C2574" t="s">
        <v>6164</v>
      </c>
      <c r="D2574" t="s">
        <v>84</v>
      </c>
      <c r="E2574" t="s">
        <v>89</v>
      </c>
      <c r="G2574" t="s">
        <v>90</v>
      </c>
      <c r="I2574" t="s">
        <v>118</v>
      </c>
      <c r="L2574">
        <v>7.1589999999999998</v>
      </c>
      <c r="M2574">
        <v>7.5375305470000002</v>
      </c>
      <c r="N2574">
        <v>7.9379999999999997</v>
      </c>
      <c r="O2574">
        <v>4.3211619179999996</v>
      </c>
      <c r="P2574">
        <v>2.738</v>
      </c>
      <c r="Q2574" s="86">
        <v>45821</v>
      </c>
      <c r="S2574">
        <v>1.5</v>
      </c>
      <c r="W2574">
        <v>4</v>
      </c>
      <c r="X2574" s="86">
        <v>45747</v>
      </c>
      <c r="Y2574">
        <v>3</v>
      </c>
      <c r="Z2574" s="86">
        <v>45747</v>
      </c>
      <c r="AB2574">
        <v>3</v>
      </c>
      <c r="AC2574" t="s">
        <v>156</v>
      </c>
    </row>
    <row r="2575" spans="1:29" x14ac:dyDescent="0.2">
      <c r="A2575" t="s">
        <v>6166</v>
      </c>
      <c r="B2575" t="s">
        <v>6167</v>
      </c>
      <c r="C2575" t="s">
        <v>6166</v>
      </c>
      <c r="D2575" t="s">
        <v>84</v>
      </c>
      <c r="E2575" t="s">
        <v>89</v>
      </c>
      <c r="F2575" t="s">
        <v>117</v>
      </c>
      <c r="G2575" t="s">
        <v>90</v>
      </c>
      <c r="I2575" t="s">
        <v>91</v>
      </c>
      <c r="J2575" t="s">
        <v>5571</v>
      </c>
      <c r="K2575" t="s">
        <v>6168</v>
      </c>
      <c r="L2575">
        <v>19.872</v>
      </c>
      <c r="M2575">
        <v>16.289783060000001</v>
      </c>
      <c r="N2575">
        <v>21.236999999999998</v>
      </c>
      <c r="O2575">
        <v>13.38571949</v>
      </c>
      <c r="P2575">
        <v>15.289</v>
      </c>
      <c r="Q2575" s="86">
        <v>45821</v>
      </c>
      <c r="R2575">
        <v>5</v>
      </c>
      <c r="S2575">
        <v>1.79</v>
      </c>
      <c r="T2575">
        <v>1.35</v>
      </c>
      <c r="V2575" t="s">
        <v>6169</v>
      </c>
      <c r="W2575">
        <v>6</v>
      </c>
      <c r="X2575" s="86">
        <v>45796</v>
      </c>
      <c r="Y2575">
        <v>4</v>
      </c>
      <c r="Z2575" s="86">
        <v>45747</v>
      </c>
      <c r="AA2575">
        <v>3</v>
      </c>
      <c r="AB2575">
        <v>3</v>
      </c>
      <c r="AC2575" t="s">
        <v>156</v>
      </c>
    </row>
    <row r="2576" spans="1:29" x14ac:dyDescent="0.2">
      <c r="A2576" t="s">
        <v>6170</v>
      </c>
      <c r="B2576" t="s">
        <v>6171</v>
      </c>
      <c r="C2576" t="s">
        <v>6170</v>
      </c>
      <c r="D2576" t="s">
        <v>84</v>
      </c>
      <c r="E2576" t="s">
        <v>89</v>
      </c>
      <c r="F2576" t="s">
        <v>642</v>
      </c>
      <c r="G2576" t="s">
        <v>90</v>
      </c>
      <c r="I2576" t="s">
        <v>91</v>
      </c>
      <c r="J2576" t="s">
        <v>5571</v>
      </c>
      <c r="K2576" t="s">
        <v>6172</v>
      </c>
      <c r="L2576">
        <v>16.640999999999998</v>
      </c>
      <c r="M2576">
        <v>17.610372269999999</v>
      </c>
      <c r="N2576">
        <v>17.78</v>
      </c>
      <c r="O2576">
        <v>13.93997394</v>
      </c>
      <c r="P2576">
        <v>12.69</v>
      </c>
      <c r="Q2576" s="86">
        <v>45821</v>
      </c>
      <c r="S2576">
        <v>0.44</v>
      </c>
      <c r="V2576" t="s">
        <v>6173</v>
      </c>
      <c r="W2576">
        <v>6</v>
      </c>
      <c r="X2576" s="86">
        <v>45700</v>
      </c>
      <c r="Y2576">
        <v>4</v>
      </c>
      <c r="Z2576" s="86">
        <v>45657</v>
      </c>
      <c r="AA2576">
        <v>4</v>
      </c>
      <c r="AB2576">
        <v>3</v>
      </c>
      <c r="AC2576" t="s">
        <v>156</v>
      </c>
    </row>
    <row r="2577" spans="1:29" x14ac:dyDescent="0.2">
      <c r="A2577" t="s">
        <v>6174</v>
      </c>
      <c r="B2577" t="s">
        <v>6175</v>
      </c>
      <c r="C2577" t="s">
        <v>6174</v>
      </c>
      <c r="D2577" t="s">
        <v>84</v>
      </c>
      <c r="E2577" t="s">
        <v>116</v>
      </c>
      <c r="F2577" t="s">
        <v>117</v>
      </c>
      <c r="G2577" t="s">
        <v>90</v>
      </c>
      <c r="I2577" t="s">
        <v>118</v>
      </c>
      <c r="J2577" t="s">
        <v>5571</v>
      </c>
      <c r="K2577" t="s">
        <v>688</v>
      </c>
      <c r="L2577">
        <v>17.867000000000001</v>
      </c>
      <c r="M2577">
        <v>18.141455730000001</v>
      </c>
      <c r="N2577">
        <v>19.16</v>
      </c>
      <c r="O2577">
        <v>16.92739079</v>
      </c>
      <c r="P2577">
        <v>13.888999999999999</v>
      </c>
      <c r="Q2577" s="86">
        <v>45821</v>
      </c>
      <c r="S2577">
        <v>0.59</v>
      </c>
      <c r="T2577">
        <v>0.59</v>
      </c>
      <c r="V2577" t="s">
        <v>6176</v>
      </c>
      <c r="W2577">
        <v>7</v>
      </c>
      <c r="X2577" s="86">
        <v>45747</v>
      </c>
      <c r="Y2577">
        <v>5</v>
      </c>
      <c r="Z2577" s="86">
        <v>45747</v>
      </c>
      <c r="AA2577">
        <v>3</v>
      </c>
      <c r="AB2577">
        <v>3</v>
      </c>
      <c r="AC2577" t="s">
        <v>156</v>
      </c>
    </row>
    <row r="2578" spans="1:29" x14ac:dyDescent="0.2">
      <c r="A2578" t="s">
        <v>6177</v>
      </c>
      <c r="B2578" t="s">
        <v>6178</v>
      </c>
      <c r="C2578" t="s">
        <v>6177</v>
      </c>
      <c r="D2578" t="s">
        <v>84</v>
      </c>
      <c r="E2578" t="s">
        <v>116</v>
      </c>
      <c r="F2578" t="s">
        <v>117</v>
      </c>
      <c r="G2578" t="s">
        <v>90</v>
      </c>
      <c r="I2578" t="s">
        <v>91</v>
      </c>
      <c r="J2578" t="s">
        <v>5571</v>
      </c>
      <c r="K2578" t="s">
        <v>688</v>
      </c>
      <c r="L2578">
        <v>14.898999999999999</v>
      </c>
      <c r="M2578">
        <v>15.3410844</v>
      </c>
      <c r="N2578">
        <v>15.712</v>
      </c>
      <c r="O2578">
        <v>13.67183122</v>
      </c>
      <c r="P2578">
        <v>13.449</v>
      </c>
      <c r="Q2578" s="86">
        <v>45761</v>
      </c>
      <c r="S2578">
        <v>0.65</v>
      </c>
      <c r="T2578">
        <v>0.65</v>
      </c>
      <c r="V2578" t="s">
        <v>6179</v>
      </c>
      <c r="W2578">
        <v>6</v>
      </c>
      <c r="X2578" s="86">
        <v>45716</v>
      </c>
      <c r="Y2578">
        <v>4</v>
      </c>
      <c r="Z2578" s="86">
        <v>45747</v>
      </c>
      <c r="AA2578">
        <v>3</v>
      </c>
      <c r="AB2578">
        <v>3</v>
      </c>
      <c r="AC2578" t="s">
        <v>156</v>
      </c>
    </row>
    <row r="2579" spans="1:29" x14ac:dyDescent="0.2">
      <c r="A2579" t="s">
        <v>6180</v>
      </c>
      <c r="B2579" t="s">
        <v>6181</v>
      </c>
      <c r="C2579" t="s">
        <v>6180</v>
      </c>
      <c r="D2579" t="s">
        <v>84</v>
      </c>
      <c r="E2579" t="s">
        <v>116</v>
      </c>
      <c r="G2579" t="s">
        <v>90</v>
      </c>
      <c r="I2579" t="s">
        <v>118</v>
      </c>
      <c r="J2579" t="s">
        <v>5571</v>
      </c>
      <c r="L2579">
        <v>8.5359999999999996</v>
      </c>
      <c r="M2579">
        <v>8.133243405</v>
      </c>
      <c r="N2579">
        <v>10.058999999999999</v>
      </c>
      <c r="O2579">
        <v>7.5682714850000004</v>
      </c>
      <c r="P2579">
        <v>11.474</v>
      </c>
      <c r="Q2579" s="86">
        <v>45821</v>
      </c>
      <c r="S2579">
        <v>7.0000000000000007E-2</v>
      </c>
      <c r="T2579">
        <v>7.0000000000000007E-2</v>
      </c>
      <c r="V2579" t="s">
        <v>6182</v>
      </c>
      <c r="W2579">
        <v>4</v>
      </c>
      <c r="X2579" s="86">
        <v>45716</v>
      </c>
      <c r="Y2579">
        <v>3</v>
      </c>
      <c r="Z2579" s="86">
        <v>45747</v>
      </c>
      <c r="AA2579">
        <v>2</v>
      </c>
      <c r="AB2579">
        <v>3</v>
      </c>
      <c r="AC2579" t="s">
        <v>156</v>
      </c>
    </row>
    <row r="2580" spans="1:29" x14ac:dyDescent="0.2">
      <c r="A2580" t="s">
        <v>6183</v>
      </c>
      <c r="B2580" t="s">
        <v>6184</v>
      </c>
      <c r="C2580" t="s">
        <v>6183</v>
      </c>
      <c r="D2580" t="s">
        <v>84</v>
      </c>
      <c r="E2580" t="s">
        <v>116</v>
      </c>
      <c r="G2580" t="s">
        <v>90</v>
      </c>
      <c r="L2580">
        <v>14.971</v>
      </c>
      <c r="M2580">
        <v>14.16996531</v>
      </c>
      <c r="N2580">
        <v>17.266999999999999</v>
      </c>
      <c r="O2580">
        <v>11.690545070000001</v>
      </c>
      <c r="P2580">
        <v>13.694000000000001</v>
      </c>
      <c r="Q2580" s="86">
        <v>45821</v>
      </c>
      <c r="S2580">
        <v>0.2</v>
      </c>
      <c r="T2580">
        <v>0.2</v>
      </c>
      <c r="W2580">
        <v>5</v>
      </c>
      <c r="X2580" s="86">
        <v>45684</v>
      </c>
      <c r="Y2580">
        <v>4</v>
      </c>
      <c r="Z2580" s="86">
        <v>45747</v>
      </c>
      <c r="AB2580">
        <v>3</v>
      </c>
      <c r="AC2580" t="s">
        <v>156</v>
      </c>
    </row>
    <row r="2581" spans="1:29" x14ac:dyDescent="0.2">
      <c r="A2581" t="s">
        <v>6185</v>
      </c>
      <c r="B2581" t="s">
        <v>6186</v>
      </c>
      <c r="C2581" t="s">
        <v>6185</v>
      </c>
      <c r="D2581" t="s">
        <v>84</v>
      </c>
      <c r="E2581" t="s">
        <v>116</v>
      </c>
      <c r="F2581" t="s">
        <v>117</v>
      </c>
      <c r="G2581" t="s">
        <v>90</v>
      </c>
      <c r="I2581" t="s">
        <v>91</v>
      </c>
      <c r="J2581" t="s">
        <v>5571</v>
      </c>
      <c r="K2581" t="s">
        <v>688</v>
      </c>
      <c r="L2581">
        <v>9.0909999999999993</v>
      </c>
      <c r="M2581">
        <v>9.5903074890000006</v>
      </c>
      <c r="N2581">
        <v>9.9139999999999997</v>
      </c>
      <c r="O2581">
        <v>6.5360136799999999</v>
      </c>
      <c r="P2581">
        <v>5.2089999999999996</v>
      </c>
      <c r="Q2581" s="86">
        <v>45821</v>
      </c>
      <c r="S2581">
        <v>7.0000000000000007E-2</v>
      </c>
      <c r="T2581">
        <v>7.0000000000000007E-2</v>
      </c>
      <c r="V2581" t="s">
        <v>6187</v>
      </c>
      <c r="W2581">
        <v>4</v>
      </c>
      <c r="X2581" s="86">
        <v>45747</v>
      </c>
      <c r="Y2581">
        <v>3</v>
      </c>
      <c r="Z2581" s="86">
        <v>45747</v>
      </c>
      <c r="AA2581">
        <v>3</v>
      </c>
      <c r="AB2581">
        <v>3</v>
      </c>
      <c r="AC2581" t="s">
        <v>156</v>
      </c>
    </row>
    <row r="2582" spans="1:29" x14ac:dyDescent="0.2">
      <c r="A2582" t="s">
        <v>6188</v>
      </c>
      <c r="B2582" t="s">
        <v>6189</v>
      </c>
      <c r="C2582" t="s">
        <v>6188</v>
      </c>
      <c r="D2582" t="s">
        <v>84</v>
      </c>
      <c r="E2582" t="s">
        <v>116</v>
      </c>
      <c r="G2582" t="s">
        <v>90</v>
      </c>
      <c r="I2582" t="s">
        <v>91</v>
      </c>
      <c r="J2582" t="s">
        <v>5571</v>
      </c>
      <c r="L2582">
        <v>6.4219999999999997</v>
      </c>
      <c r="M2582">
        <v>6.8911565939999999</v>
      </c>
      <c r="N2582">
        <v>7.3339999999999996</v>
      </c>
      <c r="O2582">
        <v>5.3261741950000001</v>
      </c>
      <c r="P2582">
        <v>4.4509999999999996</v>
      </c>
      <c r="Q2582" s="86">
        <v>45821</v>
      </c>
      <c r="S2582">
        <v>0.1</v>
      </c>
      <c r="T2582">
        <v>0.1</v>
      </c>
      <c r="V2582" t="s">
        <v>6190</v>
      </c>
      <c r="W2582">
        <v>4</v>
      </c>
      <c r="X2582" s="86">
        <v>45684</v>
      </c>
      <c r="Y2582">
        <v>3</v>
      </c>
      <c r="Z2582" s="86">
        <v>45747</v>
      </c>
      <c r="AA2582">
        <v>2</v>
      </c>
      <c r="AB2582">
        <v>3</v>
      </c>
      <c r="AC2582" t="s">
        <v>156</v>
      </c>
    </row>
    <row r="2583" spans="1:29" x14ac:dyDescent="0.2">
      <c r="A2583" t="s">
        <v>6191</v>
      </c>
      <c r="B2583" t="s">
        <v>6192</v>
      </c>
      <c r="C2583" t="s">
        <v>6191</v>
      </c>
      <c r="D2583" t="s">
        <v>84</v>
      </c>
      <c r="E2583" t="s">
        <v>116</v>
      </c>
      <c r="F2583" t="s">
        <v>117</v>
      </c>
      <c r="G2583" t="s">
        <v>90</v>
      </c>
      <c r="I2583" t="s">
        <v>91</v>
      </c>
      <c r="J2583" t="s">
        <v>5571</v>
      </c>
      <c r="K2583" t="s">
        <v>688</v>
      </c>
      <c r="L2583">
        <v>13.013999999999999</v>
      </c>
      <c r="M2583">
        <v>13.908486229999999</v>
      </c>
      <c r="N2583">
        <v>13.101000000000001</v>
      </c>
      <c r="O2583">
        <v>9.4939402529999999</v>
      </c>
      <c r="P2583">
        <v>5.984</v>
      </c>
      <c r="Q2583" s="86">
        <v>45821</v>
      </c>
      <c r="S2583">
        <v>0.1</v>
      </c>
      <c r="T2583">
        <v>0.1</v>
      </c>
      <c r="V2583" t="s">
        <v>6193</v>
      </c>
      <c r="W2583">
        <v>6</v>
      </c>
      <c r="X2583" s="86">
        <v>45747</v>
      </c>
      <c r="Y2583">
        <v>5</v>
      </c>
      <c r="Z2583" s="86">
        <v>45747</v>
      </c>
      <c r="AA2583">
        <v>3</v>
      </c>
      <c r="AB2583">
        <v>3</v>
      </c>
      <c r="AC2583" t="s">
        <v>156</v>
      </c>
    </row>
    <row r="2584" spans="1:29" x14ac:dyDescent="0.2">
      <c r="A2584" t="s">
        <v>6194</v>
      </c>
      <c r="B2584" t="s">
        <v>6195</v>
      </c>
      <c r="C2584" t="s">
        <v>6194</v>
      </c>
      <c r="D2584" t="s">
        <v>84</v>
      </c>
      <c r="E2584" t="s">
        <v>89</v>
      </c>
      <c r="F2584" t="s">
        <v>642</v>
      </c>
      <c r="G2584" t="s">
        <v>90</v>
      </c>
      <c r="I2584" t="s">
        <v>91</v>
      </c>
      <c r="J2584" t="s">
        <v>5571</v>
      </c>
      <c r="K2584" t="s">
        <v>199</v>
      </c>
      <c r="L2584">
        <v>7.3860000000000001</v>
      </c>
      <c r="M2584">
        <v>7.9722412570000003</v>
      </c>
      <c r="N2584">
        <v>8.5809999999999995</v>
      </c>
      <c r="O2584">
        <v>4.8607809399999997</v>
      </c>
      <c r="P2584">
        <v>2.8980000000000001</v>
      </c>
      <c r="Q2584" s="86">
        <v>45821</v>
      </c>
      <c r="S2584">
        <v>0.12</v>
      </c>
      <c r="T2584">
        <v>0.12</v>
      </c>
      <c r="V2584" t="s">
        <v>6196</v>
      </c>
      <c r="W2584">
        <v>4</v>
      </c>
      <c r="X2584" s="86">
        <v>45707</v>
      </c>
      <c r="Y2584">
        <v>3</v>
      </c>
      <c r="Z2584" s="86">
        <v>45688</v>
      </c>
      <c r="AA2584">
        <v>2</v>
      </c>
      <c r="AB2584">
        <v>3</v>
      </c>
      <c r="AC2584" t="s">
        <v>156</v>
      </c>
    </row>
    <row r="2585" spans="1:29" x14ac:dyDescent="0.2">
      <c r="A2585" t="s">
        <v>6197</v>
      </c>
      <c r="B2585" t="s">
        <v>6198</v>
      </c>
      <c r="C2585" t="s">
        <v>6197</v>
      </c>
      <c r="D2585" t="s">
        <v>84</v>
      </c>
      <c r="E2585" t="s">
        <v>89</v>
      </c>
      <c r="G2585" t="s">
        <v>90</v>
      </c>
      <c r="H2585" t="s">
        <v>196</v>
      </c>
      <c r="I2585" t="s">
        <v>91</v>
      </c>
      <c r="L2585">
        <v>7.3860000000000001</v>
      </c>
      <c r="M2585">
        <v>7.972132276</v>
      </c>
      <c r="N2585">
        <v>8.5809999999999995</v>
      </c>
      <c r="O2585">
        <v>4.8599168239999999</v>
      </c>
      <c r="P2585">
        <v>2.8959999999999999</v>
      </c>
      <c r="Q2585" s="86">
        <v>45821</v>
      </c>
      <c r="S2585">
        <v>0.12</v>
      </c>
      <c r="W2585">
        <v>4</v>
      </c>
      <c r="X2585" s="86">
        <v>45707</v>
      </c>
      <c r="Y2585">
        <v>3</v>
      </c>
      <c r="Z2585" s="86">
        <v>45688</v>
      </c>
      <c r="AB2585">
        <v>3</v>
      </c>
      <c r="AC2585" t="s">
        <v>156</v>
      </c>
    </row>
    <row r="2586" spans="1:29" x14ac:dyDescent="0.2">
      <c r="A2586" t="s">
        <v>6199</v>
      </c>
      <c r="B2586" t="s">
        <v>6200</v>
      </c>
      <c r="C2586" t="s">
        <v>6199</v>
      </c>
      <c r="D2586" t="s">
        <v>84</v>
      </c>
      <c r="E2586" t="s">
        <v>89</v>
      </c>
      <c r="F2586" t="s">
        <v>642</v>
      </c>
      <c r="G2586" t="s">
        <v>90</v>
      </c>
      <c r="I2586" t="s">
        <v>91</v>
      </c>
      <c r="J2586" t="s">
        <v>5571</v>
      </c>
      <c r="K2586" t="s">
        <v>199</v>
      </c>
      <c r="L2586">
        <v>10.180999999999999</v>
      </c>
      <c r="M2586">
        <v>10.75602722</v>
      </c>
      <c r="N2586">
        <v>11.105</v>
      </c>
      <c r="O2586">
        <v>7.3957514040000003</v>
      </c>
      <c r="P2586">
        <v>5.91</v>
      </c>
      <c r="Q2586" s="86">
        <v>45821</v>
      </c>
      <c r="S2586">
        <v>0.12</v>
      </c>
      <c r="T2586">
        <v>0.12</v>
      </c>
      <c r="V2586" t="s">
        <v>6201</v>
      </c>
      <c r="W2586">
        <v>5</v>
      </c>
      <c r="X2586" s="86">
        <v>45707</v>
      </c>
      <c r="Y2586">
        <v>3</v>
      </c>
      <c r="Z2586" s="86">
        <v>45688</v>
      </c>
      <c r="AA2586">
        <v>3</v>
      </c>
      <c r="AB2586">
        <v>3</v>
      </c>
      <c r="AC2586" t="s">
        <v>156</v>
      </c>
    </row>
    <row r="2587" spans="1:29" x14ac:dyDescent="0.2">
      <c r="A2587" t="s">
        <v>6202</v>
      </c>
      <c r="B2587" t="s">
        <v>6203</v>
      </c>
      <c r="C2587" t="s">
        <v>6202</v>
      </c>
      <c r="D2587" t="s">
        <v>84</v>
      </c>
      <c r="E2587" t="s">
        <v>89</v>
      </c>
      <c r="G2587" t="s">
        <v>90</v>
      </c>
      <c r="L2587">
        <v>10.180999999999999</v>
      </c>
      <c r="M2587">
        <v>10.75551669</v>
      </c>
      <c r="N2587">
        <v>11.103999999999999</v>
      </c>
      <c r="O2587">
        <v>7.3929751929999998</v>
      </c>
      <c r="P2587">
        <v>5.9029999999999996</v>
      </c>
      <c r="Q2587" s="86">
        <v>45821</v>
      </c>
      <c r="W2587">
        <v>5</v>
      </c>
      <c r="X2587" s="86">
        <v>45707</v>
      </c>
      <c r="Y2587">
        <v>3</v>
      </c>
      <c r="Z2587" s="86">
        <v>45688</v>
      </c>
      <c r="AB2587">
        <v>3</v>
      </c>
      <c r="AC2587" t="s">
        <v>156</v>
      </c>
    </row>
    <row r="2588" spans="1:29" x14ac:dyDescent="0.2">
      <c r="A2588" t="s">
        <v>6204</v>
      </c>
      <c r="B2588" t="s">
        <v>6205</v>
      </c>
      <c r="C2588" t="s">
        <v>6204</v>
      </c>
      <c r="D2588" t="s">
        <v>84</v>
      </c>
      <c r="E2588" t="s">
        <v>116</v>
      </c>
      <c r="F2588" t="s">
        <v>117</v>
      </c>
      <c r="G2588" t="s">
        <v>90</v>
      </c>
      <c r="I2588" t="s">
        <v>91</v>
      </c>
      <c r="J2588" t="s">
        <v>5571</v>
      </c>
      <c r="K2588" t="s">
        <v>688</v>
      </c>
      <c r="L2588">
        <v>24.209</v>
      </c>
      <c r="M2588">
        <v>21.871733819999999</v>
      </c>
      <c r="N2588">
        <v>25.456</v>
      </c>
      <c r="O2588">
        <v>19.47311474</v>
      </c>
      <c r="P2588">
        <v>18.559999999999999</v>
      </c>
      <c r="Q2588" s="86">
        <v>45821</v>
      </c>
      <c r="S2588">
        <v>0.75</v>
      </c>
      <c r="T2588">
        <v>0.75</v>
      </c>
      <c r="V2588" t="s">
        <v>6206</v>
      </c>
      <c r="W2588">
        <v>7</v>
      </c>
      <c r="X2588" s="86">
        <v>45716</v>
      </c>
      <c r="Y2588">
        <v>5</v>
      </c>
      <c r="Z2588" s="86">
        <v>45747</v>
      </c>
      <c r="AA2588">
        <v>4</v>
      </c>
      <c r="AB2588">
        <v>3</v>
      </c>
      <c r="AC2588" t="s">
        <v>156</v>
      </c>
    </row>
    <row r="2589" spans="1:29" x14ac:dyDescent="0.2">
      <c r="A2589" t="s">
        <v>6207</v>
      </c>
      <c r="B2589" t="s">
        <v>6208</v>
      </c>
      <c r="C2589" t="s">
        <v>6207</v>
      </c>
      <c r="D2589" t="s">
        <v>84</v>
      </c>
      <c r="E2589" t="s">
        <v>116</v>
      </c>
      <c r="G2589" t="s">
        <v>90</v>
      </c>
      <c r="I2589" t="s">
        <v>91</v>
      </c>
      <c r="J2589" t="s">
        <v>5571</v>
      </c>
      <c r="L2589">
        <v>18.452000000000002</v>
      </c>
      <c r="M2589">
        <v>16.931123599999999</v>
      </c>
      <c r="N2589">
        <v>19.635999999999999</v>
      </c>
      <c r="O2589">
        <v>12.821180180000001</v>
      </c>
      <c r="P2589">
        <v>14.832000000000001</v>
      </c>
      <c r="Q2589" s="86">
        <v>45821</v>
      </c>
      <c r="S2589">
        <v>0.65</v>
      </c>
      <c r="T2589">
        <v>0.65</v>
      </c>
      <c r="V2589" t="s">
        <v>6209</v>
      </c>
      <c r="W2589">
        <v>6</v>
      </c>
      <c r="X2589" s="86">
        <v>45535</v>
      </c>
      <c r="Y2589">
        <v>4</v>
      </c>
      <c r="Z2589" s="86">
        <v>45747</v>
      </c>
      <c r="AA2589">
        <v>3</v>
      </c>
      <c r="AB2589">
        <v>3</v>
      </c>
      <c r="AC2589" t="s">
        <v>156</v>
      </c>
    </row>
    <row r="2590" spans="1:29" x14ac:dyDescent="0.2">
      <c r="A2590" t="s">
        <v>6210</v>
      </c>
      <c r="B2590" t="s">
        <v>6211</v>
      </c>
      <c r="C2590" t="s">
        <v>6210</v>
      </c>
      <c r="D2590" t="s">
        <v>84</v>
      </c>
      <c r="E2590" t="s">
        <v>116</v>
      </c>
      <c r="F2590" t="s">
        <v>117</v>
      </c>
      <c r="G2590" t="s">
        <v>90</v>
      </c>
      <c r="I2590" t="s">
        <v>91</v>
      </c>
      <c r="J2590" t="s">
        <v>5571</v>
      </c>
      <c r="K2590" t="s">
        <v>688</v>
      </c>
      <c r="L2590">
        <v>25.16</v>
      </c>
      <c r="M2590">
        <v>22.146658469999998</v>
      </c>
      <c r="N2590">
        <v>28.117000000000001</v>
      </c>
      <c r="O2590">
        <v>18.311803309999998</v>
      </c>
      <c r="P2590">
        <v>18.920999999999999</v>
      </c>
      <c r="Q2590" s="86">
        <v>45821</v>
      </c>
      <c r="S2590">
        <v>0.4</v>
      </c>
      <c r="T2590">
        <v>0.4</v>
      </c>
      <c r="V2590" t="s">
        <v>6212</v>
      </c>
      <c r="W2590">
        <v>6</v>
      </c>
      <c r="X2590" s="86">
        <v>45684</v>
      </c>
      <c r="Y2590">
        <v>5</v>
      </c>
      <c r="Z2590" s="86">
        <v>45747</v>
      </c>
      <c r="AA2590">
        <v>4</v>
      </c>
      <c r="AB2590">
        <v>3</v>
      </c>
      <c r="AC2590" t="s">
        <v>156</v>
      </c>
    </row>
    <row r="2591" spans="1:29" x14ac:dyDescent="0.2">
      <c r="A2591" t="s">
        <v>6213</v>
      </c>
      <c r="B2591" t="s">
        <v>6214</v>
      </c>
      <c r="C2591" t="s">
        <v>6213</v>
      </c>
      <c r="D2591" t="s">
        <v>84</v>
      </c>
      <c r="E2591" t="s">
        <v>89</v>
      </c>
      <c r="F2591" t="s">
        <v>117</v>
      </c>
      <c r="G2591" t="s">
        <v>90</v>
      </c>
      <c r="I2591" t="s">
        <v>118</v>
      </c>
      <c r="J2591" t="s">
        <v>5571</v>
      </c>
      <c r="K2591" t="s">
        <v>688</v>
      </c>
      <c r="L2591">
        <v>7.3419999999999996</v>
      </c>
      <c r="M2591">
        <v>7.8045536049999997</v>
      </c>
      <c r="N2591">
        <v>8.0180000000000007</v>
      </c>
      <c r="O2591">
        <v>6.8127458299999999</v>
      </c>
      <c r="P2591">
        <v>4.9400000000000004</v>
      </c>
      <c r="Q2591" s="86">
        <v>45821</v>
      </c>
      <c r="S2591">
        <v>0.15</v>
      </c>
      <c r="T2591">
        <v>0.15</v>
      </c>
      <c r="V2591" t="s">
        <v>6215</v>
      </c>
      <c r="W2591">
        <v>4</v>
      </c>
      <c r="X2591" s="86">
        <v>45747</v>
      </c>
      <c r="Y2591">
        <v>3</v>
      </c>
      <c r="Z2591" s="86">
        <v>45747</v>
      </c>
      <c r="AA2591">
        <v>2</v>
      </c>
      <c r="AB2591">
        <v>3</v>
      </c>
      <c r="AC2591" t="s">
        <v>156</v>
      </c>
    </row>
    <row r="2592" spans="1:29" x14ac:dyDescent="0.2">
      <c r="A2592" t="s">
        <v>6216</v>
      </c>
      <c r="B2592" t="s">
        <v>6217</v>
      </c>
      <c r="C2592" t="s">
        <v>6216</v>
      </c>
      <c r="D2592" t="s">
        <v>84</v>
      </c>
      <c r="E2592" t="s">
        <v>89</v>
      </c>
      <c r="F2592" t="s">
        <v>117</v>
      </c>
      <c r="G2592" t="s">
        <v>90</v>
      </c>
      <c r="I2592" t="s">
        <v>91</v>
      </c>
      <c r="J2592" t="s">
        <v>5571</v>
      </c>
      <c r="K2592" t="s">
        <v>688</v>
      </c>
      <c r="L2592">
        <v>7.5490000000000004</v>
      </c>
      <c r="M2592">
        <v>8.1410036810000008</v>
      </c>
      <c r="N2592">
        <v>8.8030000000000008</v>
      </c>
      <c r="O2592">
        <v>5.1186299740000001</v>
      </c>
      <c r="P2592">
        <v>3.3290000000000002</v>
      </c>
      <c r="Q2592" s="86">
        <v>45821</v>
      </c>
      <c r="S2592">
        <v>0.15</v>
      </c>
      <c r="T2592">
        <v>0.15</v>
      </c>
      <c r="V2592" t="s">
        <v>6218</v>
      </c>
      <c r="W2592">
        <v>4</v>
      </c>
      <c r="X2592" s="86">
        <v>45747</v>
      </c>
      <c r="Y2592">
        <v>3</v>
      </c>
      <c r="Z2592" s="86">
        <v>45747</v>
      </c>
      <c r="AA2592">
        <v>2</v>
      </c>
      <c r="AB2592">
        <v>3</v>
      </c>
      <c r="AC2592" t="s">
        <v>156</v>
      </c>
    </row>
    <row r="2593" spans="1:29" x14ac:dyDescent="0.2">
      <c r="A2593" t="s">
        <v>6219</v>
      </c>
      <c r="B2593" t="s">
        <v>6220</v>
      </c>
      <c r="C2593" t="s">
        <v>6219</v>
      </c>
      <c r="D2593" t="s">
        <v>84</v>
      </c>
      <c r="E2593" t="s">
        <v>89</v>
      </c>
      <c r="G2593" t="s">
        <v>90</v>
      </c>
      <c r="I2593" t="s">
        <v>91</v>
      </c>
      <c r="L2593">
        <v>11.381</v>
      </c>
      <c r="M2593">
        <v>9.77156381</v>
      </c>
      <c r="N2593">
        <v>10.821999999999999</v>
      </c>
      <c r="O2593">
        <v>8.8844277500000004</v>
      </c>
      <c r="P2593">
        <v>9.4540000000000006</v>
      </c>
      <c r="Q2593" s="86">
        <v>45821</v>
      </c>
      <c r="S2593">
        <v>0.17</v>
      </c>
      <c r="W2593">
        <v>6</v>
      </c>
      <c r="X2593" s="86">
        <v>45747</v>
      </c>
      <c r="Y2593">
        <v>4</v>
      </c>
      <c r="Z2593" s="86">
        <v>45747</v>
      </c>
      <c r="AB2593">
        <v>3</v>
      </c>
      <c r="AC2593" t="s">
        <v>156</v>
      </c>
    </row>
    <row r="2594" spans="1:29" x14ac:dyDescent="0.2">
      <c r="A2594" t="s">
        <v>6221</v>
      </c>
      <c r="B2594" t="s">
        <v>6222</v>
      </c>
      <c r="C2594" t="s">
        <v>6221</v>
      </c>
      <c r="D2594" t="s">
        <v>84</v>
      </c>
      <c r="E2594" t="s">
        <v>116</v>
      </c>
      <c r="F2594" t="s">
        <v>117</v>
      </c>
      <c r="G2594" t="s">
        <v>90</v>
      </c>
      <c r="I2594" t="s">
        <v>91</v>
      </c>
      <c r="J2594" t="s">
        <v>5571</v>
      </c>
      <c r="K2594" t="s">
        <v>688</v>
      </c>
      <c r="L2594">
        <v>28.209</v>
      </c>
      <c r="M2594">
        <v>30.351383269999999</v>
      </c>
      <c r="N2594">
        <v>32.177999999999997</v>
      </c>
      <c r="O2594">
        <v>24.313572390000001</v>
      </c>
      <c r="P2594">
        <v>26.715</v>
      </c>
      <c r="Q2594" s="86">
        <v>45821</v>
      </c>
      <c r="S2594">
        <v>0.74</v>
      </c>
      <c r="T2594">
        <v>0.74</v>
      </c>
      <c r="V2594" t="s">
        <v>6223</v>
      </c>
      <c r="W2594">
        <v>7</v>
      </c>
      <c r="X2594" s="86">
        <v>45747</v>
      </c>
      <c r="Y2594">
        <v>5</v>
      </c>
      <c r="Z2594" s="86">
        <v>45747</v>
      </c>
      <c r="AA2594">
        <v>4</v>
      </c>
      <c r="AB2594">
        <v>3</v>
      </c>
      <c r="AC2594" t="s">
        <v>156</v>
      </c>
    </row>
    <row r="2595" spans="1:29" x14ac:dyDescent="0.2">
      <c r="A2595" t="s">
        <v>6224</v>
      </c>
      <c r="B2595" t="s">
        <v>6225</v>
      </c>
      <c r="C2595" t="s">
        <v>6224</v>
      </c>
      <c r="D2595" t="s">
        <v>84</v>
      </c>
      <c r="E2595" t="s">
        <v>89</v>
      </c>
      <c r="F2595" t="s">
        <v>642</v>
      </c>
      <c r="G2595" t="s">
        <v>90</v>
      </c>
      <c r="I2595" t="s">
        <v>91</v>
      </c>
      <c r="J2595" t="s">
        <v>5571</v>
      </c>
      <c r="K2595" t="s">
        <v>1772</v>
      </c>
      <c r="L2595">
        <v>17.242999999999999</v>
      </c>
      <c r="M2595">
        <v>13.621061470000001</v>
      </c>
      <c r="N2595">
        <v>15.851000000000001</v>
      </c>
      <c r="O2595">
        <v>11.03220527</v>
      </c>
      <c r="P2595">
        <v>11.688000000000001</v>
      </c>
      <c r="Q2595" s="86">
        <v>45821</v>
      </c>
      <c r="S2595">
        <v>0.35</v>
      </c>
      <c r="T2595">
        <v>0.27</v>
      </c>
      <c r="V2595" t="s">
        <v>6226</v>
      </c>
      <c r="W2595">
        <v>6</v>
      </c>
      <c r="X2595" s="86">
        <v>45706</v>
      </c>
      <c r="Y2595">
        <v>5</v>
      </c>
      <c r="Z2595" s="86">
        <v>45688</v>
      </c>
      <c r="AA2595">
        <v>4</v>
      </c>
      <c r="AB2595">
        <v>3</v>
      </c>
      <c r="AC2595" t="s">
        <v>156</v>
      </c>
    </row>
    <row r="2596" spans="1:29" x14ac:dyDescent="0.2">
      <c r="A2596" t="s">
        <v>6227</v>
      </c>
      <c r="B2596" t="s">
        <v>6228</v>
      </c>
      <c r="C2596" t="s">
        <v>6227</v>
      </c>
      <c r="D2596" t="s">
        <v>84</v>
      </c>
      <c r="E2596" t="s">
        <v>89</v>
      </c>
      <c r="F2596" t="s">
        <v>642</v>
      </c>
      <c r="G2596" t="s">
        <v>90</v>
      </c>
      <c r="I2596" t="s">
        <v>91</v>
      </c>
      <c r="J2596" t="s">
        <v>5571</v>
      </c>
      <c r="K2596" t="s">
        <v>1772</v>
      </c>
      <c r="L2596">
        <v>15.411</v>
      </c>
      <c r="M2596">
        <v>10.088774770000001</v>
      </c>
      <c r="N2596">
        <v>15.157</v>
      </c>
      <c r="O2596">
        <v>9.0254351689999996</v>
      </c>
      <c r="P2596">
        <v>11.146000000000001</v>
      </c>
      <c r="Q2596" s="86">
        <v>45821</v>
      </c>
      <c r="S2596">
        <v>0.75</v>
      </c>
      <c r="T2596">
        <v>0.56999999999999995</v>
      </c>
      <c r="V2596" t="s">
        <v>6229</v>
      </c>
      <c r="W2596">
        <v>6</v>
      </c>
      <c r="X2596" s="86">
        <v>45706</v>
      </c>
      <c r="Y2596">
        <v>4</v>
      </c>
      <c r="Z2596" s="86">
        <v>45688</v>
      </c>
      <c r="AA2596">
        <v>3</v>
      </c>
      <c r="AB2596">
        <v>3</v>
      </c>
      <c r="AC2596" t="s">
        <v>156</v>
      </c>
    </row>
    <row r="2597" spans="1:29" x14ac:dyDescent="0.2">
      <c r="A2597" t="s">
        <v>6230</v>
      </c>
      <c r="B2597" t="s">
        <v>6231</v>
      </c>
      <c r="C2597" t="s">
        <v>6230</v>
      </c>
      <c r="D2597" t="s">
        <v>84</v>
      </c>
      <c r="E2597" t="s">
        <v>116</v>
      </c>
      <c r="F2597" t="s">
        <v>117</v>
      </c>
      <c r="G2597" t="s">
        <v>90</v>
      </c>
      <c r="I2597" t="s">
        <v>91</v>
      </c>
      <c r="J2597" t="s">
        <v>5571</v>
      </c>
      <c r="K2597" t="s">
        <v>688</v>
      </c>
      <c r="L2597">
        <v>31.707000000000001</v>
      </c>
      <c r="M2597">
        <v>24.03566507</v>
      </c>
      <c r="N2597">
        <v>26.631</v>
      </c>
      <c r="O2597">
        <v>20.699227830000002</v>
      </c>
      <c r="P2597">
        <v>23.701000000000001</v>
      </c>
      <c r="Q2597" s="86">
        <v>45821</v>
      </c>
      <c r="S2597">
        <v>0.61</v>
      </c>
      <c r="T2597">
        <v>0.65</v>
      </c>
      <c r="V2597" t="s">
        <v>6232</v>
      </c>
      <c r="W2597">
        <v>7</v>
      </c>
      <c r="X2597" s="86">
        <v>45535</v>
      </c>
      <c r="Y2597">
        <v>5</v>
      </c>
      <c r="Z2597" s="86">
        <v>45747</v>
      </c>
      <c r="AA2597">
        <v>4</v>
      </c>
      <c r="AB2597">
        <v>3</v>
      </c>
      <c r="AC2597" t="s">
        <v>156</v>
      </c>
    </row>
    <row r="2598" spans="1:29" x14ac:dyDescent="0.2">
      <c r="A2598" t="s">
        <v>6233</v>
      </c>
      <c r="B2598" t="s">
        <v>6234</v>
      </c>
      <c r="C2598" t="s">
        <v>6233</v>
      </c>
      <c r="D2598" t="s">
        <v>84</v>
      </c>
      <c r="E2598" t="s">
        <v>116</v>
      </c>
      <c r="F2598" t="s">
        <v>117</v>
      </c>
      <c r="G2598" t="s">
        <v>90</v>
      </c>
      <c r="I2598" t="s">
        <v>341</v>
      </c>
      <c r="J2598" t="s">
        <v>5571</v>
      </c>
      <c r="K2598" t="s">
        <v>688</v>
      </c>
      <c r="L2598">
        <v>13.711</v>
      </c>
      <c r="M2598">
        <v>12.92558451</v>
      </c>
      <c r="N2598">
        <v>13.750999999999999</v>
      </c>
      <c r="O2598">
        <v>10.533408290000001</v>
      </c>
      <c r="P2598">
        <v>11.131</v>
      </c>
      <c r="Q2598" s="86">
        <v>45821</v>
      </c>
      <c r="S2598">
        <v>0.12</v>
      </c>
      <c r="T2598">
        <v>0.12</v>
      </c>
      <c r="V2598" t="s">
        <v>6235</v>
      </c>
      <c r="W2598">
        <v>6</v>
      </c>
      <c r="X2598" s="86">
        <v>45747</v>
      </c>
      <c r="Y2598">
        <v>4</v>
      </c>
      <c r="Z2598" s="86">
        <v>45747</v>
      </c>
      <c r="AA2598">
        <v>3</v>
      </c>
      <c r="AB2598">
        <v>3</v>
      </c>
      <c r="AC2598" t="s">
        <v>156</v>
      </c>
    </row>
    <row r="2599" spans="1:29" x14ac:dyDescent="0.2">
      <c r="A2599" t="s">
        <v>6236</v>
      </c>
      <c r="B2599" t="s">
        <v>6237</v>
      </c>
      <c r="C2599" t="s">
        <v>6236</v>
      </c>
      <c r="D2599" t="s">
        <v>84</v>
      </c>
      <c r="E2599" t="s">
        <v>116</v>
      </c>
      <c r="G2599" t="s">
        <v>90</v>
      </c>
      <c r="H2599" t="s">
        <v>196</v>
      </c>
      <c r="L2599">
        <v>16.068999999999999</v>
      </c>
      <c r="M2599">
        <v>15.79088561</v>
      </c>
      <c r="N2599">
        <v>16.954000000000001</v>
      </c>
      <c r="O2599">
        <v>13.71182748</v>
      </c>
      <c r="P2599">
        <v>12.641</v>
      </c>
      <c r="Q2599" s="86">
        <v>45821</v>
      </c>
      <c r="S2599">
        <v>0.39</v>
      </c>
      <c r="W2599">
        <v>6</v>
      </c>
      <c r="X2599" s="86">
        <v>45698</v>
      </c>
      <c r="Y2599">
        <v>5</v>
      </c>
      <c r="Z2599" s="86">
        <v>45657</v>
      </c>
      <c r="AB2599">
        <v>3</v>
      </c>
      <c r="AC2599" t="s">
        <v>156</v>
      </c>
    </row>
    <row r="2600" spans="1:29" x14ac:dyDescent="0.2">
      <c r="A2600" t="s">
        <v>6238</v>
      </c>
      <c r="B2600" t="s">
        <v>6239</v>
      </c>
      <c r="C2600" t="s">
        <v>6238</v>
      </c>
      <c r="D2600" t="s">
        <v>84</v>
      </c>
      <c r="E2600" t="s">
        <v>116</v>
      </c>
      <c r="G2600" t="s">
        <v>90</v>
      </c>
      <c r="I2600" t="s">
        <v>91</v>
      </c>
      <c r="J2600" t="s">
        <v>5571</v>
      </c>
      <c r="K2600" t="s">
        <v>1716</v>
      </c>
      <c r="L2600">
        <v>14.217000000000001</v>
      </c>
      <c r="M2600">
        <v>11.71460912</v>
      </c>
      <c r="N2600">
        <v>12.641</v>
      </c>
      <c r="O2600">
        <v>9.8611427939999992</v>
      </c>
      <c r="P2600">
        <v>9.7530000000000001</v>
      </c>
      <c r="Q2600" s="86">
        <v>45821</v>
      </c>
      <c r="S2600">
        <v>0.39</v>
      </c>
      <c r="T2600">
        <v>0.39</v>
      </c>
      <c r="W2600">
        <v>6</v>
      </c>
      <c r="X2600" s="86">
        <v>45698</v>
      </c>
      <c r="Y2600">
        <v>4</v>
      </c>
      <c r="Z2600" s="86">
        <v>45657</v>
      </c>
      <c r="AA2600">
        <v>3</v>
      </c>
      <c r="AB2600">
        <v>3</v>
      </c>
      <c r="AC2600" t="s">
        <v>156</v>
      </c>
    </row>
    <row r="2601" spans="1:29" x14ac:dyDescent="0.2">
      <c r="A2601" t="s">
        <v>6240</v>
      </c>
      <c r="B2601" t="s">
        <v>6241</v>
      </c>
      <c r="C2601" t="s">
        <v>6240</v>
      </c>
      <c r="D2601" t="s">
        <v>84</v>
      </c>
      <c r="E2601" t="s">
        <v>116</v>
      </c>
      <c r="F2601" t="s">
        <v>117</v>
      </c>
      <c r="G2601" t="s">
        <v>90</v>
      </c>
      <c r="I2601" t="s">
        <v>91</v>
      </c>
      <c r="J2601" t="s">
        <v>5571</v>
      </c>
      <c r="K2601" t="s">
        <v>1716</v>
      </c>
      <c r="L2601">
        <v>15.619</v>
      </c>
      <c r="M2601">
        <v>14.888852630000001</v>
      </c>
      <c r="N2601">
        <v>15.869</v>
      </c>
      <c r="O2601">
        <v>13.02113424</v>
      </c>
      <c r="P2601">
        <v>10.051</v>
      </c>
      <c r="Q2601" s="86">
        <v>45821</v>
      </c>
      <c r="S2601">
        <v>0.39</v>
      </c>
      <c r="T2601">
        <v>0.39</v>
      </c>
      <c r="V2601" t="s">
        <v>6242</v>
      </c>
      <c r="W2601">
        <v>6</v>
      </c>
      <c r="X2601" s="86">
        <v>45473</v>
      </c>
      <c r="Y2601">
        <v>4</v>
      </c>
      <c r="Z2601" s="86">
        <v>45657</v>
      </c>
      <c r="AA2601">
        <v>3</v>
      </c>
      <c r="AB2601">
        <v>3</v>
      </c>
      <c r="AC2601" t="s">
        <v>156</v>
      </c>
    </row>
    <row r="2602" spans="1:29" x14ac:dyDescent="0.2">
      <c r="A2602" t="s">
        <v>6243</v>
      </c>
      <c r="B2602" t="s">
        <v>6244</v>
      </c>
      <c r="C2602" t="s">
        <v>6243</v>
      </c>
      <c r="D2602" t="s">
        <v>84</v>
      </c>
      <c r="G2602" t="s">
        <v>90</v>
      </c>
      <c r="L2602">
        <v>24.832000000000001</v>
      </c>
      <c r="M2602">
        <v>23.731079879999999</v>
      </c>
      <c r="N2602">
        <v>26.21</v>
      </c>
      <c r="O2602">
        <v>24.5251886</v>
      </c>
      <c r="P2602">
        <v>24.584</v>
      </c>
      <c r="Q2602" s="86">
        <v>45821</v>
      </c>
      <c r="S2602">
        <v>0.84</v>
      </c>
      <c r="V2602" t="s">
        <v>6245</v>
      </c>
      <c r="W2602">
        <v>7</v>
      </c>
      <c r="X2602" s="86">
        <v>45775</v>
      </c>
      <c r="Y2602">
        <v>5</v>
      </c>
      <c r="Z2602" s="86">
        <v>45747</v>
      </c>
      <c r="AB2602">
        <v>3</v>
      </c>
      <c r="AC2602" t="s">
        <v>156</v>
      </c>
    </row>
    <row r="2603" spans="1:29" x14ac:dyDescent="0.2">
      <c r="A2603" t="s">
        <v>6246</v>
      </c>
      <c r="B2603" t="s">
        <v>6247</v>
      </c>
      <c r="C2603" t="s">
        <v>6246</v>
      </c>
      <c r="D2603" t="s">
        <v>84</v>
      </c>
      <c r="E2603" t="s">
        <v>89</v>
      </c>
      <c r="F2603" t="s">
        <v>642</v>
      </c>
      <c r="G2603" t="s">
        <v>90</v>
      </c>
      <c r="I2603" t="s">
        <v>91</v>
      </c>
      <c r="J2603" t="s">
        <v>5571</v>
      </c>
      <c r="K2603" t="s">
        <v>6162</v>
      </c>
      <c r="L2603">
        <v>25.082999999999998</v>
      </c>
      <c r="M2603">
        <v>21.216079799999999</v>
      </c>
      <c r="N2603">
        <v>26.350999999999999</v>
      </c>
      <c r="O2603">
        <v>23.400477949999999</v>
      </c>
      <c r="P2603">
        <v>24.510999999999999</v>
      </c>
      <c r="Q2603" s="86">
        <v>45821</v>
      </c>
      <c r="S2603">
        <v>1.22</v>
      </c>
      <c r="T2603">
        <v>0.75</v>
      </c>
      <c r="V2603" t="s">
        <v>6248</v>
      </c>
      <c r="W2603">
        <v>7</v>
      </c>
      <c r="X2603" s="86">
        <v>45775</v>
      </c>
      <c r="Y2603">
        <v>5</v>
      </c>
      <c r="Z2603" s="86">
        <v>45747</v>
      </c>
      <c r="AA2603">
        <v>4</v>
      </c>
      <c r="AB2603">
        <v>3</v>
      </c>
      <c r="AC2603" t="s">
        <v>156</v>
      </c>
    </row>
    <row r="2604" spans="1:29" x14ac:dyDescent="0.2">
      <c r="A2604" t="s">
        <v>6249</v>
      </c>
      <c r="B2604" t="s">
        <v>6250</v>
      </c>
      <c r="C2604" t="s">
        <v>6249</v>
      </c>
      <c r="D2604" t="s">
        <v>84</v>
      </c>
      <c r="E2604" t="s">
        <v>89</v>
      </c>
      <c r="F2604" t="s">
        <v>642</v>
      </c>
      <c r="G2604" t="s">
        <v>90</v>
      </c>
      <c r="I2604" t="s">
        <v>118</v>
      </c>
      <c r="J2604" t="s">
        <v>5571</v>
      </c>
      <c r="K2604" t="s">
        <v>6162</v>
      </c>
      <c r="L2604">
        <v>19.510000000000002</v>
      </c>
      <c r="M2604">
        <v>20.011456729999999</v>
      </c>
      <c r="N2604">
        <v>19.297000000000001</v>
      </c>
      <c r="O2604">
        <v>16.469549359999998</v>
      </c>
      <c r="P2604">
        <v>14.952</v>
      </c>
      <c r="Q2604" s="86">
        <v>45821</v>
      </c>
      <c r="S2604">
        <v>0.74</v>
      </c>
      <c r="T2604">
        <v>0.63</v>
      </c>
      <c r="V2604" t="s">
        <v>6251</v>
      </c>
      <c r="W2604">
        <v>6</v>
      </c>
      <c r="X2604" s="86">
        <v>45775</v>
      </c>
      <c r="Y2604">
        <v>5</v>
      </c>
      <c r="Z2604" s="86">
        <v>45747</v>
      </c>
      <c r="AA2604">
        <v>3</v>
      </c>
      <c r="AB2604">
        <v>3</v>
      </c>
      <c r="AC2604" t="s">
        <v>156</v>
      </c>
    </row>
    <row r="2605" spans="1:29" x14ac:dyDescent="0.2">
      <c r="A2605" t="s">
        <v>6252</v>
      </c>
      <c r="B2605" t="s">
        <v>6253</v>
      </c>
      <c r="C2605" t="s">
        <v>6252</v>
      </c>
      <c r="D2605" t="s">
        <v>84</v>
      </c>
      <c r="E2605" t="s">
        <v>89</v>
      </c>
      <c r="F2605" t="s">
        <v>117</v>
      </c>
      <c r="G2605" t="s">
        <v>90</v>
      </c>
      <c r="I2605" t="s">
        <v>341</v>
      </c>
      <c r="J2605" t="s">
        <v>5571</v>
      </c>
      <c r="K2605" t="s">
        <v>199</v>
      </c>
      <c r="L2605">
        <v>17.872</v>
      </c>
      <c r="M2605">
        <v>19.467187200000001</v>
      </c>
      <c r="N2605">
        <v>20.524999999999999</v>
      </c>
      <c r="O2605">
        <v>14.85012113</v>
      </c>
      <c r="P2605">
        <v>12.446</v>
      </c>
      <c r="Q2605" s="86">
        <v>45821</v>
      </c>
      <c r="S2605">
        <v>0.16</v>
      </c>
      <c r="T2605">
        <v>0.16</v>
      </c>
      <c r="V2605" t="s">
        <v>6254</v>
      </c>
      <c r="W2605">
        <v>6</v>
      </c>
      <c r="X2605" s="86">
        <v>45707</v>
      </c>
      <c r="Y2605">
        <v>4</v>
      </c>
      <c r="Z2605" s="86">
        <v>45688</v>
      </c>
      <c r="AA2605">
        <v>3</v>
      </c>
      <c r="AB2605">
        <v>3</v>
      </c>
      <c r="AC2605" t="s">
        <v>156</v>
      </c>
    </row>
    <row r="2606" spans="1:29" x14ac:dyDescent="0.2">
      <c r="A2606" t="s">
        <v>6255</v>
      </c>
      <c r="B2606" t="s">
        <v>6256</v>
      </c>
      <c r="C2606" t="s">
        <v>6255</v>
      </c>
      <c r="D2606" t="s">
        <v>84</v>
      </c>
      <c r="E2606" t="s">
        <v>89</v>
      </c>
      <c r="F2606" t="s">
        <v>642</v>
      </c>
      <c r="G2606" t="s">
        <v>90</v>
      </c>
      <c r="I2606" t="s">
        <v>91</v>
      </c>
      <c r="J2606" t="s">
        <v>5571</v>
      </c>
      <c r="K2606" t="s">
        <v>2443</v>
      </c>
      <c r="L2606">
        <v>6.56</v>
      </c>
      <c r="M2606">
        <v>6.5716822419999996</v>
      </c>
      <c r="N2606">
        <v>7.0490000000000004</v>
      </c>
      <c r="O2606">
        <v>3.8056723350000001</v>
      </c>
      <c r="P2606">
        <v>2.4750000000000001</v>
      </c>
      <c r="Q2606" s="86">
        <v>45821</v>
      </c>
      <c r="R2606">
        <v>5</v>
      </c>
      <c r="S2606">
        <v>1.5</v>
      </c>
      <c r="T2606">
        <v>1.3</v>
      </c>
      <c r="V2606" t="s">
        <v>6257</v>
      </c>
      <c r="W2606">
        <v>4</v>
      </c>
      <c r="X2606" s="86">
        <v>45702</v>
      </c>
      <c r="Y2606">
        <v>3</v>
      </c>
      <c r="Z2606" s="86">
        <v>45657</v>
      </c>
      <c r="AA2606">
        <v>3</v>
      </c>
      <c r="AB2606">
        <v>3</v>
      </c>
      <c r="AC2606" t="s">
        <v>156</v>
      </c>
    </row>
    <row r="2607" spans="1:29" x14ac:dyDescent="0.2">
      <c r="A2607" t="s">
        <v>16503</v>
      </c>
      <c r="B2607" t="s">
        <v>16504</v>
      </c>
      <c r="C2607" t="s">
        <v>16503</v>
      </c>
      <c r="D2607" t="s">
        <v>84</v>
      </c>
      <c r="E2607" t="s">
        <v>89</v>
      </c>
      <c r="G2607" t="s">
        <v>90</v>
      </c>
      <c r="I2607" t="s">
        <v>91</v>
      </c>
      <c r="L2607">
        <v>0.69499999999999995</v>
      </c>
      <c r="M2607">
        <v>0.69582761999999998</v>
      </c>
      <c r="N2607">
        <v>0.46100000000000002</v>
      </c>
      <c r="O2607">
        <v>0.164021003</v>
      </c>
      <c r="P2607">
        <v>0.14699999999999999</v>
      </c>
      <c r="Q2607" s="86">
        <v>45821</v>
      </c>
      <c r="S2607">
        <v>0.2</v>
      </c>
      <c r="W2607">
        <v>2</v>
      </c>
      <c r="X2607" s="86">
        <v>45808</v>
      </c>
      <c r="Y2607">
        <v>2</v>
      </c>
      <c r="Z2607" s="86">
        <v>45808</v>
      </c>
      <c r="AB2607">
        <v>2</v>
      </c>
      <c r="AC2607" t="s">
        <v>153</v>
      </c>
    </row>
    <row r="2608" spans="1:29" x14ac:dyDescent="0.2">
      <c r="A2608" t="s">
        <v>6258</v>
      </c>
      <c r="B2608" t="s">
        <v>6259</v>
      </c>
      <c r="C2608" t="s">
        <v>6258</v>
      </c>
      <c r="D2608" t="s">
        <v>84</v>
      </c>
      <c r="E2608" t="s">
        <v>89</v>
      </c>
      <c r="F2608" t="s">
        <v>642</v>
      </c>
      <c r="G2608" t="s">
        <v>90</v>
      </c>
      <c r="I2608" t="s">
        <v>91</v>
      </c>
      <c r="J2608" t="s">
        <v>5571</v>
      </c>
      <c r="K2608" t="s">
        <v>5662</v>
      </c>
      <c r="L2608">
        <v>7.8250000000000002</v>
      </c>
      <c r="M2608">
        <v>8.4348208360000001</v>
      </c>
      <c r="N2608">
        <v>9.1489999999999991</v>
      </c>
      <c r="O2608">
        <v>5.2607492010000003</v>
      </c>
      <c r="P2608">
        <v>3.706</v>
      </c>
      <c r="Q2608" s="86">
        <v>45821</v>
      </c>
      <c r="S2608">
        <v>0.46</v>
      </c>
      <c r="T2608">
        <v>0.46</v>
      </c>
      <c r="V2608" t="s">
        <v>6260</v>
      </c>
      <c r="W2608">
        <v>4</v>
      </c>
      <c r="X2608" s="86">
        <v>45747</v>
      </c>
      <c r="Y2608">
        <v>3</v>
      </c>
      <c r="Z2608" s="86">
        <v>45747</v>
      </c>
      <c r="AA2608">
        <v>2</v>
      </c>
      <c r="AB2608">
        <v>3</v>
      </c>
      <c r="AC2608" t="s">
        <v>156</v>
      </c>
    </row>
    <row r="2609" spans="1:29" x14ac:dyDescent="0.2">
      <c r="A2609" t="s">
        <v>6261</v>
      </c>
      <c r="B2609" t="s">
        <v>6262</v>
      </c>
      <c r="C2609" t="s">
        <v>6261</v>
      </c>
      <c r="D2609" t="s">
        <v>84</v>
      </c>
      <c r="E2609" t="s">
        <v>116</v>
      </c>
      <c r="G2609" t="s">
        <v>90</v>
      </c>
      <c r="H2609" t="s">
        <v>163</v>
      </c>
      <c r="L2609">
        <v>20.58</v>
      </c>
      <c r="M2609">
        <v>16.144456080000001</v>
      </c>
      <c r="N2609">
        <v>21.13</v>
      </c>
      <c r="O2609">
        <v>14.401098490000001</v>
      </c>
      <c r="P2609">
        <v>17.446000000000002</v>
      </c>
      <c r="Q2609" s="86">
        <v>45761</v>
      </c>
      <c r="S2609">
        <v>0.65</v>
      </c>
      <c r="W2609">
        <v>6</v>
      </c>
      <c r="X2609" s="86">
        <v>45684</v>
      </c>
      <c r="Y2609">
        <v>5</v>
      </c>
      <c r="Z2609" s="86">
        <v>45747</v>
      </c>
      <c r="AB2609">
        <v>3</v>
      </c>
      <c r="AC2609" t="s">
        <v>156</v>
      </c>
    </row>
    <row r="2610" spans="1:29" x14ac:dyDescent="0.2">
      <c r="A2610" t="s">
        <v>6263</v>
      </c>
      <c r="B2610" t="s">
        <v>6264</v>
      </c>
      <c r="C2610" t="s">
        <v>6263</v>
      </c>
      <c r="D2610" t="s">
        <v>84</v>
      </c>
      <c r="E2610" t="s">
        <v>116</v>
      </c>
      <c r="G2610" t="s">
        <v>90</v>
      </c>
      <c r="I2610" t="s">
        <v>341</v>
      </c>
      <c r="J2610" t="s">
        <v>5571</v>
      </c>
      <c r="L2610">
        <v>24.904</v>
      </c>
      <c r="M2610">
        <v>23.394184540000001</v>
      </c>
      <c r="N2610">
        <v>22.303000000000001</v>
      </c>
      <c r="O2610">
        <v>21.55658854</v>
      </c>
      <c r="P2610">
        <v>18.591000000000001</v>
      </c>
      <c r="Q2610" s="86">
        <v>45821</v>
      </c>
      <c r="S2610">
        <v>0.2</v>
      </c>
      <c r="T2610">
        <v>0.74</v>
      </c>
      <c r="W2610">
        <v>7</v>
      </c>
      <c r="X2610" s="86">
        <v>45747</v>
      </c>
      <c r="Y2610">
        <v>5</v>
      </c>
      <c r="Z2610" s="86">
        <v>45747</v>
      </c>
      <c r="AA2610">
        <v>4</v>
      </c>
      <c r="AB2610">
        <v>3</v>
      </c>
      <c r="AC2610" t="s">
        <v>156</v>
      </c>
    </row>
    <row r="2611" spans="1:29" x14ac:dyDescent="0.2">
      <c r="A2611" t="s">
        <v>6265</v>
      </c>
      <c r="B2611" t="s">
        <v>6266</v>
      </c>
      <c r="C2611" t="s">
        <v>6265</v>
      </c>
      <c r="D2611" t="s">
        <v>84</v>
      </c>
      <c r="E2611" t="s">
        <v>116</v>
      </c>
      <c r="F2611" t="s">
        <v>117</v>
      </c>
      <c r="G2611" t="s">
        <v>90</v>
      </c>
      <c r="I2611" t="s">
        <v>91</v>
      </c>
      <c r="J2611" t="s">
        <v>5571</v>
      </c>
      <c r="K2611" t="s">
        <v>688</v>
      </c>
      <c r="L2611">
        <v>15.516</v>
      </c>
      <c r="M2611">
        <v>15.14757032</v>
      </c>
      <c r="N2611">
        <v>16.562000000000001</v>
      </c>
      <c r="O2611">
        <v>12.547881390000001</v>
      </c>
      <c r="P2611">
        <v>11.622999999999999</v>
      </c>
      <c r="Q2611" s="86">
        <v>45821</v>
      </c>
      <c r="S2611">
        <v>0.3</v>
      </c>
      <c r="T2611">
        <v>0.6</v>
      </c>
      <c r="V2611" t="s">
        <v>6267</v>
      </c>
      <c r="W2611">
        <v>6</v>
      </c>
      <c r="X2611" s="86">
        <v>45626</v>
      </c>
      <c r="Y2611">
        <v>4</v>
      </c>
      <c r="Z2611" s="86">
        <v>45747</v>
      </c>
      <c r="AA2611">
        <v>3</v>
      </c>
      <c r="AB2611">
        <v>3</v>
      </c>
      <c r="AC2611" t="s">
        <v>156</v>
      </c>
    </row>
    <row r="2612" spans="1:29" x14ac:dyDescent="0.2">
      <c r="A2612" t="s">
        <v>6268</v>
      </c>
      <c r="B2612" t="s">
        <v>6269</v>
      </c>
      <c r="C2612" t="s">
        <v>6268</v>
      </c>
      <c r="D2612" t="s">
        <v>84</v>
      </c>
      <c r="F2612" t="s">
        <v>117</v>
      </c>
      <c r="G2612" t="s">
        <v>90</v>
      </c>
      <c r="J2612" t="s">
        <v>760</v>
      </c>
      <c r="K2612" t="s">
        <v>688</v>
      </c>
      <c r="L2612">
        <v>16.228999999999999</v>
      </c>
      <c r="M2612">
        <v>15.43361973</v>
      </c>
      <c r="N2612">
        <v>17.114000000000001</v>
      </c>
      <c r="O2612">
        <v>17.525283770000001</v>
      </c>
      <c r="P2612">
        <v>15.512</v>
      </c>
      <c r="Q2612" s="86">
        <v>45761</v>
      </c>
      <c r="S2612">
        <v>0.85</v>
      </c>
      <c r="V2612" t="s">
        <v>6270</v>
      </c>
      <c r="W2612">
        <v>6</v>
      </c>
      <c r="X2612" s="86">
        <v>45473</v>
      </c>
      <c r="Y2612">
        <v>4</v>
      </c>
      <c r="Z2612" s="86">
        <v>45747</v>
      </c>
      <c r="AB2612">
        <v>3</v>
      </c>
      <c r="AC2612" t="s">
        <v>156</v>
      </c>
    </row>
    <row r="2613" spans="1:29" x14ac:dyDescent="0.2">
      <c r="A2613" t="s">
        <v>6271</v>
      </c>
      <c r="B2613" t="s">
        <v>6272</v>
      </c>
      <c r="C2613" t="s">
        <v>6271</v>
      </c>
      <c r="D2613" t="s">
        <v>84</v>
      </c>
      <c r="E2613" t="s">
        <v>89</v>
      </c>
      <c r="G2613" t="s">
        <v>90</v>
      </c>
      <c r="I2613" t="s">
        <v>91</v>
      </c>
      <c r="S2613">
        <v>1.61</v>
      </c>
      <c r="Y2613">
        <v>4</v>
      </c>
      <c r="Z2613" s="86">
        <v>45473</v>
      </c>
      <c r="AB2613">
        <v>3</v>
      </c>
      <c r="AC2613" t="s">
        <v>156</v>
      </c>
    </row>
    <row r="2614" spans="1:29" x14ac:dyDescent="0.2">
      <c r="A2614" t="s">
        <v>16192</v>
      </c>
      <c r="B2614" t="s">
        <v>16193</v>
      </c>
      <c r="C2614" t="s">
        <v>16192</v>
      </c>
      <c r="D2614" t="s">
        <v>84</v>
      </c>
      <c r="E2614" t="s">
        <v>116</v>
      </c>
      <c r="G2614" t="s">
        <v>90</v>
      </c>
      <c r="H2614" t="s">
        <v>16039</v>
      </c>
      <c r="L2614">
        <v>15.926</v>
      </c>
      <c r="M2614">
        <v>16.387604530000001</v>
      </c>
      <c r="N2614">
        <v>17.513999999999999</v>
      </c>
      <c r="O2614">
        <v>14.368770639999999</v>
      </c>
      <c r="P2614">
        <v>14.551</v>
      </c>
      <c r="Q2614" s="86">
        <v>45821</v>
      </c>
      <c r="S2614">
        <v>0.3</v>
      </c>
      <c r="W2614">
        <v>6</v>
      </c>
      <c r="X2614" s="86">
        <v>45747</v>
      </c>
      <c r="Y2614">
        <v>5</v>
      </c>
      <c r="Z2614" s="86">
        <v>45747</v>
      </c>
      <c r="AB2614">
        <v>3</v>
      </c>
      <c r="AC2614" t="s">
        <v>156</v>
      </c>
    </row>
    <row r="2615" spans="1:29" x14ac:dyDescent="0.2">
      <c r="A2615" t="s">
        <v>6273</v>
      </c>
      <c r="B2615" t="s">
        <v>6274</v>
      </c>
      <c r="C2615" t="s">
        <v>6273</v>
      </c>
      <c r="D2615" t="s">
        <v>84</v>
      </c>
      <c r="E2615" t="s">
        <v>89</v>
      </c>
      <c r="F2615" t="s">
        <v>642</v>
      </c>
      <c r="G2615" t="s">
        <v>90</v>
      </c>
      <c r="I2615" t="s">
        <v>91</v>
      </c>
      <c r="J2615" t="s">
        <v>5571</v>
      </c>
      <c r="K2615" t="s">
        <v>2443</v>
      </c>
      <c r="L2615">
        <v>6.5730000000000004</v>
      </c>
      <c r="M2615">
        <v>6.5902398419999999</v>
      </c>
      <c r="N2615">
        <v>7.0679999999999996</v>
      </c>
      <c r="O2615">
        <v>3.8021326329999998</v>
      </c>
      <c r="P2615">
        <v>2.4769999999999999</v>
      </c>
      <c r="Q2615" s="86">
        <v>45821</v>
      </c>
      <c r="S2615">
        <v>0.75</v>
      </c>
      <c r="T2615">
        <v>0.55000000000000004</v>
      </c>
      <c r="V2615" t="s">
        <v>6275</v>
      </c>
      <c r="W2615">
        <v>4</v>
      </c>
      <c r="X2615" s="86">
        <v>45702</v>
      </c>
      <c r="Y2615">
        <v>3</v>
      </c>
      <c r="Z2615" s="86">
        <v>45657</v>
      </c>
      <c r="AA2615">
        <v>3</v>
      </c>
      <c r="AB2615">
        <v>3</v>
      </c>
      <c r="AC2615" t="s">
        <v>156</v>
      </c>
    </row>
    <row r="2616" spans="1:29" x14ac:dyDescent="0.2">
      <c r="A2616" t="s">
        <v>6276</v>
      </c>
      <c r="B2616" t="s">
        <v>6277</v>
      </c>
      <c r="C2616" t="s">
        <v>6276</v>
      </c>
      <c r="D2616" t="s">
        <v>84</v>
      </c>
      <c r="E2616" t="s">
        <v>89</v>
      </c>
      <c r="G2616" t="s">
        <v>90</v>
      </c>
      <c r="I2616" t="s">
        <v>118</v>
      </c>
      <c r="J2616" t="s">
        <v>5571</v>
      </c>
      <c r="L2616">
        <v>9.1270000000000007</v>
      </c>
      <c r="M2616">
        <v>9.7940043269999997</v>
      </c>
      <c r="N2616">
        <v>10.941000000000001</v>
      </c>
      <c r="O2616">
        <v>7.9506968310000001</v>
      </c>
      <c r="P2616">
        <v>4.9240000000000004</v>
      </c>
      <c r="Q2616" s="86">
        <v>45821</v>
      </c>
      <c r="S2616">
        <v>0.66</v>
      </c>
      <c r="T2616">
        <v>0.66</v>
      </c>
      <c r="W2616">
        <v>4</v>
      </c>
      <c r="X2616" s="86">
        <v>45814</v>
      </c>
      <c r="Y2616">
        <v>3</v>
      </c>
      <c r="Z2616" s="86">
        <v>45657</v>
      </c>
      <c r="AA2616">
        <v>2</v>
      </c>
      <c r="AB2616">
        <v>3</v>
      </c>
      <c r="AC2616" t="s">
        <v>156</v>
      </c>
    </row>
    <row r="2617" spans="1:29" x14ac:dyDescent="0.2">
      <c r="A2617" t="s">
        <v>6278</v>
      </c>
      <c r="B2617" t="s">
        <v>6279</v>
      </c>
      <c r="C2617" t="s">
        <v>6278</v>
      </c>
      <c r="D2617" t="s">
        <v>84</v>
      </c>
      <c r="E2617" t="s">
        <v>89</v>
      </c>
      <c r="F2617" t="s">
        <v>642</v>
      </c>
      <c r="G2617" t="s">
        <v>90</v>
      </c>
      <c r="I2617" t="s">
        <v>118</v>
      </c>
      <c r="J2617" t="s">
        <v>5571</v>
      </c>
      <c r="K2617" t="s">
        <v>2443</v>
      </c>
      <c r="L2617">
        <v>9.1150000000000002</v>
      </c>
      <c r="M2617">
        <v>9.7793159430000003</v>
      </c>
      <c r="N2617">
        <v>10.939</v>
      </c>
      <c r="O2617">
        <v>7.9120532819999996</v>
      </c>
      <c r="P2617">
        <v>4.8730000000000002</v>
      </c>
      <c r="Q2617" s="86">
        <v>45821</v>
      </c>
      <c r="S2617">
        <v>0.72</v>
      </c>
      <c r="T2617">
        <v>0.55000000000000004</v>
      </c>
      <c r="V2617" t="s">
        <v>6280</v>
      </c>
      <c r="W2617">
        <v>4</v>
      </c>
      <c r="X2617" s="86">
        <v>45814</v>
      </c>
      <c r="Y2617">
        <v>3</v>
      </c>
      <c r="Z2617" s="86">
        <v>45657</v>
      </c>
      <c r="AA2617">
        <v>3</v>
      </c>
      <c r="AB2617">
        <v>3</v>
      </c>
      <c r="AC2617" t="s">
        <v>156</v>
      </c>
    </row>
    <row r="2618" spans="1:29" x14ac:dyDescent="0.2">
      <c r="A2618" t="s">
        <v>6281</v>
      </c>
      <c r="B2618" t="s">
        <v>6282</v>
      </c>
      <c r="C2618" t="s">
        <v>6281</v>
      </c>
      <c r="D2618" t="s">
        <v>84</v>
      </c>
      <c r="E2618" t="s">
        <v>89</v>
      </c>
      <c r="G2618" t="s">
        <v>90</v>
      </c>
      <c r="H2618" t="s">
        <v>1989</v>
      </c>
      <c r="I2618" t="s">
        <v>118</v>
      </c>
      <c r="L2618">
        <v>16.451000000000001</v>
      </c>
      <c r="M2618">
        <v>16.663022250000001</v>
      </c>
      <c r="N2618">
        <v>16.765000000000001</v>
      </c>
      <c r="O2618">
        <v>13.319798069999999</v>
      </c>
      <c r="P2618">
        <v>11.907</v>
      </c>
      <c r="Q2618" s="86">
        <v>45821</v>
      </c>
      <c r="S2618">
        <v>2.12</v>
      </c>
      <c r="W2618">
        <v>6</v>
      </c>
      <c r="X2618" s="86">
        <v>45698</v>
      </c>
      <c r="Y2618">
        <v>4</v>
      </c>
      <c r="Z2618" s="86">
        <v>45657</v>
      </c>
      <c r="AB2618">
        <v>3</v>
      </c>
      <c r="AC2618" t="s">
        <v>156</v>
      </c>
    </row>
    <row r="2619" spans="1:29" x14ac:dyDescent="0.2">
      <c r="A2619" t="s">
        <v>6283</v>
      </c>
      <c r="B2619" t="s">
        <v>6284</v>
      </c>
      <c r="C2619" t="s">
        <v>6283</v>
      </c>
      <c r="D2619" t="s">
        <v>84</v>
      </c>
      <c r="E2619" t="s">
        <v>116</v>
      </c>
      <c r="F2619" t="s">
        <v>117</v>
      </c>
      <c r="G2619" t="s">
        <v>90</v>
      </c>
      <c r="I2619" t="s">
        <v>118</v>
      </c>
      <c r="J2619" t="s">
        <v>5571</v>
      </c>
      <c r="K2619" t="s">
        <v>688</v>
      </c>
      <c r="L2619">
        <v>12.04</v>
      </c>
      <c r="M2619">
        <v>10.45882611</v>
      </c>
      <c r="N2619">
        <v>13.567</v>
      </c>
      <c r="O2619">
        <v>10.72352611</v>
      </c>
      <c r="P2619">
        <v>15.768000000000001</v>
      </c>
      <c r="Q2619" s="86">
        <v>45761</v>
      </c>
      <c r="S2619">
        <v>0.45</v>
      </c>
      <c r="T2619">
        <v>0.45</v>
      </c>
      <c r="V2619" t="s">
        <v>6285</v>
      </c>
      <c r="W2619">
        <v>5</v>
      </c>
      <c r="X2619" s="86">
        <v>45473</v>
      </c>
      <c r="Y2619">
        <v>3</v>
      </c>
      <c r="Z2619" s="86">
        <v>45747</v>
      </c>
      <c r="AA2619">
        <v>3</v>
      </c>
      <c r="AB2619">
        <v>3</v>
      </c>
      <c r="AC2619" t="s">
        <v>156</v>
      </c>
    </row>
    <row r="2620" spans="1:29" x14ac:dyDescent="0.2">
      <c r="A2620" t="s">
        <v>6286</v>
      </c>
      <c r="B2620" t="s">
        <v>6287</v>
      </c>
      <c r="C2620" t="s">
        <v>6286</v>
      </c>
      <c r="D2620" t="s">
        <v>84</v>
      </c>
      <c r="E2620" t="s">
        <v>89</v>
      </c>
      <c r="G2620" t="s">
        <v>90</v>
      </c>
      <c r="I2620" t="s">
        <v>91</v>
      </c>
      <c r="J2620" t="s">
        <v>5571</v>
      </c>
      <c r="L2620">
        <v>19.696000000000002</v>
      </c>
      <c r="M2620">
        <v>16.400725699999999</v>
      </c>
      <c r="N2620">
        <v>19.265000000000001</v>
      </c>
      <c r="O2620">
        <v>12.9478659</v>
      </c>
      <c r="P2620">
        <v>13.731</v>
      </c>
      <c r="Q2620" s="86">
        <v>45821</v>
      </c>
      <c r="R2620">
        <v>5</v>
      </c>
      <c r="S2620">
        <v>1.65</v>
      </c>
      <c r="T2620">
        <v>1.5</v>
      </c>
      <c r="V2620" t="s">
        <v>6288</v>
      </c>
      <c r="W2620">
        <v>6</v>
      </c>
      <c r="X2620" s="86">
        <v>45693</v>
      </c>
      <c r="Y2620">
        <v>4</v>
      </c>
      <c r="Z2620" s="86">
        <v>45657</v>
      </c>
      <c r="AA2620">
        <v>3</v>
      </c>
      <c r="AB2620">
        <v>3</v>
      </c>
      <c r="AC2620" t="s">
        <v>156</v>
      </c>
    </row>
    <row r="2621" spans="1:29" x14ac:dyDescent="0.2">
      <c r="A2621" t="s">
        <v>6289</v>
      </c>
      <c r="B2621" t="s">
        <v>6290</v>
      </c>
      <c r="C2621" t="s">
        <v>6289</v>
      </c>
      <c r="D2621" t="s">
        <v>84</v>
      </c>
      <c r="E2621" t="s">
        <v>89</v>
      </c>
      <c r="F2621" t="s">
        <v>642</v>
      </c>
      <c r="G2621" t="s">
        <v>90</v>
      </c>
      <c r="I2621" t="s">
        <v>118</v>
      </c>
      <c r="J2621" t="s">
        <v>5571</v>
      </c>
      <c r="K2621" t="s">
        <v>1772</v>
      </c>
      <c r="L2621">
        <v>16.181999999999999</v>
      </c>
      <c r="M2621">
        <v>16.045273229999999</v>
      </c>
      <c r="N2621">
        <v>16.983000000000001</v>
      </c>
      <c r="O2621">
        <v>13.53839056</v>
      </c>
      <c r="P2621">
        <v>11.166</v>
      </c>
      <c r="Q2621" s="86">
        <v>45821</v>
      </c>
      <c r="S2621">
        <v>0.26</v>
      </c>
      <c r="T2621">
        <v>0.22</v>
      </c>
      <c r="V2621" t="s">
        <v>6291</v>
      </c>
      <c r="W2621">
        <v>6</v>
      </c>
      <c r="X2621" s="86">
        <v>45706</v>
      </c>
      <c r="Y2621">
        <v>5</v>
      </c>
      <c r="Z2621" s="86">
        <v>45688</v>
      </c>
      <c r="AA2621">
        <v>3</v>
      </c>
      <c r="AB2621">
        <v>3</v>
      </c>
      <c r="AC2621" t="s">
        <v>156</v>
      </c>
    </row>
    <row r="2622" spans="1:29" x14ac:dyDescent="0.2">
      <c r="A2622" t="s">
        <v>6292</v>
      </c>
      <c r="B2622" t="s">
        <v>6293</v>
      </c>
      <c r="C2622" t="s">
        <v>6292</v>
      </c>
      <c r="D2622" t="s">
        <v>84</v>
      </c>
      <c r="E2622" t="s">
        <v>89</v>
      </c>
      <c r="G2622" t="s">
        <v>90</v>
      </c>
      <c r="H2622" t="s">
        <v>196</v>
      </c>
      <c r="I2622" t="s">
        <v>91</v>
      </c>
      <c r="L2622">
        <v>16.401</v>
      </c>
      <c r="M2622">
        <v>12.04436213</v>
      </c>
      <c r="N2622">
        <v>16.992999999999999</v>
      </c>
      <c r="O2622">
        <v>11.554764110000001</v>
      </c>
      <c r="P2622">
        <v>11.294</v>
      </c>
      <c r="Q2622" s="86">
        <v>45821</v>
      </c>
      <c r="S2622">
        <v>0.3</v>
      </c>
      <c r="W2622">
        <v>6</v>
      </c>
      <c r="X2622" s="86">
        <v>45706</v>
      </c>
      <c r="Y2622">
        <v>4</v>
      </c>
      <c r="Z2622" s="86">
        <v>45688</v>
      </c>
      <c r="AB2622">
        <v>3</v>
      </c>
      <c r="AC2622" t="s">
        <v>156</v>
      </c>
    </row>
    <row r="2623" spans="1:29" x14ac:dyDescent="0.2">
      <c r="A2623" t="s">
        <v>6294</v>
      </c>
      <c r="B2623" t="s">
        <v>6295</v>
      </c>
      <c r="C2623" t="s">
        <v>6294</v>
      </c>
      <c r="D2623" t="s">
        <v>84</v>
      </c>
      <c r="E2623" t="s">
        <v>89</v>
      </c>
      <c r="F2623" t="s">
        <v>642</v>
      </c>
      <c r="G2623" t="s">
        <v>90</v>
      </c>
      <c r="I2623" t="s">
        <v>91</v>
      </c>
      <c r="J2623" t="s">
        <v>5571</v>
      </c>
      <c r="K2623" t="s">
        <v>1772</v>
      </c>
      <c r="L2623">
        <v>16.408000000000001</v>
      </c>
      <c r="M2623">
        <v>12.05146633</v>
      </c>
      <c r="N2623">
        <v>17.004999999999999</v>
      </c>
      <c r="O2623">
        <v>11.563121430000001</v>
      </c>
      <c r="P2623">
        <v>11.297000000000001</v>
      </c>
      <c r="Q2623" s="86">
        <v>45821</v>
      </c>
      <c r="S2623">
        <v>0.26</v>
      </c>
      <c r="T2623">
        <v>0.22</v>
      </c>
      <c r="V2623" t="s">
        <v>6296</v>
      </c>
      <c r="W2623">
        <v>6</v>
      </c>
      <c r="X2623" s="86">
        <v>45706</v>
      </c>
      <c r="Y2623">
        <v>4</v>
      </c>
      <c r="Z2623" s="86">
        <v>45688</v>
      </c>
      <c r="AA2623">
        <v>3</v>
      </c>
      <c r="AB2623">
        <v>3</v>
      </c>
      <c r="AC2623" t="s">
        <v>156</v>
      </c>
    </row>
    <row r="2624" spans="1:29" x14ac:dyDescent="0.2">
      <c r="A2624" t="s">
        <v>6297</v>
      </c>
      <c r="B2624" t="s">
        <v>6298</v>
      </c>
      <c r="C2624" t="s">
        <v>6297</v>
      </c>
      <c r="D2624" t="s">
        <v>84</v>
      </c>
      <c r="E2624" t="s">
        <v>89</v>
      </c>
      <c r="G2624" t="s">
        <v>90</v>
      </c>
      <c r="I2624" t="s">
        <v>91</v>
      </c>
      <c r="J2624" t="s">
        <v>5571</v>
      </c>
      <c r="L2624">
        <v>19.338999999999999</v>
      </c>
      <c r="M2624">
        <v>14.586239109999999</v>
      </c>
      <c r="N2624">
        <v>20.015000000000001</v>
      </c>
      <c r="O2624">
        <v>14.864593380000001</v>
      </c>
      <c r="P2624">
        <v>14.757999999999999</v>
      </c>
      <c r="Q2624" s="86">
        <v>45821</v>
      </c>
      <c r="S2624">
        <v>0.44</v>
      </c>
      <c r="T2624">
        <v>0.4</v>
      </c>
      <c r="W2624">
        <v>6</v>
      </c>
      <c r="X2624" s="86">
        <v>45706</v>
      </c>
      <c r="Y2624">
        <v>5</v>
      </c>
      <c r="Z2624" s="86">
        <v>45688</v>
      </c>
      <c r="AA2624">
        <v>4</v>
      </c>
      <c r="AB2624">
        <v>3</v>
      </c>
      <c r="AC2624" t="s">
        <v>156</v>
      </c>
    </row>
    <row r="2625" spans="1:29" x14ac:dyDescent="0.2">
      <c r="A2625" t="s">
        <v>6299</v>
      </c>
      <c r="B2625" t="s">
        <v>6300</v>
      </c>
      <c r="C2625" t="s">
        <v>6299</v>
      </c>
      <c r="D2625" t="s">
        <v>84</v>
      </c>
      <c r="E2625" t="s">
        <v>89</v>
      </c>
      <c r="F2625" t="s">
        <v>642</v>
      </c>
      <c r="G2625" t="s">
        <v>90</v>
      </c>
      <c r="I2625" t="s">
        <v>91</v>
      </c>
      <c r="J2625" t="s">
        <v>5571</v>
      </c>
      <c r="K2625" t="s">
        <v>1772</v>
      </c>
      <c r="L2625">
        <v>19.34</v>
      </c>
      <c r="M2625">
        <v>14.58363263</v>
      </c>
      <c r="N2625">
        <v>20.007999999999999</v>
      </c>
      <c r="O2625">
        <v>14.868395700000001</v>
      </c>
      <c r="P2625">
        <v>14.752000000000001</v>
      </c>
      <c r="Q2625" s="86">
        <v>45821</v>
      </c>
      <c r="S2625">
        <v>0.44</v>
      </c>
      <c r="T2625">
        <v>0.4</v>
      </c>
      <c r="V2625" t="s">
        <v>6301</v>
      </c>
      <c r="W2625">
        <v>6</v>
      </c>
      <c r="X2625" s="86">
        <v>45706</v>
      </c>
      <c r="Y2625">
        <v>5</v>
      </c>
      <c r="Z2625" s="86">
        <v>45688</v>
      </c>
      <c r="AA2625">
        <v>3</v>
      </c>
      <c r="AB2625">
        <v>3</v>
      </c>
      <c r="AC2625" t="s">
        <v>156</v>
      </c>
    </row>
    <row r="2626" spans="1:29" x14ac:dyDescent="0.2">
      <c r="A2626" t="s">
        <v>6302</v>
      </c>
      <c r="B2626" t="s">
        <v>6303</v>
      </c>
      <c r="C2626" t="s">
        <v>6302</v>
      </c>
      <c r="D2626" t="s">
        <v>84</v>
      </c>
      <c r="E2626" t="s">
        <v>89</v>
      </c>
      <c r="F2626" t="s">
        <v>642</v>
      </c>
      <c r="G2626" t="s">
        <v>90</v>
      </c>
      <c r="I2626" t="s">
        <v>118</v>
      </c>
      <c r="J2626" t="s">
        <v>5571</v>
      </c>
      <c r="K2626" t="s">
        <v>2652</v>
      </c>
      <c r="L2626">
        <v>24.901</v>
      </c>
      <c r="M2626">
        <v>23.82647536</v>
      </c>
      <c r="N2626">
        <v>25.19</v>
      </c>
      <c r="O2626">
        <v>23.650307770000001</v>
      </c>
      <c r="P2626">
        <v>18.401</v>
      </c>
      <c r="Q2626" s="86">
        <v>45821</v>
      </c>
      <c r="R2626">
        <v>5</v>
      </c>
      <c r="S2626">
        <v>1.88</v>
      </c>
      <c r="T2626">
        <v>1.5</v>
      </c>
      <c r="V2626" t="s">
        <v>6304</v>
      </c>
      <c r="W2626">
        <v>7</v>
      </c>
      <c r="X2626" s="86">
        <v>45706</v>
      </c>
      <c r="Y2626">
        <v>5</v>
      </c>
      <c r="Z2626" s="86">
        <v>45000</v>
      </c>
      <c r="AA2626">
        <v>4</v>
      </c>
      <c r="AB2626">
        <v>3</v>
      </c>
      <c r="AC2626" t="s">
        <v>156</v>
      </c>
    </row>
    <row r="2627" spans="1:29" x14ac:dyDescent="0.2">
      <c r="A2627" t="s">
        <v>16194</v>
      </c>
      <c r="B2627" t="s">
        <v>16195</v>
      </c>
      <c r="C2627" t="s">
        <v>16194</v>
      </c>
      <c r="D2627" t="s">
        <v>84</v>
      </c>
      <c r="E2627" t="s">
        <v>89</v>
      </c>
      <c r="G2627" t="s">
        <v>90</v>
      </c>
      <c r="H2627" t="s">
        <v>16039</v>
      </c>
      <c r="I2627" t="s">
        <v>118</v>
      </c>
      <c r="L2627">
        <v>26.916</v>
      </c>
      <c r="M2627">
        <v>22.930122579999999</v>
      </c>
      <c r="N2627">
        <v>21.867999999999999</v>
      </c>
      <c r="O2627">
        <v>16.117450210000001</v>
      </c>
      <c r="P2627">
        <v>16.532</v>
      </c>
      <c r="Q2627" s="86">
        <v>45821</v>
      </c>
      <c r="S2627">
        <v>1.49</v>
      </c>
      <c r="W2627">
        <v>7</v>
      </c>
      <c r="X2627" s="86">
        <v>45706</v>
      </c>
      <c r="Y2627">
        <v>6</v>
      </c>
      <c r="Z2627" s="86">
        <v>45000</v>
      </c>
      <c r="AB2627">
        <v>4</v>
      </c>
      <c r="AC2627" t="s">
        <v>127</v>
      </c>
    </row>
    <row r="2628" spans="1:29" x14ac:dyDescent="0.2">
      <c r="A2628" t="s">
        <v>6305</v>
      </c>
      <c r="B2628" t="s">
        <v>6306</v>
      </c>
      <c r="C2628" t="s">
        <v>6305</v>
      </c>
      <c r="D2628" t="s">
        <v>84</v>
      </c>
      <c r="E2628" t="s">
        <v>89</v>
      </c>
      <c r="G2628" t="s">
        <v>90</v>
      </c>
      <c r="H2628" t="s">
        <v>2245</v>
      </c>
      <c r="I2628" t="s">
        <v>118</v>
      </c>
      <c r="L2628">
        <v>4.9359999999999999</v>
      </c>
      <c r="M2628">
        <v>5.3460783630000002</v>
      </c>
      <c r="N2628">
        <v>5.5119999999999996</v>
      </c>
      <c r="O2628">
        <v>4.5127071340000002</v>
      </c>
      <c r="P2628">
        <v>3.508</v>
      </c>
      <c r="Q2628" s="86">
        <v>45821</v>
      </c>
      <c r="S2628">
        <v>0.15</v>
      </c>
      <c r="W2628">
        <v>3</v>
      </c>
      <c r="X2628" s="86">
        <v>45657</v>
      </c>
      <c r="Y2628">
        <v>2</v>
      </c>
      <c r="Z2628" s="86">
        <v>45289</v>
      </c>
      <c r="AB2628">
        <v>2</v>
      </c>
      <c r="AC2628" t="s">
        <v>153</v>
      </c>
    </row>
    <row r="2629" spans="1:29" x14ac:dyDescent="0.2">
      <c r="A2629" t="s">
        <v>6307</v>
      </c>
      <c r="B2629" t="s">
        <v>6308</v>
      </c>
      <c r="C2629" t="s">
        <v>6307</v>
      </c>
      <c r="D2629" t="s">
        <v>84</v>
      </c>
      <c r="E2629" t="s">
        <v>116</v>
      </c>
      <c r="F2629" t="s">
        <v>117</v>
      </c>
      <c r="G2629" t="s">
        <v>90</v>
      </c>
      <c r="I2629" t="s">
        <v>91</v>
      </c>
      <c r="J2629" t="s">
        <v>5571</v>
      </c>
      <c r="K2629" t="s">
        <v>688</v>
      </c>
      <c r="L2629">
        <v>21.919</v>
      </c>
      <c r="M2629">
        <v>20.36471598</v>
      </c>
      <c r="N2629">
        <v>23.329000000000001</v>
      </c>
      <c r="O2629">
        <v>21.610959430000001</v>
      </c>
      <c r="P2629">
        <v>21.975999999999999</v>
      </c>
      <c r="Q2629" s="86">
        <v>45821</v>
      </c>
      <c r="S2629">
        <v>0.4</v>
      </c>
      <c r="T2629">
        <v>0.4</v>
      </c>
      <c r="V2629" t="s">
        <v>6309</v>
      </c>
      <c r="W2629">
        <v>7</v>
      </c>
      <c r="X2629" s="86">
        <v>45382</v>
      </c>
      <c r="Y2629">
        <v>5</v>
      </c>
      <c r="Z2629" s="86">
        <v>45747</v>
      </c>
      <c r="AA2629">
        <v>4</v>
      </c>
      <c r="AB2629">
        <v>3</v>
      </c>
      <c r="AC2629" t="s">
        <v>156</v>
      </c>
    </row>
    <row r="2630" spans="1:29" x14ac:dyDescent="0.2">
      <c r="A2630" t="s">
        <v>17377</v>
      </c>
      <c r="B2630" t="s">
        <v>17378</v>
      </c>
      <c r="C2630" t="s">
        <v>17377</v>
      </c>
      <c r="D2630" t="s">
        <v>84</v>
      </c>
      <c r="E2630" t="s">
        <v>116</v>
      </c>
      <c r="G2630" t="s">
        <v>90</v>
      </c>
      <c r="L2630">
        <v>10.157999999999999</v>
      </c>
      <c r="M2630">
        <v>13.475648209999999</v>
      </c>
      <c r="N2630">
        <v>7.69</v>
      </c>
      <c r="O2630">
        <v>11.806882699999999</v>
      </c>
      <c r="P2630">
        <v>7.1870000000000003</v>
      </c>
      <c r="Q2630" s="86">
        <v>45821</v>
      </c>
      <c r="S2630">
        <v>0.57999999999999996</v>
      </c>
      <c r="W2630">
        <v>6</v>
      </c>
      <c r="X2630" s="86">
        <v>45747</v>
      </c>
      <c r="Y2630">
        <v>4</v>
      </c>
      <c r="Z2630" s="86">
        <v>45747</v>
      </c>
      <c r="AB2630">
        <v>3</v>
      </c>
      <c r="AC2630" t="s">
        <v>156</v>
      </c>
    </row>
    <row r="2631" spans="1:29" x14ac:dyDescent="0.2">
      <c r="A2631" t="s">
        <v>6310</v>
      </c>
      <c r="B2631" t="s">
        <v>6311</v>
      </c>
      <c r="C2631" t="s">
        <v>6310</v>
      </c>
      <c r="D2631" t="s">
        <v>84</v>
      </c>
      <c r="E2631" t="s">
        <v>89</v>
      </c>
      <c r="G2631" t="s">
        <v>90</v>
      </c>
      <c r="I2631" t="s">
        <v>341</v>
      </c>
      <c r="L2631">
        <v>7.1520000000000001</v>
      </c>
      <c r="M2631">
        <v>7.5363894040000003</v>
      </c>
      <c r="N2631">
        <v>7.96</v>
      </c>
      <c r="O2631">
        <v>4.2966419140000003</v>
      </c>
      <c r="P2631">
        <v>2.738</v>
      </c>
      <c r="Q2631" s="86">
        <v>45821</v>
      </c>
      <c r="S2631">
        <v>0.6</v>
      </c>
      <c r="W2631">
        <v>4</v>
      </c>
      <c r="X2631" s="86">
        <v>45747</v>
      </c>
      <c r="Y2631">
        <v>3</v>
      </c>
      <c r="Z2631" s="86">
        <v>45747</v>
      </c>
      <c r="AB2631">
        <v>3</v>
      </c>
      <c r="AC2631" t="s">
        <v>156</v>
      </c>
    </row>
    <row r="2632" spans="1:29" x14ac:dyDescent="0.2">
      <c r="A2632" t="s">
        <v>6312</v>
      </c>
      <c r="B2632" t="s">
        <v>6313</v>
      </c>
      <c r="C2632" t="s">
        <v>6312</v>
      </c>
      <c r="D2632" t="s">
        <v>84</v>
      </c>
      <c r="E2632" t="s">
        <v>89</v>
      </c>
      <c r="G2632" t="s">
        <v>90</v>
      </c>
      <c r="I2632" t="s">
        <v>91</v>
      </c>
      <c r="J2632" t="s">
        <v>5571</v>
      </c>
      <c r="K2632" t="s">
        <v>5662</v>
      </c>
      <c r="L2632">
        <v>10.307</v>
      </c>
      <c r="M2632">
        <v>6.394018</v>
      </c>
      <c r="N2632">
        <v>10.628</v>
      </c>
      <c r="O2632">
        <v>4.7039931790000002</v>
      </c>
      <c r="P2632">
        <v>9.032</v>
      </c>
      <c r="Q2632" s="86">
        <v>45821</v>
      </c>
      <c r="S2632">
        <v>0.89</v>
      </c>
      <c r="T2632">
        <v>0.89</v>
      </c>
      <c r="W2632">
        <v>4</v>
      </c>
      <c r="X2632" s="86">
        <v>45747</v>
      </c>
      <c r="Y2632">
        <v>3</v>
      </c>
      <c r="Z2632" s="86">
        <v>45747</v>
      </c>
      <c r="AA2632">
        <v>2</v>
      </c>
      <c r="AB2632">
        <v>3</v>
      </c>
      <c r="AC2632" t="s">
        <v>156</v>
      </c>
    </row>
    <row r="2633" spans="1:29" x14ac:dyDescent="0.2">
      <c r="A2633" t="s">
        <v>6314</v>
      </c>
      <c r="B2633" t="s">
        <v>6315</v>
      </c>
      <c r="C2633" t="s">
        <v>6314</v>
      </c>
      <c r="D2633" t="s">
        <v>84</v>
      </c>
      <c r="E2633" t="s">
        <v>89</v>
      </c>
      <c r="F2633" t="s">
        <v>117</v>
      </c>
      <c r="G2633" t="s">
        <v>90</v>
      </c>
      <c r="I2633" t="s">
        <v>91</v>
      </c>
      <c r="J2633" t="s">
        <v>5571</v>
      </c>
      <c r="K2633" t="s">
        <v>199</v>
      </c>
      <c r="L2633">
        <v>5.5069999999999997</v>
      </c>
      <c r="M2633">
        <v>6.0215196540000004</v>
      </c>
      <c r="N2633">
        <v>6.2869999999999999</v>
      </c>
      <c r="O2633">
        <v>5.0823868929999998</v>
      </c>
      <c r="P2633">
        <v>3.907</v>
      </c>
      <c r="Q2633" s="86">
        <v>45821</v>
      </c>
      <c r="S2633">
        <v>0.15</v>
      </c>
      <c r="T2633">
        <v>0.15</v>
      </c>
      <c r="V2633" t="s">
        <v>6316</v>
      </c>
      <c r="W2633">
        <v>4</v>
      </c>
      <c r="X2633" s="86">
        <v>45707</v>
      </c>
      <c r="Y2633">
        <v>2</v>
      </c>
      <c r="Z2633" s="86">
        <v>45688</v>
      </c>
      <c r="AA2633">
        <v>2</v>
      </c>
      <c r="AB2633">
        <v>2</v>
      </c>
      <c r="AC2633" t="s">
        <v>153</v>
      </c>
    </row>
    <row r="2634" spans="1:29" x14ac:dyDescent="0.2">
      <c r="A2634" t="s">
        <v>16196</v>
      </c>
      <c r="B2634" t="s">
        <v>16197</v>
      </c>
      <c r="C2634" t="s">
        <v>16196</v>
      </c>
      <c r="D2634" t="s">
        <v>84</v>
      </c>
      <c r="E2634" t="s">
        <v>89</v>
      </c>
      <c r="G2634" t="s">
        <v>90</v>
      </c>
      <c r="H2634" t="s">
        <v>16039</v>
      </c>
      <c r="I2634" t="s">
        <v>611</v>
      </c>
      <c r="L2634">
        <v>5.399</v>
      </c>
      <c r="M2634">
        <v>5.8814182840000004</v>
      </c>
      <c r="N2634">
        <v>6.1790000000000003</v>
      </c>
      <c r="O2634">
        <v>5.0621963259999996</v>
      </c>
      <c r="P2634">
        <v>3.9540000000000002</v>
      </c>
      <c r="Q2634" s="86">
        <v>45821</v>
      </c>
      <c r="S2634">
        <v>0.15</v>
      </c>
      <c r="W2634">
        <v>4</v>
      </c>
      <c r="X2634" s="86">
        <v>45707</v>
      </c>
      <c r="Y2634">
        <v>2</v>
      </c>
      <c r="Z2634" s="86">
        <v>45688</v>
      </c>
      <c r="AB2634">
        <v>2</v>
      </c>
      <c r="AC2634" t="s">
        <v>153</v>
      </c>
    </row>
    <row r="2635" spans="1:29" x14ac:dyDescent="0.2">
      <c r="A2635" t="s">
        <v>6317</v>
      </c>
      <c r="B2635" t="s">
        <v>6318</v>
      </c>
      <c r="C2635" t="s">
        <v>6317</v>
      </c>
      <c r="D2635" t="s">
        <v>84</v>
      </c>
      <c r="E2635" t="s">
        <v>116</v>
      </c>
      <c r="F2635" t="s">
        <v>117</v>
      </c>
      <c r="G2635" t="s">
        <v>90</v>
      </c>
      <c r="I2635" t="s">
        <v>118</v>
      </c>
      <c r="J2635" t="s">
        <v>5571</v>
      </c>
      <c r="K2635" t="s">
        <v>688</v>
      </c>
      <c r="L2635">
        <v>9.7650000000000006</v>
      </c>
      <c r="M2635">
        <v>8.1729617030000004</v>
      </c>
      <c r="N2635">
        <v>10.648</v>
      </c>
      <c r="O2635">
        <v>5.177256742</v>
      </c>
      <c r="P2635">
        <v>6.5750000000000002</v>
      </c>
      <c r="Q2635" s="86">
        <v>45821</v>
      </c>
      <c r="S2635">
        <v>0.2</v>
      </c>
      <c r="T2635">
        <v>0.2</v>
      </c>
      <c r="V2635" t="s">
        <v>6319</v>
      </c>
      <c r="W2635">
        <v>5</v>
      </c>
      <c r="X2635" s="86">
        <v>45684</v>
      </c>
      <c r="Y2635">
        <v>3</v>
      </c>
      <c r="Z2635" s="86">
        <v>45747</v>
      </c>
      <c r="AA2635">
        <v>2</v>
      </c>
      <c r="AB2635">
        <v>3</v>
      </c>
      <c r="AC2635" t="s">
        <v>156</v>
      </c>
    </row>
    <row r="2636" spans="1:29" x14ac:dyDescent="0.2">
      <c r="A2636" t="s">
        <v>6320</v>
      </c>
      <c r="B2636" t="s">
        <v>6321</v>
      </c>
      <c r="C2636" t="s">
        <v>6320</v>
      </c>
      <c r="D2636" t="s">
        <v>84</v>
      </c>
      <c r="E2636" t="s">
        <v>89</v>
      </c>
      <c r="G2636" t="s">
        <v>90</v>
      </c>
      <c r="I2636" t="s">
        <v>91</v>
      </c>
      <c r="J2636" t="s">
        <v>5571</v>
      </c>
      <c r="K2636" t="s">
        <v>2339</v>
      </c>
      <c r="L2636">
        <v>19.914999999999999</v>
      </c>
      <c r="M2636">
        <v>15.794194689999999</v>
      </c>
      <c r="N2636">
        <v>19.581</v>
      </c>
      <c r="O2636">
        <v>11.7106827</v>
      </c>
      <c r="P2636">
        <v>13.766999999999999</v>
      </c>
      <c r="Q2636" s="86">
        <v>45821</v>
      </c>
      <c r="S2636">
        <v>1</v>
      </c>
      <c r="T2636">
        <v>0.75</v>
      </c>
      <c r="V2636" t="s">
        <v>6322</v>
      </c>
      <c r="W2636">
        <v>6</v>
      </c>
      <c r="X2636" s="86">
        <v>45708</v>
      </c>
      <c r="Y2636">
        <v>4</v>
      </c>
      <c r="Z2636" s="86">
        <v>45658</v>
      </c>
      <c r="AA2636">
        <v>3</v>
      </c>
      <c r="AB2636">
        <v>3</v>
      </c>
      <c r="AC2636" t="s">
        <v>156</v>
      </c>
    </row>
    <row r="2637" spans="1:29" x14ac:dyDescent="0.2">
      <c r="A2637" t="s">
        <v>6323</v>
      </c>
      <c r="B2637" t="s">
        <v>6324</v>
      </c>
      <c r="C2637" t="s">
        <v>6323</v>
      </c>
      <c r="D2637" t="s">
        <v>84</v>
      </c>
      <c r="E2637" t="s">
        <v>89</v>
      </c>
      <c r="F2637" t="s">
        <v>642</v>
      </c>
      <c r="G2637" t="s">
        <v>90</v>
      </c>
      <c r="I2637" t="s">
        <v>91</v>
      </c>
      <c r="J2637" t="s">
        <v>5571</v>
      </c>
      <c r="K2637" t="s">
        <v>5662</v>
      </c>
      <c r="L2637">
        <v>6.6070000000000002</v>
      </c>
      <c r="M2637">
        <v>7.0851169619999999</v>
      </c>
      <c r="N2637">
        <v>7.1509999999999998</v>
      </c>
      <c r="O2637">
        <v>5.6536950020000001</v>
      </c>
      <c r="P2637">
        <v>4.2050000000000001</v>
      </c>
      <c r="Q2637" s="86">
        <v>45821</v>
      </c>
      <c r="S2637">
        <v>0.49</v>
      </c>
      <c r="T2637">
        <v>0.49</v>
      </c>
      <c r="V2637" t="s">
        <v>6325</v>
      </c>
      <c r="W2637">
        <v>4</v>
      </c>
      <c r="X2637" s="86">
        <v>45747</v>
      </c>
      <c r="Y2637">
        <v>3</v>
      </c>
      <c r="Z2637" s="86">
        <v>45747</v>
      </c>
      <c r="AA2637">
        <v>2</v>
      </c>
      <c r="AB2637">
        <v>3</v>
      </c>
      <c r="AC2637" t="s">
        <v>156</v>
      </c>
    </row>
    <row r="2638" spans="1:29" x14ac:dyDescent="0.2">
      <c r="A2638" t="s">
        <v>6326</v>
      </c>
      <c r="B2638" t="s">
        <v>6327</v>
      </c>
      <c r="C2638" t="s">
        <v>6326</v>
      </c>
      <c r="D2638" t="s">
        <v>84</v>
      </c>
      <c r="E2638" t="s">
        <v>116</v>
      </c>
      <c r="G2638" t="s">
        <v>90</v>
      </c>
      <c r="I2638" t="s">
        <v>341</v>
      </c>
      <c r="L2638">
        <v>0.56599999999999995</v>
      </c>
      <c r="M2638">
        <v>0.571800321</v>
      </c>
      <c r="N2638">
        <v>0.434</v>
      </c>
      <c r="O2638">
        <v>0.152277405</v>
      </c>
      <c r="P2638">
        <v>0.16600000000000001</v>
      </c>
      <c r="Q2638" s="86">
        <v>45821</v>
      </c>
      <c r="S2638">
        <v>0.09</v>
      </c>
      <c r="W2638">
        <v>1</v>
      </c>
      <c r="X2638" s="86">
        <v>45657</v>
      </c>
      <c r="Y2638">
        <v>1</v>
      </c>
      <c r="Z2638" s="86">
        <v>45657</v>
      </c>
      <c r="AB2638">
        <v>1</v>
      </c>
      <c r="AC2638" t="s">
        <v>124</v>
      </c>
    </row>
    <row r="2639" spans="1:29" x14ac:dyDescent="0.2">
      <c r="A2639" t="s">
        <v>6328</v>
      </c>
      <c r="B2639" t="s">
        <v>6329</v>
      </c>
      <c r="C2639" t="s">
        <v>6328</v>
      </c>
      <c r="D2639" t="s">
        <v>84</v>
      </c>
      <c r="E2639" t="s">
        <v>89</v>
      </c>
      <c r="F2639" t="s">
        <v>642</v>
      </c>
      <c r="G2639" t="s">
        <v>90</v>
      </c>
      <c r="I2639" t="s">
        <v>118</v>
      </c>
      <c r="J2639" t="s">
        <v>5571</v>
      </c>
      <c r="K2639" t="s">
        <v>6330</v>
      </c>
      <c r="L2639">
        <v>11.858000000000001</v>
      </c>
      <c r="M2639">
        <v>11.729136540000001</v>
      </c>
      <c r="N2639">
        <v>11.250999999999999</v>
      </c>
      <c r="O2639">
        <v>9.3709704719999998</v>
      </c>
      <c r="P2639">
        <v>7.383</v>
      </c>
      <c r="Q2639" s="86">
        <v>45821</v>
      </c>
      <c r="R2639">
        <v>5</v>
      </c>
      <c r="S2639">
        <v>2.15</v>
      </c>
      <c r="T2639">
        <v>1.5</v>
      </c>
      <c r="V2639" t="s">
        <v>6331</v>
      </c>
      <c r="W2639">
        <v>5</v>
      </c>
      <c r="X2639" s="86">
        <v>45702</v>
      </c>
      <c r="Y2639">
        <v>4</v>
      </c>
      <c r="Z2639" s="86">
        <v>45504</v>
      </c>
      <c r="AA2639">
        <v>3</v>
      </c>
      <c r="AB2639">
        <v>3</v>
      </c>
      <c r="AC2639" t="s">
        <v>156</v>
      </c>
    </row>
    <row r="2640" spans="1:29" x14ac:dyDescent="0.2">
      <c r="A2640" t="s">
        <v>16222</v>
      </c>
      <c r="B2640" t="s">
        <v>16223</v>
      </c>
      <c r="C2640" t="s">
        <v>16222</v>
      </c>
      <c r="D2640" t="s">
        <v>84</v>
      </c>
      <c r="E2640" t="s">
        <v>89</v>
      </c>
      <c r="G2640" t="s">
        <v>90</v>
      </c>
      <c r="H2640" t="s">
        <v>16039</v>
      </c>
      <c r="I2640" t="s">
        <v>118</v>
      </c>
      <c r="L2640">
        <v>10.456</v>
      </c>
      <c r="M2640">
        <v>10.61577832</v>
      </c>
      <c r="N2640">
        <v>10.842000000000001</v>
      </c>
      <c r="O2640">
        <v>8.7814285689999991</v>
      </c>
      <c r="P2640">
        <v>6.8460000000000001</v>
      </c>
      <c r="Q2640" s="86">
        <v>45821</v>
      </c>
      <c r="S2640">
        <v>2.17</v>
      </c>
      <c r="W2640">
        <v>5</v>
      </c>
      <c r="X2640" s="86">
        <v>45702</v>
      </c>
      <c r="Y2640">
        <v>3</v>
      </c>
      <c r="Z2640" s="86">
        <v>45504</v>
      </c>
      <c r="AB2640">
        <v>3</v>
      </c>
      <c r="AC2640" t="s">
        <v>156</v>
      </c>
    </row>
    <row r="2641" spans="1:29" x14ac:dyDescent="0.2">
      <c r="A2641" t="s">
        <v>6332</v>
      </c>
      <c r="B2641" t="s">
        <v>6333</v>
      </c>
      <c r="C2641" t="s">
        <v>6332</v>
      </c>
      <c r="D2641" t="s">
        <v>84</v>
      </c>
      <c r="E2641" t="s">
        <v>89</v>
      </c>
      <c r="F2641" t="s">
        <v>642</v>
      </c>
      <c r="G2641" t="s">
        <v>90</v>
      </c>
      <c r="I2641" t="s">
        <v>91</v>
      </c>
      <c r="J2641" t="s">
        <v>5571</v>
      </c>
      <c r="K2641" t="s">
        <v>6330</v>
      </c>
      <c r="L2641">
        <v>6.7350000000000003</v>
      </c>
      <c r="M2641">
        <v>6.9404763020000004</v>
      </c>
      <c r="N2641">
        <v>7.391</v>
      </c>
      <c r="O2641">
        <v>6.3809721079999999</v>
      </c>
      <c r="P2641">
        <v>7.01</v>
      </c>
      <c r="Q2641" s="86">
        <v>45821</v>
      </c>
      <c r="R2641">
        <v>5</v>
      </c>
      <c r="V2641" t="s">
        <v>6334</v>
      </c>
      <c r="W2641">
        <v>4</v>
      </c>
      <c r="X2641" s="86">
        <v>45702</v>
      </c>
      <c r="Y2641">
        <v>3</v>
      </c>
      <c r="Z2641" s="86">
        <v>45504</v>
      </c>
      <c r="AA2641">
        <v>2</v>
      </c>
      <c r="AB2641">
        <v>3</v>
      </c>
      <c r="AC2641" t="s">
        <v>156</v>
      </c>
    </row>
    <row r="2642" spans="1:29" x14ac:dyDescent="0.2">
      <c r="A2642" t="s">
        <v>6335</v>
      </c>
      <c r="B2642" t="s">
        <v>6336</v>
      </c>
      <c r="C2642" t="s">
        <v>6335</v>
      </c>
      <c r="D2642" t="s">
        <v>84</v>
      </c>
      <c r="E2642" t="s">
        <v>89</v>
      </c>
      <c r="G2642" t="s">
        <v>90</v>
      </c>
      <c r="H2642" t="s">
        <v>6337</v>
      </c>
      <c r="I2642" t="s">
        <v>91</v>
      </c>
      <c r="L2642">
        <v>3.9140000000000001</v>
      </c>
      <c r="M2642">
        <v>3.339093879</v>
      </c>
      <c r="N2642">
        <v>2.68</v>
      </c>
      <c r="O2642">
        <v>1.9808318069999999</v>
      </c>
      <c r="P2642">
        <v>0.114</v>
      </c>
      <c r="Q2642" s="86">
        <v>45821</v>
      </c>
      <c r="S2642">
        <v>1.58</v>
      </c>
      <c r="Y2642">
        <v>3</v>
      </c>
      <c r="Z2642" s="86">
        <v>45474</v>
      </c>
      <c r="AB2642">
        <v>3</v>
      </c>
      <c r="AC2642" t="s">
        <v>156</v>
      </c>
    </row>
    <row r="2643" spans="1:29" x14ac:dyDescent="0.2">
      <c r="A2643" t="s">
        <v>6338</v>
      </c>
      <c r="B2643" t="s">
        <v>6339</v>
      </c>
      <c r="C2643" t="s">
        <v>6338</v>
      </c>
      <c r="D2643" t="s">
        <v>84</v>
      </c>
      <c r="E2643" t="s">
        <v>89</v>
      </c>
      <c r="F2643" t="s">
        <v>642</v>
      </c>
      <c r="G2643" t="s">
        <v>90</v>
      </c>
      <c r="I2643" t="s">
        <v>91</v>
      </c>
      <c r="J2643" t="s">
        <v>5571</v>
      </c>
      <c r="K2643" t="s">
        <v>2652</v>
      </c>
      <c r="L2643">
        <v>24.94</v>
      </c>
      <c r="M2643">
        <v>20.091118829999999</v>
      </c>
      <c r="N2643">
        <v>25.268000000000001</v>
      </c>
      <c r="O2643">
        <v>19.835059319999999</v>
      </c>
      <c r="P2643">
        <v>18.399999999999999</v>
      </c>
      <c r="Q2643" s="86">
        <v>45821</v>
      </c>
      <c r="R2643">
        <v>5</v>
      </c>
      <c r="S2643">
        <v>1.88</v>
      </c>
      <c r="T2643">
        <v>1.5</v>
      </c>
      <c r="V2643" t="s">
        <v>6340</v>
      </c>
      <c r="W2643">
        <v>6</v>
      </c>
      <c r="X2643" s="86">
        <v>45706</v>
      </c>
      <c r="Y2643">
        <v>5</v>
      </c>
      <c r="Z2643" s="86">
        <v>45000</v>
      </c>
      <c r="AA2643">
        <v>4</v>
      </c>
      <c r="AB2643">
        <v>3</v>
      </c>
      <c r="AC2643" t="s">
        <v>156</v>
      </c>
    </row>
    <row r="2644" spans="1:29" x14ac:dyDescent="0.2">
      <c r="A2644" t="s">
        <v>6341</v>
      </c>
      <c r="B2644" t="s">
        <v>6342</v>
      </c>
      <c r="C2644" t="s">
        <v>6341</v>
      </c>
      <c r="D2644" t="s">
        <v>84</v>
      </c>
      <c r="E2644" t="s">
        <v>89</v>
      </c>
      <c r="F2644" t="s">
        <v>642</v>
      </c>
      <c r="G2644" t="s">
        <v>90</v>
      </c>
      <c r="I2644" t="s">
        <v>91</v>
      </c>
      <c r="J2644" t="s">
        <v>5571</v>
      </c>
      <c r="K2644" t="s">
        <v>2652</v>
      </c>
      <c r="L2644">
        <v>26.827999999999999</v>
      </c>
      <c r="M2644">
        <v>22.244926970000002</v>
      </c>
      <c r="N2644">
        <v>21.677</v>
      </c>
      <c r="O2644">
        <v>17.988738399999999</v>
      </c>
      <c r="P2644">
        <v>16.526</v>
      </c>
      <c r="Q2644" s="86">
        <v>45821</v>
      </c>
      <c r="R2644">
        <v>5</v>
      </c>
      <c r="S2644">
        <v>1.99</v>
      </c>
      <c r="T2644">
        <v>1.5</v>
      </c>
      <c r="V2644" t="s">
        <v>6343</v>
      </c>
      <c r="W2644">
        <v>7</v>
      </c>
      <c r="X2644" s="86">
        <v>45706</v>
      </c>
      <c r="Y2644">
        <v>6</v>
      </c>
      <c r="Z2644" s="86">
        <v>45000</v>
      </c>
      <c r="AA2644">
        <v>4</v>
      </c>
      <c r="AB2644">
        <v>4</v>
      </c>
      <c r="AC2644" t="s">
        <v>127</v>
      </c>
    </row>
    <row r="2645" spans="1:29" x14ac:dyDescent="0.2">
      <c r="A2645" t="s">
        <v>16198</v>
      </c>
      <c r="B2645" t="s">
        <v>16199</v>
      </c>
      <c r="C2645" t="s">
        <v>16198</v>
      </c>
      <c r="D2645" t="s">
        <v>84</v>
      </c>
      <c r="E2645" t="s">
        <v>116</v>
      </c>
      <c r="G2645" t="s">
        <v>90</v>
      </c>
      <c r="H2645" t="s">
        <v>16039</v>
      </c>
      <c r="L2645">
        <v>38.588999999999999</v>
      </c>
      <c r="M2645">
        <v>31.890597799999998</v>
      </c>
      <c r="N2645">
        <v>37.344000000000001</v>
      </c>
      <c r="O2645">
        <v>29.39181773</v>
      </c>
      <c r="P2645">
        <v>31.93</v>
      </c>
      <c r="Q2645" s="86">
        <v>45761</v>
      </c>
      <c r="S2645">
        <v>0.65</v>
      </c>
      <c r="Y2645">
        <v>6</v>
      </c>
      <c r="Z2645" s="86">
        <v>45742</v>
      </c>
      <c r="AB2645">
        <v>4</v>
      </c>
      <c r="AC2645" t="s">
        <v>127</v>
      </c>
    </row>
    <row r="2646" spans="1:29" x14ac:dyDescent="0.2">
      <c r="A2646" t="s">
        <v>6344</v>
      </c>
      <c r="B2646" t="s">
        <v>6345</v>
      </c>
      <c r="C2646" t="s">
        <v>6344</v>
      </c>
      <c r="D2646" t="s">
        <v>84</v>
      </c>
      <c r="E2646" t="s">
        <v>116</v>
      </c>
      <c r="F2646" t="s">
        <v>117</v>
      </c>
      <c r="G2646" t="s">
        <v>90</v>
      </c>
      <c r="I2646" t="s">
        <v>91</v>
      </c>
      <c r="J2646" t="s">
        <v>5571</v>
      </c>
      <c r="K2646" t="s">
        <v>1082</v>
      </c>
      <c r="L2646">
        <v>21.75</v>
      </c>
      <c r="M2646">
        <v>20.01614636</v>
      </c>
      <c r="N2646">
        <v>22.657</v>
      </c>
      <c r="O2646">
        <v>20.80617436</v>
      </c>
      <c r="P2646">
        <v>21.588000000000001</v>
      </c>
      <c r="Q2646" s="86">
        <v>45821</v>
      </c>
      <c r="S2646">
        <v>0.3</v>
      </c>
      <c r="T2646">
        <v>0.3</v>
      </c>
      <c r="V2646" t="s">
        <v>6346</v>
      </c>
      <c r="W2646">
        <v>7</v>
      </c>
      <c r="X2646" s="86">
        <v>45742</v>
      </c>
      <c r="Y2646">
        <v>5</v>
      </c>
      <c r="Z2646" s="86">
        <v>45742</v>
      </c>
      <c r="AA2646">
        <v>4</v>
      </c>
      <c r="AB2646">
        <v>3</v>
      </c>
      <c r="AC2646" t="s">
        <v>156</v>
      </c>
    </row>
    <row r="2647" spans="1:29" x14ac:dyDescent="0.2">
      <c r="A2647" t="s">
        <v>6347</v>
      </c>
      <c r="B2647" t="s">
        <v>6348</v>
      </c>
      <c r="C2647" t="s">
        <v>6347</v>
      </c>
      <c r="D2647" t="s">
        <v>84</v>
      </c>
      <c r="E2647" t="s">
        <v>89</v>
      </c>
      <c r="F2647" t="s">
        <v>117</v>
      </c>
      <c r="G2647" t="s">
        <v>90</v>
      </c>
      <c r="I2647" t="s">
        <v>91</v>
      </c>
      <c r="J2647" t="s">
        <v>5571</v>
      </c>
      <c r="K2647" t="s">
        <v>688</v>
      </c>
      <c r="L2647">
        <v>16.719000000000001</v>
      </c>
      <c r="M2647">
        <v>13.11324024</v>
      </c>
      <c r="N2647">
        <v>17.757000000000001</v>
      </c>
      <c r="O2647">
        <v>10.255597160000001</v>
      </c>
      <c r="P2647">
        <v>10.554</v>
      </c>
      <c r="Q2647" s="86">
        <v>45821</v>
      </c>
      <c r="S2647">
        <v>0.33</v>
      </c>
      <c r="T2647">
        <v>0.65</v>
      </c>
      <c r="V2647" t="s">
        <v>6349</v>
      </c>
      <c r="W2647">
        <v>6</v>
      </c>
      <c r="X2647" s="86">
        <v>45747</v>
      </c>
      <c r="Y2647">
        <v>4</v>
      </c>
      <c r="Z2647" s="86">
        <v>45747</v>
      </c>
      <c r="AA2647">
        <v>3</v>
      </c>
      <c r="AB2647">
        <v>3</v>
      </c>
      <c r="AC2647" t="s">
        <v>156</v>
      </c>
    </row>
    <row r="2648" spans="1:29" x14ac:dyDescent="0.2">
      <c r="A2648" t="s">
        <v>17210</v>
      </c>
      <c r="B2648" t="s">
        <v>17211</v>
      </c>
      <c r="C2648" t="s">
        <v>17210</v>
      </c>
      <c r="D2648" t="s">
        <v>84</v>
      </c>
      <c r="E2648" t="s">
        <v>89</v>
      </c>
      <c r="G2648" t="s">
        <v>90</v>
      </c>
      <c r="I2648" t="s">
        <v>91</v>
      </c>
      <c r="L2648">
        <v>17.385000000000002</v>
      </c>
      <c r="M2648">
        <v>12.98398849</v>
      </c>
      <c r="N2648">
        <v>17.754999999999999</v>
      </c>
      <c r="O2648">
        <v>10.726570580000001</v>
      </c>
      <c r="P2648">
        <v>12.164999999999999</v>
      </c>
      <c r="Q2648" s="86">
        <v>45821</v>
      </c>
      <c r="S2648">
        <v>1.1100000000000001</v>
      </c>
      <c r="W2648">
        <v>6</v>
      </c>
      <c r="X2648" s="86">
        <v>45777</v>
      </c>
      <c r="Y2648">
        <v>4</v>
      </c>
      <c r="Z2648" s="86">
        <v>45777</v>
      </c>
      <c r="AB2648">
        <v>3</v>
      </c>
      <c r="AC2648" t="s">
        <v>156</v>
      </c>
    </row>
    <row r="2649" spans="1:29" x14ac:dyDescent="0.2">
      <c r="A2649" t="s">
        <v>6350</v>
      </c>
      <c r="B2649" t="s">
        <v>6351</v>
      </c>
      <c r="C2649" t="s">
        <v>6350</v>
      </c>
      <c r="D2649" t="s">
        <v>84</v>
      </c>
      <c r="E2649" t="s">
        <v>89</v>
      </c>
      <c r="F2649" t="s">
        <v>642</v>
      </c>
      <c r="G2649" t="s">
        <v>90</v>
      </c>
      <c r="I2649" t="s">
        <v>91</v>
      </c>
      <c r="J2649" t="s">
        <v>5571</v>
      </c>
      <c r="K2649" t="s">
        <v>920</v>
      </c>
      <c r="L2649">
        <v>17.387</v>
      </c>
      <c r="M2649">
        <v>12.98619105</v>
      </c>
      <c r="N2649">
        <v>17.759</v>
      </c>
      <c r="O2649">
        <v>10.72709341</v>
      </c>
      <c r="P2649">
        <v>12.17</v>
      </c>
      <c r="Q2649" s="86">
        <v>45821</v>
      </c>
      <c r="R2649">
        <v>5.25</v>
      </c>
      <c r="S2649">
        <v>1.0900000000000001</v>
      </c>
      <c r="T2649">
        <v>1</v>
      </c>
      <c r="V2649" t="s">
        <v>6352</v>
      </c>
      <c r="W2649">
        <v>6</v>
      </c>
      <c r="X2649" s="86">
        <v>45777</v>
      </c>
      <c r="Y2649">
        <v>4</v>
      </c>
      <c r="Z2649" s="86">
        <v>45777</v>
      </c>
      <c r="AA2649">
        <v>3</v>
      </c>
      <c r="AB2649">
        <v>3</v>
      </c>
      <c r="AC2649" t="s">
        <v>156</v>
      </c>
    </row>
    <row r="2650" spans="1:29" x14ac:dyDescent="0.2">
      <c r="A2650" t="s">
        <v>6353</v>
      </c>
      <c r="B2650" t="s">
        <v>6354</v>
      </c>
      <c r="C2650" t="s">
        <v>6353</v>
      </c>
      <c r="D2650" t="s">
        <v>84</v>
      </c>
      <c r="E2650" t="s">
        <v>89</v>
      </c>
      <c r="G2650" t="s">
        <v>90</v>
      </c>
      <c r="I2650" t="s">
        <v>341</v>
      </c>
      <c r="L2650">
        <v>17.701000000000001</v>
      </c>
      <c r="M2650">
        <v>13.9155692</v>
      </c>
      <c r="N2650">
        <v>18.266999999999999</v>
      </c>
      <c r="O2650">
        <v>11.81805462</v>
      </c>
      <c r="P2650">
        <v>11.874000000000001</v>
      </c>
      <c r="Q2650" s="86">
        <v>45821</v>
      </c>
      <c r="S2650">
        <v>1.1100000000000001</v>
      </c>
      <c r="W2650">
        <v>6</v>
      </c>
      <c r="X2650" s="86">
        <v>45777</v>
      </c>
      <c r="Y2650">
        <v>4</v>
      </c>
      <c r="Z2650" s="86">
        <v>45777</v>
      </c>
      <c r="AB2650">
        <v>3</v>
      </c>
      <c r="AC2650" t="s">
        <v>156</v>
      </c>
    </row>
    <row r="2651" spans="1:29" x14ac:dyDescent="0.2">
      <c r="A2651" t="s">
        <v>6355</v>
      </c>
      <c r="B2651" t="s">
        <v>6356</v>
      </c>
      <c r="C2651" t="s">
        <v>6355</v>
      </c>
      <c r="D2651" t="s">
        <v>84</v>
      </c>
      <c r="E2651" t="s">
        <v>89</v>
      </c>
      <c r="F2651" t="s">
        <v>642</v>
      </c>
      <c r="G2651" t="s">
        <v>90</v>
      </c>
      <c r="I2651" t="s">
        <v>118</v>
      </c>
      <c r="J2651" t="s">
        <v>5571</v>
      </c>
      <c r="K2651" t="s">
        <v>920</v>
      </c>
      <c r="L2651">
        <v>17.5</v>
      </c>
      <c r="M2651">
        <v>16.927731789999999</v>
      </c>
      <c r="N2651">
        <v>18.062000000000001</v>
      </c>
      <c r="O2651">
        <v>13.55994523</v>
      </c>
      <c r="P2651">
        <v>11.766</v>
      </c>
      <c r="Q2651" s="86">
        <v>45821</v>
      </c>
      <c r="R2651">
        <v>5.25</v>
      </c>
      <c r="S2651">
        <v>1.0900000000000001</v>
      </c>
      <c r="T2651">
        <v>1</v>
      </c>
      <c r="V2651" t="s">
        <v>6357</v>
      </c>
      <c r="W2651">
        <v>6</v>
      </c>
      <c r="X2651" s="86">
        <v>45777</v>
      </c>
      <c r="Y2651">
        <v>4</v>
      </c>
      <c r="Z2651" s="86">
        <v>45777</v>
      </c>
      <c r="AA2651">
        <v>3</v>
      </c>
      <c r="AB2651">
        <v>3</v>
      </c>
      <c r="AC2651" t="s">
        <v>156</v>
      </c>
    </row>
    <row r="2652" spans="1:29" x14ac:dyDescent="0.2">
      <c r="A2652" t="s">
        <v>6358</v>
      </c>
      <c r="B2652" t="s">
        <v>6359</v>
      </c>
      <c r="C2652" t="s">
        <v>6358</v>
      </c>
      <c r="D2652" t="s">
        <v>84</v>
      </c>
      <c r="E2652" t="s">
        <v>89</v>
      </c>
      <c r="F2652" t="s">
        <v>642</v>
      </c>
      <c r="G2652" t="s">
        <v>90</v>
      </c>
      <c r="I2652" t="s">
        <v>91</v>
      </c>
      <c r="J2652" t="s">
        <v>5571</v>
      </c>
      <c r="K2652" t="s">
        <v>1954</v>
      </c>
      <c r="L2652">
        <v>5.5620000000000003</v>
      </c>
      <c r="M2652">
        <v>7.6818589040000003</v>
      </c>
      <c r="N2652">
        <v>6.7389999999999999</v>
      </c>
      <c r="O2652">
        <v>6.0480541250000002</v>
      </c>
      <c r="P2652">
        <v>6.577</v>
      </c>
      <c r="Q2652" s="86">
        <v>45821</v>
      </c>
      <c r="R2652">
        <v>5</v>
      </c>
      <c r="S2652">
        <v>1.27</v>
      </c>
      <c r="T2652">
        <v>1</v>
      </c>
      <c r="V2652" t="s">
        <v>6360</v>
      </c>
      <c r="W2652">
        <v>4</v>
      </c>
      <c r="X2652" s="86">
        <v>45702</v>
      </c>
      <c r="Y2652">
        <v>3</v>
      </c>
      <c r="Z2652" s="86">
        <v>45657</v>
      </c>
      <c r="AA2652">
        <v>2</v>
      </c>
      <c r="AB2652">
        <v>3</v>
      </c>
      <c r="AC2652" t="s">
        <v>156</v>
      </c>
    </row>
    <row r="2653" spans="1:29" x14ac:dyDescent="0.2">
      <c r="A2653" t="s">
        <v>6361</v>
      </c>
      <c r="B2653" t="s">
        <v>6362</v>
      </c>
      <c r="C2653" t="s">
        <v>6361</v>
      </c>
      <c r="D2653" t="s">
        <v>84</v>
      </c>
      <c r="E2653" t="s">
        <v>116</v>
      </c>
      <c r="F2653" t="s">
        <v>117</v>
      </c>
      <c r="G2653" t="s">
        <v>90</v>
      </c>
      <c r="I2653" t="s">
        <v>91</v>
      </c>
      <c r="J2653" t="s">
        <v>5571</v>
      </c>
      <c r="K2653" t="s">
        <v>1716</v>
      </c>
      <c r="L2653">
        <v>16.323</v>
      </c>
      <c r="M2653">
        <v>16.152156000000002</v>
      </c>
      <c r="N2653">
        <v>17.39</v>
      </c>
      <c r="O2653">
        <v>13.187615640000001</v>
      </c>
      <c r="P2653">
        <v>10.731999999999999</v>
      </c>
      <c r="Q2653" s="86">
        <v>45821</v>
      </c>
      <c r="S2653">
        <v>0.19</v>
      </c>
      <c r="T2653">
        <v>0.19</v>
      </c>
      <c r="V2653" t="s">
        <v>6363</v>
      </c>
      <c r="W2653">
        <v>6</v>
      </c>
      <c r="X2653" s="86">
        <v>45698</v>
      </c>
      <c r="Y2653">
        <v>4</v>
      </c>
      <c r="Z2653" s="86">
        <v>45777</v>
      </c>
      <c r="AA2653">
        <v>3</v>
      </c>
      <c r="AB2653">
        <v>3</v>
      </c>
      <c r="AC2653" t="s">
        <v>156</v>
      </c>
    </row>
    <row r="2654" spans="1:29" x14ac:dyDescent="0.2">
      <c r="A2654" t="s">
        <v>6364</v>
      </c>
      <c r="B2654" t="s">
        <v>6365</v>
      </c>
      <c r="C2654" t="s">
        <v>6364</v>
      </c>
      <c r="D2654" t="s">
        <v>84</v>
      </c>
      <c r="E2654" t="s">
        <v>116</v>
      </c>
      <c r="F2654" t="s">
        <v>117</v>
      </c>
      <c r="G2654" t="s">
        <v>90</v>
      </c>
      <c r="I2654" t="s">
        <v>91</v>
      </c>
      <c r="J2654" t="s">
        <v>5571</v>
      </c>
      <c r="K2654" t="s">
        <v>688</v>
      </c>
      <c r="L2654">
        <v>7.8339999999999996</v>
      </c>
      <c r="M2654">
        <v>8.3698499880000004</v>
      </c>
      <c r="N2654">
        <v>8.8089999999999993</v>
      </c>
      <c r="O2654">
        <v>7.5063614010000004</v>
      </c>
      <c r="P2654">
        <v>6.5519999999999996</v>
      </c>
      <c r="Q2654" s="86">
        <v>45821</v>
      </c>
      <c r="S2654">
        <v>0.1</v>
      </c>
      <c r="T2654">
        <v>0.1</v>
      </c>
      <c r="V2654" t="s">
        <v>6366</v>
      </c>
      <c r="W2654">
        <v>4</v>
      </c>
      <c r="X2654" s="86">
        <v>45747</v>
      </c>
      <c r="Y2654">
        <v>3</v>
      </c>
      <c r="Z2654" s="86">
        <v>45747</v>
      </c>
      <c r="AA2654">
        <v>2</v>
      </c>
      <c r="AB2654">
        <v>3</v>
      </c>
      <c r="AC2654" t="s">
        <v>156</v>
      </c>
    </row>
    <row r="2655" spans="1:29" x14ac:dyDescent="0.2">
      <c r="A2655" t="s">
        <v>6367</v>
      </c>
      <c r="B2655" t="s">
        <v>6368</v>
      </c>
      <c r="C2655" t="s">
        <v>6367</v>
      </c>
      <c r="D2655" t="s">
        <v>84</v>
      </c>
      <c r="E2655" t="s">
        <v>116</v>
      </c>
      <c r="F2655" t="s">
        <v>117</v>
      </c>
      <c r="G2655" t="s">
        <v>90</v>
      </c>
      <c r="I2655" t="s">
        <v>91</v>
      </c>
      <c r="J2655" t="s">
        <v>5571</v>
      </c>
      <c r="L2655">
        <v>7.7930000000000001</v>
      </c>
      <c r="M2655">
        <v>5.2833497749999996</v>
      </c>
      <c r="N2655">
        <v>9.2100000000000009</v>
      </c>
      <c r="O2655">
        <v>4.8700344690000001</v>
      </c>
      <c r="P2655">
        <v>7.367</v>
      </c>
      <c r="Q2655" s="86">
        <v>45821</v>
      </c>
      <c r="S2655">
        <v>0.2</v>
      </c>
      <c r="T2655">
        <v>0.2</v>
      </c>
      <c r="V2655" t="s">
        <v>6369</v>
      </c>
      <c r="W2655">
        <v>4</v>
      </c>
      <c r="X2655" s="86">
        <v>45716</v>
      </c>
      <c r="Y2655">
        <v>3</v>
      </c>
      <c r="Z2655" s="86">
        <v>45747</v>
      </c>
      <c r="AA2655">
        <v>2</v>
      </c>
      <c r="AB2655">
        <v>3</v>
      </c>
      <c r="AC2655" t="s">
        <v>156</v>
      </c>
    </row>
    <row r="2656" spans="1:29" x14ac:dyDescent="0.2">
      <c r="A2656" t="s">
        <v>6370</v>
      </c>
      <c r="B2656" t="s">
        <v>6371</v>
      </c>
      <c r="C2656" t="s">
        <v>6370</v>
      </c>
      <c r="D2656" t="s">
        <v>84</v>
      </c>
      <c r="E2656" t="s">
        <v>116</v>
      </c>
      <c r="F2656" t="s">
        <v>117</v>
      </c>
      <c r="G2656" t="s">
        <v>90</v>
      </c>
      <c r="I2656" t="s">
        <v>341</v>
      </c>
      <c r="J2656" t="s">
        <v>5571</v>
      </c>
      <c r="K2656" t="s">
        <v>688</v>
      </c>
      <c r="L2656">
        <v>5.5570000000000004</v>
      </c>
      <c r="M2656">
        <v>5.8033759280000003</v>
      </c>
      <c r="N2656">
        <v>6.3959999999999999</v>
      </c>
      <c r="O2656">
        <v>3.4627839050000002</v>
      </c>
      <c r="P2656">
        <v>3.0659999999999998</v>
      </c>
      <c r="Q2656" s="86">
        <v>45761</v>
      </c>
      <c r="S2656">
        <v>0.2</v>
      </c>
      <c r="T2656">
        <v>0.2</v>
      </c>
      <c r="V2656" t="s">
        <v>6372</v>
      </c>
      <c r="W2656">
        <v>3</v>
      </c>
      <c r="X2656" s="86">
        <v>45716</v>
      </c>
      <c r="Y2656">
        <v>2</v>
      </c>
      <c r="Z2656" s="86">
        <v>45747</v>
      </c>
      <c r="AA2656">
        <v>2</v>
      </c>
      <c r="AB2656">
        <v>2</v>
      </c>
      <c r="AC2656" t="s">
        <v>153</v>
      </c>
    </row>
    <row r="2657" spans="1:29" x14ac:dyDescent="0.2">
      <c r="A2657" t="s">
        <v>6373</v>
      </c>
      <c r="B2657" t="s">
        <v>6374</v>
      </c>
      <c r="C2657" t="s">
        <v>6373</v>
      </c>
      <c r="D2657" t="s">
        <v>84</v>
      </c>
      <c r="E2657" t="s">
        <v>89</v>
      </c>
      <c r="F2657" t="s">
        <v>642</v>
      </c>
      <c r="G2657" t="s">
        <v>90</v>
      </c>
      <c r="I2657" t="s">
        <v>118</v>
      </c>
      <c r="J2657" t="s">
        <v>5571</v>
      </c>
      <c r="K2657" t="s">
        <v>5662</v>
      </c>
      <c r="L2657">
        <v>6.6429999999999998</v>
      </c>
      <c r="M2657">
        <v>7.1245814249999997</v>
      </c>
      <c r="N2657">
        <v>7.1890000000000001</v>
      </c>
      <c r="O2657">
        <v>5.7281354709999999</v>
      </c>
      <c r="P2657">
        <v>4.2169999999999996</v>
      </c>
      <c r="Q2657" s="86">
        <v>45821</v>
      </c>
      <c r="R2657">
        <v>5</v>
      </c>
      <c r="S2657">
        <v>0.99</v>
      </c>
      <c r="T2657">
        <v>0.49</v>
      </c>
      <c r="V2657" t="s">
        <v>6375</v>
      </c>
      <c r="W2657">
        <v>4</v>
      </c>
      <c r="X2657" s="86">
        <v>45747</v>
      </c>
      <c r="Y2657">
        <v>3</v>
      </c>
      <c r="Z2657" s="86">
        <v>45747</v>
      </c>
      <c r="AA2657">
        <v>2</v>
      </c>
      <c r="AB2657">
        <v>3</v>
      </c>
      <c r="AC2657" t="s">
        <v>156</v>
      </c>
    </row>
    <row r="2658" spans="1:29" x14ac:dyDescent="0.2">
      <c r="A2658" t="s">
        <v>6376</v>
      </c>
      <c r="B2658" t="s">
        <v>6377</v>
      </c>
      <c r="C2658" t="s">
        <v>6376</v>
      </c>
      <c r="D2658" t="s">
        <v>84</v>
      </c>
      <c r="E2658" t="s">
        <v>982</v>
      </c>
      <c r="G2658" t="s">
        <v>90</v>
      </c>
      <c r="I2658" t="s">
        <v>91</v>
      </c>
      <c r="J2658" t="s">
        <v>5571</v>
      </c>
      <c r="K2658" t="s">
        <v>778</v>
      </c>
      <c r="L2658">
        <v>0.65</v>
      </c>
      <c r="M2658">
        <v>0.60120041000000002</v>
      </c>
      <c r="N2658">
        <v>0.373</v>
      </c>
      <c r="O2658">
        <v>0.14909721400000001</v>
      </c>
      <c r="P2658">
        <v>0.16600000000000001</v>
      </c>
      <c r="Q2658" s="86">
        <v>45821</v>
      </c>
      <c r="S2658">
        <v>0.1</v>
      </c>
      <c r="T2658">
        <v>0.1</v>
      </c>
      <c r="W2658">
        <v>1</v>
      </c>
      <c r="X2658" s="86">
        <v>45747</v>
      </c>
      <c r="Y2658">
        <v>1</v>
      </c>
      <c r="Z2658" s="86">
        <v>45747</v>
      </c>
      <c r="AA2658">
        <v>5</v>
      </c>
      <c r="AB2658">
        <v>1</v>
      </c>
      <c r="AC2658" t="s">
        <v>124</v>
      </c>
    </row>
    <row r="2659" spans="1:29" x14ac:dyDescent="0.2">
      <c r="A2659" t="s">
        <v>6378</v>
      </c>
      <c r="B2659" t="s">
        <v>6379</v>
      </c>
      <c r="C2659" t="s">
        <v>6378</v>
      </c>
      <c r="D2659" t="s">
        <v>84</v>
      </c>
      <c r="E2659" t="s">
        <v>6380</v>
      </c>
      <c r="G2659" t="s">
        <v>90</v>
      </c>
      <c r="I2659" t="s">
        <v>341</v>
      </c>
      <c r="L2659">
        <v>0.56699999999999995</v>
      </c>
      <c r="M2659">
        <v>0.54688198099999996</v>
      </c>
      <c r="N2659">
        <v>0.39600000000000002</v>
      </c>
      <c r="O2659">
        <v>0.16061291499999999</v>
      </c>
      <c r="P2659">
        <v>0.159</v>
      </c>
      <c r="Q2659" s="86">
        <v>45821</v>
      </c>
      <c r="S2659">
        <v>0.1</v>
      </c>
      <c r="W2659">
        <v>1</v>
      </c>
      <c r="X2659" s="86">
        <v>45747</v>
      </c>
      <c r="Y2659">
        <v>1</v>
      </c>
      <c r="Z2659" s="86">
        <v>45747</v>
      </c>
      <c r="AB2659">
        <v>1</v>
      </c>
      <c r="AC2659" t="s">
        <v>124</v>
      </c>
    </row>
    <row r="2660" spans="1:29" x14ac:dyDescent="0.2">
      <c r="A2660" t="s">
        <v>6381</v>
      </c>
      <c r="B2660" t="s">
        <v>6382</v>
      </c>
      <c r="C2660" t="s">
        <v>6381</v>
      </c>
      <c r="D2660" t="s">
        <v>84</v>
      </c>
      <c r="E2660" t="s">
        <v>89</v>
      </c>
      <c r="F2660" t="s">
        <v>642</v>
      </c>
      <c r="G2660" t="s">
        <v>699</v>
      </c>
      <c r="I2660" t="s">
        <v>91</v>
      </c>
      <c r="J2660" t="s">
        <v>5571</v>
      </c>
      <c r="K2660" t="s">
        <v>6017</v>
      </c>
      <c r="L2660">
        <v>6.4080000000000004</v>
      </c>
      <c r="M2660">
        <v>6.9143981659999998</v>
      </c>
      <c r="N2660">
        <v>7.2869999999999999</v>
      </c>
      <c r="O2660">
        <v>4.9471525869999997</v>
      </c>
      <c r="P2660">
        <v>3.51</v>
      </c>
      <c r="Q2660" s="86">
        <v>45821</v>
      </c>
      <c r="R2660">
        <v>5</v>
      </c>
      <c r="S2660">
        <v>0.74</v>
      </c>
      <c r="T2660">
        <v>0.6</v>
      </c>
      <c r="V2660" t="s">
        <v>6383</v>
      </c>
      <c r="W2660">
        <v>4</v>
      </c>
      <c r="X2660" s="86">
        <v>45688</v>
      </c>
      <c r="Y2660">
        <v>3</v>
      </c>
      <c r="Z2660" s="86">
        <v>45657</v>
      </c>
      <c r="AA2660">
        <v>2</v>
      </c>
      <c r="AB2660">
        <v>3</v>
      </c>
      <c r="AC2660" t="s">
        <v>156</v>
      </c>
    </row>
    <row r="2661" spans="1:29" x14ac:dyDescent="0.2">
      <c r="A2661" t="s">
        <v>6384</v>
      </c>
      <c r="B2661" t="s">
        <v>6385</v>
      </c>
      <c r="C2661" t="s">
        <v>6384</v>
      </c>
      <c r="D2661" t="s">
        <v>84</v>
      </c>
      <c r="E2661" t="s">
        <v>89</v>
      </c>
      <c r="F2661" t="s">
        <v>642</v>
      </c>
      <c r="G2661" t="s">
        <v>90</v>
      </c>
      <c r="I2661" t="s">
        <v>91</v>
      </c>
      <c r="J2661" t="s">
        <v>5571</v>
      </c>
      <c r="K2661" t="s">
        <v>6017</v>
      </c>
      <c r="L2661">
        <v>27.062999999999999</v>
      </c>
      <c r="M2661">
        <v>22.597657380000001</v>
      </c>
      <c r="N2661">
        <v>27.222000000000001</v>
      </c>
      <c r="O2661">
        <v>18.6442522</v>
      </c>
      <c r="P2661">
        <v>19.306000000000001</v>
      </c>
      <c r="Q2661" s="86">
        <v>45821</v>
      </c>
      <c r="R2661">
        <v>5</v>
      </c>
      <c r="S2661">
        <v>1.08</v>
      </c>
      <c r="T2661">
        <v>0.65</v>
      </c>
      <c r="V2661" t="s">
        <v>6386</v>
      </c>
      <c r="W2661">
        <v>6</v>
      </c>
      <c r="X2661" s="86">
        <v>45688</v>
      </c>
      <c r="Y2661">
        <v>5</v>
      </c>
      <c r="Z2661" s="86">
        <v>45657</v>
      </c>
      <c r="AA2661">
        <v>4</v>
      </c>
      <c r="AB2661">
        <v>3</v>
      </c>
      <c r="AC2661" t="s">
        <v>156</v>
      </c>
    </row>
    <row r="2662" spans="1:29" x14ac:dyDescent="0.2">
      <c r="A2662" t="s">
        <v>6387</v>
      </c>
      <c r="B2662" t="s">
        <v>6388</v>
      </c>
      <c r="C2662" t="s">
        <v>6387</v>
      </c>
      <c r="D2662" t="s">
        <v>84</v>
      </c>
      <c r="E2662" t="s">
        <v>89</v>
      </c>
      <c r="F2662" t="s">
        <v>642</v>
      </c>
      <c r="G2662" t="s">
        <v>90</v>
      </c>
      <c r="I2662" t="s">
        <v>91</v>
      </c>
      <c r="J2662" t="s">
        <v>5571</v>
      </c>
      <c r="L2662">
        <v>17.885999999999999</v>
      </c>
      <c r="M2662">
        <v>14.23080577</v>
      </c>
      <c r="N2662">
        <v>19.062000000000001</v>
      </c>
      <c r="O2662">
        <v>13.09344376</v>
      </c>
      <c r="P2662">
        <v>11.163</v>
      </c>
      <c r="Q2662" s="86">
        <v>45821</v>
      </c>
      <c r="S2662">
        <v>1.18</v>
      </c>
      <c r="T2662">
        <v>1</v>
      </c>
      <c r="V2662" t="s">
        <v>6389</v>
      </c>
      <c r="W2662">
        <v>6</v>
      </c>
      <c r="X2662" s="86">
        <v>45699</v>
      </c>
      <c r="Y2662">
        <v>4</v>
      </c>
      <c r="Z2662" s="86">
        <v>45473</v>
      </c>
      <c r="AA2662">
        <v>3</v>
      </c>
      <c r="AB2662">
        <v>3</v>
      </c>
      <c r="AC2662" t="s">
        <v>156</v>
      </c>
    </row>
    <row r="2663" spans="1:29" x14ac:dyDescent="0.2">
      <c r="A2663" t="s">
        <v>6390</v>
      </c>
      <c r="B2663" t="s">
        <v>6391</v>
      </c>
      <c r="C2663" t="s">
        <v>6390</v>
      </c>
      <c r="D2663" t="s">
        <v>84</v>
      </c>
      <c r="E2663" t="s">
        <v>89</v>
      </c>
      <c r="F2663" t="s">
        <v>642</v>
      </c>
      <c r="G2663" t="s">
        <v>90</v>
      </c>
      <c r="I2663" t="s">
        <v>122</v>
      </c>
      <c r="J2663" t="s">
        <v>5571</v>
      </c>
      <c r="K2663" t="s">
        <v>6162</v>
      </c>
      <c r="L2663">
        <v>17.196000000000002</v>
      </c>
      <c r="M2663">
        <v>9.0619778859999993</v>
      </c>
      <c r="N2663">
        <v>18.14</v>
      </c>
      <c r="O2663">
        <v>5.9107274409999997</v>
      </c>
      <c r="P2663">
        <v>11.959</v>
      </c>
      <c r="Q2663" s="86">
        <v>45821</v>
      </c>
      <c r="R2663">
        <v>5</v>
      </c>
      <c r="S2663">
        <v>1.54</v>
      </c>
      <c r="T2663">
        <v>0.95</v>
      </c>
      <c r="V2663" t="s">
        <v>6392</v>
      </c>
      <c r="W2663">
        <v>4</v>
      </c>
      <c r="X2663" s="86">
        <v>45775</v>
      </c>
      <c r="Y2663">
        <v>3</v>
      </c>
      <c r="Z2663" s="86">
        <v>45747</v>
      </c>
      <c r="AA2663">
        <v>3</v>
      </c>
      <c r="AB2663">
        <v>3</v>
      </c>
      <c r="AC2663" t="s">
        <v>156</v>
      </c>
    </row>
    <row r="2664" spans="1:29" x14ac:dyDescent="0.2">
      <c r="A2664" t="s">
        <v>6393</v>
      </c>
      <c r="B2664" t="s">
        <v>6394</v>
      </c>
      <c r="C2664" t="s">
        <v>6393</v>
      </c>
      <c r="D2664" t="s">
        <v>84</v>
      </c>
      <c r="E2664" t="s">
        <v>89</v>
      </c>
      <c r="F2664" t="s">
        <v>642</v>
      </c>
      <c r="G2664" t="s">
        <v>90</v>
      </c>
      <c r="I2664" t="s">
        <v>341</v>
      </c>
      <c r="J2664" t="s">
        <v>5571</v>
      </c>
      <c r="K2664" t="s">
        <v>920</v>
      </c>
      <c r="L2664">
        <v>17.693999999999999</v>
      </c>
      <c r="M2664">
        <v>13.91043451</v>
      </c>
      <c r="N2664">
        <v>18.260000000000002</v>
      </c>
      <c r="O2664">
        <v>11.815737159999999</v>
      </c>
      <c r="P2664">
        <v>11.871</v>
      </c>
      <c r="Q2664" s="86">
        <v>45821</v>
      </c>
      <c r="R2664">
        <v>5.25</v>
      </c>
      <c r="S2664">
        <v>1.59</v>
      </c>
      <c r="T2664">
        <v>1.5</v>
      </c>
      <c r="V2664" t="s">
        <v>6395</v>
      </c>
      <c r="W2664">
        <v>6</v>
      </c>
      <c r="X2664" s="86">
        <v>45777</v>
      </c>
      <c r="Y2664">
        <v>4</v>
      </c>
      <c r="Z2664" s="86">
        <v>45777</v>
      </c>
      <c r="AA2664">
        <v>3</v>
      </c>
      <c r="AB2664">
        <v>3</v>
      </c>
      <c r="AC2664" t="s">
        <v>156</v>
      </c>
    </row>
    <row r="2665" spans="1:29" x14ac:dyDescent="0.2">
      <c r="A2665" t="s">
        <v>6396</v>
      </c>
      <c r="B2665" t="s">
        <v>6397</v>
      </c>
      <c r="C2665" t="s">
        <v>6396</v>
      </c>
      <c r="D2665" t="s">
        <v>84</v>
      </c>
      <c r="E2665" t="s">
        <v>89</v>
      </c>
      <c r="F2665" t="s">
        <v>642</v>
      </c>
      <c r="G2665" t="s">
        <v>90</v>
      </c>
      <c r="I2665" t="s">
        <v>91</v>
      </c>
      <c r="J2665" t="s">
        <v>5571</v>
      </c>
      <c r="K2665" t="s">
        <v>1187</v>
      </c>
      <c r="M2665">
        <v>14.367617470000001</v>
      </c>
      <c r="O2665">
        <v>15.093169850000001</v>
      </c>
      <c r="Q2665" s="86">
        <v>45434</v>
      </c>
      <c r="S2665">
        <v>1.1100000000000001</v>
      </c>
      <c r="T2665">
        <v>1</v>
      </c>
      <c r="V2665" t="s">
        <v>6398</v>
      </c>
      <c r="Y2665">
        <v>4</v>
      </c>
      <c r="Z2665" s="86">
        <v>45777</v>
      </c>
      <c r="AA2665">
        <v>3</v>
      </c>
      <c r="AB2665">
        <v>3</v>
      </c>
      <c r="AC2665" t="s">
        <v>156</v>
      </c>
    </row>
    <row r="2666" spans="1:29" x14ac:dyDescent="0.2">
      <c r="A2666" t="s">
        <v>6399</v>
      </c>
      <c r="B2666" t="s">
        <v>6400</v>
      </c>
      <c r="C2666" t="s">
        <v>6399</v>
      </c>
      <c r="D2666" t="s">
        <v>84</v>
      </c>
      <c r="E2666" t="s">
        <v>89</v>
      </c>
      <c r="F2666" t="s">
        <v>642</v>
      </c>
      <c r="G2666" t="s">
        <v>90</v>
      </c>
      <c r="I2666" t="s">
        <v>91</v>
      </c>
      <c r="J2666" t="s">
        <v>5571</v>
      </c>
      <c r="K2666" t="s">
        <v>1187</v>
      </c>
      <c r="M2666">
        <v>14.386287919999999</v>
      </c>
      <c r="O2666">
        <v>15.15218906</v>
      </c>
      <c r="Q2666" s="86">
        <v>45434</v>
      </c>
      <c r="S2666">
        <v>1.61</v>
      </c>
      <c r="T2666">
        <v>1.5</v>
      </c>
      <c r="V2666" t="s">
        <v>6401</v>
      </c>
      <c r="Y2666">
        <v>4</v>
      </c>
      <c r="Z2666" s="86">
        <v>45777</v>
      </c>
      <c r="AA2666">
        <v>3</v>
      </c>
      <c r="AB2666">
        <v>3</v>
      </c>
      <c r="AC2666" t="s">
        <v>156</v>
      </c>
    </row>
    <row r="2667" spans="1:29" x14ac:dyDescent="0.2">
      <c r="A2667" t="s">
        <v>6402</v>
      </c>
      <c r="B2667" t="s">
        <v>6403</v>
      </c>
      <c r="C2667" t="s">
        <v>6402</v>
      </c>
      <c r="D2667" t="s">
        <v>84</v>
      </c>
      <c r="E2667" t="s">
        <v>89</v>
      </c>
      <c r="F2667" t="s">
        <v>642</v>
      </c>
      <c r="G2667" t="s">
        <v>90</v>
      </c>
      <c r="I2667" t="s">
        <v>91</v>
      </c>
      <c r="J2667" t="s">
        <v>5571</v>
      </c>
      <c r="K2667" t="s">
        <v>2079</v>
      </c>
      <c r="L2667">
        <v>13.686999999999999</v>
      </c>
      <c r="M2667">
        <v>8.6779777150000008</v>
      </c>
      <c r="N2667">
        <v>13.247999999999999</v>
      </c>
      <c r="O2667">
        <v>7.4611379119999999</v>
      </c>
      <c r="P2667">
        <v>9.6929999999999996</v>
      </c>
      <c r="Q2667" s="86">
        <v>45821</v>
      </c>
      <c r="S2667">
        <v>0.65</v>
      </c>
      <c r="T2667">
        <v>0.65</v>
      </c>
      <c r="V2667" t="s">
        <v>6404</v>
      </c>
      <c r="W2667">
        <v>5</v>
      </c>
      <c r="X2667" s="86">
        <v>45707</v>
      </c>
      <c r="Y2667">
        <v>4</v>
      </c>
      <c r="Z2667" s="86">
        <v>44926</v>
      </c>
      <c r="AA2667">
        <v>3</v>
      </c>
      <c r="AB2667">
        <v>3</v>
      </c>
      <c r="AC2667" t="s">
        <v>156</v>
      </c>
    </row>
    <row r="2668" spans="1:29" x14ac:dyDescent="0.2">
      <c r="A2668" t="s">
        <v>6405</v>
      </c>
      <c r="B2668" t="s">
        <v>6406</v>
      </c>
      <c r="C2668" t="s">
        <v>6405</v>
      </c>
      <c r="D2668" t="s">
        <v>84</v>
      </c>
      <c r="E2668" t="s">
        <v>89</v>
      </c>
      <c r="G2668" t="s">
        <v>90</v>
      </c>
      <c r="I2668" t="s">
        <v>118</v>
      </c>
      <c r="L2668">
        <v>23.497</v>
      </c>
      <c r="M2668">
        <v>24.19205732</v>
      </c>
      <c r="N2668">
        <v>24.457000000000001</v>
      </c>
      <c r="O2668">
        <v>20.677989920000002</v>
      </c>
      <c r="P2668">
        <v>19.805</v>
      </c>
      <c r="Q2668" s="86">
        <v>45821</v>
      </c>
      <c r="S2668">
        <v>0.74</v>
      </c>
      <c r="W2668">
        <v>7</v>
      </c>
      <c r="X2668" s="86">
        <v>45706</v>
      </c>
      <c r="Y2668">
        <v>5</v>
      </c>
      <c r="Z2668" s="86">
        <v>45000</v>
      </c>
      <c r="AB2668">
        <v>3</v>
      </c>
      <c r="AC2668" t="s">
        <v>156</v>
      </c>
    </row>
    <row r="2669" spans="1:29" x14ac:dyDescent="0.2">
      <c r="A2669" t="s">
        <v>6407</v>
      </c>
      <c r="B2669" t="s">
        <v>6408</v>
      </c>
      <c r="C2669" t="s">
        <v>6407</v>
      </c>
      <c r="D2669" t="s">
        <v>84</v>
      </c>
      <c r="E2669" t="s">
        <v>89</v>
      </c>
      <c r="F2669" t="s">
        <v>642</v>
      </c>
      <c r="G2669" t="s">
        <v>90</v>
      </c>
      <c r="I2669" t="s">
        <v>91</v>
      </c>
      <c r="J2669" t="s">
        <v>5571</v>
      </c>
      <c r="K2669" t="s">
        <v>1772</v>
      </c>
      <c r="L2669">
        <v>17.207000000000001</v>
      </c>
      <c r="M2669">
        <v>12.3790852</v>
      </c>
      <c r="N2669">
        <v>17.414000000000001</v>
      </c>
      <c r="O2669">
        <v>12.025166390000001</v>
      </c>
      <c r="P2669">
        <v>11.891999999999999</v>
      </c>
      <c r="Q2669" s="86">
        <v>45821</v>
      </c>
      <c r="S2669">
        <v>0.32</v>
      </c>
      <c r="T2669">
        <v>0.27</v>
      </c>
      <c r="V2669" t="s">
        <v>6409</v>
      </c>
      <c r="W2669">
        <v>6</v>
      </c>
      <c r="X2669" s="86">
        <v>45706</v>
      </c>
      <c r="Y2669">
        <v>5</v>
      </c>
      <c r="Z2669" s="86">
        <v>45688</v>
      </c>
      <c r="AA2669">
        <v>3</v>
      </c>
      <c r="AB2669">
        <v>3</v>
      </c>
      <c r="AC2669" t="s">
        <v>156</v>
      </c>
    </row>
    <row r="2670" spans="1:29" x14ac:dyDescent="0.2">
      <c r="A2670" t="s">
        <v>6410</v>
      </c>
      <c r="B2670" t="s">
        <v>6411</v>
      </c>
      <c r="C2670" t="s">
        <v>6410</v>
      </c>
      <c r="D2670" t="s">
        <v>84</v>
      </c>
      <c r="E2670" t="s">
        <v>89</v>
      </c>
      <c r="F2670" t="s">
        <v>642</v>
      </c>
      <c r="G2670" t="s">
        <v>90</v>
      </c>
      <c r="I2670" t="s">
        <v>91</v>
      </c>
      <c r="J2670" t="s">
        <v>5571</v>
      </c>
      <c r="K2670" t="s">
        <v>2652</v>
      </c>
      <c r="L2670">
        <v>13.728</v>
      </c>
      <c r="M2670">
        <v>8.5409187129999999</v>
      </c>
      <c r="N2670">
        <v>13.393000000000001</v>
      </c>
      <c r="O2670">
        <v>7.7366818779999997</v>
      </c>
      <c r="P2670">
        <v>8.9239999999999995</v>
      </c>
      <c r="Q2670" s="86">
        <v>45821</v>
      </c>
      <c r="R2670">
        <v>5</v>
      </c>
      <c r="S2670">
        <v>1.79</v>
      </c>
      <c r="T2670">
        <v>1.5</v>
      </c>
      <c r="V2670" t="s">
        <v>6412</v>
      </c>
      <c r="W2670">
        <v>5</v>
      </c>
      <c r="X2670" s="86">
        <v>45706</v>
      </c>
      <c r="Y2670">
        <v>4</v>
      </c>
      <c r="Z2670" s="86">
        <v>45000</v>
      </c>
      <c r="AA2670">
        <v>3</v>
      </c>
      <c r="AB2670">
        <v>3</v>
      </c>
      <c r="AC2670" t="s">
        <v>156</v>
      </c>
    </row>
    <row r="2671" spans="1:29" x14ac:dyDescent="0.2">
      <c r="A2671" t="s">
        <v>6413</v>
      </c>
      <c r="B2671" t="s">
        <v>6414</v>
      </c>
      <c r="C2671" t="s">
        <v>6413</v>
      </c>
      <c r="D2671" t="s">
        <v>84</v>
      </c>
      <c r="E2671" t="s">
        <v>116</v>
      </c>
      <c r="F2671" t="s">
        <v>117</v>
      </c>
      <c r="G2671" t="s">
        <v>90</v>
      </c>
      <c r="I2671" t="s">
        <v>341</v>
      </c>
      <c r="J2671" t="s">
        <v>5571</v>
      </c>
      <c r="K2671" t="s">
        <v>199</v>
      </c>
      <c r="L2671">
        <v>15.185</v>
      </c>
      <c r="M2671">
        <v>10.990117010000001</v>
      </c>
      <c r="N2671">
        <v>15.505000000000001</v>
      </c>
      <c r="O2671">
        <v>10.15235156</v>
      </c>
      <c r="P2671">
        <v>9.6590000000000007</v>
      </c>
      <c r="Q2671" s="86">
        <v>45821</v>
      </c>
      <c r="S2671">
        <v>0.22</v>
      </c>
      <c r="T2671">
        <v>0.22</v>
      </c>
      <c r="V2671" t="s">
        <v>6415</v>
      </c>
      <c r="W2671">
        <v>6</v>
      </c>
      <c r="X2671" s="86">
        <v>45698</v>
      </c>
      <c r="Y2671">
        <v>4</v>
      </c>
      <c r="Z2671" s="86">
        <v>45688</v>
      </c>
      <c r="AA2671">
        <v>3</v>
      </c>
      <c r="AB2671">
        <v>3</v>
      </c>
      <c r="AC2671" t="s">
        <v>156</v>
      </c>
    </row>
    <row r="2672" spans="1:29" x14ac:dyDescent="0.2">
      <c r="A2672" t="s">
        <v>6416</v>
      </c>
      <c r="B2672" t="s">
        <v>6417</v>
      </c>
      <c r="C2672" t="s">
        <v>6416</v>
      </c>
      <c r="D2672" t="s">
        <v>84</v>
      </c>
      <c r="E2672" t="s">
        <v>89</v>
      </c>
      <c r="F2672" t="s">
        <v>642</v>
      </c>
      <c r="G2672" t="s">
        <v>90</v>
      </c>
      <c r="I2672" t="s">
        <v>118</v>
      </c>
      <c r="J2672" t="s">
        <v>5571</v>
      </c>
      <c r="K2672" t="s">
        <v>1772</v>
      </c>
      <c r="L2672">
        <v>2.2610000000000001</v>
      </c>
      <c r="M2672">
        <v>2.5248878509999999</v>
      </c>
      <c r="N2672">
        <v>1.7330000000000001</v>
      </c>
      <c r="O2672">
        <v>0.37119088900000002</v>
      </c>
      <c r="P2672">
        <v>0.255</v>
      </c>
      <c r="Q2672" s="86">
        <v>45821</v>
      </c>
      <c r="S2672">
        <v>0.25</v>
      </c>
      <c r="T2672">
        <v>0.21</v>
      </c>
      <c r="V2672" t="s">
        <v>6418</v>
      </c>
      <c r="W2672">
        <v>2</v>
      </c>
      <c r="X2672" s="86">
        <v>45706</v>
      </c>
      <c r="Y2672">
        <v>2</v>
      </c>
      <c r="Z2672" s="86">
        <v>45688</v>
      </c>
      <c r="AA2672">
        <v>2</v>
      </c>
      <c r="AB2672">
        <v>2</v>
      </c>
      <c r="AC2672" t="s">
        <v>153</v>
      </c>
    </row>
    <row r="2673" spans="1:29" x14ac:dyDescent="0.2">
      <c r="A2673" t="s">
        <v>6419</v>
      </c>
      <c r="B2673" t="s">
        <v>6420</v>
      </c>
      <c r="C2673" t="s">
        <v>6419</v>
      </c>
      <c r="D2673" t="s">
        <v>84</v>
      </c>
      <c r="E2673" t="s">
        <v>89</v>
      </c>
      <c r="G2673" t="s">
        <v>90</v>
      </c>
      <c r="I2673" t="s">
        <v>6421</v>
      </c>
      <c r="L2673">
        <v>29.306999999999999</v>
      </c>
      <c r="M2673">
        <v>29.306805789999999</v>
      </c>
      <c r="N2673">
        <v>34.136000000000003</v>
      </c>
      <c r="O2673">
        <v>26.17871607</v>
      </c>
      <c r="P2673">
        <v>32.786999999999999</v>
      </c>
      <c r="Q2673" s="86">
        <v>45821</v>
      </c>
      <c r="S2673">
        <v>0.9</v>
      </c>
      <c r="W2673">
        <v>7</v>
      </c>
      <c r="X2673" s="86">
        <v>45796</v>
      </c>
      <c r="Y2673">
        <v>5</v>
      </c>
      <c r="Z2673" s="86">
        <v>45747</v>
      </c>
      <c r="AB2673">
        <v>3</v>
      </c>
      <c r="AC2673" t="s">
        <v>156</v>
      </c>
    </row>
    <row r="2674" spans="1:29" x14ac:dyDescent="0.2">
      <c r="A2674" t="s">
        <v>16515</v>
      </c>
      <c r="B2674" t="s">
        <v>16516</v>
      </c>
      <c r="C2674" t="s">
        <v>16515</v>
      </c>
      <c r="D2674" t="s">
        <v>84</v>
      </c>
      <c r="E2674" t="s">
        <v>89</v>
      </c>
      <c r="G2674" t="s">
        <v>90</v>
      </c>
      <c r="I2674" t="s">
        <v>91</v>
      </c>
      <c r="L2674">
        <v>14.236000000000001</v>
      </c>
      <c r="M2674">
        <v>9.5475802200000004</v>
      </c>
      <c r="N2674">
        <v>13.238</v>
      </c>
      <c r="O2674">
        <v>10.16306814</v>
      </c>
      <c r="P2674">
        <v>10.406000000000001</v>
      </c>
      <c r="Q2674" s="86">
        <v>45821</v>
      </c>
      <c r="S2674">
        <v>0.79</v>
      </c>
      <c r="W2674">
        <v>5</v>
      </c>
      <c r="X2674" s="86">
        <v>45747</v>
      </c>
      <c r="Y2674">
        <v>4</v>
      </c>
      <c r="Z2674" s="86">
        <v>45747</v>
      </c>
      <c r="AB2674">
        <v>3</v>
      </c>
      <c r="AC2674" t="s">
        <v>156</v>
      </c>
    </row>
    <row r="2675" spans="1:29" x14ac:dyDescent="0.2">
      <c r="A2675" t="s">
        <v>6422</v>
      </c>
      <c r="B2675" t="s">
        <v>6423</v>
      </c>
      <c r="C2675" t="s">
        <v>6422</v>
      </c>
      <c r="D2675" t="s">
        <v>84</v>
      </c>
      <c r="E2675" t="s">
        <v>116</v>
      </c>
      <c r="F2675" t="s">
        <v>117</v>
      </c>
      <c r="G2675" t="s">
        <v>90</v>
      </c>
      <c r="I2675" t="s">
        <v>91</v>
      </c>
      <c r="J2675" t="s">
        <v>5571</v>
      </c>
      <c r="K2675" t="s">
        <v>1716</v>
      </c>
      <c r="L2675">
        <v>17.033000000000001</v>
      </c>
      <c r="M2675">
        <v>17.23057901</v>
      </c>
      <c r="N2675">
        <v>16.736000000000001</v>
      </c>
      <c r="O2675">
        <v>16.037168900000001</v>
      </c>
      <c r="P2675">
        <v>15.654</v>
      </c>
      <c r="Q2675" s="86">
        <v>45821</v>
      </c>
      <c r="S2675">
        <v>0.14000000000000001</v>
      </c>
      <c r="T2675">
        <v>0.14000000000000001</v>
      </c>
      <c r="V2675" t="s">
        <v>6424</v>
      </c>
      <c r="W2675">
        <v>6</v>
      </c>
      <c r="X2675" s="86">
        <v>45698</v>
      </c>
      <c r="Y2675">
        <v>5</v>
      </c>
      <c r="Z2675" s="86">
        <v>45777</v>
      </c>
      <c r="AA2675">
        <v>3</v>
      </c>
      <c r="AB2675">
        <v>3</v>
      </c>
      <c r="AC2675" t="s">
        <v>156</v>
      </c>
    </row>
    <row r="2676" spans="1:29" x14ac:dyDescent="0.2">
      <c r="A2676" t="s">
        <v>6425</v>
      </c>
      <c r="B2676" t="s">
        <v>6426</v>
      </c>
      <c r="C2676" t="s">
        <v>6425</v>
      </c>
      <c r="D2676" t="s">
        <v>84</v>
      </c>
      <c r="E2676" t="s">
        <v>116</v>
      </c>
      <c r="F2676" t="s">
        <v>117</v>
      </c>
      <c r="G2676" t="s">
        <v>90</v>
      </c>
      <c r="I2676" t="s">
        <v>118</v>
      </c>
      <c r="J2676" t="s">
        <v>5571</v>
      </c>
      <c r="K2676" t="s">
        <v>1716</v>
      </c>
      <c r="L2676">
        <v>22.364000000000001</v>
      </c>
      <c r="M2676">
        <v>23.092566120000001</v>
      </c>
      <c r="N2676">
        <v>23.713999999999999</v>
      </c>
      <c r="O2676">
        <v>19.53827729</v>
      </c>
      <c r="P2676">
        <v>18.742999999999999</v>
      </c>
      <c r="Q2676" s="86">
        <v>45821</v>
      </c>
      <c r="S2676">
        <v>0.14000000000000001</v>
      </c>
      <c r="T2676">
        <v>0.14000000000000001</v>
      </c>
      <c r="V2676" t="s">
        <v>6427</v>
      </c>
      <c r="W2676">
        <v>6</v>
      </c>
      <c r="X2676" s="86">
        <v>45799</v>
      </c>
      <c r="Y2676">
        <v>5</v>
      </c>
      <c r="Z2676" s="86">
        <v>45777</v>
      </c>
      <c r="AA2676">
        <v>4</v>
      </c>
      <c r="AB2676">
        <v>3</v>
      </c>
      <c r="AC2676" t="s">
        <v>156</v>
      </c>
    </row>
    <row r="2677" spans="1:29" x14ac:dyDescent="0.2">
      <c r="A2677" t="s">
        <v>6428</v>
      </c>
      <c r="B2677" t="s">
        <v>6429</v>
      </c>
      <c r="C2677" t="s">
        <v>6428</v>
      </c>
      <c r="D2677" t="s">
        <v>84</v>
      </c>
      <c r="E2677" t="s">
        <v>116</v>
      </c>
      <c r="F2677" t="s">
        <v>117</v>
      </c>
      <c r="G2677" t="s">
        <v>90</v>
      </c>
      <c r="I2677" t="s">
        <v>118</v>
      </c>
      <c r="J2677" t="s">
        <v>5571</v>
      </c>
      <c r="K2677" t="s">
        <v>199</v>
      </c>
      <c r="L2677">
        <v>15.191000000000001</v>
      </c>
      <c r="M2677">
        <v>15.086943099999999</v>
      </c>
      <c r="N2677">
        <v>16.068000000000001</v>
      </c>
      <c r="O2677">
        <v>12.03745247</v>
      </c>
      <c r="P2677">
        <v>10.423999999999999</v>
      </c>
      <c r="Q2677" s="86">
        <v>45821</v>
      </c>
      <c r="S2677">
        <v>0.22</v>
      </c>
      <c r="T2677">
        <v>0.22</v>
      </c>
      <c r="V2677" t="s">
        <v>6430</v>
      </c>
      <c r="W2677">
        <v>6</v>
      </c>
      <c r="X2677" s="86">
        <v>45698</v>
      </c>
      <c r="Y2677">
        <v>4</v>
      </c>
      <c r="Z2677" s="86">
        <v>45688</v>
      </c>
      <c r="AA2677">
        <v>4</v>
      </c>
      <c r="AB2677">
        <v>3</v>
      </c>
      <c r="AC2677" t="s">
        <v>156</v>
      </c>
    </row>
    <row r="2678" spans="1:29" x14ac:dyDescent="0.2">
      <c r="A2678" t="s">
        <v>6431</v>
      </c>
      <c r="B2678" t="s">
        <v>6432</v>
      </c>
      <c r="C2678" t="s">
        <v>6431</v>
      </c>
      <c r="D2678" t="s">
        <v>84</v>
      </c>
      <c r="E2678" t="s">
        <v>116</v>
      </c>
      <c r="F2678" t="s">
        <v>117</v>
      </c>
      <c r="G2678" t="s">
        <v>90</v>
      </c>
      <c r="I2678" t="s">
        <v>91</v>
      </c>
      <c r="J2678" t="s">
        <v>5571</v>
      </c>
      <c r="K2678" t="s">
        <v>688</v>
      </c>
      <c r="L2678">
        <v>16.861000000000001</v>
      </c>
      <c r="M2678">
        <v>16.680548210000001</v>
      </c>
      <c r="N2678">
        <v>17.690000000000001</v>
      </c>
      <c r="O2678">
        <v>14.91113532</v>
      </c>
      <c r="P2678">
        <v>13.89</v>
      </c>
      <c r="Q2678" s="86">
        <v>45821</v>
      </c>
      <c r="S2678">
        <v>0.57999999999999996</v>
      </c>
      <c r="T2678">
        <v>0.57999999999999996</v>
      </c>
      <c r="V2678" t="s">
        <v>6433</v>
      </c>
      <c r="W2678">
        <v>6</v>
      </c>
      <c r="X2678" s="86">
        <v>45747</v>
      </c>
      <c r="Y2678">
        <v>4</v>
      </c>
      <c r="Z2678" s="86">
        <v>45747</v>
      </c>
      <c r="AA2678">
        <v>3</v>
      </c>
      <c r="AB2678">
        <v>3</v>
      </c>
      <c r="AC2678" t="s">
        <v>156</v>
      </c>
    </row>
    <row r="2679" spans="1:29" x14ac:dyDescent="0.2">
      <c r="A2679" t="s">
        <v>6434</v>
      </c>
      <c r="B2679" t="s">
        <v>6435</v>
      </c>
      <c r="C2679" t="s">
        <v>6434</v>
      </c>
      <c r="D2679" t="s">
        <v>84</v>
      </c>
      <c r="E2679" t="s">
        <v>116</v>
      </c>
      <c r="F2679" t="s">
        <v>117</v>
      </c>
      <c r="G2679" t="s">
        <v>90</v>
      </c>
      <c r="I2679" t="s">
        <v>91</v>
      </c>
      <c r="J2679" t="s">
        <v>5571</v>
      </c>
      <c r="K2679" t="s">
        <v>688</v>
      </c>
      <c r="L2679">
        <v>20.486000000000001</v>
      </c>
      <c r="M2679">
        <v>20.55850027</v>
      </c>
      <c r="N2679">
        <v>22.167000000000002</v>
      </c>
      <c r="O2679">
        <v>21.054274060000001</v>
      </c>
      <c r="P2679">
        <v>19.545000000000002</v>
      </c>
      <c r="Q2679" s="86">
        <v>45821</v>
      </c>
      <c r="S2679">
        <v>0.43</v>
      </c>
      <c r="T2679">
        <v>0.43</v>
      </c>
      <c r="V2679" t="s">
        <v>6436</v>
      </c>
      <c r="W2679">
        <v>7</v>
      </c>
      <c r="X2679" s="86">
        <v>45748</v>
      </c>
      <c r="Y2679">
        <v>5</v>
      </c>
      <c r="Z2679" s="86">
        <v>45747</v>
      </c>
      <c r="AA2679">
        <v>3</v>
      </c>
      <c r="AB2679">
        <v>3</v>
      </c>
      <c r="AC2679" t="s">
        <v>156</v>
      </c>
    </row>
    <row r="2680" spans="1:29" x14ac:dyDescent="0.2">
      <c r="A2680" t="s">
        <v>6437</v>
      </c>
      <c r="B2680" t="s">
        <v>6438</v>
      </c>
      <c r="C2680" t="s">
        <v>6437</v>
      </c>
      <c r="D2680" t="s">
        <v>84</v>
      </c>
      <c r="E2680" t="s">
        <v>116</v>
      </c>
      <c r="G2680" t="s">
        <v>90</v>
      </c>
      <c r="I2680" t="s">
        <v>91</v>
      </c>
      <c r="J2680" t="s">
        <v>5571</v>
      </c>
      <c r="L2680">
        <v>17.117999999999999</v>
      </c>
      <c r="M2680">
        <v>13.99463686</v>
      </c>
      <c r="N2680">
        <v>16.53</v>
      </c>
      <c r="O2680">
        <v>12.08677408</v>
      </c>
      <c r="P2680">
        <v>10.627000000000001</v>
      </c>
      <c r="Q2680" s="86">
        <v>45761</v>
      </c>
      <c r="S2680">
        <v>0.57999999999999996</v>
      </c>
      <c r="T2680">
        <v>0.57999999999999996</v>
      </c>
      <c r="V2680" t="s">
        <v>6439</v>
      </c>
      <c r="W2680">
        <v>6</v>
      </c>
      <c r="X2680" s="86">
        <v>45684</v>
      </c>
      <c r="Y2680">
        <v>4</v>
      </c>
      <c r="Z2680" s="86">
        <v>45747</v>
      </c>
      <c r="AA2680">
        <v>3</v>
      </c>
      <c r="AB2680">
        <v>3</v>
      </c>
      <c r="AC2680" t="s">
        <v>156</v>
      </c>
    </row>
    <row r="2681" spans="1:29" x14ac:dyDescent="0.2">
      <c r="A2681" t="s">
        <v>6440</v>
      </c>
      <c r="B2681" t="s">
        <v>6441</v>
      </c>
      <c r="C2681" t="s">
        <v>6440</v>
      </c>
      <c r="D2681" t="s">
        <v>84</v>
      </c>
      <c r="E2681" t="s">
        <v>116</v>
      </c>
      <c r="G2681" t="s">
        <v>90</v>
      </c>
      <c r="L2681">
        <v>2.0619999999999998</v>
      </c>
      <c r="M2681">
        <v>6.7287517579999996</v>
      </c>
      <c r="N2681">
        <v>2.2109999999999999</v>
      </c>
      <c r="O2681">
        <v>6.5320159799999997</v>
      </c>
      <c r="P2681">
        <v>1.708</v>
      </c>
      <c r="Q2681" s="86">
        <v>45821</v>
      </c>
      <c r="S2681">
        <v>7.0000000000000007E-2</v>
      </c>
      <c r="W2681">
        <v>2</v>
      </c>
      <c r="X2681" s="86">
        <v>45716</v>
      </c>
      <c r="Y2681">
        <v>2</v>
      </c>
      <c r="Z2681" s="86">
        <v>45747</v>
      </c>
      <c r="AB2681">
        <v>2</v>
      </c>
      <c r="AC2681" t="s">
        <v>153</v>
      </c>
    </row>
    <row r="2682" spans="1:29" x14ac:dyDescent="0.2">
      <c r="A2682" t="s">
        <v>6442</v>
      </c>
      <c r="B2682" t="s">
        <v>6443</v>
      </c>
      <c r="C2682" t="s">
        <v>6442</v>
      </c>
      <c r="D2682" t="s">
        <v>84</v>
      </c>
      <c r="E2682" t="s">
        <v>116</v>
      </c>
      <c r="G2682" t="s">
        <v>90</v>
      </c>
      <c r="I2682" t="s">
        <v>91</v>
      </c>
      <c r="L2682">
        <v>4.6870000000000003</v>
      </c>
      <c r="M2682">
        <v>4.9550799310000002</v>
      </c>
      <c r="N2682">
        <v>5.3890000000000002</v>
      </c>
      <c r="O2682">
        <v>5.1731963040000002</v>
      </c>
      <c r="P2682">
        <v>4.1959999999999997</v>
      </c>
      <c r="Q2682" s="86">
        <v>45821</v>
      </c>
      <c r="W2682">
        <v>3</v>
      </c>
      <c r="X2682" s="86">
        <v>45535</v>
      </c>
      <c r="Y2682">
        <v>2</v>
      </c>
      <c r="Z2682" s="86">
        <v>45747</v>
      </c>
      <c r="AB2682">
        <v>2</v>
      </c>
      <c r="AC2682" t="s">
        <v>153</v>
      </c>
    </row>
    <row r="2683" spans="1:29" x14ac:dyDescent="0.2">
      <c r="A2683" t="s">
        <v>6444</v>
      </c>
      <c r="B2683" t="s">
        <v>6445</v>
      </c>
      <c r="C2683" t="s">
        <v>6444</v>
      </c>
      <c r="D2683" t="s">
        <v>84</v>
      </c>
      <c r="E2683" t="s">
        <v>116</v>
      </c>
      <c r="F2683" t="s">
        <v>117</v>
      </c>
      <c r="G2683" t="s">
        <v>90</v>
      </c>
      <c r="I2683" t="s">
        <v>341</v>
      </c>
      <c r="J2683" t="s">
        <v>5571</v>
      </c>
      <c r="K2683" t="s">
        <v>6446</v>
      </c>
      <c r="L2683">
        <v>9.9610000000000003</v>
      </c>
      <c r="M2683">
        <v>12.296303679999999</v>
      </c>
      <c r="N2683">
        <v>11.084</v>
      </c>
      <c r="O2683">
        <v>8.0179113579999992</v>
      </c>
      <c r="P2683">
        <v>8.2439999999999998</v>
      </c>
      <c r="Q2683" s="86">
        <v>45821</v>
      </c>
      <c r="S2683">
        <v>0.15</v>
      </c>
      <c r="T2683">
        <v>0.15</v>
      </c>
      <c r="V2683" t="s">
        <v>6447</v>
      </c>
      <c r="W2683">
        <v>5</v>
      </c>
      <c r="X2683" s="86">
        <v>45565</v>
      </c>
      <c r="Y2683">
        <v>3</v>
      </c>
      <c r="Z2683" s="86">
        <v>45747</v>
      </c>
      <c r="AA2683">
        <v>3</v>
      </c>
      <c r="AB2683">
        <v>3</v>
      </c>
      <c r="AC2683" t="s">
        <v>156</v>
      </c>
    </row>
    <row r="2684" spans="1:29" x14ac:dyDescent="0.2">
      <c r="A2684" t="s">
        <v>6448</v>
      </c>
      <c r="B2684" t="s">
        <v>6449</v>
      </c>
      <c r="C2684" t="s">
        <v>6448</v>
      </c>
      <c r="D2684" t="s">
        <v>84</v>
      </c>
      <c r="E2684" t="s">
        <v>982</v>
      </c>
      <c r="F2684" t="s">
        <v>642</v>
      </c>
      <c r="G2684" t="s">
        <v>90</v>
      </c>
      <c r="I2684" t="s">
        <v>341</v>
      </c>
      <c r="J2684" t="s">
        <v>5571</v>
      </c>
      <c r="K2684" t="s">
        <v>778</v>
      </c>
      <c r="L2684">
        <v>0.56699999999999995</v>
      </c>
      <c r="M2684">
        <v>0.54624742199999998</v>
      </c>
      <c r="N2684">
        <v>0.39500000000000002</v>
      </c>
      <c r="O2684">
        <v>0.16052714600000001</v>
      </c>
      <c r="P2684">
        <v>0.159</v>
      </c>
      <c r="Q2684" s="86">
        <v>45821</v>
      </c>
      <c r="S2684">
        <v>0.13</v>
      </c>
      <c r="T2684">
        <v>0.13</v>
      </c>
      <c r="V2684" t="s">
        <v>6450</v>
      </c>
      <c r="W2684">
        <v>1</v>
      </c>
      <c r="X2684" s="86">
        <v>45747</v>
      </c>
      <c r="Y2684">
        <v>1</v>
      </c>
      <c r="Z2684" s="86">
        <v>45747</v>
      </c>
      <c r="AA2684">
        <v>2</v>
      </c>
      <c r="AB2684">
        <v>1</v>
      </c>
      <c r="AC2684" t="s">
        <v>124</v>
      </c>
    </row>
    <row r="2685" spans="1:29" x14ac:dyDescent="0.2">
      <c r="A2685" t="s">
        <v>6451</v>
      </c>
      <c r="B2685" t="s">
        <v>6452</v>
      </c>
      <c r="C2685" t="s">
        <v>6451</v>
      </c>
      <c r="D2685" t="s">
        <v>84</v>
      </c>
      <c r="E2685" t="s">
        <v>116</v>
      </c>
      <c r="F2685" t="s">
        <v>117</v>
      </c>
      <c r="G2685" t="s">
        <v>90</v>
      </c>
      <c r="I2685" t="s">
        <v>118</v>
      </c>
      <c r="J2685" t="s">
        <v>5571</v>
      </c>
      <c r="K2685" t="s">
        <v>688</v>
      </c>
      <c r="L2685">
        <v>22.108000000000001</v>
      </c>
      <c r="M2685">
        <v>21.73354419</v>
      </c>
      <c r="N2685">
        <v>23.443000000000001</v>
      </c>
      <c r="O2685">
        <v>18.262385420000001</v>
      </c>
      <c r="P2685">
        <v>18.309999999999999</v>
      </c>
      <c r="Q2685" s="86">
        <v>45821</v>
      </c>
      <c r="S2685">
        <v>0.15</v>
      </c>
      <c r="T2685">
        <v>0.15</v>
      </c>
      <c r="V2685" t="s">
        <v>6453</v>
      </c>
      <c r="W2685">
        <v>6</v>
      </c>
      <c r="X2685" s="86">
        <v>45626</v>
      </c>
      <c r="Y2685">
        <v>5</v>
      </c>
      <c r="Z2685" s="86">
        <v>45747</v>
      </c>
      <c r="AA2685">
        <v>4</v>
      </c>
      <c r="AB2685">
        <v>3</v>
      </c>
      <c r="AC2685" t="s">
        <v>156</v>
      </c>
    </row>
    <row r="2686" spans="1:29" x14ac:dyDescent="0.2">
      <c r="A2686" t="s">
        <v>6454</v>
      </c>
      <c r="B2686" t="s">
        <v>6455</v>
      </c>
      <c r="C2686" t="s">
        <v>6454</v>
      </c>
      <c r="D2686" t="s">
        <v>84</v>
      </c>
      <c r="E2686" t="s">
        <v>116</v>
      </c>
      <c r="F2686" t="s">
        <v>117</v>
      </c>
      <c r="G2686" t="s">
        <v>90</v>
      </c>
      <c r="I2686" t="s">
        <v>118</v>
      </c>
      <c r="J2686" t="s">
        <v>5571</v>
      </c>
      <c r="K2686" t="s">
        <v>1716</v>
      </c>
      <c r="L2686">
        <v>14.361000000000001</v>
      </c>
      <c r="M2686">
        <v>14.75906719</v>
      </c>
      <c r="N2686">
        <v>14.03</v>
      </c>
      <c r="O2686">
        <v>13.23478427</v>
      </c>
      <c r="P2686">
        <v>14.51</v>
      </c>
      <c r="Q2686" s="86">
        <v>45821</v>
      </c>
      <c r="S2686">
        <v>0.14000000000000001</v>
      </c>
      <c r="T2686">
        <v>0.14000000000000001</v>
      </c>
      <c r="V2686" t="s">
        <v>6456</v>
      </c>
      <c r="W2686">
        <v>6</v>
      </c>
      <c r="X2686" s="86">
        <v>45777</v>
      </c>
      <c r="Y2686">
        <v>4</v>
      </c>
      <c r="Z2686" s="86">
        <v>45777</v>
      </c>
      <c r="AA2686">
        <v>3</v>
      </c>
      <c r="AB2686">
        <v>3</v>
      </c>
      <c r="AC2686" t="s">
        <v>156</v>
      </c>
    </row>
    <row r="2687" spans="1:29" x14ac:dyDescent="0.2">
      <c r="A2687" t="s">
        <v>6457</v>
      </c>
      <c r="B2687" t="s">
        <v>6458</v>
      </c>
      <c r="C2687" t="s">
        <v>6457</v>
      </c>
      <c r="D2687" t="s">
        <v>84</v>
      </c>
      <c r="E2687" t="s">
        <v>982</v>
      </c>
      <c r="G2687" t="s">
        <v>90</v>
      </c>
      <c r="I2687" t="s">
        <v>91</v>
      </c>
      <c r="J2687" t="s">
        <v>5571</v>
      </c>
      <c r="K2687" t="s">
        <v>778</v>
      </c>
      <c r="L2687">
        <v>0.46200000000000002</v>
      </c>
      <c r="M2687">
        <v>0.43531759599999997</v>
      </c>
      <c r="N2687">
        <v>0.30499999999999999</v>
      </c>
      <c r="O2687">
        <v>0.22741578800000001</v>
      </c>
      <c r="P2687">
        <v>0.311</v>
      </c>
      <c r="Q2687" s="86">
        <v>45821</v>
      </c>
      <c r="S2687">
        <v>0.13</v>
      </c>
      <c r="T2687">
        <v>0.13</v>
      </c>
      <c r="W2687">
        <v>1</v>
      </c>
      <c r="X2687" s="86">
        <v>45747</v>
      </c>
      <c r="Y2687">
        <v>1</v>
      </c>
      <c r="Z2687" s="86">
        <v>45747</v>
      </c>
      <c r="AA2687">
        <v>1</v>
      </c>
      <c r="AB2687">
        <v>1</v>
      </c>
      <c r="AC2687" t="s">
        <v>124</v>
      </c>
    </row>
    <row r="2688" spans="1:29" x14ac:dyDescent="0.2">
      <c r="A2688" t="s">
        <v>6459</v>
      </c>
      <c r="B2688" t="s">
        <v>6460</v>
      </c>
      <c r="C2688" t="s">
        <v>6459</v>
      </c>
      <c r="D2688" t="s">
        <v>84</v>
      </c>
      <c r="E2688" t="s">
        <v>89</v>
      </c>
      <c r="F2688" t="s">
        <v>642</v>
      </c>
      <c r="G2688" t="s">
        <v>90</v>
      </c>
      <c r="I2688" t="s">
        <v>91</v>
      </c>
      <c r="J2688" t="s">
        <v>5571</v>
      </c>
      <c r="K2688" t="s">
        <v>199</v>
      </c>
      <c r="L2688">
        <v>18.346</v>
      </c>
      <c r="M2688">
        <v>14.552400649999999</v>
      </c>
      <c r="N2688">
        <v>19.530999999999999</v>
      </c>
      <c r="O2688">
        <v>15.124752920000001</v>
      </c>
      <c r="P2688">
        <v>14.971</v>
      </c>
      <c r="Q2688" s="86">
        <v>45821</v>
      </c>
      <c r="S2688">
        <v>0.28999999999999998</v>
      </c>
      <c r="T2688">
        <v>0.28999999999999998</v>
      </c>
      <c r="V2688" t="s">
        <v>6461</v>
      </c>
      <c r="W2688">
        <v>6</v>
      </c>
      <c r="X2688" s="86">
        <v>45707</v>
      </c>
      <c r="Y2688">
        <v>4</v>
      </c>
      <c r="Z2688" s="86">
        <v>45688</v>
      </c>
      <c r="AA2688">
        <v>3</v>
      </c>
      <c r="AB2688">
        <v>3</v>
      </c>
      <c r="AC2688" t="s">
        <v>156</v>
      </c>
    </row>
    <row r="2689" spans="1:29" x14ac:dyDescent="0.2">
      <c r="A2689" t="s">
        <v>6462</v>
      </c>
      <c r="B2689" t="s">
        <v>6463</v>
      </c>
      <c r="C2689" t="s">
        <v>6462</v>
      </c>
      <c r="D2689" t="s">
        <v>84</v>
      </c>
      <c r="E2689" t="s">
        <v>89</v>
      </c>
      <c r="F2689" t="s">
        <v>642</v>
      </c>
      <c r="G2689" t="s">
        <v>90</v>
      </c>
      <c r="I2689" t="s">
        <v>91</v>
      </c>
      <c r="J2689" t="s">
        <v>5571</v>
      </c>
      <c r="K2689" t="s">
        <v>199</v>
      </c>
      <c r="L2689">
        <v>18.346</v>
      </c>
      <c r="M2689">
        <v>14.55472786</v>
      </c>
      <c r="N2689">
        <v>19.53</v>
      </c>
      <c r="O2689">
        <v>15.12950416</v>
      </c>
      <c r="P2689">
        <v>14.971</v>
      </c>
      <c r="Q2689" s="86">
        <v>45821</v>
      </c>
      <c r="S2689">
        <v>0.28999999999999998</v>
      </c>
      <c r="T2689">
        <v>0.28999999999999998</v>
      </c>
      <c r="V2689" t="s">
        <v>6464</v>
      </c>
      <c r="W2689">
        <v>6</v>
      </c>
      <c r="X2689" s="86">
        <v>45707</v>
      </c>
      <c r="Y2689">
        <v>4</v>
      </c>
      <c r="Z2689" s="86">
        <v>45688</v>
      </c>
      <c r="AA2689">
        <v>3</v>
      </c>
      <c r="AB2689">
        <v>3</v>
      </c>
      <c r="AC2689" t="s">
        <v>156</v>
      </c>
    </row>
    <row r="2690" spans="1:29" x14ac:dyDescent="0.2">
      <c r="A2690" t="s">
        <v>17442</v>
      </c>
      <c r="B2690" t="s">
        <v>17443</v>
      </c>
      <c r="C2690" t="s">
        <v>17442</v>
      </c>
      <c r="D2690" t="s">
        <v>84</v>
      </c>
      <c r="E2690" t="s">
        <v>982</v>
      </c>
      <c r="G2690" t="s">
        <v>90</v>
      </c>
      <c r="I2690" t="s">
        <v>91</v>
      </c>
      <c r="L2690">
        <v>0.63800000000000001</v>
      </c>
      <c r="M2690">
        <v>0.59245037599999995</v>
      </c>
      <c r="N2690">
        <v>0.376</v>
      </c>
      <c r="O2690">
        <v>0.106697133</v>
      </c>
      <c r="P2690">
        <v>0.10299999999999999</v>
      </c>
      <c r="Q2690" s="86">
        <v>45821</v>
      </c>
      <c r="S2690">
        <v>0.2</v>
      </c>
      <c r="W2690">
        <v>1</v>
      </c>
      <c r="X2690" s="86">
        <v>45747</v>
      </c>
      <c r="Y2690">
        <v>1</v>
      </c>
      <c r="Z2690" s="86">
        <v>45747</v>
      </c>
      <c r="AB2690">
        <v>1</v>
      </c>
      <c r="AC2690" t="s">
        <v>124</v>
      </c>
    </row>
    <row r="2691" spans="1:29" x14ac:dyDescent="0.2">
      <c r="A2691" t="s">
        <v>6465</v>
      </c>
      <c r="B2691" t="s">
        <v>6466</v>
      </c>
      <c r="C2691" t="s">
        <v>6465</v>
      </c>
      <c r="D2691" t="s">
        <v>84</v>
      </c>
      <c r="E2691" t="s">
        <v>89</v>
      </c>
      <c r="F2691" t="s">
        <v>642</v>
      </c>
      <c r="G2691" t="s">
        <v>90</v>
      </c>
      <c r="I2691" t="s">
        <v>91</v>
      </c>
      <c r="J2691" t="s">
        <v>5571</v>
      </c>
      <c r="K2691" t="s">
        <v>1187</v>
      </c>
      <c r="M2691">
        <v>18.45167537</v>
      </c>
      <c r="O2691">
        <v>20.059417459999999</v>
      </c>
      <c r="Q2691" s="86">
        <v>45434</v>
      </c>
      <c r="S2691">
        <v>1.61</v>
      </c>
      <c r="T2691">
        <v>1.5</v>
      </c>
      <c r="V2691" t="s">
        <v>6467</v>
      </c>
      <c r="Y2691">
        <v>5</v>
      </c>
      <c r="Z2691" s="86">
        <v>45777</v>
      </c>
      <c r="AA2691">
        <v>3</v>
      </c>
      <c r="AB2691">
        <v>3</v>
      </c>
      <c r="AC2691" t="s">
        <v>156</v>
      </c>
    </row>
    <row r="2692" spans="1:29" x14ac:dyDescent="0.2">
      <c r="A2692" t="s">
        <v>6468</v>
      </c>
      <c r="B2692" t="s">
        <v>6469</v>
      </c>
      <c r="C2692" t="s">
        <v>6468</v>
      </c>
      <c r="D2692" t="s">
        <v>84</v>
      </c>
      <c r="E2692" t="s">
        <v>116</v>
      </c>
      <c r="F2692" t="s">
        <v>117</v>
      </c>
      <c r="G2692" t="s">
        <v>90</v>
      </c>
      <c r="I2692" t="s">
        <v>91</v>
      </c>
      <c r="J2692" t="s">
        <v>5571</v>
      </c>
      <c r="K2692" t="s">
        <v>199</v>
      </c>
      <c r="L2692">
        <v>16.204999999999998</v>
      </c>
      <c r="M2692">
        <v>16.427455609999999</v>
      </c>
      <c r="N2692">
        <v>16.643000000000001</v>
      </c>
      <c r="O2692">
        <v>13.54972358</v>
      </c>
      <c r="P2692">
        <v>11.997</v>
      </c>
      <c r="Q2692" s="86">
        <v>45821</v>
      </c>
      <c r="S2692">
        <v>7.0000000000000007E-2</v>
      </c>
      <c r="T2692">
        <v>7.0000000000000007E-2</v>
      </c>
      <c r="V2692" t="s">
        <v>6470</v>
      </c>
      <c r="W2692">
        <v>6</v>
      </c>
      <c r="X2692" s="86">
        <v>45698</v>
      </c>
      <c r="Y2692">
        <v>5</v>
      </c>
      <c r="Z2692" s="86">
        <v>45688</v>
      </c>
      <c r="AA2692">
        <v>3</v>
      </c>
      <c r="AB2692">
        <v>3</v>
      </c>
      <c r="AC2692" t="s">
        <v>156</v>
      </c>
    </row>
    <row r="2693" spans="1:29" x14ac:dyDescent="0.2">
      <c r="A2693" t="s">
        <v>6471</v>
      </c>
      <c r="B2693" t="s">
        <v>6472</v>
      </c>
      <c r="C2693" t="s">
        <v>6471</v>
      </c>
      <c r="D2693" t="s">
        <v>84</v>
      </c>
      <c r="E2693" t="s">
        <v>116</v>
      </c>
      <c r="F2693" t="s">
        <v>117</v>
      </c>
      <c r="G2693" t="s">
        <v>90</v>
      </c>
      <c r="I2693" t="s">
        <v>91</v>
      </c>
      <c r="J2693" t="s">
        <v>5571</v>
      </c>
      <c r="K2693" t="s">
        <v>688</v>
      </c>
      <c r="L2693">
        <v>24.596</v>
      </c>
      <c r="M2693">
        <v>17.264217739999999</v>
      </c>
      <c r="N2693">
        <v>24.585999999999999</v>
      </c>
      <c r="O2693">
        <v>17.469784010000001</v>
      </c>
      <c r="P2693">
        <v>20.440000000000001</v>
      </c>
      <c r="Q2693" s="86">
        <v>45434</v>
      </c>
      <c r="S2693">
        <v>0.2</v>
      </c>
      <c r="T2693">
        <v>0.2</v>
      </c>
      <c r="V2693" t="s">
        <v>6473</v>
      </c>
      <c r="W2693">
        <v>6</v>
      </c>
      <c r="X2693" s="86">
        <v>45412</v>
      </c>
      <c r="Y2693">
        <v>5</v>
      </c>
      <c r="Z2693" s="86">
        <v>45747</v>
      </c>
      <c r="AA2693">
        <v>3</v>
      </c>
      <c r="AB2693">
        <v>3</v>
      </c>
      <c r="AC2693" t="s">
        <v>156</v>
      </c>
    </row>
    <row r="2694" spans="1:29" x14ac:dyDescent="0.2">
      <c r="A2694" t="s">
        <v>6474</v>
      </c>
      <c r="B2694" t="s">
        <v>6475</v>
      </c>
      <c r="C2694" t="s">
        <v>6474</v>
      </c>
      <c r="D2694" t="s">
        <v>84</v>
      </c>
      <c r="E2694" t="s">
        <v>116</v>
      </c>
      <c r="G2694" t="s">
        <v>90</v>
      </c>
      <c r="L2694">
        <v>16.212</v>
      </c>
      <c r="M2694">
        <v>16.432642609999998</v>
      </c>
      <c r="N2694">
        <v>16.648</v>
      </c>
      <c r="O2694">
        <v>13.56211821</v>
      </c>
      <c r="P2694">
        <v>12.003</v>
      </c>
      <c r="Q2694" s="86">
        <v>45821</v>
      </c>
      <c r="W2694">
        <v>6</v>
      </c>
      <c r="X2694" s="86">
        <v>45777</v>
      </c>
      <c r="Y2694">
        <v>5</v>
      </c>
      <c r="Z2694" s="86">
        <v>45777</v>
      </c>
      <c r="AB2694">
        <v>3</v>
      </c>
      <c r="AC2694" t="s">
        <v>156</v>
      </c>
    </row>
    <row r="2695" spans="1:29" x14ac:dyDescent="0.2">
      <c r="A2695" t="s">
        <v>6476</v>
      </c>
      <c r="B2695" t="s">
        <v>6477</v>
      </c>
      <c r="C2695" t="s">
        <v>6476</v>
      </c>
      <c r="D2695" t="s">
        <v>84</v>
      </c>
      <c r="E2695" t="s">
        <v>89</v>
      </c>
      <c r="G2695" t="s">
        <v>90</v>
      </c>
      <c r="H2695" t="s">
        <v>196</v>
      </c>
      <c r="I2695" t="s">
        <v>91</v>
      </c>
      <c r="L2695">
        <v>8.2189999999999994</v>
      </c>
      <c r="M2695">
        <v>9.0287163249999995</v>
      </c>
      <c r="N2695">
        <v>9.58</v>
      </c>
      <c r="O2695">
        <v>5.5819920170000001</v>
      </c>
      <c r="P2695">
        <v>4.5149999999999997</v>
      </c>
      <c r="Q2695" s="86">
        <v>45821</v>
      </c>
      <c r="S2695">
        <v>0.2</v>
      </c>
      <c r="W2695">
        <v>4</v>
      </c>
      <c r="X2695" s="86">
        <v>45688</v>
      </c>
      <c r="Y2695">
        <v>3</v>
      </c>
      <c r="Z2695" s="86">
        <v>45688</v>
      </c>
      <c r="AB2695">
        <v>3</v>
      </c>
      <c r="AC2695" t="s">
        <v>156</v>
      </c>
    </row>
    <row r="2696" spans="1:29" x14ac:dyDescent="0.2">
      <c r="A2696" t="s">
        <v>6478</v>
      </c>
      <c r="B2696" t="s">
        <v>6479</v>
      </c>
      <c r="C2696" t="s">
        <v>6478</v>
      </c>
      <c r="D2696" t="s">
        <v>84</v>
      </c>
      <c r="E2696" t="s">
        <v>89</v>
      </c>
      <c r="F2696" t="s">
        <v>642</v>
      </c>
      <c r="G2696" t="s">
        <v>90</v>
      </c>
      <c r="I2696" t="s">
        <v>91</v>
      </c>
      <c r="J2696" t="s">
        <v>5571</v>
      </c>
      <c r="K2696" t="s">
        <v>1772</v>
      </c>
      <c r="L2696">
        <v>16.001000000000001</v>
      </c>
      <c r="M2696">
        <v>11.41004511</v>
      </c>
      <c r="N2696">
        <v>16.568999999999999</v>
      </c>
      <c r="O2696">
        <v>11.141972089999999</v>
      </c>
      <c r="P2696">
        <v>10.933</v>
      </c>
      <c r="Q2696" s="86">
        <v>45821</v>
      </c>
      <c r="S2696">
        <v>0.35</v>
      </c>
      <c r="T2696">
        <v>0.3</v>
      </c>
      <c r="V2696" t="s">
        <v>6480</v>
      </c>
      <c r="W2696">
        <v>6</v>
      </c>
      <c r="X2696" s="86">
        <v>45706</v>
      </c>
      <c r="Y2696">
        <v>4</v>
      </c>
      <c r="Z2696" s="86">
        <v>45688</v>
      </c>
      <c r="AA2696">
        <v>3</v>
      </c>
      <c r="AB2696">
        <v>3</v>
      </c>
      <c r="AC2696" t="s">
        <v>156</v>
      </c>
    </row>
    <row r="2697" spans="1:29" x14ac:dyDescent="0.2">
      <c r="A2697" t="s">
        <v>6481</v>
      </c>
      <c r="B2697" t="s">
        <v>6482</v>
      </c>
      <c r="C2697" t="s">
        <v>6481</v>
      </c>
      <c r="D2697" t="s">
        <v>84</v>
      </c>
      <c r="E2697" t="s">
        <v>116</v>
      </c>
      <c r="F2697" t="s">
        <v>117</v>
      </c>
      <c r="G2697" t="s">
        <v>90</v>
      </c>
      <c r="I2697" t="s">
        <v>341</v>
      </c>
      <c r="J2697" t="s">
        <v>5571</v>
      </c>
      <c r="K2697" t="s">
        <v>688</v>
      </c>
      <c r="L2697">
        <v>22.509</v>
      </c>
      <c r="M2697">
        <v>17.27566122</v>
      </c>
      <c r="N2697">
        <v>21.783000000000001</v>
      </c>
      <c r="O2697">
        <v>18.66924444</v>
      </c>
      <c r="P2697">
        <v>13.249000000000001</v>
      </c>
      <c r="Q2697" s="86">
        <v>45701</v>
      </c>
      <c r="S2697">
        <v>0.2</v>
      </c>
      <c r="T2697">
        <v>0.2</v>
      </c>
      <c r="V2697" t="s">
        <v>6483</v>
      </c>
      <c r="W2697">
        <v>6</v>
      </c>
      <c r="X2697" s="86">
        <v>45382</v>
      </c>
      <c r="Y2697">
        <v>5</v>
      </c>
      <c r="Z2697" s="86">
        <v>45747</v>
      </c>
      <c r="AA2697">
        <v>3</v>
      </c>
      <c r="AB2697">
        <v>3</v>
      </c>
      <c r="AC2697" t="s">
        <v>156</v>
      </c>
    </row>
    <row r="2698" spans="1:29" x14ac:dyDescent="0.2">
      <c r="A2698" t="s">
        <v>16003</v>
      </c>
      <c r="B2698" t="s">
        <v>16004</v>
      </c>
      <c r="C2698" t="s">
        <v>16003</v>
      </c>
      <c r="D2698" t="s">
        <v>84</v>
      </c>
      <c r="E2698" t="s">
        <v>982</v>
      </c>
      <c r="G2698" t="s">
        <v>90</v>
      </c>
      <c r="H2698" t="s">
        <v>225</v>
      </c>
      <c r="I2698" t="s">
        <v>91</v>
      </c>
      <c r="L2698">
        <v>0.45200000000000001</v>
      </c>
      <c r="M2698">
        <v>0.42466398799999999</v>
      </c>
      <c r="N2698">
        <v>0.29399999999999998</v>
      </c>
      <c r="O2698">
        <v>0.218688208</v>
      </c>
      <c r="P2698">
        <v>0.28699999999999998</v>
      </c>
      <c r="Q2698" s="86">
        <v>45821</v>
      </c>
      <c r="S2698">
        <v>0.15</v>
      </c>
      <c r="W2698">
        <v>1</v>
      </c>
      <c r="X2698" s="86">
        <v>45747</v>
      </c>
      <c r="Y2698">
        <v>1</v>
      </c>
      <c r="Z2698" s="86">
        <v>45747</v>
      </c>
      <c r="AB2698">
        <v>1</v>
      </c>
      <c r="AC2698" t="s">
        <v>124</v>
      </c>
    </row>
    <row r="2699" spans="1:29" x14ac:dyDescent="0.2">
      <c r="A2699" t="s">
        <v>6484</v>
      </c>
      <c r="B2699" t="s">
        <v>6485</v>
      </c>
      <c r="C2699" t="s">
        <v>6484</v>
      </c>
      <c r="D2699" t="s">
        <v>84</v>
      </c>
      <c r="E2699" t="s">
        <v>116</v>
      </c>
      <c r="F2699" t="s">
        <v>117</v>
      </c>
      <c r="G2699" t="s">
        <v>90</v>
      </c>
      <c r="I2699" t="s">
        <v>91</v>
      </c>
      <c r="J2699" t="s">
        <v>5571</v>
      </c>
      <c r="K2699" t="s">
        <v>688</v>
      </c>
      <c r="L2699">
        <v>13.792999999999999</v>
      </c>
      <c r="M2699">
        <v>13.22682387</v>
      </c>
      <c r="N2699">
        <v>13.593</v>
      </c>
      <c r="O2699">
        <v>11.87161796</v>
      </c>
      <c r="P2699">
        <v>11.986000000000001</v>
      </c>
      <c r="Q2699" s="86">
        <v>45761</v>
      </c>
      <c r="S2699">
        <v>0.15</v>
      </c>
      <c r="T2699">
        <v>0.15</v>
      </c>
      <c r="V2699" t="s">
        <v>6486</v>
      </c>
      <c r="W2699">
        <v>6</v>
      </c>
      <c r="X2699" s="86">
        <v>45716</v>
      </c>
      <c r="Y2699">
        <v>4</v>
      </c>
      <c r="Z2699" s="86">
        <v>45747</v>
      </c>
      <c r="AA2699">
        <v>3</v>
      </c>
      <c r="AB2699">
        <v>3</v>
      </c>
      <c r="AC2699" t="s">
        <v>156</v>
      </c>
    </row>
    <row r="2700" spans="1:29" x14ac:dyDescent="0.2">
      <c r="A2700" t="s">
        <v>6487</v>
      </c>
      <c r="B2700" t="s">
        <v>6488</v>
      </c>
      <c r="C2700" t="s">
        <v>6487</v>
      </c>
      <c r="D2700" t="s">
        <v>84</v>
      </c>
      <c r="E2700" t="s">
        <v>89</v>
      </c>
      <c r="F2700" t="s">
        <v>642</v>
      </c>
      <c r="G2700" t="s">
        <v>90</v>
      </c>
      <c r="I2700" t="s">
        <v>91</v>
      </c>
      <c r="J2700" t="s">
        <v>5571</v>
      </c>
      <c r="K2700" t="s">
        <v>6017</v>
      </c>
      <c r="L2700">
        <v>9.32</v>
      </c>
      <c r="M2700">
        <v>10.06362403</v>
      </c>
      <c r="N2700">
        <v>10.013999999999999</v>
      </c>
      <c r="O2700">
        <v>7.1654679080000001</v>
      </c>
      <c r="P2700">
        <v>4.3410000000000002</v>
      </c>
      <c r="Q2700" s="86">
        <v>45821</v>
      </c>
      <c r="R2700">
        <v>5</v>
      </c>
      <c r="S2700">
        <v>1.39</v>
      </c>
      <c r="T2700">
        <v>1.25</v>
      </c>
      <c r="V2700" t="s">
        <v>6489</v>
      </c>
      <c r="W2700">
        <v>4</v>
      </c>
      <c r="X2700" s="86">
        <v>45688</v>
      </c>
      <c r="Y2700">
        <v>3</v>
      </c>
      <c r="Z2700" s="86">
        <v>45657</v>
      </c>
      <c r="AA2700">
        <v>3</v>
      </c>
      <c r="AB2700">
        <v>3</v>
      </c>
      <c r="AC2700" t="s">
        <v>156</v>
      </c>
    </row>
    <row r="2701" spans="1:29" x14ac:dyDescent="0.2">
      <c r="A2701" t="s">
        <v>6490</v>
      </c>
      <c r="B2701" t="s">
        <v>6491</v>
      </c>
      <c r="C2701" t="s">
        <v>6490</v>
      </c>
      <c r="D2701" t="s">
        <v>84</v>
      </c>
      <c r="E2701" t="s">
        <v>89</v>
      </c>
      <c r="F2701" t="s">
        <v>642</v>
      </c>
      <c r="G2701" t="s">
        <v>90</v>
      </c>
      <c r="I2701" t="s">
        <v>91</v>
      </c>
      <c r="J2701" t="s">
        <v>5571</v>
      </c>
      <c r="K2701" t="s">
        <v>1772</v>
      </c>
      <c r="L2701">
        <v>7.3849999999999998</v>
      </c>
      <c r="M2701">
        <v>7.4023501899999999</v>
      </c>
      <c r="N2701">
        <v>8.0039999999999996</v>
      </c>
      <c r="O2701">
        <v>6.83460497</v>
      </c>
      <c r="P2701">
        <v>7.0830000000000002</v>
      </c>
      <c r="Q2701" s="86">
        <v>45821</v>
      </c>
      <c r="S2701">
        <v>0.33</v>
      </c>
      <c r="T2701">
        <v>0.28000000000000003</v>
      </c>
      <c r="V2701" t="s">
        <v>6492</v>
      </c>
      <c r="W2701">
        <v>4</v>
      </c>
      <c r="X2701" s="86">
        <v>45706</v>
      </c>
      <c r="Y2701">
        <v>3</v>
      </c>
      <c r="Z2701" s="86">
        <v>45688</v>
      </c>
      <c r="AA2701">
        <v>3</v>
      </c>
      <c r="AB2701">
        <v>3</v>
      </c>
      <c r="AC2701" t="s">
        <v>156</v>
      </c>
    </row>
    <row r="2702" spans="1:29" x14ac:dyDescent="0.2">
      <c r="A2702" t="s">
        <v>6493</v>
      </c>
      <c r="B2702" t="s">
        <v>6494</v>
      </c>
      <c r="C2702" t="s">
        <v>6493</v>
      </c>
      <c r="D2702" t="s">
        <v>84</v>
      </c>
      <c r="E2702" t="s">
        <v>89</v>
      </c>
      <c r="F2702" t="s">
        <v>642</v>
      </c>
      <c r="G2702" t="s">
        <v>90</v>
      </c>
      <c r="I2702" t="s">
        <v>91</v>
      </c>
      <c r="J2702" t="s">
        <v>5571</v>
      </c>
      <c r="L2702">
        <v>7.88</v>
      </c>
      <c r="M2702">
        <v>7.0527695250000004</v>
      </c>
      <c r="N2702">
        <v>9.0990000000000002</v>
      </c>
      <c r="O2702">
        <v>5.6670499569999997</v>
      </c>
      <c r="P2702">
        <v>4.8940000000000001</v>
      </c>
      <c r="Q2702" s="86">
        <v>45821</v>
      </c>
      <c r="S2702">
        <v>0.34</v>
      </c>
      <c r="V2702" t="s">
        <v>6495</v>
      </c>
      <c r="W2702">
        <v>4</v>
      </c>
      <c r="X2702" s="86">
        <v>45747</v>
      </c>
      <c r="Y2702">
        <v>3</v>
      </c>
      <c r="Z2702" s="86">
        <v>45747</v>
      </c>
      <c r="AA2702">
        <v>2</v>
      </c>
      <c r="AB2702">
        <v>3</v>
      </c>
      <c r="AC2702" t="s">
        <v>156</v>
      </c>
    </row>
    <row r="2703" spans="1:29" x14ac:dyDescent="0.2">
      <c r="A2703" t="s">
        <v>6496</v>
      </c>
      <c r="B2703" t="s">
        <v>6497</v>
      </c>
      <c r="C2703" t="s">
        <v>6496</v>
      </c>
      <c r="D2703" t="s">
        <v>84</v>
      </c>
      <c r="E2703" t="s">
        <v>89</v>
      </c>
      <c r="F2703" t="s">
        <v>642</v>
      </c>
      <c r="G2703" t="s">
        <v>90</v>
      </c>
      <c r="I2703" t="s">
        <v>91</v>
      </c>
      <c r="J2703" t="s">
        <v>5571</v>
      </c>
      <c r="K2703" t="s">
        <v>6017</v>
      </c>
      <c r="L2703">
        <v>9.3330000000000002</v>
      </c>
      <c r="M2703">
        <v>10.07733417</v>
      </c>
      <c r="N2703">
        <v>10.028</v>
      </c>
      <c r="O2703">
        <v>7.1861929509999998</v>
      </c>
      <c r="P2703">
        <v>4.3550000000000004</v>
      </c>
      <c r="Q2703" s="86">
        <v>45821</v>
      </c>
      <c r="R2703">
        <v>5</v>
      </c>
      <c r="S2703">
        <v>1.1399999999999999</v>
      </c>
      <c r="T2703">
        <v>1</v>
      </c>
      <c r="V2703" t="s">
        <v>6498</v>
      </c>
      <c r="W2703">
        <v>4</v>
      </c>
      <c r="X2703" s="86">
        <v>45688</v>
      </c>
      <c r="Y2703">
        <v>3</v>
      </c>
      <c r="Z2703" s="86">
        <v>45657</v>
      </c>
      <c r="AA2703">
        <v>2</v>
      </c>
      <c r="AB2703">
        <v>3</v>
      </c>
      <c r="AC2703" t="s">
        <v>156</v>
      </c>
    </row>
    <row r="2704" spans="1:29" x14ac:dyDescent="0.2">
      <c r="A2704" t="s">
        <v>6499</v>
      </c>
      <c r="B2704" t="s">
        <v>6500</v>
      </c>
      <c r="C2704" t="s">
        <v>6499</v>
      </c>
      <c r="D2704" t="s">
        <v>84</v>
      </c>
      <c r="E2704" t="s">
        <v>89</v>
      </c>
      <c r="G2704" t="s">
        <v>90</v>
      </c>
      <c r="L2704">
        <v>18.344999999999999</v>
      </c>
      <c r="M2704">
        <v>18.300914639999998</v>
      </c>
      <c r="N2704">
        <v>19.53</v>
      </c>
      <c r="O2704">
        <v>17.42182343</v>
      </c>
      <c r="P2704">
        <v>14.97</v>
      </c>
      <c r="Q2704" s="86">
        <v>45821</v>
      </c>
      <c r="S2704">
        <v>0.3</v>
      </c>
      <c r="T2704">
        <v>0.3</v>
      </c>
      <c r="W2704">
        <v>6</v>
      </c>
      <c r="X2704" s="86">
        <v>45707</v>
      </c>
      <c r="Y2704">
        <v>5</v>
      </c>
      <c r="Z2704" s="86">
        <v>45688</v>
      </c>
      <c r="AB2704">
        <v>3</v>
      </c>
      <c r="AC2704" t="s">
        <v>156</v>
      </c>
    </row>
    <row r="2705" spans="1:29" x14ac:dyDescent="0.2">
      <c r="A2705" t="s">
        <v>6501</v>
      </c>
      <c r="B2705" t="s">
        <v>6502</v>
      </c>
      <c r="C2705" t="s">
        <v>6501</v>
      </c>
      <c r="D2705" t="s">
        <v>84</v>
      </c>
      <c r="E2705" t="s">
        <v>89</v>
      </c>
      <c r="F2705" t="s">
        <v>642</v>
      </c>
      <c r="G2705" t="s">
        <v>90</v>
      </c>
      <c r="I2705" t="s">
        <v>91</v>
      </c>
      <c r="J2705" t="s">
        <v>5571</v>
      </c>
      <c r="K2705" t="s">
        <v>6503</v>
      </c>
      <c r="M2705">
        <v>22.955818270000002</v>
      </c>
      <c r="O2705">
        <v>22.554030919999999</v>
      </c>
      <c r="Q2705" s="86">
        <v>45434</v>
      </c>
      <c r="S2705">
        <v>1.62</v>
      </c>
      <c r="T2705">
        <v>1.5</v>
      </c>
      <c r="V2705" t="s">
        <v>6504</v>
      </c>
      <c r="Y2705">
        <v>5</v>
      </c>
      <c r="Z2705" s="86">
        <v>45777</v>
      </c>
      <c r="AA2705">
        <v>4</v>
      </c>
      <c r="AB2705">
        <v>3</v>
      </c>
      <c r="AC2705" t="s">
        <v>156</v>
      </c>
    </row>
    <row r="2706" spans="1:29" x14ac:dyDescent="0.2">
      <c r="A2706" t="s">
        <v>6505</v>
      </c>
      <c r="B2706" t="s">
        <v>6506</v>
      </c>
      <c r="C2706" t="s">
        <v>6505</v>
      </c>
      <c r="D2706" t="s">
        <v>84</v>
      </c>
      <c r="E2706" t="s">
        <v>89</v>
      </c>
      <c r="F2706" t="s">
        <v>642</v>
      </c>
      <c r="G2706" t="s">
        <v>90</v>
      </c>
      <c r="I2706" t="s">
        <v>341</v>
      </c>
      <c r="J2706" t="s">
        <v>5571</v>
      </c>
      <c r="K2706" t="s">
        <v>6503</v>
      </c>
      <c r="M2706">
        <v>24.705138479999999</v>
      </c>
      <c r="O2706">
        <v>23.674895509999999</v>
      </c>
      <c r="Q2706" s="86">
        <v>45434</v>
      </c>
      <c r="S2706">
        <v>1.1200000000000001</v>
      </c>
      <c r="T2706">
        <v>1</v>
      </c>
      <c r="V2706" t="s">
        <v>6507</v>
      </c>
      <c r="Y2706">
        <v>5</v>
      </c>
      <c r="Z2706" s="86">
        <v>45777</v>
      </c>
      <c r="AA2706">
        <v>4</v>
      </c>
      <c r="AB2706">
        <v>3</v>
      </c>
      <c r="AC2706" t="s">
        <v>156</v>
      </c>
    </row>
    <row r="2707" spans="1:29" x14ac:dyDescent="0.2">
      <c r="A2707" t="s">
        <v>6508</v>
      </c>
      <c r="B2707" t="s">
        <v>6509</v>
      </c>
      <c r="C2707" t="s">
        <v>6508</v>
      </c>
      <c r="D2707" t="s">
        <v>84</v>
      </c>
      <c r="E2707" t="s">
        <v>116</v>
      </c>
      <c r="F2707" t="s">
        <v>117</v>
      </c>
      <c r="G2707" t="s">
        <v>90</v>
      </c>
      <c r="I2707" t="s">
        <v>91</v>
      </c>
      <c r="J2707" t="s">
        <v>5571</v>
      </c>
      <c r="K2707" t="s">
        <v>688</v>
      </c>
      <c r="L2707">
        <v>31.856999999999999</v>
      </c>
      <c r="M2707">
        <v>26.099756719999998</v>
      </c>
      <c r="N2707">
        <v>25.808</v>
      </c>
      <c r="O2707">
        <v>16.958587990000002</v>
      </c>
      <c r="P2707">
        <v>14.316000000000001</v>
      </c>
      <c r="Q2707" s="86">
        <v>45761</v>
      </c>
      <c r="S2707">
        <v>0.15</v>
      </c>
      <c r="T2707">
        <v>0.15</v>
      </c>
      <c r="V2707" t="s">
        <v>6510</v>
      </c>
      <c r="W2707">
        <v>7</v>
      </c>
      <c r="X2707" s="86">
        <v>45716</v>
      </c>
      <c r="Y2707">
        <v>6</v>
      </c>
      <c r="Z2707" s="86">
        <v>45747</v>
      </c>
      <c r="AA2707">
        <v>4</v>
      </c>
      <c r="AB2707">
        <v>4</v>
      </c>
      <c r="AC2707" t="s">
        <v>127</v>
      </c>
    </row>
    <row r="2708" spans="1:29" x14ac:dyDescent="0.2">
      <c r="A2708" t="s">
        <v>6511</v>
      </c>
      <c r="B2708" t="s">
        <v>6506</v>
      </c>
      <c r="C2708" t="s">
        <v>6511</v>
      </c>
      <c r="D2708" t="s">
        <v>84</v>
      </c>
      <c r="E2708" t="s">
        <v>89</v>
      </c>
      <c r="F2708" t="s">
        <v>642</v>
      </c>
      <c r="G2708" t="s">
        <v>90</v>
      </c>
      <c r="I2708" t="s">
        <v>118</v>
      </c>
      <c r="J2708" t="s">
        <v>5571</v>
      </c>
      <c r="K2708" t="s">
        <v>1187</v>
      </c>
      <c r="L2708">
        <v>23.428000000000001</v>
      </c>
      <c r="M2708">
        <v>24.916693729999999</v>
      </c>
      <c r="N2708">
        <v>25.539000000000001</v>
      </c>
      <c r="O2708">
        <v>23.446212549999998</v>
      </c>
      <c r="P2708">
        <v>25.093</v>
      </c>
      <c r="Q2708" s="86">
        <v>45821</v>
      </c>
      <c r="R2708">
        <v>5</v>
      </c>
      <c r="S2708">
        <v>1.1200000000000001</v>
      </c>
      <c r="T2708">
        <v>1</v>
      </c>
      <c r="V2708" t="s">
        <v>6512</v>
      </c>
      <c r="W2708">
        <v>7</v>
      </c>
      <c r="X2708" s="86">
        <v>45777</v>
      </c>
      <c r="Y2708">
        <v>5</v>
      </c>
      <c r="Z2708" s="86">
        <v>45777</v>
      </c>
      <c r="AA2708">
        <v>3</v>
      </c>
      <c r="AB2708">
        <v>3</v>
      </c>
      <c r="AC2708" t="s">
        <v>156</v>
      </c>
    </row>
    <row r="2709" spans="1:29" x14ac:dyDescent="0.2">
      <c r="A2709" t="s">
        <v>6513</v>
      </c>
      <c r="B2709" t="s">
        <v>6514</v>
      </c>
      <c r="C2709" t="s">
        <v>6513</v>
      </c>
      <c r="D2709" t="s">
        <v>84</v>
      </c>
      <c r="E2709" t="s">
        <v>89</v>
      </c>
      <c r="F2709" t="s">
        <v>642</v>
      </c>
      <c r="G2709" t="s">
        <v>90</v>
      </c>
      <c r="I2709" t="s">
        <v>91</v>
      </c>
      <c r="J2709" t="s">
        <v>5571</v>
      </c>
      <c r="K2709" t="s">
        <v>6503</v>
      </c>
      <c r="M2709">
        <v>18.413218910000001</v>
      </c>
      <c r="O2709">
        <v>19.996338569999999</v>
      </c>
      <c r="Q2709" s="86">
        <v>45434</v>
      </c>
      <c r="S2709">
        <v>1.1100000000000001</v>
      </c>
      <c r="T2709">
        <v>1</v>
      </c>
      <c r="V2709" t="s">
        <v>6515</v>
      </c>
      <c r="Y2709">
        <v>5</v>
      </c>
      <c r="Z2709" s="86">
        <v>45777</v>
      </c>
      <c r="AA2709">
        <v>3</v>
      </c>
      <c r="AB2709">
        <v>3</v>
      </c>
      <c r="AC2709" t="s">
        <v>156</v>
      </c>
    </row>
    <row r="2710" spans="1:29" x14ac:dyDescent="0.2">
      <c r="A2710" t="s">
        <v>6516</v>
      </c>
      <c r="B2710" t="s">
        <v>6517</v>
      </c>
      <c r="C2710" t="s">
        <v>6516</v>
      </c>
      <c r="D2710" t="s">
        <v>84</v>
      </c>
      <c r="E2710" t="s">
        <v>116</v>
      </c>
      <c r="G2710" t="s">
        <v>90</v>
      </c>
      <c r="I2710" t="s">
        <v>91</v>
      </c>
      <c r="J2710" t="s">
        <v>5571</v>
      </c>
      <c r="K2710" t="s">
        <v>1716</v>
      </c>
      <c r="L2710">
        <v>19.783000000000001</v>
      </c>
      <c r="M2710">
        <v>19.318635270000001</v>
      </c>
      <c r="N2710">
        <v>20.050999999999998</v>
      </c>
      <c r="O2710">
        <v>16.27836769</v>
      </c>
      <c r="P2710">
        <v>16.423999999999999</v>
      </c>
      <c r="Q2710" s="86">
        <v>45821</v>
      </c>
      <c r="S2710">
        <v>0.14000000000000001</v>
      </c>
      <c r="T2710">
        <v>0.14000000000000001</v>
      </c>
      <c r="V2710" t="s">
        <v>6518</v>
      </c>
      <c r="W2710">
        <v>7</v>
      </c>
      <c r="X2710" s="86">
        <v>45698</v>
      </c>
      <c r="Y2710">
        <v>5</v>
      </c>
      <c r="Z2710" s="86">
        <v>45777</v>
      </c>
      <c r="AA2710">
        <v>4</v>
      </c>
      <c r="AB2710">
        <v>3</v>
      </c>
      <c r="AC2710" t="s">
        <v>156</v>
      </c>
    </row>
    <row r="2711" spans="1:29" x14ac:dyDescent="0.2">
      <c r="A2711" t="s">
        <v>6519</v>
      </c>
      <c r="B2711" t="s">
        <v>6520</v>
      </c>
      <c r="C2711" t="s">
        <v>6519</v>
      </c>
      <c r="D2711" t="s">
        <v>84</v>
      </c>
      <c r="E2711" t="s">
        <v>89</v>
      </c>
      <c r="G2711" t="s">
        <v>90</v>
      </c>
      <c r="I2711" t="s">
        <v>91</v>
      </c>
      <c r="L2711">
        <v>16.673999999999999</v>
      </c>
      <c r="M2711">
        <v>12.6542063</v>
      </c>
      <c r="N2711">
        <v>16.777999999999999</v>
      </c>
      <c r="O2711">
        <v>11.48983902</v>
      </c>
      <c r="P2711">
        <v>12.137</v>
      </c>
      <c r="Q2711" s="86">
        <v>45821</v>
      </c>
      <c r="S2711">
        <v>2.12</v>
      </c>
      <c r="W2711">
        <v>5</v>
      </c>
      <c r="X2711" s="86">
        <v>45698</v>
      </c>
      <c r="Y2711">
        <v>4</v>
      </c>
      <c r="Z2711" s="86">
        <v>45657</v>
      </c>
      <c r="AB2711">
        <v>3</v>
      </c>
      <c r="AC2711" t="s">
        <v>156</v>
      </c>
    </row>
    <row r="2712" spans="1:29" x14ac:dyDescent="0.2">
      <c r="A2712" t="s">
        <v>6521</v>
      </c>
      <c r="B2712" t="s">
        <v>6522</v>
      </c>
      <c r="C2712" t="s">
        <v>6521</v>
      </c>
      <c r="D2712" t="s">
        <v>84</v>
      </c>
      <c r="E2712" t="s">
        <v>116</v>
      </c>
      <c r="G2712" t="s">
        <v>90</v>
      </c>
      <c r="I2712" t="s">
        <v>91</v>
      </c>
      <c r="J2712" t="s">
        <v>5571</v>
      </c>
      <c r="K2712" t="s">
        <v>1236</v>
      </c>
      <c r="L2712">
        <v>11.685</v>
      </c>
      <c r="M2712">
        <v>9.8458678230000007</v>
      </c>
      <c r="N2712">
        <v>11.759</v>
      </c>
      <c r="O2712">
        <v>9.6067262410000005</v>
      </c>
      <c r="P2712">
        <v>9.6720000000000006</v>
      </c>
      <c r="Q2712" s="86">
        <v>45821</v>
      </c>
      <c r="S2712">
        <v>7.0000000000000007E-2</v>
      </c>
      <c r="T2712">
        <v>7.0000000000000007E-2</v>
      </c>
      <c r="V2712" t="s">
        <v>6523</v>
      </c>
      <c r="W2712">
        <v>6</v>
      </c>
      <c r="X2712" s="86">
        <v>45684</v>
      </c>
      <c r="Y2712">
        <v>4</v>
      </c>
      <c r="Z2712" s="86">
        <v>44897</v>
      </c>
      <c r="AA2712">
        <v>3</v>
      </c>
      <c r="AB2712">
        <v>3</v>
      </c>
      <c r="AC2712" t="s">
        <v>156</v>
      </c>
    </row>
    <row r="2713" spans="1:29" x14ac:dyDescent="0.2">
      <c r="A2713" t="s">
        <v>16200</v>
      </c>
      <c r="B2713" t="s">
        <v>16201</v>
      </c>
      <c r="C2713" t="s">
        <v>16200</v>
      </c>
      <c r="D2713" t="s">
        <v>84</v>
      </c>
      <c r="E2713" t="s">
        <v>89</v>
      </c>
      <c r="G2713" t="s">
        <v>90</v>
      </c>
      <c r="H2713" t="s">
        <v>16039</v>
      </c>
      <c r="I2713" t="s">
        <v>341</v>
      </c>
      <c r="L2713">
        <v>18.344999999999999</v>
      </c>
      <c r="M2713">
        <v>16.40675177</v>
      </c>
      <c r="N2713">
        <v>19.53</v>
      </c>
      <c r="O2713">
        <v>16.0574002</v>
      </c>
      <c r="P2713">
        <v>14.97</v>
      </c>
      <c r="Q2713" s="86">
        <v>45821</v>
      </c>
      <c r="S2713">
        <v>0.3</v>
      </c>
      <c r="W2713">
        <v>6</v>
      </c>
      <c r="X2713" s="86">
        <v>45707</v>
      </c>
      <c r="Y2713">
        <v>4</v>
      </c>
      <c r="Z2713" s="86">
        <v>45688</v>
      </c>
      <c r="AB2713">
        <v>3</v>
      </c>
      <c r="AC2713" t="s">
        <v>156</v>
      </c>
    </row>
    <row r="2714" spans="1:29" x14ac:dyDescent="0.2">
      <c r="A2714" t="s">
        <v>6524</v>
      </c>
      <c r="B2714" t="s">
        <v>6506</v>
      </c>
      <c r="C2714" t="s">
        <v>6524</v>
      </c>
      <c r="D2714" t="s">
        <v>84</v>
      </c>
      <c r="E2714" t="s">
        <v>89</v>
      </c>
      <c r="F2714" t="s">
        <v>642</v>
      </c>
      <c r="G2714" t="s">
        <v>90</v>
      </c>
      <c r="I2714" t="s">
        <v>91</v>
      </c>
      <c r="J2714" t="s">
        <v>5571</v>
      </c>
      <c r="K2714" t="s">
        <v>6503</v>
      </c>
      <c r="M2714">
        <v>22.968178080000001</v>
      </c>
      <c r="O2714">
        <v>22.560134300000001</v>
      </c>
      <c r="Q2714" s="86">
        <v>45434</v>
      </c>
      <c r="S2714">
        <v>1.1200000000000001</v>
      </c>
      <c r="T2714">
        <v>1</v>
      </c>
      <c r="V2714" t="s">
        <v>6525</v>
      </c>
      <c r="Y2714">
        <v>5</v>
      </c>
      <c r="Z2714" s="86">
        <v>45777</v>
      </c>
      <c r="AA2714">
        <v>4</v>
      </c>
      <c r="AB2714">
        <v>3</v>
      </c>
      <c r="AC2714" t="s">
        <v>156</v>
      </c>
    </row>
    <row r="2715" spans="1:29" x14ac:dyDescent="0.2">
      <c r="A2715" t="s">
        <v>6526</v>
      </c>
      <c r="B2715" t="s">
        <v>6527</v>
      </c>
      <c r="C2715" t="s">
        <v>6526</v>
      </c>
      <c r="D2715" t="s">
        <v>84</v>
      </c>
      <c r="E2715" t="s">
        <v>116</v>
      </c>
      <c r="F2715" t="s">
        <v>642</v>
      </c>
      <c r="G2715" t="s">
        <v>90</v>
      </c>
      <c r="I2715" t="s">
        <v>91</v>
      </c>
      <c r="J2715" t="s">
        <v>5571</v>
      </c>
      <c r="K2715" t="s">
        <v>199</v>
      </c>
      <c r="L2715">
        <v>10.414</v>
      </c>
      <c r="M2715">
        <v>10.946718199999999</v>
      </c>
      <c r="N2715">
        <v>11.465999999999999</v>
      </c>
      <c r="O2715">
        <v>9.5220590840000003</v>
      </c>
      <c r="P2715">
        <v>7.899</v>
      </c>
      <c r="Q2715" s="86">
        <v>45821</v>
      </c>
      <c r="S2715">
        <v>7.0000000000000007E-2</v>
      </c>
      <c r="T2715">
        <v>7.0000000000000007E-2</v>
      </c>
      <c r="V2715" t="s">
        <v>6528</v>
      </c>
      <c r="W2715">
        <v>5</v>
      </c>
      <c r="X2715" s="86">
        <v>45322</v>
      </c>
      <c r="Y2715">
        <v>3</v>
      </c>
      <c r="Z2715" s="86">
        <v>45688</v>
      </c>
      <c r="AA2715">
        <v>3</v>
      </c>
      <c r="AB2715">
        <v>3</v>
      </c>
      <c r="AC2715" t="s">
        <v>156</v>
      </c>
    </row>
    <row r="2716" spans="1:29" x14ac:dyDescent="0.2">
      <c r="A2716" t="s">
        <v>6529</v>
      </c>
      <c r="B2716" t="s">
        <v>6530</v>
      </c>
      <c r="C2716" t="s">
        <v>6529</v>
      </c>
      <c r="D2716" t="s">
        <v>84</v>
      </c>
      <c r="E2716" t="s">
        <v>89</v>
      </c>
      <c r="F2716" t="s">
        <v>117</v>
      </c>
      <c r="G2716" t="s">
        <v>90</v>
      </c>
      <c r="I2716" t="s">
        <v>118</v>
      </c>
      <c r="J2716" t="s">
        <v>5571</v>
      </c>
      <c r="K2716" t="s">
        <v>2652</v>
      </c>
      <c r="L2716">
        <v>13.702999999999999</v>
      </c>
      <c r="M2716">
        <v>13.15836822</v>
      </c>
      <c r="N2716">
        <v>13.368</v>
      </c>
      <c r="O2716">
        <v>10.47850126</v>
      </c>
      <c r="P2716">
        <v>8.9239999999999995</v>
      </c>
      <c r="Q2716" s="86">
        <v>45821</v>
      </c>
      <c r="R2716">
        <v>5</v>
      </c>
      <c r="S2716">
        <v>1.79</v>
      </c>
      <c r="T2716">
        <v>1.5</v>
      </c>
      <c r="V2716" t="s">
        <v>6531</v>
      </c>
      <c r="W2716">
        <v>6</v>
      </c>
      <c r="X2716" s="86">
        <v>45706</v>
      </c>
      <c r="Y2716">
        <v>4</v>
      </c>
      <c r="Z2716" s="86">
        <v>45000</v>
      </c>
      <c r="AA2716">
        <v>3</v>
      </c>
      <c r="AB2716">
        <v>3</v>
      </c>
      <c r="AC2716" t="s">
        <v>156</v>
      </c>
    </row>
    <row r="2717" spans="1:29" x14ac:dyDescent="0.2">
      <c r="A2717" t="s">
        <v>6532</v>
      </c>
      <c r="B2717" t="s">
        <v>6533</v>
      </c>
      <c r="C2717" t="s">
        <v>6532</v>
      </c>
      <c r="D2717" t="s">
        <v>84</v>
      </c>
      <c r="E2717" t="s">
        <v>89</v>
      </c>
      <c r="F2717" t="s">
        <v>117</v>
      </c>
      <c r="G2717" t="s">
        <v>90</v>
      </c>
      <c r="I2717" t="s">
        <v>91</v>
      </c>
      <c r="J2717" t="s">
        <v>5571</v>
      </c>
      <c r="K2717" t="s">
        <v>688</v>
      </c>
      <c r="L2717">
        <v>20.599</v>
      </c>
      <c r="M2717">
        <v>14.56557789</v>
      </c>
      <c r="N2717">
        <v>20.777000000000001</v>
      </c>
      <c r="O2717">
        <v>11.84935099</v>
      </c>
      <c r="P2717">
        <v>12.13</v>
      </c>
      <c r="Q2717" s="86">
        <v>45821</v>
      </c>
      <c r="S2717">
        <v>0.55000000000000004</v>
      </c>
      <c r="T2717">
        <v>0.55000000000000004</v>
      </c>
      <c r="V2717" t="s">
        <v>6534</v>
      </c>
      <c r="W2717">
        <v>6</v>
      </c>
      <c r="X2717" s="86">
        <v>45747</v>
      </c>
      <c r="Y2717">
        <v>4</v>
      </c>
      <c r="Z2717" s="86">
        <v>45747</v>
      </c>
      <c r="AA2717">
        <v>3</v>
      </c>
      <c r="AB2717">
        <v>3</v>
      </c>
      <c r="AC2717" t="s">
        <v>156</v>
      </c>
    </row>
    <row r="2718" spans="1:29" x14ac:dyDescent="0.2">
      <c r="A2718" t="s">
        <v>6535</v>
      </c>
      <c r="B2718" t="s">
        <v>6536</v>
      </c>
      <c r="C2718" t="s">
        <v>6535</v>
      </c>
      <c r="D2718" t="s">
        <v>84</v>
      </c>
      <c r="E2718" t="s">
        <v>89</v>
      </c>
      <c r="G2718" t="s">
        <v>90</v>
      </c>
      <c r="I2718" t="s">
        <v>118</v>
      </c>
      <c r="L2718">
        <v>23.417000000000002</v>
      </c>
      <c r="M2718">
        <v>24.90437682</v>
      </c>
      <c r="N2718">
        <v>25.524000000000001</v>
      </c>
      <c r="O2718">
        <v>23.435346590000002</v>
      </c>
      <c r="P2718">
        <v>25.077999999999999</v>
      </c>
      <c r="Q2718" s="86">
        <v>45821</v>
      </c>
      <c r="S2718">
        <v>1.61</v>
      </c>
      <c r="W2718">
        <v>7</v>
      </c>
      <c r="X2718" s="86">
        <v>45777</v>
      </c>
      <c r="Y2718">
        <v>5</v>
      </c>
      <c r="Z2718" s="86">
        <v>45777</v>
      </c>
      <c r="AB2718">
        <v>3</v>
      </c>
      <c r="AC2718" t="s">
        <v>156</v>
      </c>
    </row>
    <row r="2719" spans="1:29" x14ac:dyDescent="0.2">
      <c r="A2719" t="s">
        <v>6537</v>
      </c>
      <c r="B2719" t="s">
        <v>6538</v>
      </c>
      <c r="C2719" t="s">
        <v>6537</v>
      </c>
      <c r="D2719" t="s">
        <v>84</v>
      </c>
      <c r="E2719" t="s">
        <v>116</v>
      </c>
      <c r="F2719" t="s">
        <v>117</v>
      </c>
      <c r="G2719" t="s">
        <v>90</v>
      </c>
      <c r="I2719" t="s">
        <v>91</v>
      </c>
      <c r="J2719" t="s">
        <v>5571</v>
      </c>
      <c r="K2719" t="s">
        <v>1716</v>
      </c>
      <c r="L2719">
        <v>13.523999999999999</v>
      </c>
      <c r="M2719">
        <v>13.7836672</v>
      </c>
      <c r="N2719">
        <v>13.223000000000001</v>
      </c>
      <c r="O2719">
        <v>11.61477537</v>
      </c>
      <c r="P2719">
        <v>11.750999999999999</v>
      </c>
      <c r="Q2719" s="86">
        <v>45821</v>
      </c>
      <c r="S2719">
        <v>0.14000000000000001</v>
      </c>
      <c r="T2719">
        <v>0.14000000000000001</v>
      </c>
      <c r="V2719" t="s">
        <v>6539</v>
      </c>
      <c r="W2719">
        <v>6</v>
      </c>
      <c r="X2719" s="86">
        <v>45626</v>
      </c>
      <c r="Y2719">
        <v>4</v>
      </c>
      <c r="Z2719" s="86">
        <v>45777</v>
      </c>
      <c r="AA2719">
        <v>3</v>
      </c>
      <c r="AB2719">
        <v>3</v>
      </c>
      <c r="AC2719" t="s">
        <v>156</v>
      </c>
    </row>
    <row r="2720" spans="1:29" x14ac:dyDescent="0.2">
      <c r="A2720" t="s">
        <v>6540</v>
      </c>
      <c r="B2720" t="s">
        <v>6541</v>
      </c>
      <c r="C2720" t="s">
        <v>6540</v>
      </c>
      <c r="D2720" t="s">
        <v>84</v>
      </c>
      <c r="E2720" t="s">
        <v>982</v>
      </c>
      <c r="F2720" t="s">
        <v>642</v>
      </c>
      <c r="G2720" t="s">
        <v>90</v>
      </c>
      <c r="I2720" t="s">
        <v>91</v>
      </c>
      <c r="J2720" t="s">
        <v>5571</v>
      </c>
      <c r="K2720" t="s">
        <v>778</v>
      </c>
      <c r="L2720">
        <v>0.65700000000000003</v>
      </c>
      <c r="M2720">
        <v>0.60711370600000003</v>
      </c>
      <c r="N2720">
        <v>0.374</v>
      </c>
      <c r="O2720">
        <v>0.113483166</v>
      </c>
      <c r="P2720">
        <v>0.10199999999999999</v>
      </c>
      <c r="Q2720" s="86">
        <v>45821</v>
      </c>
      <c r="S2720">
        <v>0.13</v>
      </c>
      <c r="T2720">
        <v>0.13</v>
      </c>
      <c r="V2720" t="s">
        <v>6542</v>
      </c>
      <c r="W2720">
        <v>1</v>
      </c>
      <c r="X2720" s="86">
        <v>45747</v>
      </c>
      <c r="Y2720">
        <v>1</v>
      </c>
      <c r="Z2720" s="86">
        <v>45747</v>
      </c>
      <c r="AA2720">
        <v>1</v>
      </c>
      <c r="AB2720">
        <v>1</v>
      </c>
      <c r="AC2720" t="s">
        <v>124</v>
      </c>
    </row>
    <row r="2721" spans="1:29" x14ac:dyDescent="0.2">
      <c r="A2721" t="s">
        <v>6543</v>
      </c>
      <c r="B2721" t="s">
        <v>6544</v>
      </c>
      <c r="C2721" t="s">
        <v>6543</v>
      </c>
      <c r="D2721" t="s">
        <v>84</v>
      </c>
      <c r="E2721" t="s">
        <v>982</v>
      </c>
      <c r="G2721" t="s">
        <v>90</v>
      </c>
      <c r="I2721" t="s">
        <v>91</v>
      </c>
      <c r="J2721" t="s">
        <v>5571</v>
      </c>
      <c r="K2721" t="s">
        <v>778</v>
      </c>
      <c r="L2721">
        <v>0.65900000000000003</v>
      </c>
      <c r="M2721">
        <v>0.60869008300000005</v>
      </c>
      <c r="N2721">
        <v>0.374</v>
      </c>
      <c r="O2721">
        <v>0.11370689</v>
      </c>
      <c r="P2721">
        <v>0.10299999999999999</v>
      </c>
      <c r="Q2721" s="86">
        <v>45821</v>
      </c>
      <c r="S2721">
        <v>0.1</v>
      </c>
      <c r="T2721">
        <v>0.1</v>
      </c>
      <c r="V2721" t="s">
        <v>6545</v>
      </c>
      <c r="W2721">
        <v>1</v>
      </c>
      <c r="X2721" s="86">
        <v>45747</v>
      </c>
      <c r="Y2721">
        <v>1</v>
      </c>
      <c r="Z2721" s="86">
        <v>45747</v>
      </c>
      <c r="AA2721">
        <v>1</v>
      </c>
      <c r="AB2721">
        <v>1</v>
      </c>
      <c r="AC2721" t="s">
        <v>124</v>
      </c>
    </row>
    <row r="2722" spans="1:29" x14ac:dyDescent="0.2">
      <c r="A2722" t="s">
        <v>6546</v>
      </c>
      <c r="B2722" t="s">
        <v>6547</v>
      </c>
      <c r="C2722" t="s">
        <v>6546</v>
      </c>
      <c r="D2722" t="s">
        <v>84</v>
      </c>
      <c r="E2722" t="s">
        <v>116</v>
      </c>
      <c r="F2722" t="s">
        <v>117</v>
      </c>
      <c r="G2722" t="s">
        <v>90</v>
      </c>
      <c r="I2722" t="s">
        <v>118</v>
      </c>
      <c r="J2722" t="s">
        <v>5571</v>
      </c>
      <c r="K2722" t="s">
        <v>688</v>
      </c>
      <c r="L2722">
        <v>14.33</v>
      </c>
      <c r="M2722">
        <v>14.749917249999999</v>
      </c>
      <c r="N2722">
        <v>14.02</v>
      </c>
      <c r="O2722">
        <v>13.226019920000001</v>
      </c>
      <c r="P2722">
        <v>14.502000000000001</v>
      </c>
      <c r="Q2722" s="86">
        <v>45821</v>
      </c>
      <c r="S2722">
        <v>0.15</v>
      </c>
      <c r="T2722">
        <v>0.15</v>
      </c>
      <c r="V2722" t="s">
        <v>6548</v>
      </c>
      <c r="W2722">
        <v>6</v>
      </c>
      <c r="X2722" s="86">
        <v>45747</v>
      </c>
      <c r="Y2722">
        <v>4</v>
      </c>
      <c r="Z2722" s="86">
        <v>45747</v>
      </c>
      <c r="AA2722">
        <v>3</v>
      </c>
      <c r="AB2722">
        <v>3</v>
      </c>
      <c r="AC2722" t="s">
        <v>156</v>
      </c>
    </row>
    <row r="2723" spans="1:29" x14ac:dyDescent="0.2">
      <c r="A2723" t="s">
        <v>6549</v>
      </c>
      <c r="B2723" t="s">
        <v>6550</v>
      </c>
      <c r="C2723" t="s">
        <v>6549</v>
      </c>
      <c r="D2723" t="s">
        <v>84</v>
      </c>
      <c r="E2723" t="s">
        <v>89</v>
      </c>
      <c r="G2723" t="s">
        <v>90</v>
      </c>
      <c r="H2723" t="s">
        <v>6551</v>
      </c>
      <c r="I2723" t="s">
        <v>91</v>
      </c>
      <c r="L2723">
        <v>0.64900000000000002</v>
      </c>
      <c r="M2723">
        <v>0.59987646800000005</v>
      </c>
      <c r="N2723">
        <v>0.377</v>
      </c>
      <c r="O2723">
        <v>0.107523121</v>
      </c>
      <c r="P2723">
        <v>0.10299999999999999</v>
      </c>
      <c r="Q2723" s="86">
        <v>45821</v>
      </c>
      <c r="S2723">
        <v>0.1</v>
      </c>
      <c r="W2723">
        <v>1</v>
      </c>
      <c r="X2723" s="86">
        <v>45747</v>
      </c>
      <c r="Y2723">
        <v>1</v>
      </c>
      <c r="Z2723" s="86">
        <v>45747</v>
      </c>
      <c r="AB2723">
        <v>1</v>
      </c>
      <c r="AC2723" t="s">
        <v>124</v>
      </c>
    </row>
    <row r="2724" spans="1:29" x14ac:dyDescent="0.2">
      <c r="A2724" t="s">
        <v>6552</v>
      </c>
      <c r="B2724" t="s">
        <v>6553</v>
      </c>
      <c r="C2724" t="s">
        <v>6552</v>
      </c>
      <c r="D2724" t="s">
        <v>84</v>
      </c>
      <c r="E2724" t="s">
        <v>116</v>
      </c>
      <c r="G2724" t="s">
        <v>90</v>
      </c>
      <c r="I2724" t="s">
        <v>91</v>
      </c>
      <c r="J2724" t="s">
        <v>5571</v>
      </c>
      <c r="L2724">
        <v>7.85</v>
      </c>
      <c r="M2724">
        <v>8.3814465610000006</v>
      </c>
      <c r="N2724">
        <v>8.7929999999999993</v>
      </c>
      <c r="O2724">
        <v>7.500478255</v>
      </c>
      <c r="P2724">
        <v>6.5590000000000002</v>
      </c>
      <c r="Q2724" s="86">
        <v>45821</v>
      </c>
      <c r="S2724">
        <v>0.1</v>
      </c>
      <c r="T2724">
        <v>0.1</v>
      </c>
      <c r="V2724" t="s">
        <v>6554</v>
      </c>
      <c r="W2724">
        <v>4</v>
      </c>
      <c r="X2724" s="86">
        <v>45747</v>
      </c>
      <c r="Y2724">
        <v>3</v>
      </c>
      <c r="Z2724" s="86">
        <v>45747</v>
      </c>
      <c r="AA2724">
        <v>2</v>
      </c>
      <c r="AB2724">
        <v>3</v>
      </c>
      <c r="AC2724" t="s">
        <v>156</v>
      </c>
    </row>
    <row r="2725" spans="1:29" x14ac:dyDescent="0.2">
      <c r="A2725" t="s">
        <v>6555</v>
      </c>
      <c r="B2725" t="s">
        <v>6556</v>
      </c>
      <c r="C2725" t="s">
        <v>6555</v>
      </c>
      <c r="D2725" t="s">
        <v>84</v>
      </c>
      <c r="E2725" t="s">
        <v>116</v>
      </c>
      <c r="G2725" t="s">
        <v>90</v>
      </c>
      <c r="I2725" t="s">
        <v>341</v>
      </c>
      <c r="J2725" t="s">
        <v>5571</v>
      </c>
      <c r="L2725">
        <v>19.047999999999998</v>
      </c>
      <c r="M2725">
        <v>15.16910657</v>
      </c>
      <c r="N2725">
        <v>18.709</v>
      </c>
      <c r="O2725">
        <v>12.31521792</v>
      </c>
      <c r="P2725">
        <v>11.012</v>
      </c>
      <c r="Q2725" s="86">
        <v>45821</v>
      </c>
      <c r="S2725">
        <v>0.55000000000000004</v>
      </c>
      <c r="T2725">
        <v>0.55000000000000004</v>
      </c>
      <c r="V2725" t="s">
        <v>6557</v>
      </c>
      <c r="W2725">
        <v>6</v>
      </c>
      <c r="X2725" s="86">
        <v>45535</v>
      </c>
      <c r="Y2725">
        <v>4</v>
      </c>
      <c r="Z2725" s="86">
        <v>45747</v>
      </c>
      <c r="AA2725">
        <v>3</v>
      </c>
      <c r="AB2725">
        <v>3</v>
      </c>
      <c r="AC2725" t="s">
        <v>156</v>
      </c>
    </row>
    <row r="2726" spans="1:29" x14ac:dyDescent="0.2">
      <c r="A2726" t="s">
        <v>6558</v>
      </c>
      <c r="B2726" t="s">
        <v>6559</v>
      </c>
      <c r="C2726" t="s">
        <v>6558</v>
      </c>
      <c r="D2726" t="s">
        <v>84</v>
      </c>
      <c r="E2726" t="s">
        <v>116</v>
      </c>
      <c r="F2726" t="s">
        <v>117</v>
      </c>
      <c r="G2726" t="s">
        <v>90</v>
      </c>
      <c r="I2726" t="s">
        <v>91</v>
      </c>
      <c r="J2726" t="s">
        <v>5571</v>
      </c>
      <c r="K2726" t="s">
        <v>1716</v>
      </c>
      <c r="L2726">
        <v>22.821999999999999</v>
      </c>
      <c r="M2726">
        <v>24.170371620000001</v>
      </c>
      <c r="N2726">
        <v>24.762</v>
      </c>
      <c r="O2726">
        <v>21.773907659999999</v>
      </c>
      <c r="P2726">
        <v>21.797000000000001</v>
      </c>
      <c r="Q2726" s="86">
        <v>45821</v>
      </c>
      <c r="S2726">
        <v>0.14000000000000001</v>
      </c>
      <c r="T2726">
        <v>0.14000000000000001</v>
      </c>
      <c r="V2726" t="s">
        <v>6560</v>
      </c>
      <c r="W2726">
        <v>7</v>
      </c>
      <c r="X2726" s="86">
        <v>45777</v>
      </c>
      <c r="Y2726">
        <v>5</v>
      </c>
      <c r="Z2726" s="86">
        <v>45777</v>
      </c>
      <c r="AA2726">
        <v>4</v>
      </c>
      <c r="AB2726">
        <v>3</v>
      </c>
      <c r="AC2726" t="s">
        <v>156</v>
      </c>
    </row>
    <row r="2727" spans="1:29" x14ac:dyDescent="0.2">
      <c r="A2727" t="s">
        <v>6561</v>
      </c>
      <c r="B2727" t="s">
        <v>6562</v>
      </c>
      <c r="C2727" t="s">
        <v>6561</v>
      </c>
      <c r="D2727" t="s">
        <v>84</v>
      </c>
      <c r="E2727" t="s">
        <v>116</v>
      </c>
      <c r="G2727" t="s">
        <v>90</v>
      </c>
      <c r="I2727" t="s">
        <v>118</v>
      </c>
      <c r="J2727" t="s">
        <v>5571</v>
      </c>
      <c r="L2727">
        <v>6.34</v>
      </c>
      <c r="M2727">
        <v>6.9346971990000004</v>
      </c>
      <c r="N2727">
        <v>7.3440000000000003</v>
      </c>
      <c r="O2727">
        <v>6.4760434509999998</v>
      </c>
      <c r="P2727">
        <v>5.0549999999999997</v>
      </c>
      <c r="Q2727" s="86">
        <v>45821</v>
      </c>
      <c r="S2727">
        <v>0.25</v>
      </c>
      <c r="T2727">
        <v>0.25</v>
      </c>
      <c r="W2727">
        <v>4</v>
      </c>
      <c r="X2727" s="86">
        <v>45747</v>
      </c>
      <c r="Y2727">
        <v>3</v>
      </c>
      <c r="Z2727" s="86">
        <v>45747</v>
      </c>
      <c r="AA2727">
        <v>2</v>
      </c>
      <c r="AB2727">
        <v>3</v>
      </c>
      <c r="AC2727" t="s">
        <v>156</v>
      </c>
    </row>
    <row r="2728" spans="1:29" x14ac:dyDescent="0.2">
      <c r="A2728" t="s">
        <v>6563</v>
      </c>
      <c r="B2728" t="s">
        <v>6564</v>
      </c>
      <c r="C2728" t="s">
        <v>6563</v>
      </c>
      <c r="D2728" t="s">
        <v>84</v>
      </c>
      <c r="E2728" t="s">
        <v>116</v>
      </c>
      <c r="F2728" t="s">
        <v>117</v>
      </c>
      <c r="G2728" t="s">
        <v>90</v>
      </c>
      <c r="I2728" t="s">
        <v>341</v>
      </c>
      <c r="J2728" t="s">
        <v>5571</v>
      </c>
      <c r="K2728" t="s">
        <v>6446</v>
      </c>
      <c r="L2728">
        <v>6.1059999999999999</v>
      </c>
      <c r="M2728">
        <v>5.903312229</v>
      </c>
      <c r="N2728">
        <v>7.0640000000000001</v>
      </c>
      <c r="O2728">
        <v>6.3471472440000003</v>
      </c>
      <c r="P2728">
        <v>7.4320000000000004</v>
      </c>
      <c r="Q2728" s="86">
        <v>45821</v>
      </c>
      <c r="S2728">
        <v>0.15</v>
      </c>
      <c r="T2728">
        <v>0.15</v>
      </c>
      <c r="V2728" t="s">
        <v>6565</v>
      </c>
      <c r="W2728">
        <v>4</v>
      </c>
      <c r="X2728" s="86">
        <v>45473</v>
      </c>
      <c r="Y2728">
        <v>3</v>
      </c>
      <c r="Z2728" s="86">
        <v>45747</v>
      </c>
      <c r="AA2728">
        <v>3</v>
      </c>
      <c r="AB2728">
        <v>3</v>
      </c>
      <c r="AC2728" t="s">
        <v>156</v>
      </c>
    </row>
    <row r="2729" spans="1:29" x14ac:dyDescent="0.2">
      <c r="A2729" t="s">
        <v>6566</v>
      </c>
      <c r="B2729" t="s">
        <v>6567</v>
      </c>
      <c r="C2729" t="s">
        <v>6566</v>
      </c>
      <c r="D2729" t="s">
        <v>84</v>
      </c>
      <c r="F2729" t="s">
        <v>642</v>
      </c>
      <c r="G2729" t="s">
        <v>90</v>
      </c>
      <c r="K2729" t="s">
        <v>1772</v>
      </c>
      <c r="L2729">
        <v>7.3719999999999999</v>
      </c>
      <c r="M2729">
        <v>7.3807724449999998</v>
      </c>
      <c r="N2729">
        <v>7.9960000000000004</v>
      </c>
      <c r="O2729">
        <v>6.8298790870000001</v>
      </c>
      <c r="P2729">
        <v>7.0659999999999998</v>
      </c>
      <c r="Q2729" s="86">
        <v>45821</v>
      </c>
      <c r="S2729">
        <v>0.33</v>
      </c>
      <c r="V2729" t="s">
        <v>6568</v>
      </c>
      <c r="W2729">
        <v>4</v>
      </c>
      <c r="X2729" s="86">
        <v>45706</v>
      </c>
      <c r="Y2729">
        <v>3</v>
      </c>
      <c r="Z2729" s="86">
        <v>45688</v>
      </c>
      <c r="AB2729">
        <v>3</v>
      </c>
      <c r="AC2729" t="s">
        <v>156</v>
      </c>
    </row>
    <row r="2730" spans="1:29" x14ac:dyDescent="0.2">
      <c r="A2730" t="s">
        <v>6569</v>
      </c>
      <c r="B2730" t="s">
        <v>6570</v>
      </c>
      <c r="C2730" t="s">
        <v>6569</v>
      </c>
      <c r="D2730" t="s">
        <v>84</v>
      </c>
      <c r="E2730" t="s">
        <v>116</v>
      </c>
      <c r="G2730" t="s">
        <v>90</v>
      </c>
      <c r="H2730" t="s">
        <v>196</v>
      </c>
      <c r="L2730">
        <v>15.291</v>
      </c>
      <c r="M2730">
        <v>13.33230612</v>
      </c>
      <c r="N2730">
        <v>15.678000000000001</v>
      </c>
      <c r="O2730">
        <v>11.79276394</v>
      </c>
      <c r="P2730">
        <v>9.8960000000000008</v>
      </c>
      <c r="Q2730" s="86">
        <v>45821</v>
      </c>
      <c r="S2730">
        <v>0.4</v>
      </c>
      <c r="W2730">
        <v>6</v>
      </c>
      <c r="X2730" s="86">
        <v>45473</v>
      </c>
      <c r="Y2730">
        <v>4</v>
      </c>
      <c r="Z2730" s="86">
        <v>45747</v>
      </c>
      <c r="AB2730">
        <v>3</v>
      </c>
      <c r="AC2730" t="s">
        <v>156</v>
      </c>
    </row>
    <row r="2731" spans="1:29" x14ac:dyDescent="0.2">
      <c r="A2731" t="s">
        <v>6571</v>
      </c>
      <c r="B2731" t="s">
        <v>6572</v>
      </c>
      <c r="C2731" t="s">
        <v>6571</v>
      </c>
      <c r="D2731" t="s">
        <v>84</v>
      </c>
      <c r="E2731" t="s">
        <v>300</v>
      </c>
      <c r="F2731" t="s">
        <v>117</v>
      </c>
      <c r="G2731" t="s">
        <v>90</v>
      </c>
      <c r="I2731" t="s">
        <v>91</v>
      </c>
      <c r="J2731" t="s">
        <v>5571</v>
      </c>
      <c r="K2731" t="s">
        <v>688</v>
      </c>
      <c r="L2731">
        <v>33.622</v>
      </c>
      <c r="M2731">
        <v>33.05492315</v>
      </c>
      <c r="N2731">
        <v>32.195</v>
      </c>
      <c r="O2731">
        <v>29.450827790000002</v>
      </c>
      <c r="P2731">
        <v>28.725000000000001</v>
      </c>
      <c r="Q2731" s="86">
        <v>45821</v>
      </c>
      <c r="T2731">
        <v>0.2</v>
      </c>
      <c r="V2731" t="s">
        <v>6573</v>
      </c>
      <c r="W2731">
        <v>6</v>
      </c>
      <c r="X2731" s="86">
        <v>45412</v>
      </c>
      <c r="Y2731">
        <v>6</v>
      </c>
      <c r="Z2731" s="86">
        <v>45747</v>
      </c>
      <c r="AA2731">
        <v>4</v>
      </c>
      <c r="AB2731">
        <v>4</v>
      </c>
      <c r="AC2731" t="s">
        <v>127</v>
      </c>
    </row>
    <row r="2732" spans="1:29" x14ac:dyDescent="0.2">
      <c r="A2732" t="s">
        <v>6574</v>
      </c>
      <c r="B2732" t="s">
        <v>6575</v>
      </c>
      <c r="C2732" t="s">
        <v>6574</v>
      </c>
      <c r="D2732" t="s">
        <v>84</v>
      </c>
      <c r="E2732" t="s">
        <v>89</v>
      </c>
      <c r="F2732" t="s">
        <v>642</v>
      </c>
      <c r="G2732" t="s">
        <v>90</v>
      </c>
      <c r="I2732" t="s">
        <v>91</v>
      </c>
      <c r="J2732" t="s">
        <v>5571</v>
      </c>
      <c r="K2732" t="s">
        <v>2339</v>
      </c>
      <c r="L2732">
        <v>19.734000000000002</v>
      </c>
      <c r="M2732">
        <v>16.626876429999999</v>
      </c>
      <c r="N2732">
        <v>20.462</v>
      </c>
      <c r="O2732">
        <v>15.60432971</v>
      </c>
      <c r="P2732">
        <v>19.603999999999999</v>
      </c>
      <c r="Q2732" s="86">
        <v>45821</v>
      </c>
      <c r="R2732">
        <v>5</v>
      </c>
      <c r="S2732">
        <v>1.7</v>
      </c>
      <c r="T2732">
        <v>1.25</v>
      </c>
      <c r="V2732" t="s">
        <v>6576</v>
      </c>
      <c r="W2732">
        <v>6</v>
      </c>
      <c r="X2732" s="86">
        <v>45708</v>
      </c>
      <c r="Y2732">
        <v>5</v>
      </c>
      <c r="Z2732" s="86">
        <v>45658</v>
      </c>
      <c r="AA2732">
        <v>3</v>
      </c>
      <c r="AB2732">
        <v>3</v>
      </c>
      <c r="AC2732" t="s">
        <v>156</v>
      </c>
    </row>
    <row r="2733" spans="1:29" x14ac:dyDescent="0.2">
      <c r="A2733" t="s">
        <v>6577</v>
      </c>
      <c r="B2733" t="s">
        <v>6578</v>
      </c>
      <c r="C2733" t="s">
        <v>6577</v>
      </c>
      <c r="D2733" t="s">
        <v>84</v>
      </c>
      <c r="E2733" t="s">
        <v>89</v>
      </c>
      <c r="F2733" t="s">
        <v>642</v>
      </c>
      <c r="G2733" t="s">
        <v>90</v>
      </c>
      <c r="I2733" t="s">
        <v>91</v>
      </c>
      <c r="J2733" t="s">
        <v>5571</v>
      </c>
      <c r="K2733" t="s">
        <v>5662</v>
      </c>
      <c r="L2733">
        <v>7.1130000000000004</v>
      </c>
      <c r="M2733">
        <v>7.5067112030000001</v>
      </c>
      <c r="N2733">
        <v>7.9020000000000001</v>
      </c>
      <c r="O2733">
        <v>4.249187</v>
      </c>
      <c r="P2733">
        <v>2.7029999999999998</v>
      </c>
      <c r="Q2733" s="86">
        <v>45821</v>
      </c>
      <c r="S2733">
        <v>0.55000000000000004</v>
      </c>
      <c r="T2733">
        <v>0.55000000000000004</v>
      </c>
      <c r="V2733" t="s">
        <v>6579</v>
      </c>
      <c r="W2733">
        <v>4</v>
      </c>
      <c r="X2733" s="86">
        <v>45747</v>
      </c>
      <c r="Y2733">
        <v>3</v>
      </c>
      <c r="Z2733" s="86">
        <v>45747</v>
      </c>
      <c r="AA2733">
        <v>2</v>
      </c>
      <c r="AB2733">
        <v>3</v>
      </c>
      <c r="AC2733" t="s">
        <v>156</v>
      </c>
    </row>
    <row r="2734" spans="1:29" x14ac:dyDescent="0.2">
      <c r="A2734" t="s">
        <v>6580</v>
      </c>
      <c r="B2734" t="s">
        <v>6581</v>
      </c>
      <c r="C2734" t="s">
        <v>6580</v>
      </c>
      <c r="D2734" t="s">
        <v>84</v>
      </c>
      <c r="E2734" t="s">
        <v>116</v>
      </c>
      <c r="G2734" t="s">
        <v>90</v>
      </c>
      <c r="I2734" t="s">
        <v>91</v>
      </c>
      <c r="J2734" t="s">
        <v>5571</v>
      </c>
      <c r="K2734" t="s">
        <v>6446</v>
      </c>
      <c r="L2734">
        <v>17.896999999999998</v>
      </c>
      <c r="M2734">
        <v>17.921460329999999</v>
      </c>
      <c r="N2734">
        <v>19.454999999999998</v>
      </c>
      <c r="O2734">
        <v>13.796027049999999</v>
      </c>
      <c r="P2734">
        <v>12.143000000000001</v>
      </c>
      <c r="Q2734" s="86">
        <v>45821</v>
      </c>
      <c r="S2734">
        <v>0.55000000000000004</v>
      </c>
      <c r="T2734">
        <v>0.55000000000000004</v>
      </c>
      <c r="V2734" t="s">
        <v>6582</v>
      </c>
      <c r="W2734">
        <v>6</v>
      </c>
      <c r="X2734" s="86">
        <v>45698</v>
      </c>
      <c r="Y2734">
        <v>4</v>
      </c>
      <c r="Z2734" s="86">
        <v>45747</v>
      </c>
      <c r="AA2734">
        <v>3</v>
      </c>
      <c r="AB2734">
        <v>3</v>
      </c>
      <c r="AC2734" t="s">
        <v>156</v>
      </c>
    </row>
    <row r="2735" spans="1:29" x14ac:dyDescent="0.2">
      <c r="A2735" t="s">
        <v>6583</v>
      </c>
      <c r="B2735" t="s">
        <v>6584</v>
      </c>
      <c r="C2735" t="s">
        <v>6583</v>
      </c>
      <c r="D2735" t="s">
        <v>84</v>
      </c>
      <c r="E2735" t="s">
        <v>116</v>
      </c>
      <c r="F2735" t="s">
        <v>117</v>
      </c>
      <c r="G2735" t="s">
        <v>90</v>
      </c>
      <c r="I2735" t="s">
        <v>91</v>
      </c>
      <c r="J2735" t="s">
        <v>5571</v>
      </c>
      <c r="K2735" t="s">
        <v>6446</v>
      </c>
      <c r="L2735">
        <v>8.5690000000000008</v>
      </c>
      <c r="M2735">
        <v>11.44656762</v>
      </c>
      <c r="N2735">
        <v>9.9209999999999994</v>
      </c>
      <c r="O2735">
        <v>6.8811455510000004</v>
      </c>
      <c r="P2735">
        <v>3.58</v>
      </c>
      <c r="Q2735" s="86">
        <v>45821</v>
      </c>
      <c r="S2735">
        <v>0.2</v>
      </c>
      <c r="T2735">
        <v>0.2</v>
      </c>
      <c r="V2735" t="s">
        <v>6585</v>
      </c>
      <c r="W2735">
        <v>4</v>
      </c>
      <c r="X2735" s="86">
        <v>45565</v>
      </c>
      <c r="Y2735">
        <v>3</v>
      </c>
      <c r="Z2735" s="86">
        <v>45747</v>
      </c>
      <c r="AA2735">
        <v>3</v>
      </c>
      <c r="AB2735">
        <v>3</v>
      </c>
      <c r="AC2735" t="s">
        <v>156</v>
      </c>
    </row>
    <row r="2736" spans="1:29" x14ac:dyDescent="0.2">
      <c r="A2736" t="s">
        <v>6586</v>
      </c>
      <c r="B2736" t="s">
        <v>6587</v>
      </c>
      <c r="C2736" t="s">
        <v>6586</v>
      </c>
      <c r="D2736" t="s">
        <v>84</v>
      </c>
      <c r="E2736" t="s">
        <v>116</v>
      </c>
      <c r="F2736" t="s">
        <v>117</v>
      </c>
      <c r="G2736" t="s">
        <v>90</v>
      </c>
      <c r="I2736" t="s">
        <v>118</v>
      </c>
      <c r="J2736" t="s">
        <v>5571</v>
      </c>
      <c r="L2736">
        <v>26.316700000000001</v>
      </c>
      <c r="M2736">
        <v>27.02514862</v>
      </c>
      <c r="N2736">
        <v>25.0749</v>
      </c>
      <c r="O2736">
        <v>23.443065279999999</v>
      </c>
      <c r="P2736">
        <v>24.021100000000001</v>
      </c>
      <c r="Q2736" s="86">
        <v>45821</v>
      </c>
      <c r="AB2736">
        <v>4</v>
      </c>
      <c r="AC2736" t="s">
        <v>127</v>
      </c>
    </row>
    <row r="2737" spans="1:29" x14ac:dyDescent="0.2">
      <c r="A2737" t="s">
        <v>6588</v>
      </c>
      <c r="B2737" t="s">
        <v>6589</v>
      </c>
      <c r="C2737" t="s">
        <v>6588</v>
      </c>
      <c r="D2737" t="s">
        <v>84</v>
      </c>
      <c r="E2737" t="s">
        <v>116</v>
      </c>
      <c r="F2737" t="s">
        <v>117</v>
      </c>
      <c r="G2737" t="s">
        <v>90</v>
      </c>
      <c r="I2737" t="s">
        <v>118</v>
      </c>
      <c r="J2737" t="s">
        <v>5571</v>
      </c>
      <c r="K2737" t="s">
        <v>688</v>
      </c>
      <c r="L2737">
        <v>19.890999999999998</v>
      </c>
      <c r="M2737">
        <v>19.157950970000002</v>
      </c>
      <c r="N2737">
        <v>20.05</v>
      </c>
      <c r="O2737">
        <v>15.95920276</v>
      </c>
      <c r="P2737">
        <v>16.440999999999999</v>
      </c>
      <c r="Q2737" s="86">
        <v>45821</v>
      </c>
      <c r="S2737">
        <v>0.15</v>
      </c>
      <c r="T2737">
        <v>0.15</v>
      </c>
      <c r="V2737" t="s">
        <v>6590</v>
      </c>
      <c r="W2737">
        <v>7</v>
      </c>
      <c r="X2737" s="86">
        <v>45747</v>
      </c>
      <c r="Y2737">
        <v>5</v>
      </c>
      <c r="Z2737" s="86">
        <v>45747</v>
      </c>
      <c r="AA2737">
        <v>3</v>
      </c>
      <c r="AB2737">
        <v>3</v>
      </c>
      <c r="AC2737" t="s">
        <v>156</v>
      </c>
    </row>
    <row r="2738" spans="1:29" x14ac:dyDescent="0.2">
      <c r="A2738" t="s">
        <v>6591</v>
      </c>
      <c r="B2738" t="s">
        <v>6592</v>
      </c>
      <c r="C2738" t="s">
        <v>6591</v>
      </c>
      <c r="D2738" t="s">
        <v>84</v>
      </c>
      <c r="E2738" t="s">
        <v>116</v>
      </c>
      <c r="F2738" t="s">
        <v>117</v>
      </c>
      <c r="G2738" t="s">
        <v>90</v>
      </c>
      <c r="I2738" t="s">
        <v>91</v>
      </c>
      <c r="J2738" t="s">
        <v>5571</v>
      </c>
      <c r="K2738" t="s">
        <v>688</v>
      </c>
      <c r="L2738">
        <v>15.819000000000001</v>
      </c>
      <c r="M2738">
        <v>14.601261879999999</v>
      </c>
      <c r="N2738">
        <v>13.371</v>
      </c>
      <c r="O2738">
        <v>11.34225211</v>
      </c>
      <c r="P2738">
        <v>9.5579999999999998</v>
      </c>
      <c r="Q2738" s="86">
        <v>45821</v>
      </c>
      <c r="S2738">
        <v>0.12</v>
      </c>
      <c r="T2738">
        <v>0.2</v>
      </c>
      <c r="V2738" t="s">
        <v>6593</v>
      </c>
      <c r="Y2738">
        <v>4</v>
      </c>
      <c r="Z2738" s="86">
        <v>45747</v>
      </c>
      <c r="AA2738">
        <v>3</v>
      </c>
      <c r="AB2738">
        <v>3</v>
      </c>
      <c r="AC2738" t="s">
        <v>156</v>
      </c>
    </row>
    <row r="2739" spans="1:29" x14ac:dyDescent="0.2">
      <c r="A2739" t="s">
        <v>6594</v>
      </c>
      <c r="B2739" t="s">
        <v>6595</v>
      </c>
      <c r="C2739" t="s">
        <v>6594</v>
      </c>
      <c r="D2739" t="s">
        <v>84</v>
      </c>
      <c r="E2739" t="s">
        <v>116</v>
      </c>
      <c r="G2739" t="s">
        <v>90</v>
      </c>
      <c r="L2739">
        <v>17.077000000000002</v>
      </c>
      <c r="M2739">
        <v>15.44756784</v>
      </c>
      <c r="N2739">
        <v>16.225000000000001</v>
      </c>
      <c r="O2739">
        <v>12.37103621</v>
      </c>
      <c r="P2739">
        <v>12.081</v>
      </c>
      <c r="Q2739" s="86">
        <v>45821</v>
      </c>
      <c r="S2739">
        <v>0.05</v>
      </c>
      <c r="W2739">
        <v>6</v>
      </c>
      <c r="X2739" s="86">
        <v>45789</v>
      </c>
      <c r="Y2739">
        <v>5</v>
      </c>
      <c r="Z2739" s="86">
        <v>44897</v>
      </c>
      <c r="AB2739">
        <v>3</v>
      </c>
      <c r="AC2739" t="s">
        <v>156</v>
      </c>
    </row>
    <row r="2740" spans="1:29" x14ac:dyDescent="0.2">
      <c r="A2740" t="s">
        <v>6596</v>
      </c>
      <c r="B2740" t="s">
        <v>6597</v>
      </c>
      <c r="C2740" t="s">
        <v>6596</v>
      </c>
      <c r="D2740" t="s">
        <v>84</v>
      </c>
      <c r="E2740" t="s">
        <v>116</v>
      </c>
      <c r="G2740" t="s">
        <v>90</v>
      </c>
      <c r="L2740">
        <v>17.048999999999999</v>
      </c>
      <c r="M2740">
        <v>17.23255108</v>
      </c>
      <c r="N2740">
        <v>16.734999999999999</v>
      </c>
      <c r="O2740">
        <v>16.039789890000002</v>
      </c>
      <c r="P2740">
        <v>15.651</v>
      </c>
      <c r="Q2740" s="86">
        <v>45821</v>
      </c>
      <c r="S2740">
        <v>0.15</v>
      </c>
      <c r="W2740">
        <v>6</v>
      </c>
      <c r="X2740" s="86">
        <v>45716</v>
      </c>
      <c r="Y2740">
        <v>5</v>
      </c>
      <c r="Z2740" s="86">
        <v>45747</v>
      </c>
      <c r="AB2740">
        <v>3</v>
      </c>
      <c r="AC2740" t="s">
        <v>156</v>
      </c>
    </row>
    <row r="2741" spans="1:29" x14ac:dyDescent="0.2">
      <c r="A2741" t="s">
        <v>6598</v>
      </c>
      <c r="B2741" t="s">
        <v>6599</v>
      </c>
      <c r="C2741" t="s">
        <v>6598</v>
      </c>
      <c r="D2741" t="s">
        <v>84</v>
      </c>
      <c r="E2741" t="s">
        <v>116</v>
      </c>
      <c r="F2741" t="s">
        <v>117</v>
      </c>
      <c r="G2741" t="s">
        <v>90</v>
      </c>
      <c r="I2741" t="s">
        <v>118</v>
      </c>
      <c r="J2741" t="s">
        <v>5571</v>
      </c>
      <c r="K2741" t="s">
        <v>688</v>
      </c>
      <c r="L2741">
        <v>16.34</v>
      </c>
      <c r="M2741">
        <v>10.97102497</v>
      </c>
      <c r="N2741">
        <v>16.725999999999999</v>
      </c>
      <c r="O2741">
        <v>8.3333594059999996</v>
      </c>
      <c r="P2741">
        <v>11</v>
      </c>
      <c r="Q2741" s="86">
        <v>45761</v>
      </c>
      <c r="S2741">
        <v>0.2</v>
      </c>
      <c r="T2741">
        <v>0.2</v>
      </c>
      <c r="V2741" t="s">
        <v>6600</v>
      </c>
      <c r="W2741">
        <v>6</v>
      </c>
      <c r="X2741" s="86">
        <v>45626</v>
      </c>
      <c r="Y2741">
        <v>4</v>
      </c>
      <c r="Z2741" s="86">
        <v>45747</v>
      </c>
      <c r="AA2741">
        <v>3</v>
      </c>
      <c r="AB2741">
        <v>3</v>
      </c>
      <c r="AC2741" t="s">
        <v>156</v>
      </c>
    </row>
    <row r="2742" spans="1:29" x14ac:dyDescent="0.2">
      <c r="A2742" t="s">
        <v>6601</v>
      </c>
      <c r="B2742" t="s">
        <v>6602</v>
      </c>
      <c r="C2742" t="s">
        <v>6601</v>
      </c>
      <c r="D2742" t="s">
        <v>84</v>
      </c>
      <c r="E2742" t="s">
        <v>116</v>
      </c>
      <c r="F2742" t="s">
        <v>642</v>
      </c>
      <c r="G2742" t="s">
        <v>90</v>
      </c>
      <c r="I2742" t="s">
        <v>91</v>
      </c>
      <c r="J2742" t="s">
        <v>5571</v>
      </c>
      <c r="K2742" t="s">
        <v>688</v>
      </c>
      <c r="L2742">
        <v>16.28</v>
      </c>
      <c r="M2742">
        <v>16.188808460000001</v>
      </c>
      <c r="N2742">
        <v>17.352</v>
      </c>
      <c r="O2742">
        <v>13.154003700000001</v>
      </c>
      <c r="P2742">
        <v>10.599</v>
      </c>
      <c r="Q2742" s="86">
        <v>45821</v>
      </c>
      <c r="S2742">
        <v>0.18</v>
      </c>
      <c r="T2742">
        <v>0.18</v>
      </c>
      <c r="V2742" t="s">
        <v>6603</v>
      </c>
      <c r="W2742">
        <v>6</v>
      </c>
      <c r="X2742" s="86">
        <v>45747</v>
      </c>
      <c r="Y2742">
        <v>4</v>
      </c>
      <c r="Z2742" s="86">
        <v>45747</v>
      </c>
      <c r="AA2742">
        <v>3</v>
      </c>
      <c r="AB2742">
        <v>3</v>
      </c>
      <c r="AC2742" t="s">
        <v>156</v>
      </c>
    </row>
    <row r="2743" spans="1:29" x14ac:dyDescent="0.2">
      <c r="A2743" t="s">
        <v>6604</v>
      </c>
      <c r="B2743" t="s">
        <v>6605</v>
      </c>
      <c r="C2743" t="s">
        <v>6604</v>
      </c>
      <c r="D2743" t="s">
        <v>84</v>
      </c>
      <c r="E2743" t="s">
        <v>116</v>
      </c>
      <c r="F2743" t="s">
        <v>117</v>
      </c>
      <c r="G2743" t="s">
        <v>90</v>
      </c>
      <c r="I2743" t="s">
        <v>91</v>
      </c>
      <c r="J2743" t="s">
        <v>5571</v>
      </c>
      <c r="K2743" t="s">
        <v>688</v>
      </c>
      <c r="L2743">
        <v>12.054</v>
      </c>
      <c r="M2743">
        <v>11.12971679</v>
      </c>
      <c r="N2743">
        <v>11.198</v>
      </c>
      <c r="O2743">
        <v>10.84932912</v>
      </c>
      <c r="P2743">
        <v>8.9149999999999991</v>
      </c>
      <c r="Q2743" s="86">
        <v>45821</v>
      </c>
      <c r="S2743">
        <v>0.15</v>
      </c>
      <c r="T2743">
        <v>0.15</v>
      </c>
      <c r="V2743" t="s">
        <v>6606</v>
      </c>
      <c r="W2743">
        <v>6</v>
      </c>
      <c r="X2743" s="86">
        <v>45684</v>
      </c>
      <c r="Y2743">
        <v>4</v>
      </c>
      <c r="Z2743" s="86">
        <v>45747</v>
      </c>
      <c r="AA2743">
        <v>3</v>
      </c>
      <c r="AB2743">
        <v>3</v>
      </c>
      <c r="AC2743" t="s">
        <v>156</v>
      </c>
    </row>
    <row r="2744" spans="1:29" x14ac:dyDescent="0.2">
      <c r="A2744" t="s">
        <v>6607</v>
      </c>
      <c r="B2744" t="s">
        <v>6608</v>
      </c>
      <c r="C2744" t="s">
        <v>6607</v>
      </c>
      <c r="D2744" t="s">
        <v>84</v>
      </c>
      <c r="E2744" t="s">
        <v>116</v>
      </c>
      <c r="F2744" t="s">
        <v>117</v>
      </c>
      <c r="G2744" t="s">
        <v>90</v>
      </c>
      <c r="I2744" t="s">
        <v>91</v>
      </c>
      <c r="J2744" t="s">
        <v>5571</v>
      </c>
      <c r="K2744" t="s">
        <v>688</v>
      </c>
      <c r="L2744">
        <v>10.302</v>
      </c>
      <c r="M2744">
        <v>11.97985405</v>
      </c>
      <c r="N2744">
        <v>11.750999999999999</v>
      </c>
      <c r="O2744">
        <v>7.2947640490000003</v>
      </c>
      <c r="P2744">
        <v>9.5570000000000004</v>
      </c>
      <c r="Q2744" s="86">
        <v>45821</v>
      </c>
      <c r="S2744">
        <v>0.2</v>
      </c>
      <c r="T2744">
        <v>0.2</v>
      </c>
      <c r="V2744" t="s">
        <v>6609</v>
      </c>
      <c r="Y2744">
        <v>3</v>
      </c>
      <c r="Z2744" s="86">
        <v>45747</v>
      </c>
      <c r="AA2744">
        <v>3</v>
      </c>
      <c r="AB2744">
        <v>3</v>
      </c>
      <c r="AC2744" t="s">
        <v>156</v>
      </c>
    </row>
    <row r="2745" spans="1:29" x14ac:dyDescent="0.2">
      <c r="A2745" t="s">
        <v>6610</v>
      </c>
      <c r="B2745" t="s">
        <v>6611</v>
      </c>
      <c r="C2745" t="s">
        <v>6610</v>
      </c>
      <c r="D2745" t="s">
        <v>84</v>
      </c>
      <c r="E2745" t="s">
        <v>300</v>
      </c>
      <c r="F2745" t="s">
        <v>117</v>
      </c>
      <c r="G2745" t="s">
        <v>90</v>
      </c>
      <c r="I2745" t="s">
        <v>118</v>
      </c>
      <c r="J2745" t="s">
        <v>5571</v>
      </c>
      <c r="K2745" t="s">
        <v>1716</v>
      </c>
      <c r="L2745">
        <v>30.797000000000001</v>
      </c>
      <c r="M2745">
        <v>31.816447879999998</v>
      </c>
      <c r="N2745">
        <v>27.488</v>
      </c>
      <c r="O2745">
        <v>26.974428289999999</v>
      </c>
      <c r="P2745">
        <v>27.417999999999999</v>
      </c>
      <c r="Q2745" s="86">
        <v>45821</v>
      </c>
      <c r="T2745">
        <v>0.19</v>
      </c>
      <c r="V2745" t="s">
        <v>6612</v>
      </c>
      <c r="W2745">
        <v>6</v>
      </c>
      <c r="X2745" s="86">
        <v>45777</v>
      </c>
      <c r="Y2745">
        <v>6</v>
      </c>
      <c r="Z2745" s="86">
        <v>45777</v>
      </c>
      <c r="AA2745">
        <v>4</v>
      </c>
      <c r="AB2745">
        <v>4</v>
      </c>
      <c r="AC2745" t="s">
        <v>127</v>
      </c>
    </row>
    <row r="2746" spans="1:29" x14ac:dyDescent="0.2">
      <c r="A2746" t="s">
        <v>6613</v>
      </c>
      <c r="B2746" t="s">
        <v>6614</v>
      </c>
      <c r="C2746" t="s">
        <v>6613</v>
      </c>
      <c r="D2746" t="s">
        <v>84</v>
      </c>
      <c r="E2746" t="s">
        <v>116</v>
      </c>
      <c r="F2746" t="s">
        <v>117</v>
      </c>
      <c r="G2746" t="s">
        <v>90</v>
      </c>
      <c r="I2746" t="s">
        <v>91</v>
      </c>
      <c r="J2746" t="s">
        <v>5571</v>
      </c>
      <c r="K2746" t="s">
        <v>688</v>
      </c>
      <c r="L2746">
        <v>32.207000000000001</v>
      </c>
      <c r="M2746">
        <v>30.317457359999999</v>
      </c>
      <c r="N2746">
        <v>30.227</v>
      </c>
      <c r="O2746">
        <v>25.208984149999999</v>
      </c>
      <c r="P2746">
        <v>20.716000000000001</v>
      </c>
      <c r="Q2746" s="86">
        <v>45821</v>
      </c>
      <c r="S2746">
        <v>0.74</v>
      </c>
      <c r="T2746">
        <v>0.74</v>
      </c>
      <c r="V2746" t="s">
        <v>6615</v>
      </c>
      <c r="W2746">
        <v>7</v>
      </c>
      <c r="X2746" s="86">
        <v>45747</v>
      </c>
      <c r="Y2746">
        <v>6</v>
      </c>
      <c r="Z2746" s="86">
        <v>45747</v>
      </c>
      <c r="AA2746">
        <v>4</v>
      </c>
      <c r="AB2746">
        <v>4</v>
      </c>
      <c r="AC2746" t="s">
        <v>127</v>
      </c>
    </row>
    <row r="2747" spans="1:29" x14ac:dyDescent="0.2">
      <c r="A2747" t="s">
        <v>16202</v>
      </c>
      <c r="B2747" t="s">
        <v>16203</v>
      </c>
      <c r="C2747" t="s">
        <v>16202</v>
      </c>
      <c r="D2747" t="s">
        <v>84</v>
      </c>
      <c r="E2747" t="s">
        <v>116</v>
      </c>
      <c r="G2747" t="s">
        <v>90</v>
      </c>
      <c r="H2747" t="s">
        <v>16039</v>
      </c>
      <c r="L2747">
        <v>19.960999999999999</v>
      </c>
      <c r="M2747">
        <v>20.432125079999999</v>
      </c>
      <c r="N2747">
        <v>21.379000000000001</v>
      </c>
      <c r="O2747">
        <v>17.704095460000001</v>
      </c>
      <c r="P2747">
        <v>15.558</v>
      </c>
      <c r="Q2747" s="86">
        <v>45821</v>
      </c>
      <c r="S2747">
        <v>0.15</v>
      </c>
      <c r="W2747">
        <v>6</v>
      </c>
      <c r="X2747" s="86">
        <v>45747</v>
      </c>
      <c r="Y2747">
        <v>5</v>
      </c>
      <c r="Z2747" s="86">
        <v>45747</v>
      </c>
      <c r="AB2747">
        <v>3</v>
      </c>
      <c r="AC2747" t="s">
        <v>156</v>
      </c>
    </row>
    <row r="2748" spans="1:29" x14ac:dyDescent="0.2">
      <c r="A2748" t="s">
        <v>6616</v>
      </c>
      <c r="B2748" t="s">
        <v>6617</v>
      </c>
      <c r="C2748" t="s">
        <v>6616</v>
      </c>
      <c r="D2748" t="s">
        <v>84</v>
      </c>
      <c r="E2748" t="s">
        <v>300</v>
      </c>
      <c r="F2748" t="s">
        <v>117</v>
      </c>
      <c r="G2748" t="s">
        <v>90</v>
      </c>
      <c r="I2748" t="s">
        <v>91</v>
      </c>
      <c r="J2748" t="s">
        <v>5571</v>
      </c>
      <c r="K2748" t="s">
        <v>688</v>
      </c>
      <c r="L2748">
        <v>30.997</v>
      </c>
      <c r="M2748">
        <v>23.35148835</v>
      </c>
      <c r="N2748">
        <v>26.234000000000002</v>
      </c>
      <c r="O2748">
        <v>23.623254079999999</v>
      </c>
      <c r="P2748">
        <v>22.54</v>
      </c>
      <c r="Q2748" s="86">
        <v>45821</v>
      </c>
      <c r="T2748">
        <v>0.2</v>
      </c>
      <c r="V2748" t="s">
        <v>6618</v>
      </c>
      <c r="W2748">
        <v>5</v>
      </c>
      <c r="X2748" s="86">
        <v>45626</v>
      </c>
      <c r="Y2748">
        <v>6</v>
      </c>
      <c r="Z2748" s="86">
        <v>45747</v>
      </c>
      <c r="AA2748">
        <v>4</v>
      </c>
      <c r="AB2748">
        <v>4</v>
      </c>
      <c r="AC2748" t="s">
        <v>127</v>
      </c>
    </row>
    <row r="2749" spans="1:29" x14ac:dyDescent="0.2">
      <c r="A2749" t="s">
        <v>6619</v>
      </c>
      <c r="B2749" t="s">
        <v>6620</v>
      </c>
      <c r="C2749" t="s">
        <v>6619</v>
      </c>
      <c r="D2749" t="s">
        <v>84</v>
      </c>
      <c r="E2749" t="s">
        <v>300</v>
      </c>
      <c r="F2749" t="s">
        <v>117</v>
      </c>
      <c r="G2749" t="s">
        <v>90</v>
      </c>
      <c r="I2749" t="s">
        <v>91</v>
      </c>
      <c r="J2749" t="s">
        <v>5571</v>
      </c>
      <c r="K2749" t="s">
        <v>688</v>
      </c>
      <c r="L2749">
        <v>14.949</v>
      </c>
      <c r="M2749">
        <v>14.031391210000001</v>
      </c>
      <c r="N2749">
        <v>14.098000000000001</v>
      </c>
      <c r="O2749">
        <v>12.812942530000001</v>
      </c>
      <c r="P2749">
        <v>12.933999999999999</v>
      </c>
      <c r="Q2749" s="86">
        <v>45761</v>
      </c>
      <c r="T2749">
        <v>0.12</v>
      </c>
      <c r="V2749" t="s">
        <v>6621</v>
      </c>
      <c r="W2749">
        <v>4</v>
      </c>
      <c r="X2749" s="86">
        <v>45716</v>
      </c>
      <c r="Y2749">
        <v>4</v>
      </c>
      <c r="Z2749" s="86">
        <v>45747</v>
      </c>
      <c r="AA2749">
        <v>3</v>
      </c>
      <c r="AB2749">
        <v>3</v>
      </c>
      <c r="AC2749" t="s">
        <v>156</v>
      </c>
    </row>
    <row r="2750" spans="1:29" x14ac:dyDescent="0.2">
      <c r="A2750" t="s">
        <v>6622</v>
      </c>
      <c r="B2750" t="s">
        <v>6623</v>
      </c>
      <c r="C2750" t="s">
        <v>6622</v>
      </c>
      <c r="D2750" t="s">
        <v>84</v>
      </c>
      <c r="E2750" t="s">
        <v>116</v>
      </c>
      <c r="G2750" t="s">
        <v>90</v>
      </c>
      <c r="L2750">
        <v>7.6050000000000004</v>
      </c>
      <c r="M2750">
        <v>7.5211292959999998</v>
      </c>
      <c r="N2750">
        <v>8.3409999999999993</v>
      </c>
      <c r="O2750">
        <v>4.9317184679999997</v>
      </c>
      <c r="P2750">
        <v>3.7749999999999999</v>
      </c>
      <c r="Q2750" s="86">
        <v>45761</v>
      </c>
      <c r="S2750">
        <v>0.5</v>
      </c>
      <c r="T2750">
        <v>0.5</v>
      </c>
      <c r="W2750">
        <v>4</v>
      </c>
      <c r="X2750" s="86">
        <v>45716</v>
      </c>
      <c r="Y2750">
        <v>3</v>
      </c>
      <c r="Z2750" s="86">
        <v>45747</v>
      </c>
      <c r="AB2750">
        <v>3</v>
      </c>
      <c r="AC2750" t="s">
        <v>156</v>
      </c>
    </row>
    <row r="2751" spans="1:29" x14ac:dyDescent="0.2">
      <c r="A2751" t="s">
        <v>6624</v>
      </c>
      <c r="B2751" t="s">
        <v>6625</v>
      </c>
      <c r="C2751" t="s">
        <v>6624</v>
      </c>
      <c r="D2751" t="s">
        <v>84</v>
      </c>
      <c r="E2751" t="s">
        <v>89</v>
      </c>
      <c r="F2751" t="s">
        <v>642</v>
      </c>
      <c r="G2751" t="s">
        <v>90</v>
      </c>
      <c r="I2751" t="s">
        <v>118</v>
      </c>
      <c r="J2751" t="s">
        <v>5571</v>
      </c>
      <c r="L2751">
        <v>13.545</v>
      </c>
      <c r="M2751">
        <v>12.42971301</v>
      </c>
      <c r="N2751">
        <v>13.625</v>
      </c>
      <c r="O2751">
        <v>11.610953779999999</v>
      </c>
      <c r="P2751">
        <v>12.063000000000001</v>
      </c>
      <c r="Q2751" s="86">
        <v>45821</v>
      </c>
      <c r="R2751">
        <v>3</v>
      </c>
      <c r="S2751">
        <v>1.1299999999999999</v>
      </c>
      <c r="T2751">
        <v>1</v>
      </c>
      <c r="V2751" t="s">
        <v>6626</v>
      </c>
      <c r="W2751">
        <v>6</v>
      </c>
      <c r="X2751" s="86">
        <v>45657</v>
      </c>
      <c r="Y2751">
        <v>4</v>
      </c>
      <c r="Z2751" s="86">
        <v>45657</v>
      </c>
      <c r="AA2751">
        <v>3</v>
      </c>
      <c r="AB2751">
        <v>3</v>
      </c>
      <c r="AC2751" t="s">
        <v>156</v>
      </c>
    </row>
    <row r="2752" spans="1:29" x14ac:dyDescent="0.2">
      <c r="A2752" t="s">
        <v>16511</v>
      </c>
      <c r="B2752" t="s">
        <v>16512</v>
      </c>
      <c r="C2752" t="s">
        <v>16511</v>
      </c>
      <c r="D2752" t="s">
        <v>84</v>
      </c>
      <c r="E2752" t="s">
        <v>89</v>
      </c>
      <c r="G2752" t="s">
        <v>90</v>
      </c>
      <c r="I2752" t="s">
        <v>118</v>
      </c>
      <c r="L2752">
        <v>1.669</v>
      </c>
      <c r="M2752">
        <v>1.7846346120000001</v>
      </c>
      <c r="N2752">
        <v>1.7829999999999999</v>
      </c>
      <c r="O2752">
        <v>1.2142116279999999</v>
      </c>
      <c r="P2752">
        <v>0.8</v>
      </c>
      <c r="Q2752" s="86">
        <v>45821</v>
      </c>
      <c r="S2752">
        <v>0.88</v>
      </c>
      <c r="W2752">
        <v>3</v>
      </c>
      <c r="X2752" s="86">
        <v>44926</v>
      </c>
      <c r="Y2752">
        <v>2</v>
      </c>
      <c r="Z2752" s="86">
        <v>45747</v>
      </c>
      <c r="AB2752">
        <v>2</v>
      </c>
      <c r="AC2752" t="s">
        <v>153</v>
      </c>
    </row>
    <row r="2753" spans="1:29" x14ac:dyDescent="0.2">
      <c r="A2753" t="s">
        <v>6627</v>
      </c>
      <c r="B2753" t="s">
        <v>6628</v>
      </c>
      <c r="C2753" t="s">
        <v>6627</v>
      </c>
      <c r="D2753" t="s">
        <v>84</v>
      </c>
      <c r="E2753" t="s">
        <v>89</v>
      </c>
      <c r="G2753" t="s">
        <v>699</v>
      </c>
      <c r="H2753" t="s">
        <v>6629</v>
      </c>
      <c r="I2753" t="s">
        <v>91</v>
      </c>
      <c r="L2753">
        <v>19.628</v>
      </c>
      <c r="M2753">
        <v>12.354217090000001</v>
      </c>
      <c r="N2753">
        <v>19.911999999999999</v>
      </c>
      <c r="O2753">
        <v>11.538340160000001</v>
      </c>
      <c r="P2753">
        <v>18.763999999999999</v>
      </c>
      <c r="Q2753" s="86">
        <v>45821</v>
      </c>
      <c r="W2753">
        <v>6</v>
      </c>
      <c r="X2753" s="86">
        <v>45657</v>
      </c>
      <c r="Y2753">
        <v>4</v>
      </c>
      <c r="Z2753" s="86">
        <v>45657</v>
      </c>
      <c r="AB2753">
        <v>3</v>
      </c>
      <c r="AC2753" t="s">
        <v>156</v>
      </c>
    </row>
    <row r="2754" spans="1:29" x14ac:dyDescent="0.2">
      <c r="A2754" t="s">
        <v>6630</v>
      </c>
      <c r="B2754" t="s">
        <v>6631</v>
      </c>
      <c r="C2754" t="s">
        <v>6630</v>
      </c>
      <c r="D2754" t="s">
        <v>84</v>
      </c>
      <c r="E2754" t="s">
        <v>116</v>
      </c>
      <c r="G2754" t="s">
        <v>90</v>
      </c>
      <c r="L2754">
        <v>18.585999999999999</v>
      </c>
      <c r="M2754">
        <v>13.454731130000001</v>
      </c>
      <c r="N2754">
        <v>18.744</v>
      </c>
      <c r="O2754">
        <v>11.74679377</v>
      </c>
      <c r="P2754">
        <v>13.895</v>
      </c>
      <c r="Q2754" s="86">
        <v>45821</v>
      </c>
      <c r="S2754">
        <v>0.6</v>
      </c>
      <c r="T2754">
        <v>0.6</v>
      </c>
      <c r="Y2754">
        <v>4</v>
      </c>
      <c r="Z2754" s="86">
        <v>45747</v>
      </c>
      <c r="AB2754">
        <v>3</v>
      </c>
      <c r="AC2754" t="s">
        <v>156</v>
      </c>
    </row>
    <row r="2755" spans="1:29" x14ac:dyDescent="0.2">
      <c r="A2755" t="s">
        <v>6632</v>
      </c>
      <c r="B2755" t="s">
        <v>6633</v>
      </c>
      <c r="C2755" t="s">
        <v>6632</v>
      </c>
      <c r="D2755" t="s">
        <v>84</v>
      </c>
      <c r="E2755" t="s">
        <v>116</v>
      </c>
      <c r="G2755" t="s">
        <v>90</v>
      </c>
      <c r="I2755" t="s">
        <v>341</v>
      </c>
      <c r="J2755" t="s">
        <v>5571</v>
      </c>
      <c r="K2755" t="s">
        <v>688</v>
      </c>
      <c r="L2755">
        <v>6.58</v>
      </c>
      <c r="M2755">
        <v>7.1727216379999996</v>
      </c>
      <c r="N2755">
        <v>7.4930000000000003</v>
      </c>
      <c r="O2755">
        <v>5.3783819990000001</v>
      </c>
      <c r="P2755">
        <v>4.7770000000000001</v>
      </c>
      <c r="Q2755" s="86">
        <v>45821</v>
      </c>
      <c r="S2755">
        <v>0.09</v>
      </c>
      <c r="T2755">
        <v>0.09</v>
      </c>
      <c r="V2755" t="s">
        <v>6634</v>
      </c>
      <c r="W2755">
        <v>4</v>
      </c>
      <c r="X2755" s="86">
        <v>45747</v>
      </c>
      <c r="Y2755">
        <v>3</v>
      </c>
      <c r="Z2755" s="86">
        <v>45747</v>
      </c>
      <c r="AA2755">
        <v>2</v>
      </c>
      <c r="AB2755">
        <v>3</v>
      </c>
      <c r="AC2755" t="s">
        <v>156</v>
      </c>
    </row>
    <row r="2756" spans="1:29" x14ac:dyDescent="0.2">
      <c r="A2756" t="s">
        <v>6635</v>
      </c>
      <c r="B2756" t="s">
        <v>6636</v>
      </c>
      <c r="C2756" t="s">
        <v>6635</v>
      </c>
      <c r="D2756" t="s">
        <v>84</v>
      </c>
      <c r="E2756" t="s">
        <v>116</v>
      </c>
      <c r="F2756" t="s">
        <v>117</v>
      </c>
      <c r="G2756" t="s">
        <v>90</v>
      </c>
      <c r="I2756" t="s">
        <v>91</v>
      </c>
      <c r="J2756" t="s">
        <v>5571</v>
      </c>
      <c r="K2756" t="s">
        <v>688</v>
      </c>
      <c r="L2756">
        <v>3.1419999999999999</v>
      </c>
      <c r="M2756">
        <v>3.2637261849999999</v>
      </c>
      <c r="N2756">
        <v>3.9220000000000002</v>
      </c>
      <c r="O2756">
        <v>2.6197533179999999</v>
      </c>
      <c r="P2756">
        <v>3.0510000000000002</v>
      </c>
      <c r="Q2756" s="86">
        <v>45761</v>
      </c>
      <c r="S2756">
        <v>7.0000000000000007E-2</v>
      </c>
      <c r="T2756">
        <v>7.0000000000000007E-2</v>
      </c>
      <c r="V2756" t="s">
        <v>6637</v>
      </c>
      <c r="W2756">
        <v>3</v>
      </c>
      <c r="X2756" s="86">
        <v>45626</v>
      </c>
      <c r="Y2756">
        <v>2</v>
      </c>
      <c r="Z2756" s="86">
        <v>45747</v>
      </c>
      <c r="AA2756">
        <v>2</v>
      </c>
      <c r="AB2756">
        <v>2</v>
      </c>
      <c r="AC2756" t="s">
        <v>153</v>
      </c>
    </row>
    <row r="2757" spans="1:29" x14ac:dyDescent="0.2">
      <c r="A2757" t="s">
        <v>6638</v>
      </c>
      <c r="B2757" t="s">
        <v>6639</v>
      </c>
      <c r="C2757" t="s">
        <v>6638</v>
      </c>
      <c r="D2757" t="s">
        <v>84</v>
      </c>
      <c r="E2757" t="s">
        <v>116</v>
      </c>
      <c r="F2757" t="s">
        <v>117</v>
      </c>
      <c r="G2757" t="s">
        <v>90</v>
      </c>
      <c r="I2757" t="s">
        <v>91</v>
      </c>
      <c r="J2757" t="s">
        <v>5571</v>
      </c>
      <c r="K2757" t="s">
        <v>1236</v>
      </c>
      <c r="L2757">
        <v>15.87</v>
      </c>
      <c r="M2757">
        <v>15.78194472</v>
      </c>
      <c r="N2757">
        <v>16.157</v>
      </c>
      <c r="O2757">
        <v>12.910167019999999</v>
      </c>
      <c r="P2757">
        <v>10.616</v>
      </c>
      <c r="Q2757" s="86">
        <v>45821</v>
      </c>
      <c r="S2757">
        <v>0.15</v>
      </c>
      <c r="T2757">
        <v>0.15</v>
      </c>
      <c r="V2757" t="s">
        <v>6640</v>
      </c>
      <c r="W2757">
        <v>6</v>
      </c>
      <c r="X2757" s="86">
        <v>45684</v>
      </c>
      <c r="Y2757">
        <v>4</v>
      </c>
      <c r="Z2757" s="86">
        <v>44897</v>
      </c>
      <c r="AA2757">
        <v>3</v>
      </c>
      <c r="AB2757">
        <v>3</v>
      </c>
      <c r="AC2757" t="s">
        <v>156</v>
      </c>
    </row>
    <row r="2758" spans="1:29" x14ac:dyDescent="0.2">
      <c r="A2758" t="s">
        <v>16594</v>
      </c>
      <c r="B2758" t="s">
        <v>16595</v>
      </c>
      <c r="C2758" t="s">
        <v>16594</v>
      </c>
      <c r="D2758" t="s">
        <v>84</v>
      </c>
      <c r="E2758" t="s">
        <v>89</v>
      </c>
      <c r="G2758" t="s">
        <v>90</v>
      </c>
      <c r="H2758" t="s">
        <v>225</v>
      </c>
      <c r="I2758" t="s">
        <v>91</v>
      </c>
      <c r="L2758">
        <v>15.647</v>
      </c>
      <c r="M2758">
        <v>12.052992939999999</v>
      </c>
      <c r="N2758">
        <v>15.074</v>
      </c>
      <c r="O2758">
        <v>11.801993380000001</v>
      </c>
      <c r="P2758">
        <v>14.938000000000001</v>
      </c>
      <c r="Q2758" s="86">
        <v>45821</v>
      </c>
      <c r="S2758">
        <v>0.83</v>
      </c>
      <c r="W2758">
        <v>6</v>
      </c>
      <c r="X2758" s="86">
        <v>45777</v>
      </c>
      <c r="Y2758">
        <v>4</v>
      </c>
      <c r="Z2758" s="86">
        <v>45777</v>
      </c>
      <c r="AB2758">
        <v>3</v>
      </c>
      <c r="AC2758" t="s">
        <v>156</v>
      </c>
    </row>
    <row r="2759" spans="1:29" x14ac:dyDescent="0.2">
      <c r="A2759" t="s">
        <v>6641</v>
      </c>
      <c r="B2759" t="s">
        <v>6642</v>
      </c>
      <c r="C2759" t="s">
        <v>6641</v>
      </c>
      <c r="D2759" t="s">
        <v>84</v>
      </c>
      <c r="E2759" t="s">
        <v>89</v>
      </c>
      <c r="G2759" t="s">
        <v>90</v>
      </c>
      <c r="I2759" t="s">
        <v>118</v>
      </c>
      <c r="M2759">
        <v>15.230542870000001</v>
      </c>
      <c r="O2759">
        <v>13.061915969999999</v>
      </c>
      <c r="S2759">
        <v>0.83</v>
      </c>
      <c r="Y2759">
        <v>4</v>
      </c>
      <c r="Z2759" s="86">
        <v>45777</v>
      </c>
      <c r="AB2759">
        <v>3</v>
      </c>
      <c r="AC2759" t="s">
        <v>156</v>
      </c>
    </row>
    <row r="2760" spans="1:29" x14ac:dyDescent="0.2">
      <c r="A2760" t="s">
        <v>6643</v>
      </c>
      <c r="B2760" t="s">
        <v>6644</v>
      </c>
      <c r="C2760" t="s">
        <v>6643</v>
      </c>
      <c r="D2760" t="s">
        <v>84</v>
      </c>
      <c r="E2760" t="s">
        <v>116</v>
      </c>
      <c r="G2760" t="s">
        <v>90</v>
      </c>
      <c r="L2760">
        <v>19.11</v>
      </c>
      <c r="M2760">
        <v>19.431587029999999</v>
      </c>
      <c r="N2760">
        <v>20.875</v>
      </c>
      <c r="O2760">
        <v>18.671026879999999</v>
      </c>
      <c r="P2760">
        <v>16.952000000000002</v>
      </c>
      <c r="Q2760" s="86">
        <v>45821</v>
      </c>
      <c r="S2760">
        <v>0.3</v>
      </c>
      <c r="W2760">
        <v>6</v>
      </c>
      <c r="X2760" s="86">
        <v>45798</v>
      </c>
      <c r="Y2760">
        <v>5</v>
      </c>
      <c r="Z2760" s="86">
        <v>45747</v>
      </c>
      <c r="AB2760">
        <v>3</v>
      </c>
      <c r="AC2760" t="s">
        <v>156</v>
      </c>
    </row>
    <row r="2761" spans="1:29" x14ac:dyDescent="0.2">
      <c r="A2761" t="s">
        <v>6645</v>
      </c>
      <c r="B2761" t="s">
        <v>6646</v>
      </c>
      <c r="C2761" t="s">
        <v>6645</v>
      </c>
      <c r="D2761" t="s">
        <v>84</v>
      </c>
      <c r="E2761" t="s">
        <v>89</v>
      </c>
      <c r="F2761" t="s">
        <v>117</v>
      </c>
      <c r="G2761" t="s">
        <v>90</v>
      </c>
      <c r="I2761" t="s">
        <v>91</v>
      </c>
      <c r="J2761" t="s">
        <v>5571</v>
      </c>
      <c r="L2761">
        <v>19.707000000000001</v>
      </c>
      <c r="M2761">
        <v>16.409686399999998</v>
      </c>
      <c r="N2761">
        <v>19.274999999999999</v>
      </c>
      <c r="O2761">
        <v>12.953615190000001</v>
      </c>
      <c r="P2761">
        <v>13.74</v>
      </c>
      <c r="Q2761" s="86">
        <v>45821</v>
      </c>
      <c r="S2761">
        <v>0.85</v>
      </c>
      <c r="T2761">
        <v>1.5</v>
      </c>
      <c r="V2761" t="s">
        <v>6647</v>
      </c>
      <c r="W2761">
        <v>6</v>
      </c>
      <c r="X2761" s="86">
        <v>45657</v>
      </c>
      <c r="Y2761">
        <v>4</v>
      </c>
      <c r="Z2761" s="86">
        <v>45657</v>
      </c>
      <c r="AA2761">
        <v>3</v>
      </c>
      <c r="AB2761">
        <v>3</v>
      </c>
      <c r="AC2761" t="s">
        <v>156</v>
      </c>
    </row>
    <row r="2762" spans="1:29" x14ac:dyDescent="0.2">
      <c r="A2762" t="s">
        <v>6648</v>
      </c>
      <c r="B2762" t="s">
        <v>6649</v>
      </c>
      <c r="C2762" t="s">
        <v>6648</v>
      </c>
      <c r="D2762" t="s">
        <v>84</v>
      </c>
      <c r="E2762" t="s">
        <v>89</v>
      </c>
      <c r="G2762" t="s">
        <v>90</v>
      </c>
      <c r="H2762" t="s">
        <v>196</v>
      </c>
      <c r="I2762" t="s">
        <v>118</v>
      </c>
      <c r="M2762">
        <v>15.30793673</v>
      </c>
      <c r="O2762">
        <v>13.286154829999999</v>
      </c>
      <c r="S2762">
        <v>0.84</v>
      </c>
      <c r="Y2762">
        <v>4</v>
      </c>
      <c r="Z2762" s="86">
        <v>45777</v>
      </c>
      <c r="AB2762">
        <v>3</v>
      </c>
      <c r="AC2762" t="s">
        <v>156</v>
      </c>
    </row>
    <row r="2763" spans="1:29" x14ac:dyDescent="0.2">
      <c r="A2763" t="s">
        <v>6650</v>
      </c>
      <c r="B2763" t="s">
        <v>6651</v>
      </c>
      <c r="C2763" t="s">
        <v>6650</v>
      </c>
      <c r="D2763" t="s">
        <v>84</v>
      </c>
      <c r="E2763" t="s">
        <v>89</v>
      </c>
      <c r="F2763" t="s">
        <v>642</v>
      </c>
      <c r="G2763" t="s">
        <v>90</v>
      </c>
      <c r="I2763" t="s">
        <v>118</v>
      </c>
      <c r="J2763" t="s">
        <v>5571</v>
      </c>
      <c r="K2763" t="s">
        <v>199</v>
      </c>
      <c r="L2763">
        <v>16.466000000000001</v>
      </c>
      <c r="M2763">
        <v>16.582111749999999</v>
      </c>
      <c r="N2763">
        <v>16.815999999999999</v>
      </c>
      <c r="O2763">
        <v>13.924947360000001</v>
      </c>
      <c r="P2763">
        <v>11.441000000000001</v>
      </c>
      <c r="Q2763" s="86">
        <v>45821</v>
      </c>
      <c r="S2763">
        <v>0.2</v>
      </c>
      <c r="T2763">
        <v>0.2</v>
      </c>
      <c r="W2763">
        <v>6</v>
      </c>
      <c r="X2763" s="86">
        <v>45747</v>
      </c>
      <c r="Y2763">
        <v>4</v>
      </c>
      <c r="Z2763" s="86">
        <v>45688</v>
      </c>
      <c r="AA2763">
        <v>3</v>
      </c>
      <c r="AB2763">
        <v>3</v>
      </c>
      <c r="AC2763" t="s">
        <v>156</v>
      </c>
    </row>
    <row r="2764" spans="1:29" x14ac:dyDescent="0.2">
      <c r="A2764" t="s">
        <v>6652</v>
      </c>
      <c r="B2764" t="s">
        <v>6653</v>
      </c>
      <c r="C2764" t="s">
        <v>6652</v>
      </c>
      <c r="D2764" t="s">
        <v>84</v>
      </c>
      <c r="E2764" t="s">
        <v>89</v>
      </c>
      <c r="F2764" t="s">
        <v>642</v>
      </c>
      <c r="G2764" t="s">
        <v>90</v>
      </c>
      <c r="I2764" t="s">
        <v>91</v>
      </c>
      <c r="J2764" t="s">
        <v>5571</v>
      </c>
      <c r="K2764" t="s">
        <v>6168</v>
      </c>
      <c r="L2764">
        <v>21.478999999999999</v>
      </c>
      <c r="M2764">
        <v>18.928841729999998</v>
      </c>
      <c r="N2764">
        <v>20.963999999999999</v>
      </c>
      <c r="O2764">
        <v>17.44665899</v>
      </c>
      <c r="P2764">
        <v>14.731</v>
      </c>
      <c r="Q2764" s="86">
        <v>45821</v>
      </c>
      <c r="R2764">
        <v>5</v>
      </c>
      <c r="S2764">
        <v>1.72</v>
      </c>
      <c r="T2764">
        <v>1.5</v>
      </c>
      <c r="V2764" t="s">
        <v>6654</v>
      </c>
      <c r="W2764">
        <v>6</v>
      </c>
      <c r="X2764" s="86">
        <v>45796</v>
      </c>
      <c r="Y2764">
        <v>5</v>
      </c>
      <c r="Z2764" s="86">
        <v>45747</v>
      </c>
      <c r="AA2764">
        <v>3</v>
      </c>
      <c r="AB2764">
        <v>3</v>
      </c>
      <c r="AC2764" t="s">
        <v>156</v>
      </c>
    </row>
    <row r="2765" spans="1:29" x14ac:dyDescent="0.2">
      <c r="A2765" t="s">
        <v>6655</v>
      </c>
      <c r="B2765" t="s">
        <v>6656</v>
      </c>
      <c r="C2765" t="s">
        <v>6655</v>
      </c>
      <c r="D2765" t="s">
        <v>84</v>
      </c>
      <c r="E2765" t="s">
        <v>89</v>
      </c>
      <c r="F2765" t="s">
        <v>117</v>
      </c>
      <c r="G2765" t="s">
        <v>90</v>
      </c>
      <c r="I2765" t="s">
        <v>91</v>
      </c>
      <c r="J2765" t="s">
        <v>5571</v>
      </c>
      <c r="K2765" t="s">
        <v>6657</v>
      </c>
      <c r="L2765">
        <v>17.684999999999999</v>
      </c>
      <c r="M2765">
        <v>13.22490589</v>
      </c>
      <c r="N2765">
        <v>17.222999999999999</v>
      </c>
      <c r="O2765">
        <v>13.42582084</v>
      </c>
      <c r="P2765">
        <v>13.544</v>
      </c>
      <c r="Q2765" s="86">
        <v>45821</v>
      </c>
      <c r="S2765">
        <v>0.63</v>
      </c>
      <c r="T2765">
        <v>0.6</v>
      </c>
      <c r="V2765" t="s">
        <v>6658</v>
      </c>
      <c r="W2765">
        <v>6</v>
      </c>
      <c r="X2765" s="86">
        <v>45705</v>
      </c>
      <c r="Y2765">
        <v>5</v>
      </c>
      <c r="Z2765" s="86">
        <v>45657</v>
      </c>
      <c r="AA2765">
        <v>3</v>
      </c>
      <c r="AB2765">
        <v>3</v>
      </c>
      <c r="AC2765" t="s">
        <v>156</v>
      </c>
    </row>
    <row r="2766" spans="1:29" x14ac:dyDescent="0.2">
      <c r="A2766" t="s">
        <v>6659</v>
      </c>
      <c r="B2766" t="s">
        <v>6660</v>
      </c>
      <c r="C2766" t="s">
        <v>6659</v>
      </c>
      <c r="D2766" t="s">
        <v>84</v>
      </c>
      <c r="E2766" t="s">
        <v>89</v>
      </c>
      <c r="F2766" t="s">
        <v>117</v>
      </c>
      <c r="G2766" t="s">
        <v>90</v>
      </c>
      <c r="I2766" t="s">
        <v>91</v>
      </c>
      <c r="J2766" t="s">
        <v>5571</v>
      </c>
      <c r="K2766" t="s">
        <v>199</v>
      </c>
      <c r="L2766">
        <v>16.311</v>
      </c>
      <c r="M2766">
        <v>12.77495429</v>
      </c>
      <c r="N2766">
        <v>17.239999999999998</v>
      </c>
      <c r="O2766">
        <v>10.38232812</v>
      </c>
      <c r="P2766">
        <v>10.228999999999999</v>
      </c>
      <c r="Q2766" s="86">
        <v>45821</v>
      </c>
      <c r="S2766">
        <v>0.23</v>
      </c>
      <c r="T2766">
        <v>0.23</v>
      </c>
      <c r="V2766" t="s">
        <v>6661</v>
      </c>
      <c r="W2766">
        <v>6</v>
      </c>
      <c r="X2766" s="86">
        <v>45707</v>
      </c>
      <c r="Y2766">
        <v>4</v>
      </c>
      <c r="Z2766" s="86">
        <v>45688</v>
      </c>
      <c r="AA2766">
        <v>3</v>
      </c>
      <c r="AB2766">
        <v>3</v>
      </c>
      <c r="AC2766" t="s">
        <v>156</v>
      </c>
    </row>
    <row r="2767" spans="1:29" x14ac:dyDescent="0.2">
      <c r="A2767" t="s">
        <v>6662</v>
      </c>
      <c r="B2767" t="s">
        <v>6663</v>
      </c>
      <c r="C2767" t="s">
        <v>6662</v>
      </c>
      <c r="D2767" t="s">
        <v>84</v>
      </c>
      <c r="E2767" t="s">
        <v>89</v>
      </c>
      <c r="F2767" t="s">
        <v>117</v>
      </c>
      <c r="G2767" t="s">
        <v>90</v>
      </c>
      <c r="I2767" t="s">
        <v>91</v>
      </c>
      <c r="J2767" t="s">
        <v>5571</v>
      </c>
      <c r="K2767" t="s">
        <v>199</v>
      </c>
      <c r="L2767">
        <v>12.785</v>
      </c>
      <c r="M2767">
        <v>10.64017902</v>
      </c>
      <c r="N2767">
        <v>12.226000000000001</v>
      </c>
      <c r="O2767">
        <v>8.9888388139999993</v>
      </c>
      <c r="P2767">
        <v>9.6300000000000008</v>
      </c>
      <c r="Q2767" s="86">
        <v>45821</v>
      </c>
      <c r="S2767">
        <v>0.16</v>
      </c>
      <c r="T2767">
        <v>0.16</v>
      </c>
      <c r="V2767" t="s">
        <v>6664</v>
      </c>
      <c r="W2767">
        <v>5</v>
      </c>
      <c r="X2767" s="86">
        <v>45707</v>
      </c>
      <c r="Y2767">
        <v>4</v>
      </c>
      <c r="Z2767" s="86">
        <v>45688</v>
      </c>
      <c r="AA2767">
        <v>3</v>
      </c>
      <c r="AB2767">
        <v>3</v>
      </c>
      <c r="AC2767" t="s">
        <v>156</v>
      </c>
    </row>
    <row r="2768" spans="1:29" x14ac:dyDescent="0.2">
      <c r="A2768" t="s">
        <v>6665</v>
      </c>
      <c r="B2768" t="s">
        <v>6666</v>
      </c>
      <c r="C2768" t="s">
        <v>6665</v>
      </c>
      <c r="D2768" t="s">
        <v>84</v>
      </c>
      <c r="E2768" t="s">
        <v>89</v>
      </c>
      <c r="F2768" t="s">
        <v>642</v>
      </c>
      <c r="G2768" t="s">
        <v>90</v>
      </c>
      <c r="I2768" t="s">
        <v>91</v>
      </c>
      <c r="J2768" t="s">
        <v>5571</v>
      </c>
      <c r="K2768" t="s">
        <v>199</v>
      </c>
      <c r="L2768">
        <v>5.5069999999999997</v>
      </c>
      <c r="M2768">
        <v>6.0216645910000004</v>
      </c>
      <c r="N2768">
        <v>6.2869999999999999</v>
      </c>
      <c r="O2768">
        <v>5.0838476789999998</v>
      </c>
      <c r="P2768">
        <v>3.9119999999999999</v>
      </c>
      <c r="Q2768" s="86">
        <v>45821</v>
      </c>
      <c r="S2768">
        <v>0.15</v>
      </c>
      <c r="T2768">
        <v>0.15</v>
      </c>
      <c r="V2768" t="s">
        <v>6667</v>
      </c>
      <c r="W2768">
        <v>4</v>
      </c>
      <c r="X2768" s="86">
        <v>45707</v>
      </c>
      <c r="Y2768">
        <v>2</v>
      </c>
      <c r="Z2768" s="86">
        <v>45688</v>
      </c>
      <c r="AA2768">
        <v>2</v>
      </c>
      <c r="AB2768">
        <v>2</v>
      </c>
      <c r="AC2768" t="s">
        <v>153</v>
      </c>
    </row>
    <row r="2769" spans="1:29" x14ac:dyDescent="0.2">
      <c r="A2769" t="s">
        <v>6668</v>
      </c>
      <c r="B2769" t="s">
        <v>6669</v>
      </c>
      <c r="C2769" t="s">
        <v>6668</v>
      </c>
      <c r="D2769" t="s">
        <v>84</v>
      </c>
      <c r="E2769" t="s">
        <v>116</v>
      </c>
      <c r="F2769" t="s">
        <v>117</v>
      </c>
      <c r="G2769" t="s">
        <v>90</v>
      </c>
      <c r="I2769" t="s">
        <v>91</v>
      </c>
      <c r="J2769" t="s">
        <v>5571</v>
      </c>
      <c r="K2769" t="s">
        <v>706</v>
      </c>
      <c r="L2769">
        <v>17.954000000000001</v>
      </c>
      <c r="M2769">
        <v>12.938367810000001</v>
      </c>
      <c r="N2769">
        <v>16.09</v>
      </c>
      <c r="O2769">
        <v>9.8635057229999994</v>
      </c>
      <c r="P2769">
        <v>10.826000000000001</v>
      </c>
      <c r="Q2769" s="86">
        <v>45821</v>
      </c>
      <c r="S2769">
        <v>0.34</v>
      </c>
      <c r="T2769">
        <v>0.34</v>
      </c>
      <c r="V2769" t="s">
        <v>6670</v>
      </c>
      <c r="W2769">
        <v>6</v>
      </c>
      <c r="X2769" s="86">
        <v>45637</v>
      </c>
      <c r="Y2769">
        <v>4</v>
      </c>
      <c r="Z2769" s="86">
        <v>45783</v>
      </c>
      <c r="AA2769">
        <v>3</v>
      </c>
      <c r="AB2769">
        <v>3</v>
      </c>
      <c r="AC2769" t="s">
        <v>156</v>
      </c>
    </row>
    <row r="2770" spans="1:29" x14ac:dyDescent="0.2">
      <c r="A2770" t="s">
        <v>6671</v>
      </c>
      <c r="B2770" t="s">
        <v>6672</v>
      </c>
      <c r="C2770" t="s">
        <v>6671</v>
      </c>
      <c r="D2770" t="s">
        <v>84</v>
      </c>
      <c r="E2770" t="s">
        <v>89</v>
      </c>
      <c r="F2770" t="s">
        <v>117</v>
      </c>
      <c r="G2770" t="s">
        <v>90</v>
      </c>
      <c r="I2770" t="s">
        <v>91</v>
      </c>
      <c r="J2770" t="s">
        <v>5571</v>
      </c>
      <c r="K2770" t="s">
        <v>6168</v>
      </c>
      <c r="L2770">
        <v>13.196999999999999</v>
      </c>
      <c r="M2770">
        <v>7.5744248220000001</v>
      </c>
      <c r="N2770">
        <v>14.202</v>
      </c>
      <c r="O2770">
        <v>4.1245643569999997</v>
      </c>
      <c r="P2770">
        <v>8.2260000000000009</v>
      </c>
      <c r="Q2770" s="86">
        <v>45821</v>
      </c>
      <c r="R2770">
        <v>5</v>
      </c>
      <c r="S2770">
        <v>1.1100000000000001</v>
      </c>
      <c r="T2770">
        <v>0.95</v>
      </c>
      <c r="V2770" t="s">
        <v>6673</v>
      </c>
      <c r="W2770">
        <v>4</v>
      </c>
      <c r="X2770" s="86">
        <v>45796</v>
      </c>
      <c r="Y2770">
        <v>3</v>
      </c>
      <c r="Z2770" s="86">
        <v>45747</v>
      </c>
      <c r="AA2770">
        <v>3</v>
      </c>
      <c r="AB2770">
        <v>3</v>
      </c>
      <c r="AC2770" t="s">
        <v>156</v>
      </c>
    </row>
    <row r="2771" spans="1:29" x14ac:dyDescent="0.2">
      <c r="A2771" t="s">
        <v>6674</v>
      </c>
      <c r="B2771" t="s">
        <v>6675</v>
      </c>
      <c r="C2771" t="s">
        <v>6674</v>
      </c>
      <c r="D2771" t="s">
        <v>84</v>
      </c>
      <c r="E2771" t="s">
        <v>89</v>
      </c>
      <c r="F2771" t="s">
        <v>642</v>
      </c>
      <c r="G2771" t="s">
        <v>90</v>
      </c>
      <c r="I2771" t="s">
        <v>91</v>
      </c>
      <c r="J2771" t="s">
        <v>5571</v>
      </c>
      <c r="K2771" t="s">
        <v>6657</v>
      </c>
      <c r="L2771">
        <v>17.687999999999999</v>
      </c>
      <c r="M2771">
        <v>13.234113089999999</v>
      </c>
      <c r="N2771">
        <v>17.236000000000001</v>
      </c>
      <c r="O2771">
        <v>13.435722180000001</v>
      </c>
      <c r="P2771">
        <v>13.548999999999999</v>
      </c>
      <c r="Q2771" s="86">
        <v>45821</v>
      </c>
      <c r="S2771">
        <v>0.63</v>
      </c>
      <c r="T2771">
        <v>0.6</v>
      </c>
      <c r="V2771" t="s">
        <v>6676</v>
      </c>
      <c r="W2771">
        <v>6</v>
      </c>
      <c r="X2771" s="86">
        <v>45705</v>
      </c>
      <c r="Y2771">
        <v>5</v>
      </c>
      <c r="Z2771" s="86">
        <v>45657</v>
      </c>
      <c r="AA2771">
        <v>3</v>
      </c>
      <c r="AB2771">
        <v>3</v>
      </c>
      <c r="AC2771" t="s">
        <v>156</v>
      </c>
    </row>
    <row r="2772" spans="1:29" x14ac:dyDescent="0.2">
      <c r="A2772" t="s">
        <v>6677</v>
      </c>
      <c r="B2772" t="s">
        <v>6678</v>
      </c>
      <c r="C2772" t="s">
        <v>6677</v>
      </c>
      <c r="D2772" t="s">
        <v>84</v>
      </c>
      <c r="E2772" t="s">
        <v>89</v>
      </c>
      <c r="F2772" t="s">
        <v>117</v>
      </c>
      <c r="G2772" t="s">
        <v>90</v>
      </c>
      <c r="I2772" t="s">
        <v>91</v>
      </c>
      <c r="J2772" t="s">
        <v>5571</v>
      </c>
      <c r="K2772" t="s">
        <v>199</v>
      </c>
      <c r="L2772">
        <v>16.327000000000002</v>
      </c>
      <c r="M2772">
        <v>12.79226777</v>
      </c>
      <c r="N2772">
        <v>17.265000000000001</v>
      </c>
      <c r="O2772">
        <v>10.379996650000001</v>
      </c>
      <c r="P2772">
        <v>10.224</v>
      </c>
      <c r="Q2772" s="86">
        <v>45821</v>
      </c>
      <c r="S2772">
        <v>0.23</v>
      </c>
      <c r="T2772">
        <v>0.23</v>
      </c>
      <c r="V2772" t="s">
        <v>6679</v>
      </c>
      <c r="W2772">
        <v>6</v>
      </c>
      <c r="X2772" s="86">
        <v>45707</v>
      </c>
      <c r="Y2772">
        <v>4</v>
      </c>
      <c r="Z2772" s="86">
        <v>45688</v>
      </c>
      <c r="AA2772">
        <v>3</v>
      </c>
      <c r="AB2772">
        <v>3</v>
      </c>
      <c r="AC2772" t="s">
        <v>156</v>
      </c>
    </row>
    <row r="2773" spans="1:29" x14ac:dyDescent="0.2">
      <c r="A2773" t="s">
        <v>6680</v>
      </c>
      <c r="B2773" t="s">
        <v>6681</v>
      </c>
      <c r="C2773" t="s">
        <v>6680</v>
      </c>
      <c r="D2773" t="s">
        <v>84</v>
      </c>
      <c r="E2773" t="s">
        <v>89</v>
      </c>
      <c r="G2773" t="s">
        <v>90</v>
      </c>
      <c r="H2773" t="s">
        <v>196</v>
      </c>
      <c r="I2773" t="s">
        <v>91</v>
      </c>
      <c r="L2773">
        <v>12.526</v>
      </c>
      <c r="M2773">
        <v>10.518723400000001</v>
      </c>
      <c r="N2773">
        <v>11.766</v>
      </c>
      <c r="O2773">
        <v>8.9900719240000004</v>
      </c>
      <c r="P2773">
        <v>9.6300000000000008</v>
      </c>
      <c r="Q2773" s="86">
        <v>45821</v>
      </c>
      <c r="S2773">
        <v>0.16</v>
      </c>
      <c r="W2773">
        <v>5</v>
      </c>
      <c r="X2773" s="86">
        <v>45707</v>
      </c>
      <c r="Y2773">
        <v>4</v>
      </c>
      <c r="Z2773" s="86">
        <v>45688</v>
      </c>
      <c r="AB2773">
        <v>3</v>
      </c>
      <c r="AC2773" t="s">
        <v>156</v>
      </c>
    </row>
    <row r="2774" spans="1:29" x14ac:dyDescent="0.2">
      <c r="A2774" t="s">
        <v>6682</v>
      </c>
      <c r="B2774" t="s">
        <v>6683</v>
      </c>
      <c r="C2774" t="s">
        <v>6682</v>
      </c>
      <c r="D2774" t="s">
        <v>84</v>
      </c>
      <c r="E2774" t="s">
        <v>89</v>
      </c>
      <c r="F2774" t="s">
        <v>642</v>
      </c>
      <c r="G2774" t="s">
        <v>90</v>
      </c>
      <c r="I2774" t="s">
        <v>91</v>
      </c>
      <c r="J2774" t="s">
        <v>5571</v>
      </c>
      <c r="K2774" t="s">
        <v>6046</v>
      </c>
      <c r="L2774">
        <v>10.013999999999999</v>
      </c>
      <c r="M2774">
        <v>6.4577525590000002</v>
      </c>
      <c r="N2774">
        <v>9.7260000000000009</v>
      </c>
      <c r="O2774">
        <v>7.35302685</v>
      </c>
      <c r="P2774">
        <v>8.1969999999999992</v>
      </c>
      <c r="Q2774" s="86">
        <v>45821</v>
      </c>
      <c r="S2774">
        <v>1.57</v>
      </c>
      <c r="T2774">
        <v>1.5</v>
      </c>
      <c r="V2774" t="s">
        <v>6684</v>
      </c>
      <c r="W2774">
        <v>4</v>
      </c>
      <c r="X2774" s="86">
        <v>45747</v>
      </c>
      <c r="Y2774">
        <v>3</v>
      </c>
      <c r="Z2774" s="86">
        <v>45747</v>
      </c>
      <c r="AA2774">
        <v>2</v>
      </c>
      <c r="AB2774">
        <v>3</v>
      </c>
      <c r="AC2774" t="s">
        <v>156</v>
      </c>
    </row>
    <row r="2775" spans="1:29" x14ac:dyDescent="0.2">
      <c r="A2775" t="s">
        <v>6685</v>
      </c>
      <c r="B2775" t="s">
        <v>6686</v>
      </c>
      <c r="C2775" t="s">
        <v>6685</v>
      </c>
      <c r="D2775" t="s">
        <v>84</v>
      </c>
      <c r="E2775" t="s">
        <v>89</v>
      </c>
      <c r="F2775" t="s">
        <v>117</v>
      </c>
      <c r="G2775" t="s">
        <v>90</v>
      </c>
      <c r="I2775" t="s">
        <v>118</v>
      </c>
      <c r="J2775" t="s">
        <v>5571</v>
      </c>
      <c r="K2775" t="s">
        <v>6657</v>
      </c>
      <c r="L2775">
        <v>17.515999999999998</v>
      </c>
      <c r="M2775">
        <v>16.379820519999999</v>
      </c>
      <c r="N2775">
        <v>17.309999999999999</v>
      </c>
      <c r="O2775">
        <v>14.011355610000001</v>
      </c>
      <c r="P2775">
        <v>13.521000000000001</v>
      </c>
      <c r="Q2775" s="86">
        <v>45821</v>
      </c>
      <c r="S2775">
        <v>0.63</v>
      </c>
      <c r="T2775">
        <v>0.6</v>
      </c>
      <c r="V2775" t="s">
        <v>6687</v>
      </c>
      <c r="W2775">
        <v>6</v>
      </c>
      <c r="X2775" s="86">
        <v>45705</v>
      </c>
      <c r="Y2775">
        <v>5</v>
      </c>
      <c r="Z2775" s="86">
        <v>45657</v>
      </c>
      <c r="AA2775">
        <v>3</v>
      </c>
      <c r="AB2775">
        <v>3</v>
      </c>
      <c r="AC2775" t="s">
        <v>156</v>
      </c>
    </row>
    <row r="2776" spans="1:29" x14ac:dyDescent="0.2">
      <c r="A2776" t="s">
        <v>6688</v>
      </c>
      <c r="B2776" t="s">
        <v>6689</v>
      </c>
      <c r="C2776" t="s">
        <v>6688</v>
      </c>
      <c r="D2776" t="s">
        <v>84</v>
      </c>
      <c r="E2776" t="s">
        <v>89</v>
      </c>
      <c r="F2776" t="s">
        <v>642</v>
      </c>
      <c r="G2776" t="s">
        <v>90</v>
      </c>
      <c r="I2776" t="s">
        <v>91</v>
      </c>
      <c r="J2776" t="s">
        <v>5571</v>
      </c>
      <c r="K2776" t="s">
        <v>5662</v>
      </c>
      <c r="L2776">
        <v>7.1230000000000002</v>
      </c>
      <c r="M2776">
        <v>7.5121193809999998</v>
      </c>
      <c r="N2776">
        <v>7.9139999999999997</v>
      </c>
      <c r="O2776">
        <v>4.2899381529999996</v>
      </c>
      <c r="P2776">
        <v>2.7269999999999999</v>
      </c>
      <c r="Q2776" s="86">
        <v>45821</v>
      </c>
      <c r="S2776">
        <v>1.45</v>
      </c>
      <c r="T2776">
        <v>1.45</v>
      </c>
      <c r="V2776" t="s">
        <v>6690</v>
      </c>
      <c r="W2776">
        <v>4</v>
      </c>
      <c r="X2776" s="86">
        <v>45747</v>
      </c>
      <c r="Y2776">
        <v>3</v>
      </c>
      <c r="Z2776" s="86">
        <v>45747</v>
      </c>
      <c r="AA2776">
        <v>2</v>
      </c>
      <c r="AB2776">
        <v>3</v>
      </c>
      <c r="AC2776" t="s">
        <v>156</v>
      </c>
    </row>
    <row r="2777" spans="1:29" x14ac:dyDescent="0.2">
      <c r="A2777" t="s">
        <v>6691</v>
      </c>
      <c r="B2777" t="s">
        <v>6692</v>
      </c>
      <c r="C2777" t="s">
        <v>6691</v>
      </c>
      <c r="D2777" t="s">
        <v>84</v>
      </c>
      <c r="E2777" t="s">
        <v>89</v>
      </c>
      <c r="G2777" t="s">
        <v>90</v>
      </c>
      <c r="H2777" t="s">
        <v>196</v>
      </c>
      <c r="I2777" t="s">
        <v>91</v>
      </c>
      <c r="L2777">
        <v>18.163</v>
      </c>
      <c r="M2777">
        <v>13.490978930000001</v>
      </c>
      <c r="N2777">
        <v>18.891999999999999</v>
      </c>
      <c r="O2777">
        <v>11.73756577</v>
      </c>
      <c r="P2777">
        <v>15.073</v>
      </c>
      <c r="Q2777" s="86">
        <v>45821</v>
      </c>
      <c r="S2777">
        <v>0.16</v>
      </c>
      <c r="W2777">
        <v>5</v>
      </c>
      <c r="X2777" s="86">
        <v>45761</v>
      </c>
      <c r="Y2777">
        <v>4</v>
      </c>
      <c r="Z2777" s="86">
        <v>45688</v>
      </c>
      <c r="AB2777">
        <v>3</v>
      </c>
      <c r="AC2777" t="s">
        <v>156</v>
      </c>
    </row>
    <row r="2778" spans="1:29" x14ac:dyDescent="0.2">
      <c r="A2778" t="s">
        <v>6693</v>
      </c>
      <c r="B2778" t="s">
        <v>6694</v>
      </c>
      <c r="C2778" t="s">
        <v>6693</v>
      </c>
      <c r="D2778" t="s">
        <v>84</v>
      </c>
      <c r="E2778" t="s">
        <v>89</v>
      </c>
      <c r="F2778" t="s">
        <v>642</v>
      </c>
      <c r="G2778" t="s">
        <v>90</v>
      </c>
      <c r="I2778" t="s">
        <v>91</v>
      </c>
      <c r="J2778" t="s">
        <v>5571</v>
      </c>
      <c r="K2778" t="s">
        <v>199</v>
      </c>
      <c r="L2778">
        <v>18.152999999999999</v>
      </c>
      <c r="M2778">
        <v>13.48178192</v>
      </c>
      <c r="N2778">
        <v>18.876000000000001</v>
      </c>
      <c r="O2778">
        <v>11.749955160000001</v>
      </c>
      <c r="P2778">
        <v>15.085000000000001</v>
      </c>
      <c r="Q2778" s="86">
        <v>45821</v>
      </c>
      <c r="S2778">
        <v>0.16</v>
      </c>
      <c r="T2778">
        <v>0.16</v>
      </c>
      <c r="V2778" t="s">
        <v>6695</v>
      </c>
      <c r="W2778">
        <v>5</v>
      </c>
      <c r="X2778" s="86">
        <v>45761</v>
      </c>
      <c r="Y2778">
        <v>4</v>
      </c>
      <c r="Z2778" s="86">
        <v>45688</v>
      </c>
      <c r="AA2778">
        <v>3</v>
      </c>
      <c r="AB2778">
        <v>3</v>
      </c>
      <c r="AC2778" t="s">
        <v>156</v>
      </c>
    </row>
    <row r="2779" spans="1:29" x14ac:dyDescent="0.2">
      <c r="A2779" t="s">
        <v>6696</v>
      </c>
      <c r="B2779" t="s">
        <v>6697</v>
      </c>
      <c r="C2779" t="s">
        <v>6696</v>
      </c>
      <c r="D2779" t="s">
        <v>84</v>
      </c>
      <c r="E2779" t="s">
        <v>116</v>
      </c>
      <c r="F2779" t="s">
        <v>117</v>
      </c>
      <c r="G2779" t="s">
        <v>90</v>
      </c>
      <c r="I2779" t="s">
        <v>91</v>
      </c>
      <c r="J2779" t="s">
        <v>5571</v>
      </c>
      <c r="K2779" t="s">
        <v>688</v>
      </c>
      <c r="L2779">
        <v>15.183</v>
      </c>
      <c r="M2779">
        <v>14.46301105</v>
      </c>
      <c r="N2779">
        <v>14.962</v>
      </c>
      <c r="O2779">
        <v>13.02626193</v>
      </c>
      <c r="P2779">
        <v>11.76</v>
      </c>
      <c r="Q2779" s="86">
        <v>45821</v>
      </c>
      <c r="S2779">
        <v>0.48</v>
      </c>
      <c r="T2779">
        <v>0.48</v>
      </c>
      <c r="V2779" t="s">
        <v>6698</v>
      </c>
      <c r="W2779">
        <v>6</v>
      </c>
      <c r="X2779" s="86">
        <v>45684</v>
      </c>
      <c r="Y2779">
        <v>5</v>
      </c>
      <c r="Z2779" s="86">
        <v>45747</v>
      </c>
      <c r="AA2779">
        <v>3</v>
      </c>
      <c r="AB2779">
        <v>3</v>
      </c>
      <c r="AC2779" t="s">
        <v>156</v>
      </c>
    </row>
    <row r="2780" spans="1:29" x14ac:dyDescent="0.2">
      <c r="A2780" t="s">
        <v>6699</v>
      </c>
      <c r="B2780" t="s">
        <v>6700</v>
      </c>
      <c r="C2780" t="s">
        <v>6699</v>
      </c>
      <c r="D2780" t="s">
        <v>84</v>
      </c>
      <c r="E2780" t="s">
        <v>116</v>
      </c>
      <c r="F2780" t="s">
        <v>117</v>
      </c>
      <c r="G2780" t="s">
        <v>90</v>
      </c>
      <c r="I2780" t="s">
        <v>91</v>
      </c>
      <c r="J2780" t="s">
        <v>5571</v>
      </c>
      <c r="K2780" t="s">
        <v>688</v>
      </c>
      <c r="L2780">
        <v>18.148</v>
      </c>
      <c r="M2780">
        <v>17.849385770000001</v>
      </c>
      <c r="N2780">
        <v>18.841000000000001</v>
      </c>
      <c r="O2780">
        <v>15.36985031</v>
      </c>
      <c r="P2780">
        <v>15.037000000000001</v>
      </c>
      <c r="Q2780" s="86">
        <v>45821</v>
      </c>
      <c r="S2780">
        <v>0.2</v>
      </c>
      <c r="T2780">
        <v>0.2</v>
      </c>
      <c r="V2780" t="s">
        <v>6701</v>
      </c>
      <c r="W2780">
        <v>6</v>
      </c>
      <c r="X2780" s="86">
        <v>45747</v>
      </c>
      <c r="Y2780">
        <v>4</v>
      </c>
      <c r="Z2780" s="86">
        <v>45747</v>
      </c>
      <c r="AA2780">
        <v>3</v>
      </c>
      <c r="AB2780">
        <v>3</v>
      </c>
      <c r="AC2780" t="s">
        <v>156</v>
      </c>
    </row>
    <row r="2781" spans="1:29" x14ac:dyDescent="0.2">
      <c r="A2781" t="s">
        <v>17593</v>
      </c>
      <c r="B2781" t="s">
        <v>17594</v>
      </c>
      <c r="C2781" t="s">
        <v>17593</v>
      </c>
      <c r="D2781" t="s">
        <v>84</v>
      </c>
      <c r="E2781" t="s">
        <v>116</v>
      </c>
      <c r="G2781" t="s">
        <v>90</v>
      </c>
      <c r="L2781">
        <v>17.39</v>
      </c>
      <c r="N2781">
        <v>17.901</v>
      </c>
      <c r="P2781">
        <v>13.455</v>
      </c>
      <c r="S2781">
        <v>0.48</v>
      </c>
      <c r="Y2781">
        <v>5</v>
      </c>
      <c r="Z2781" s="86">
        <v>45747</v>
      </c>
      <c r="AB2781">
        <v>3</v>
      </c>
      <c r="AC2781" t="s">
        <v>156</v>
      </c>
    </row>
    <row r="2782" spans="1:29" x14ac:dyDescent="0.2">
      <c r="A2782" t="s">
        <v>6702</v>
      </c>
      <c r="B2782" t="s">
        <v>6703</v>
      </c>
      <c r="C2782" t="s">
        <v>6702</v>
      </c>
      <c r="D2782" t="s">
        <v>84</v>
      </c>
      <c r="E2782" t="s">
        <v>116</v>
      </c>
      <c r="F2782" t="s">
        <v>117</v>
      </c>
      <c r="G2782" t="s">
        <v>90</v>
      </c>
      <c r="I2782" t="s">
        <v>91</v>
      </c>
      <c r="J2782" t="s">
        <v>5571</v>
      </c>
      <c r="K2782" t="s">
        <v>688</v>
      </c>
      <c r="L2782">
        <v>14.307</v>
      </c>
      <c r="M2782">
        <v>12.315777450000001</v>
      </c>
      <c r="N2782">
        <v>14.148999999999999</v>
      </c>
      <c r="O2782">
        <v>10.17875839</v>
      </c>
      <c r="P2782">
        <v>10.489000000000001</v>
      </c>
      <c r="Q2782" s="86">
        <v>45821</v>
      </c>
      <c r="S2782">
        <v>0.2</v>
      </c>
      <c r="T2782">
        <v>0.2</v>
      </c>
      <c r="V2782" t="s">
        <v>6704</v>
      </c>
      <c r="W2782">
        <v>6</v>
      </c>
      <c r="X2782" s="86">
        <v>45716</v>
      </c>
      <c r="Y2782">
        <v>4</v>
      </c>
      <c r="Z2782" s="86">
        <v>45747</v>
      </c>
      <c r="AA2782">
        <v>3</v>
      </c>
      <c r="AB2782">
        <v>3</v>
      </c>
      <c r="AC2782" t="s">
        <v>156</v>
      </c>
    </row>
    <row r="2783" spans="1:29" x14ac:dyDescent="0.2">
      <c r="A2783" t="s">
        <v>6705</v>
      </c>
      <c r="B2783" t="s">
        <v>6706</v>
      </c>
      <c r="C2783" t="s">
        <v>6705</v>
      </c>
      <c r="D2783" t="s">
        <v>84</v>
      </c>
      <c r="E2783" t="s">
        <v>89</v>
      </c>
      <c r="G2783" t="s">
        <v>90</v>
      </c>
      <c r="I2783" t="s">
        <v>341</v>
      </c>
      <c r="M2783">
        <v>13.36562361</v>
      </c>
      <c r="O2783">
        <v>13.48294452</v>
      </c>
      <c r="S2783">
        <v>1.34</v>
      </c>
      <c r="Y2783">
        <v>4</v>
      </c>
      <c r="Z2783" s="86">
        <v>45777</v>
      </c>
      <c r="AB2783">
        <v>3</v>
      </c>
      <c r="AC2783" t="s">
        <v>156</v>
      </c>
    </row>
    <row r="2784" spans="1:29" x14ac:dyDescent="0.2">
      <c r="A2784" t="s">
        <v>16204</v>
      </c>
      <c r="B2784" t="s">
        <v>16205</v>
      </c>
      <c r="C2784" t="s">
        <v>16204</v>
      </c>
      <c r="D2784" t="s">
        <v>84</v>
      </c>
      <c r="E2784" t="s">
        <v>116</v>
      </c>
      <c r="G2784" t="s">
        <v>90</v>
      </c>
      <c r="H2784" t="s">
        <v>16039</v>
      </c>
      <c r="L2784">
        <v>15.779</v>
      </c>
      <c r="N2784">
        <v>16.251999999999999</v>
      </c>
      <c r="P2784">
        <v>10.132</v>
      </c>
      <c r="S2784">
        <v>0.65</v>
      </c>
      <c r="Y2784">
        <v>6</v>
      </c>
      <c r="Z2784" s="86">
        <v>45747</v>
      </c>
      <c r="AB2784">
        <v>4</v>
      </c>
      <c r="AC2784" t="s">
        <v>127</v>
      </c>
    </row>
    <row r="2785" spans="1:29" x14ac:dyDescent="0.2">
      <c r="A2785" t="s">
        <v>6707</v>
      </c>
      <c r="B2785" t="s">
        <v>6708</v>
      </c>
      <c r="C2785" t="s">
        <v>6707</v>
      </c>
      <c r="D2785" t="s">
        <v>84</v>
      </c>
      <c r="E2785" t="s">
        <v>89</v>
      </c>
      <c r="G2785" t="s">
        <v>90</v>
      </c>
      <c r="H2785" t="s">
        <v>196</v>
      </c>
      <c r="I2785" t="s">
        <v>91</v>
      </c>
      <c r="L2785">
        <v>15.737</v>
      </c>
      <c r="M2785">
        <v>12.0184566</v>
      </c>
      <c r="N2785">
        <v>15.097</v>
      </c>
      <c r="O2785">
        <v>11.781855180000001</v>
      </c>
      <c r="P2785">
        <v>14.939</v>
      </c>
      <c r="Q2785" s="86">
        <v>45821</v>
      </c>
      <c r="S2785">
        <v>0.84</v>
      </c>
      <c r="W2785">
        <v>6</v>
      </c>
      <c r="X2785" s="86">
        <v>45777</v>
      </c>
      <c r="Y2785">
        <v>4</v>
      </c>
      <c r="Z2785" s="86">
        <v>45777</v>
      </c>
      <c r="AB2785">
        <v>3</v>
      </c>
      <c r="AC2785" t="s">
        <v>156</v>
      </c>
    </row>
    <row r="2786" spans="1:29" x14ac:dyDescent="0.2">
      <c r="A2786" t="s">
        <v>6709</v>
      </c>
      <c r="B2786" t="s">
        <v>6710</v>
      </c>
      <c r="C2786" t="s">
        <v>6709</v>
      </c>
      <c r="D2786" t="s">
        <v>84</v>
      </c>
      <c r="E2786" t="s">
        <v>89</v>
      </c>
      <c r="F2786" t="s">
        <v>642</v>
      </c>
      <c r="G2786" t="s">
        <v>90</v>
      </c>
      <c r="I2786" t="s">
        <v>91</v>
      </c>
      <c r="J2786" t="s">
        <v>5571</v>
      </c>
      <c r="K2786" t="s">
        <v>6503</v>
      </c>
      <c r="L2786">
        <v>15.749000000000001</v>
      </c>
      <c r="M2786">
        <v>12.017574359999999</v>
      </c>
      <c r="N2786">
        <v>15.098000000000001</v>
      </c>
      <c r="O2786">
        <v>11.7879714</v>
      </c>
      <c r="P2786">
        <v>14.944000000000001</v>
      </c>
      <c r="Q2786" s="86">
        <v>45821</v>
      </c>
      <c r="R2786">
        <v>5</v>
      </c>
      <c r="S2786">
        <v>0.83</v>
      </c>
      <c r="T2786">
        <v>0.75</v>
      </c>
      <c r="V2786" t="s">
        <v>6711</v>
      </c>
      <c r="W2786">
        <v>6</v>
      </c>
      <c r="X2786" s="86">
        <v>45777</v>
      </c>
      <c r="Y2786">
        <v>4</v>
      </c>
      <c r="Z2786" s="86">
        <v>45777</v>
      </c>
      <c r="AA2786">
        <v>3</v>
      </c>
      <c r="AB2786">
        <v>3</v>
      </c>
      <c r="AC2786" t="s">
        <v>156</v>
      </c>
    </row>
    <row r="2787" spans="1:29" x14ac:dyDescent="0.2">
      <c r="A2787" t="s">
        <v>16210</v>
      </c>
      <c r="B2787" t="s">
        <v>16211</v>
      </c>
      <c r="C2787" t="s">
        <v>16210</v>
      </c>
      <c r="D2787" t="s">
        <v>84</v>
      </c>
      <c r="E2787" t="s">
        <v>116</v>
      </c>
      <c r="G2787" t="s">
        <v>90</v>
      </c>
      <c r="L2787">
        <v>20.591000000000001</v>
      </c>
      <c r="M2787">
        <v>20.670192440000001</v>
      </c>
      <c r="N2787">
        <v>21.122</v>
      </c>
      <c r="O2787">
        <v>17.71163984</v>
      </c>
      <c r="P2787">
        <v>17.606999999999999</v>
      </c>
      <c r="Q2787" s="86">
        <v>45821</v>
      </c>
      <c r="S2787">
        <v>0.5</v>
      </c>
      <c r="W2787">
        <v>6</v>
      </c>
      <c r="X2787" s="86">
        <v>45747</v>
      </c>
      <c r="Y2787">
        <v>5</v>
      </c>
      <c r="Z2787" s="86">
        <v>45747</v>
      </c>
      <c r="AB2787">
        <v>3</v>
      </c>
      <c r="AC2787" t="s">
        <v>156</v>
      </c>
    </row>
    <row r="2788" spans="1:29" x14ac:dyDescent="0.2">
      <c r="A2788" t="s">
        <v>6712</v>
      </c>
      <c r="B2788" t="s">
        <v>6713</v>
      </c>
      <c r="C2788" t="s">
        <v>6712</v>
      </c>
      <c r="D2788" t="s">
        <v>84</v>
      </c>
      <c r="E2788" t="s">
        <v>116</v>
      </c>
      <c r="F2788" t="s">
        <v>117</v>
      </c>
      <c r="G2788" t="s">
        <v>90</v>
      </c>
      <c r="I2788" t="s">
        <v>91</v>
      </c>
      <c r="J2788" t="s">
        <v>5571</v>
      </c>
      <c r="K2788" t="s">
        <v>688</v>
      </c>
      <c r="L2788">
        <v>11.223000000000001</v>
      </c>
      <c r="M2788">
        <v>11.479887250000001</v>
      </c>
      <c r="N2788">
        <v>10.803000000000001</v>
      </c>
      <c r="O2788">
        <v>9.3790401330000002</v>
      </c>
      <c r="P2788">
        <v>8.8019999999999996</v>
      </c>
      <c r="Q2788" s="86">
        <v>45821</v>
      </c>
      <c r="S2788">
        <v>0.33</v>
      </c>
      <c r="T2788">
        <v>0.33</v>
      </c>
      <c r="V2788" t="s">
        <v>6714</v>
      </c>
      <c r="Y2788">
        <v>4</v>
      </c>
      <c r="Z2788" s="86">
        <v>45747</v>
      </c>
      <c r="AA2788">
        <v>3</v>
      </c>
      <c r="AB2788">
        <v>3</v>
      </c>
      <c r="AC2788" t="s">
        <v>156</v>
      </c>
    </row>
    <row r="2789" spans="1:29" x14ac:dyDescent="0.2">
      <c r="A2789" t="s">
        <v>16206</v>
      </c>
      <c r="B2789" t="s">
        <v>16207</v>
      </c>
      <c r="C2789" t="s">
        <v>16206</v>
      </c>
      <c r="D2789" t="s">
        <v>84</v>
      </c>
      <c r="E2789" t="s">
        <v>116</v>
      </c>
      <c r="G2789" t="s">
        <v>90</v>
      </c>
      <c r="H2789" t="s">
        <v>16039</v>
      </c>
      <c r="L2789">
        <v>13.115</v>
      </c>
      <c r="M2789">
        <v>12.94861828</v>
      </c>
      <c r="N2789">
        <v>11.135</v>
      </c>
      <c r="O2789">
        <v>12.33278589</v>
      </c>
      <c r="P2789">
        <v>8.9779999999999998</v>
      </c>
      <c r="Q2789" s="86">
        <v>45821</v>
      </c>
      <c r="S2789">
        <v>0.3</v>
      </c>
      <c r="Y2789">
        <v>4</v>
      </c>
      <c r="Z2789" s="86">
        <v>45783</v>
      </c>
      <c r="AB2789">
        <v>3</v>
      </c>
      <c r="AC2789" t="s">
        <v>156</v>
      </c>
    </row>
    <row r="2790" spans="1:29" x14ac:dyDescent="0.2">
      <c r="A2790" t="s">
        <v>6715</v>
      </c>
      <c r="B2790" t="s">
        <v>6716</v>
      </c>
      <c r="C2790" t="s">
        <v>6715</v>
      </c>
      <c r="D2790" t="s">
        <v>84</v>
      </c>
      <c r="E2790" t="s">
        <v>116</v>
      </c>
      <c r="F2790" t="s">
        <v>117</v>
      </c>
      <c r="G2790" t="s">
        <v>90</v>
      </c>
      <c r="I2790" t="s">
        <v>91</v>
      </c>
      <c r="J2790" t="s">
        <v>5571</v>
      </c>
      <c r="K2790" t="s">
        <v>688</v>
      </c>
      <c r="L2790">
        <v>11.169</v>
      </c>
      <c r="M2790">
        <v>9.5258363599999996</v>
      </c>
      <c r="N2790">
        <v>10.948</v>
      </c>
      <c r="O2790">
        <v>9.1987486680000004</v>
      </c>
      <c r="P2790">
        <v>9.0229999999999997</v>
      </c>
      <c r="Q2790" s="86">
        <v>45821</v>
      </c>
      <c r="S2790">
        <v>7.0000000000000007E-2</v>
      </c>
      <c r="T2790">
        <v>7.0000000000000007E-2</v>
      </c>
      <c r="V2790" t="s">
        <v>6717</v>
      </c>
      <c r="W2790">
        <v>6</v>
      </c>
      <c r="X2790" s="86">
        <v>45626</v>
      </c>
      <c r="Y2790">
        <v>4</v>
      </c>
      <c r="Z2790" s="86">
        <v>45747</v>
      </c>
      <c r="AA2790">
        <v>3</v>
      </c>
      <c r="AB2790">
        <v>3</v>
      </c>
      <c r="AC2790" t="s">
        <v>156</v>
      </c>
    </row>
    <row r="2791" spans="1:29" x14ac:dyDescent="0.2">
      <c r="A2791" t="s">
        <v>6718</v>
      </c>
      <c r="B2791" t="s">
        <v>6719</v>
      </c>
      <c r="C2791" t="s">
        <v>6718</v>
      </c>
      <c r="D2791" t="s">
        <v>84</v>
      </c>
      <c r="E2791" t="s">
        <v>116</v>
      </c>
      <c r="F2791" t="s">
        <v>117</v>
      </c>
      <c r="G2791" t="s">
        <v>90</v>
      </c>
      <c r="I2791" t="s">
        <v>91</v>
      </c>
      <c r="J2791" t="s">
        <v>5571</v>
      </c>
      <c r="K2791" t="s">
        <v>688</v>
      </c>
      <c r="L2791">
        <v>17.068999999999999</v>
      </c>
      <c r="M2791">
        <v>15.545144820000001</v>
      </c>
      <c r="N2791">
        <v>16.317</v>
      </c>
      <c r="O2791">
        <v>12.54499395</v>
      </c>
      <c r="P2791">
        <v>12.446999999999999</v>
      </c>
      <c r="Q2791" s="86">
        <v>45821</v>
      </c>
      <c r="S2791">
        <v>0.1</v>
      </c>
      <c r="T2791">
        <v>0.1</v>
      </c>
      <c r="V2791" t="s">
        <v>6720</v>
      </c>
      <c r="W2791">
        <v>6</v>
      </c>
      <c r="X2791" s="86">
        <v>45747</v>
      </c>
      <c r="Y2791">
        <v>5</v>
      </c>
      <c r="Z2791" s="86">
        <v>45747</v>
      </c>
      <c r="AA2791">
        <v>3</v>
      </c>
      <c r="AB2791">
        <v>3</v>
      </c>
      <c r="AC2791" t="s">
        <v>156</v>
      </c>
    </row>
    <row r="2792" spans="1:29" x14ac:dyDescent="0.2">
      <c r="A2792" t="s">
        <v>6721</v>
      </c>
      <c r="B2792" t="s">
        <v>6722</v>
      </c>
      <c r="C2792" t="s">
        <v>6721</v>
      </c>
      <c r="D2792" t="s">
        <v>84</v>
      </c>
      <c r="E2792" t="s">
        <v>116</v>
      </c>
      <c r="F2792" t="s">
        <v>117</v>
      </c>
      <c r="G2792" t="s">
        <v>90</v>
      </c>
      <c r="I2792" t="s">
        <v>118</v>
      </c>
      <c r="J2792" t="s">
        <v>5571</v>
      </c>
      <c r="K2792" t="s">
        <v>688</v>
      </c>
      <c r="L2792">
        <v>16.058</v>
      </c>
      <c r="M2792">
        <v>16.773881840000001</v>
      </c>
      <c r="N2792">
        <v>16.867999999999999</v>
      </c>
      <c r="O2792">
        <v>17.333952329999999</v>
      </c>
      <c r="P2792">
        <v>13.792</v>
      </c>
      <c r="Q2792" s="86">
        <v>45821</v>
      </c>
      <c r="S2792">
        <v>0.33</v>
      </c>
      <c r="T2792">
        <v>0.33</v>
      </c>
      <c r="V2792" t="s">
        <v>6723</v>
      </c>
      <c r="W2792">
        <v>6</v>
      </c>
      <c r="X2792" s="86">
        <v>45473</v>
      </c>
      <c r="Y2792">
        <v>5</v>
      </c>
      <c r="Z2792" s="86">
        <v>45747</v>
      </c>
      <c r="AA2792">
        <v>3</v>
      </c>
      <c r="AB2792">
        <v>3</v>
      </c>
      <c r="AC2792" t="s">
        <v>156</v>
      </c>
    </row>
    <row r="2793" spans="1:29" x14ac:dyDescent="0.2">
      <c r="A2793" t="s">
        <v>6724</v>
      </c>
      <c r="B2793" t="s">
        <v>6725</v>
      </c>
      <c r="C2793" t="s">
        <v>6724</v>
      </c>
      <c r="D2793" t="s">
        <v>84</v>
      </c>
      <c r="E2793" t="s">
        <v>116</v>
      </c>
      <c r="G2793" t="s">
        <v>90</v>
      </c>
      <c r="L2793">
        <v>18.963000000000001</v>
      </c>
      <c r="M2793">
        <v>16.768864579999999</v>
      </c>
      <c r="N2793">
        <v>18.042999999999999</v>
      </c>
      <c r="O2793">
        <v>13.48729823</v>
      </c>
      <c r="P2793">
        <v>12.888999999999999</v>
      </c>
      <c r="Q2793" s="86">
        <v>45821</v>
      </c>
      <c r="W2793">
        <v>6</v>
      </c>
      <c r="X2793" s="86">
        <v>45747</v>
      </c>
      <c r="Y2793">
        <v>5</v>
      </c>
      <c r="Z2793" s="86">
        <v>45747</v>
      </c>
      <c r="AB2793">
        <v>3</v>
      </c>
      <c r="AC2793" t="s">
        <v>156</v>
      </c>
    </row>
    <row r="2794" spans="1:29" x14ac:dyDescent="0.2">
      <c r="A2794" t="s">
        <v>17725</v>
      </c>
      <c r="B2794" t="s">
        <v>17726</v>
      </c>
      <c r="C2794" t="s">
        <v>17725</v>
      </c>
      <c r="D2794" t="s">
        <v>84</v>
      </c>
      <c r="E2794" t="s">
        <v>116</v>
      </c>
      <c r="G2794" t="s">
        <v>90</v>
      </c>
      <c r="S2794">
        <v>0.12</v>
      </c>
      <c r="Y2794">
        <v>4</v>
      </c>
      <c r="Z2794" s="86">
        <v>45747</v>
      </c>
      <c r="AB2794">
        <v>3</v>
      </c>
      <c r="AC2794" t="s">
        <v>156</v>
      </c>
    </row>
    <row r="2795" spans="1:29" x14ac:dyDescent="0.2">
      <c r="A2795" t="s">
        <v>6726</v>
      </c>
      <c r="B2795" t="s">
        <v>6727</v>
      </c>
      <c r="C2795" t="s">
        <v>6726</v>
      </c>
      <c r="D2795" t="s">
        <v>84</v>
      </c>
      <c r="E2795" t="s">
        <v>116</v>
      </c>
      <c r="F2795" t="s">
        <v>117</v>
      </c>
      <c r="G2795" t="s">
        <v>90</v>
      </c>
      <c r="I2795" t="s">
        <v>91</v>
      </c>
      <c r="J2795" t="s">
        <v>5571</v>
      </c>
      <c r="K2795" t="s">
        <v>688</v>
      </c>
      <c r="L2795">
        <v>20.623000000000001</v>
      </c>
      <c r="M2795">
        <v>20.99607859</v>
      </c>
      <c r="N2795">
        <v>20.541</v>
      </c>
      <c r="O2795">
        <v>15.87299226</v>
      </c>
      <c r="P2795">
        <v>15.256</v>
      </c>
      <c r="Q2795" s="86">
        <v>45821</v>
      </c>
      <c r="S2795">
        <v>0.33</v>
      </c>
      <c r="T2795">
        <v>0.33</v>
      </c>
      <c r="V2795" t="s">
        <v>6728</v>
      </c>
      <c r="W2795">
        <v>6</v>
      </c>
      <c r="X2795" s="86">
        <v>45747</v>
      </c>
      <c r="Y2795">
        <v>5</v>
      </c>
      <c r="Z2795" s="86">
        <v>45747</v>
      </c>
      <c r="AA2795">
        <v>3</v>
      </c>
      <c r="AB2795">
        <v>3</v>
      </c>
      <c r="AC2795" t="s">
        <v>156</v>
      </c>
    </row>
    <row r="2796" spans="1:29" x14ac:dyDescent="0.2">
      <c r="A2796" t="s">
        <v>6729</v>
      </c>
      <c r="B2796" t="s">
        <v>6730</v>
      </c>
      <c r="C2796" t="s">
        <v>6729</v>
      </c>
      <c r="D2796" t="s">
        <v>84</v>
      </c>
      <c r="E2796" t="s">
        <v>89</v>
      </c>
      <c r="F2796" t="s">
        <v>642</v>
      </c>
      <c r="G2796" t="s">
        <v>90</v>
      </c>
      <c r="I2796" t="s">
        <v>91</v>
      </c>
      <c r="J2796" t="s">
        <v>5571</v>
      </c>
      <c r="K2796" t="s">
        <v>6162</v>
      </c>
      <c r="L2796">
        <v>8.5180000000000007</v>
      </c>
      <c r="M2796">
        <v>9.0095012109999999</v>
      </c>
      <c r="N2796">
        <v>9.6219999999999999</v>
      </c>
      <c r="O2796">
        <v>5.8692657500000003</v>
      </c>
      <c r="P2796">
        <v>3.7290000000000001</v>
      </c>
      <c r="Q2796" s="86">
        <v>45821</v>
      </c>
      <c r="S2796">
        <v>0.8</v>
      </c>
      <c r="T2796">
        <v>0.45</v>
      </c>
      <c r="V2796" t="s">
        <v>6731</v>
      </c>
      <c r="W2796">
        <v>4</v>
      </c>
      <c r="X2796" s="86">
        <v>45775</v>
      </c>
      <c r="Y2796">
        <v>3</v>
      </c>
      <c r="Z2796" s="86">
        <v>45747</v>
      </c>
      <c r="AA2796">
        <v>3</v>
      </c>
      <c r="AB2796">
        <v>3</v>
      </c>
      <c r="AC2796" t="s">
        <v>156</v>
      </c>
    </row>
    <row r="2797" spans="1:29" x14ac:dyDescent="0.2">
      <c r="A2797" t="s">
        <v>16224</v>
      </c>
      <c r="B2797" t="s">
        <v>16225</v>
      </c>
      <c r="C2797" t="s">
        <v>16224</v>
      </c>
      <c r="D2797" t="s">
        <v>84</v>
      </c>
      <c r="E2797" t="s">
        <v>89</v>
      </c>
      <c r="G2797" t="s">
        <v>90</v>
      </c>
      <c r="H2797" t="s">
        <v>16039</v>
      </c>
      <c r="I2797" t="s">
        <v>341</v>
      </c>
      <c r="L2797">
        <v>16.466000000000001</v>
      </c>
      <c r="M2797">
        <v>15.02647958</v>
      </c>
      <c r="N2797">
        <v>16.815999999999999</v>
      </c>
      <c r="O2797">
        <v>13.391433749999999</v>
      </c>
      <c r="P2797">
        <v>11.441000000000001</v>
      </c>
      <c r="Q2797" s="86">
        <v>45821</v>
      </c>
      <c r="S2797">
        <v>0.2</v>
      </c>
      <c r="W2797">
        <v>6</v>
      </c>
      <c r="X2797" s="86">
        <v>45747</v>
      </c>
      <c r="Y2797">
        <v>4</v>
      </c>
      <c r="Z2797" s="86">
        <v>45688</v>
      </c>
      <c r="AB2797">
        <v>3</v>
      </c>
      <c r="AC2797" t="s">
        <v>156</v>
      </c>
    </row>
    <row r="2798" spans="1:29" x14ac:dyDescent="0.2">
      <c r="A2798" t="s">
        <v>6732</v>
      </c>
      <c r="B2798" t="s">
        <v>6733</v>
      </c>
      <c r="C2798" t="s">
        <v>6732</v>
      </c>
      <c r="D2798" t="s">
        <v>84</v>
      </c>
      <c r="E2798" t="s">
        <v>89</v>
      </c>
      <c r="F2798" t="s">
        <v>642</v>
      </c>
      <c r="G2798" t="s">
        <v>90</v>
      </c>
      <c r="I2798" t="s">
        <v>91</v>
      </c>
      <c r="J2798" t="s">
        <v>5571</v>
      </c>
      <c r="K2798" t="s">
        <v>6657</v>
      </c>
      <c r="L2798">
        <v>17.923999999999999</v>
      </c>
      <c r="M2798">
        <v>11.65970175</v>
      </c>
      <c r="N2798">
        <v>16.623000000000001</v>
      </c>
      <c r="O2798">
        <v>11.035153210000001</v>
      </c>
      <c r="P2798">
        <v>11.254</v>
      </c>
      <c r="Q2798" s="86">
        <v>45821</v>
      </c>
      <c r="S2798">
        <v>0.63</v>
      </c>
      <c r="T2798">
        <v>0.6</v>
      </c>
      <c r="V2798" t="s">
        <v>6734</v>
      </c>
      <c r="W2798">
        <v>6</v>
      </c>
      <c r="X2798" s="86">
        <v>45705</v>
      </c>
      <c r="Y2798">
        <v>5</v>
      </c>
      <c r="Z2798" s="86">
        <v>45657</v>
      </c>
      <c r="AA2798">
        <v>3</v>
      </c>
      <c r="AB2798">
        <v>3</v>
      </c>
      <c r="AC2798" t="s">
        <v>156</v>
      </c>
    </row>
    <row r="2799" spans="1:29" x14ac:dyDescent="0.2">
      <c r="A2799" t="s">
        <v>6735</v>
      </c>
      <c r="B2799" t="s">
        <v>6736</v>
      </c>
      <c r="C2799" t="s">
        <v>6735</v>
      </c>
      <c r="D2799" t="s">
        <v>84</v>
      </c>
      <c r="E2799" t="s">
        <v>89</v>
      </c>
      <c r="F2799" t="s">
        <v>117</v>
      </c>
      <c r="G2799" t="s">
        <v>90</v>
      </c>
      <c r="I2799" t="s">
        <v>91</v>
      </c>
      <c r="J2799" t="s">
        <v>5571</v>
      </c>
      <c r="K2799" t="s">
        <v>6168</v>
      </c>
      <c r="L2799">
        <v>13.196999999999999</v>
      </c>
      <c r="M2799">
        <v>7.5743916499999999</v>
      </c>
      <c r="N2799">
        <v>14.201000000000001</v>
      </c>
      <c r="O2799">
        <v>4.1247778769999996</v>
      </c>
      <c r="P2799">
        <v>8.2270000000000003</v>
      </c>
      <c r="Q2799" s="86">
        <v>45821</v>
      </c>
      <c r="R2799">
        <v>5</v>
      </c>
      <c r="S2799">
        <v>1.1100000000000001</v>
      </c>
      <c r="T2799">
        <v>0.95</v>
      </c>
      <c r="V2799" t="s">
        <v>6737</v>
      </c>
      <c r="W2799">
        <v>4</v>
      </c>
      <c r="X2799" s="86">
        <v>45796</v>
      </c>
      <c r="Y2799">
        <v>3</v>
      </c>
      <c r="Z2799" s="86">
        <v>45747</v>
      </c>
      <c r="AA2799">
        <v>3</v>
      </c>
      <c r="AB2799">
        <v>3</v>
      </c>
      <c r="AC2799" t="s">
        <v>156</v>
      </c>
    </row>
    <row r="2800" spans="1:29" x14ac:dyDescent="0.2">
      <c r="A2800" t="s">
        <v>6738</v>
      </c>
      <c r="B2800" t="s">
        <v>6739</v>
      </c>
      <c r="C2800" t="s">
        <v>6738</v>
      </c>
      <c r="D2800" t="s">
        <v>84</v>
      </c>
      <c r="E2800" t="s">
        <v>89</v>
      </c>
      <c r="F2800" t="s">
        <v>642</v>
      </c>
      <c r="G2800" t="s">
        <v>90</v>
      </c>
      <c r="I2800" t="s">
        <v>118</v>
      </c>
      <c r="J2800" t="s">
        <v>5571</v>
      </c>
      <c r="K2800" t="s">
        <v>6657</v>
      </c>
      <c r="L2800">
        <v>17.704000000000001</v>
      </c>
      <c r="M2800">
        <v>15.90569067</v>
      </c>
      <c r="N2800">
        <v>16.581</v>
      </c>
      <c r="O2800">
        <v>13.589866450000001</v>
      </c>
      <c r="P2800">
        <v>11.073</v>
      </c>
      <c r="Q2800" s="86">
        <v>45821</v>
      </c>
      <c r="S2800">
        <v>0.63</v>
      </c>
      <c r="T2800">
        <v>0.6</v>
      </c>
      <c r="V2800" t="s">
        <v>6740</v>
      </c>
      <c r="W2800">
        <v>6</v>
      </c>
      <c r="X2800" s="86">
        <v>45705</v>
      </c>
      <c r="Y2800">
        <v>5</v>
      </c>
      <c r="Z2800" s="86">
        <v>45657</v>
      </c>
      <c r="AA2800">
        <v>3</v>
      </c>
      <c r="AB2800">
        <v>3</v>
      </c>
      <c r="AC2800" t="s">
        <v>156</v>
      </c>
    </row>
    <row r="2801" spans="1:29" x14ac:dyDescent="0.2">
      <c r="A2801" t="s">
        <v>6741</v>
      </c>
      <c r="B2801" t="s">
        <v>6742</v>
      </c>
      <c r="C2801" t="s">
        <v>6741</v>
      </c>
      <c r="D2801" t="s">
        <v>84</v>
      </c>
      <c r="E2801" t="s">
        <v>89</v>
      </c>
      <c r="F2801" t="s">
        <v>642</v>
      </c>
      <c r="G2801" t="s">
        <v>90</v>
      </c>
      <c r="I2801" t="s">
        <v>118</v>
      </c>
      <c r="J2801" t="s">
        <v>5571</v>
      </c>
      <c r="K2801" t="s">
        <v>6743</v>
      </c>
      <c r="L2801">
        <v>17.734000000000002</v>
      </c>
      <c r="M2801">
        <v>17.480037429999999</v>
      </c>
      <c r="N2801">
        <v>17.527999999999999</v>
      </c>
      <c r="O2801">
        <v>18.093701759999998</v>
      </c>
      <c r="P2801">
        <v>15.949</v>
      </c>
      <c r="Q2801" s="86">
        <v>45821</v>
      </c>
      <c r="S2801">
        <v>0.65</v>
      </c>
      <c r="T2801">
        <v>0.5</v>
      </c>
      <c r="V2801" t="s">
        <v>6744</v>
      </c>
      <c r="W2801">
        <v>6</v>
      </c>
      <c r="X2801" s="86">
        <v>45747</v>
      </c>
      <c r="Y2801">
        <v>5</v>
      </c>
      <c r="Z2801" s="86">
        <v>45747</v>
      </c>
      <c r="AA2801">
        <v>4</v>
      </c>
      <c r="AB2801">
        <v>3</v>
      </c>
      <c r="AC2801" t="s">
        <v>156</v>
      </c>
    </row>
    <row r="2802" spans="1:29" x14ac:dyDescent="0.2">
      <c r="A2802" t="s">
        <v>6745</v>
      </c>
      <c r="B2802" t="s">
        <v>6746</v>
      </c>
      <c r="C2802" t="s">
        <v>6745</v>
      </c>
      <c r="D2802" t="s">
        <v>84</v>
      </c>
      <c r="E2802" t="s">
        <v>89</v>
      </c>
      <c r="F2802" t="s">
        <v>642</v>
      </c>
      <c r="G2802" t="s">
        <v>90</v>
      </c>
      <c r="I2802" t="s">
        <v>118</v>
      </c>
      <c r="J2802" t="s">
        <v>5571</v>
      </c>
      <c r="K2802" t="s">
        <v>6657</v>
      </c>
      <c r="L2802">
        <v>7.3419999999999996</v>
      </c>
      <c r="M2802">
        <v>7.7582962100000001</v>
      </c>
      <c r="N2802">
        <v>8.3360000000000003</v>
      </c>
      <c r="O2802">
        <v>7.5921915459999996</v>
      </c>
      <c r="P2802">
        <v>6.2889999999999997</v>
      </c>
      <c r="Q2802" s="86">
        <v>45821</v>
      </c>
      <c r="S2802">
        <v>0.45</v>
      </c>
      <c r="T2802">
        <v>0.5</v>
      </c>
      <c r="V2802" t="s">
        <v>6747</v>
      </c>
      <c r="W2802">
        <v>4</v>
      </c>
      <c r="X2802" s="86">
        <v>45705</v>
      </c>
      <c r="Y2802">
        <v>3</v>
      </c>
      <c r="Z2802" s="86">
        <v>45657</v>
      </c>
      <c r="AA2802">
        <v>2</v>
      </c>
      <c r="AB2802">
        <v>3</v>
      </c>
      <c r="AC2802" t="s">
        <v>156</v>
      </c>
    </row>
    <row r="2803" spans="1:29" x14ac:dyDescent="0.2">
      <c r="A2803" t="s">
        <v>6748</v>
      </c>
      <c r="B2803" t="s">
        <v>6749</v>
      </c>
      <c r="C2803" t="s">
        <v>6748</v>
      </c>
      <c r="D2803" t="s">
        <v>84</v>
      </c>
      <c r="E2803" t="s">
        <v>89</v>
      </c>
      <c r="G2803" t="s">
        <v>90</v>
      </c>
      <c r="I2803" t="s">
        <v>91</v>
      </c>
      <c r="J2803" t="s">
        <v>5571</v>
      </c>
      <c r="K2803" t="s">
        <v>6657</v>
      </c>
      <c r="L2803">
        <v>7.6580000000000004</v>
      </c>
      <c r="M2803">
        <v>5.4019329220000003</v>
      </c>
      <c r="N2803">
        <v>8.5980000000000008</v>
      </c>
      <c r="O2803">
        <v>4.8145683689999998</v>
      </c>
      <c r="P2803">
        <v>6.8579999999999997</v>
      </c>
      <c r="Q2803" s="86">
        <v>45821</v>
      </c>
      <c r="S2803">
        <v>0.45</v>
      </c>
      <c r="T2803">
        <v>0.5</v>
      </c>
      <c r="V2803" t="s">
        <v>6750</v>
      </c>
      <c r="W2803">
        <v>4</v>
      </c>
      <c r="X2803" s="86">
        <v>45705</v>
      </c>
      <c r="Y2803">
        <v>3</v>
      </c>
      <c r="Z2803" s="86">
        <v>45657</v>
      </c>
      <c r="AA2803">
        <v>2</v>
      </c>
      <c r="AB2803">
        <v>3</v>
      </c>
      <c r="AC2803" t="s">
        <v>156</v>
      </c>
    </row>
    <row r="2804" spans="1:29" x14ac:dyDescent="0.2">
      <c r="A2804" t="s">
        <v>16929</v>
      </c>
      <c r="B2804" t="s">
        <v>16930</v>
      </c>
      <c r="C2804" t="s">
        <v>16929</v>
      </c>
      <c r="D2804" t="s">
        <v>84</v>
      </c>
      <c r="E2804" t="s">
        <v>89</v>
      </c>
      <c r="G2804" t="s">
        <v>90</v>
      </c>
      <c r="H2804" t="s">
        <v>225</v>
      </c>
      <c r="I2804" t="s">
        <v>341</v>
      </c>
      <c r="M2804">
        <v>13.370243049999999</v>
      </c>
      <c r="O2804">
        <v>13.48453306</v>
      </c>
      <c r="S2804">
        <v>0.83</v>
      </c>
      <c r="Y2804">
        <v>4</v>
      </c>
      <c r="Z2804" s="86">
        <v>45777</v>
      </c>
      <c r="AB2804">
        <v>3</v>
      </c>
      <c r="AC2804" t="s">
        <v>156</v>
      </c>
    </row>
    <row r="2805" spans="1:29" x14ac:dyDescent="0.2">
      <c r="A2805" t="s">
        <v>6751</v>
      </c>
      <c r="B2805" t="s">
        <v>6752</v>
      </c>
      <c r="C2805" t="s">
        <v>6751</v>
      </c>
      <c r="D2805" t="s">
        <v>84</v>
      </c>
      <c r="E2805" t="s">
        <v>89</v>
      </c>
      <c r="G2805" t="s">
        <v>90</v>
      </c>
      <c r="I2805" t="s">
        <v>91</v>
      </c>
      <c r="L2805">
        <v>7.7359999999999998</v>
      </c>
      <c r="M2805">
        <v>7.5950299100000001</v>
      </c>
      <c r="N2805">
        <v>7.2480000000000002</v>
      </c>
      <c r="O2805">
        <v>6.7098247339999997</v>
      </c>
      <c r="P2805">
        <v>7.4279999999999999</v>
      </c>
      <c r="Q2805" s="86">
        <v>45821</v>
      </c>
      <c r="S2805">
        <v>1.94</v>
      </c>
      <c r="W2805">
        <v>4</v>
      </c>
      <c r="X2805" s="86">
        <v>45756</v>
      </c>
      <c r="Y2805">
        <v>3</v>
      </c>
      <c r="Z2805" s="86">
        <v>45747</v>
      </c>
      <c r="AB2805">
        <v>3</v>
      </c>
      <c r="AC2805" t="s">
        <v>156</v>
      </c>
    </row>
    <row r="2806" spans="1:29" x14ac:dyDescent="0.2">
      <c r="A2806" t="s">
        <v>6753</v>
      </c>
      <c r="B2806" t="s">
        <v>6754</v>
      </c>
      <c r="C2806" t="s">
        <v>6753</v>
      </c>
      <c r="D2806" t="s">
        <v>84</v>
      </c>
      <c r="E2806" t="s">
        <v>89</v>
      </c>
      <c r="G2806" t="s">
        <v>90</v>
      </c>
      <c r="H2806" t="s">
        <v>196</v>
      </c>
      <c r="I2806" t="s">
        <v>91</v>
      </c>
      <c r="L2806">
        <v>13.193</v>
      </c>
      <c r="M2806">
        <v>7.5720032310000001</v>
      </c>
      <c r="N2806">
        <v>14.196999999999999</v>
      </c>
      <c r="O2806">
        <v>4.123909051</v>
      </c>
      <c r="P2806">
        <v>8.2230000000000008</v>
      </c>
      <c r="Q2806" s="86">
        <v>45821</v>
      </c>
      <c r="S2806">
        <v>1.54</v>
      </c>
      <c r="W2806">
        <v>4</v>
      </c>
      <c r="X2806" s="86">
        <v>45796</v>
      </c>
      <c r="Y2806">
        <v>3</v>
      </c>
      <c r="Z2806" s="86">
        <v>45747</v>
      </c>
      <c r="AB2806">
        <v>3</v>
      </c>
      <c r="AC2806" t="s">
        <v>156</v>
      </c>
    </row>
    <row r="2807" spans="1:29" x14ac:dyDescent="0.2">
      <c r="A2807" t="s">
        <v>6755</v>
      </c>
      <c r="B2807" t="s">
        <v>6756</v>
      </c>
      <c r="C2807" t="s">
        <v>6755</v>
      </c>
      <c r="D2807" t="s">
        <v>84</v>
      </c>
      <c r="E2807" t="s">
        <v>89</v>
      </c>
      <c r="G2807" t="s">
        <v>90</v>
      </c>
      <c r="I2807" t="s">
        <v>91</v>
      </c>
      <c r="L2807">
        <v>5.1100000000000003</v>
      </c>
      <c r="M2807">
        <v>5.1763432749999998</v>
      </c>
      <c r="N2807">
        <v>5.5410000000000004</v>
      </c>
      <c r="O2807">
        <v>4.4944636740000004</v>
      </c>
      <c r="P2807">
        <v>4.7300000000000004</v>
      </c>
      <c r="Q2807" s="86">
        <v>45821</v>
      </c>
      <c r="S2807">
        <v>0.3</v>
      </c>
      <c r="W2807">
        <v>4</v>
      </c>
      <c r="X2807" s="86">
        <v>45706</v>
      </c>
      <c r="Y2807">
        <v>3</v>
      </c>
      <c r="Z2807" s="86">
        <v>45688</v>
      </c>
      <c r="AB2807">
        <v>3</v>
      </c>
      <c r="AC2807" t="s">
        <v>156</v>
      </c>
    </row>
    <row r="2808" spans="1:29" x14ac:dyDescent="0.2">
      <c r="A2808" t="s">
        <v>6757</v>
      </c>
      <c r="B2808" t="s">
        <v>6758</v>
      </c>
      <c r="C2808" t="s">
        <v>6757</v>
      </c>
      <c r="D2808" t="s">
        <v>84</v>
      </c>
      <c r="E2808" t="s">
        <v>89</v>
      </c>
      <c r="F2808" t="s">
        <v>642</v>
      </c>
      <c r="G2808" t="s">
        <v>90</v>
      </c>
      <c r="I2808" t="s">
        <v>91</v>
      </c>
      <c r="J2808" t="s">
        <v>5571</v>
      </c>
      <c r="K2808" t="s">
        <v>6759</v>
      </c>
      <c r="L2808">
        <v>17.722999999999999</v>
      </c>
      <c r="M2808">
        <v>14.96335725</v>
      </c>
      <c r="N2808">
        <v>17.483000000000001</v>
      </c>
      <c r="O2808">
        <v>12.87753455</v>
      </c>
      <c r="P2808">
        <v>12.853</v>
      </c>
      <c r="Q2808" s="86">
        <v>45821</v>
      </c>
      <c r="S2808">
        <v>0.95</v>
      </c>
      <c r="T2808">
        <v>0.9</v>
      </c>
      <c r="V2808" t="s">
        <v>6760</v>
      </c>
      <c r="W2808">
        <v>6</v>
      </c>
      <c r="X2808" s="86">
        <v>45657</v>
      </c>
      <c r="Y2808">
        <v>4</v>
      </c>
      <c r="Z2808" s="86">
        <v>45657</v>
      </c>
      <c r="AA2808">
        <v>3</v>
      </c>
      <c r="AB2808">
        <v>3</v>
      </c>
      <c r="AC2808" t="s">
        <v>156</v>
      </c>
    </row>
    <row r="2809" spans="1:29" x14ac:dyDescent="0.2">
      <c r="A2809" t="s">
        <v>6761</v>
      </c>
      <c r="B2809" t="s">
        <v>6762</v>
      </c>
      <c r="C2809" t="s">
        <v>6761</v>
      </c>
      <c r="D2809" t="s">
        <v>84</v>
      </c>
      <c r="E2809" t="s">
        <v>89</v>
      </c>
      <c r="F2809" t="s">
        <v>117</v>
      </c>
      <c r="G2809" t="s">
        <v>90</v>
      </c>
      <c r="I2809" t="s">
        <v>91</v>
      </c>
      <c r="J2809" t="s">
        <v>5571</v>
      </c>
      <c r="K2809" t="s">
        <v>6168</v>
      </c>
      <c r="L2809">
        <v>7.7409999999999997</v>
      </c>
      <c r="M2809">
        <v>7.5998177069999997</v>
      </c>
      <c r="N2809">
        <v>7.2510000000000003</v>
      </c>
      <c r="O2809">
        <v>6.7087785210000002</v>
      </c>
      <c r="P2809">
        <v>7.4290000000000003</v>
      </c>
      <c r="Q2809" s="86">
        <v>45821</v>
      </c>
      <c r="S2809">
        <v>1.19</v>
      </c>
      <c r="T2809">
        <v>0.5</v>
      </c>
      <c r="V2809" t="s">
        <v>6763</v>
      </c>
      <c r="W2809">
        <v>4</v>
      </c>
      <c r="X2809" s="86">
        <v>45756</v>
      </c>
      <c r="Y2809">
        <v>3</v>
      </c>
      <c r="Z2809" s="86">
        <v>45747</v>
      </c>
      <c r="AA2809">
        <v>2</v>
      </c>
      <c r="AB2809">
        <v>3</v>
      </c>
      <c r="AC2809" t="s">
        <v>156</v>
      </c>
    </row>
    <row r="2810" spans="1:29" x14ac:dyDescent="0.2">
      <c r="A2810" t="s">
        <v>6764</v>
      </c>
      <c r="B2810" t="s">
        <v>6765</v>
      </c>
      <c r="C2810" t="s">
        <v>6764</v>
      </c>
      <c r="D2810" t="s">
        <v>84</v>
      </c>
      <c r="E2810" t="s">
        <v>300</v>
      </c>
      <c r="F2810" t="s">
        <v>117</v>
      </c>
      <c r="G2810" t="s">
        <v>90</v>
      </c>
      <c r="I2810" t="s">
        <v>91</v>
      </c>
      <c r="J2810" t="s">
        <v>5571</v>
      </c>
      <c r="K2810" t="s">
        <v>1716</v>
      </c>
      <c r="L2810">
        <v>14.949</v>
      </c>
      <c r="M2810">
        <v>14.01982688</v>
      </c>
      <c r="N2810">
        <v>14.098000000000001</v>
      </c>
      <c r="O2810">
        <v>13.351812580000001</v>
      </c>
      <c r="P2810">
        <v>12.933999999999999</v>
      </c>
      <c r="Q2810" s="86">
        <v>45761</v>
      </c>
      <c r="T2810">
        <v>0.12</v>
      </c>
      <c r="V2810" t="s">
        <v>6766</v>
      </c>
      <c r="W2810">
        <v>4</v>
      </c>
      <c r="X2810" s="86">
        <v>45657</v>
      </c>
      <c r="Y2810">
        <v>4</v>
      </c>
      <c r="Z2810" s="86">
        <v>45777</v>
      </c>
      <c r="AA2810">
        <v>3</v>
      </c>
      <c r="AB2810">
        <v>3</v>
      </c>
      <c r="AC2810" t="s">
        <v>156</v>
      </c>
    </row>
    <row r="2811" spans="1:29" x14ac:dyDescent="0.2">
      <c r="A2811" t="s">
        <v>6767</v>
      </c>
      <c r="B2811" t="s">
        <v>6768</v>
      </c>
      <c r="C2811" t="s">
        <v>6767</v>
      </c>
      <c r="D2811" t="s">
        <v>84</v>
      </c>
      <c r="E2811" t="s">
        <v>116</v>
      </c>
      <c r="F2811" t="s">
        <v>117</v>
      </c>
      <c r="G2811" t="s">
        <v>90</v>
      </c>
      <c r="I2811" t="s">
        <v>118</v>
      </c>
      <c r="J2811" t="s">
        <v>5571</v>
      </c>
      <c r="K2811" t="s">
        <v>688</v>
      </c>
      <c r="L2811">
        <v>15.651999999999999</v>
      </c>
      <c r="M2811">
        <v>15.52377912</v>
      </c>
      <c r="N2811">
        <v>15.837</v>
      </c>
      <c r="O2811">
        <v>12.06610234</v>
      </c>
      <c r="P2811">
        <v>10.01</v>
      </c>
      <c r="Q2811" s="86">
        <v>45821</v>
      </c>
      <c r="S2811">
        <v>0.6</v>
      </c>
      <c r="T2811">
        <v>0.6</v>
      </c>
      <c r="V2811" t="s">
        <v>6769</v>
      </c>
      <c r="W2811">
        <v>6</v>
      </c>
      <c r="X2811" s="86">
        <v>45754</v>
      </c>
      <c r="Y2811">
        <v>4</v>
      </c>
      <c r="Z2811" s="86">
        <v>45747</v>
      </c>
      <c r="AA2811">
        <v>3</v>
      </c>
      <c r="AB2811">
        <v>3</v>
      </c>
      <c r="AC2811" t="s">
        <v>156</v>
      </c>
    </row>
    <row r="2812" spans="1:29" x14ac:dyDescent="0.2">
      <c r="A2812" t="s">
        <v>6770</v>
      </c>
      <c r="B2812" t="s">
        <v>6771</v>
      </c>
      <c r="C2812" t="s">
        <v>6770</v>
      </c>
      <c r="D2812" t="s">
        <v>84</v>
      </c>
      <c r="E2812" t="s">
        <v>89</v>
      </c>
      <c r="F2812" t="s">
        <v>642</v>
      </c>
      <c r="G2812" t="s">
        <v>90</v>
      </c>
      <c r="I2812" t="s">
        <v>91</v>
      </c>
      <c r="J2812" t="s">
        <v>5571</v>
      </c>
      <c r="K2812" t="s">
        <v>2425</v>
      </c>
      <c r="L2812">
        <v>8.7810000000000006</v>
      </c>
      <c r="M2812">
        <v>8.9037032949999997</v>
      </c>
      <c r="N2812">
        <v>8.8819999999999997</v>
      </c>
      <c r="O2812">
        <v>8.2672360779999998</v>
      </c>
      <c r="P2812">
        <v>9.0909999999999993</v>
      </c>
      <c r="Q2812" s="86">
        <v>45821</v>
      </c>
      <c r="S2812">
        <v>1.75</v>
      </c>
      <c r="T2812">
        <v>1.5</v>
      </c>
      <c r="V2812" t="s">
        <v>6772</v>
      </c>
      <c r="W2812">
        <v>4</v>
      </c>
      <c r="X2812" s="86">
        <v>45808</v>
      </c>
      <c r="Y2812">
        <v>3</v>
      </c>
      <c r="Z2812" s="86">
        <v>45808</v>
      </c>
      <c r="AA2812">
        <v>3</v>
      </c>
      <c r="AB2812">
        <v>3</v>
      </c>
      <c r="AC2812" t="s">
        <v>156</v>
      </c>
    </row>
    <row r="2813" spans="1:29" x14ac:dyDescent="0.2">
      <c r="A2813" t="s">
        <v>16226</v>
      </c>
      <c r="B2813" t="s">
        <v>16227</v>
      </c>
      <c r="C2813" t="s">
        <v>16226</v>
      </c>
      <c r="D2813" t="s">
        <v>84</v>
      </c>
      <c r="E2813" t="s">
        <v>89</v>
      </c>
      <c r="G2813" t="s">
        <v>90</v>
      </c>
      <c r="H2813" t="s">
        <v>16039</v>
      </c>
      <c r="I2813" t="s">
        <v>91</v>
      </c>
      <c r="L2813">
        <v>13.193</v>
      </c>
      <c r="M2813">
        <v>7.5722314439999998</v>
      </c>
      <c r="N2813">
        <v>14.196999999999999</v>
      </c>
      <c r="O2813">
        <v>4.124151028</v>
      </c>
      <c r="P2813">
        <v>8.2230000000000008</v>
      </c>
      <c r="Q2813" s="86">
        <v>45821</v>
      </c>
      <c r="S2813">
        <v>1.55</v>
      </c>
      <c r="W2813">
        <v>4</v>
      </c>
      <c r="X2813" s="86">
        <v>45796</v>
      </c>
      <c r="Y2813">
        <v>3</v>
      </c>
      <c r="Z2813" s="86">
        <v>45747</v>
      </c>
      <c r="AB2813">
        <v>3</v>
      </c>
      <c r="AC2813" t="s">
        <v>156</v>
      </c>
    </row>
    <row r="2814" spans="1:29" x14ac:dyDescent="0.2">
      <c r="A2814" t="s">
        <v>6773</v>
      </c>
      <c r="B2814" t="s">
        <v>6774</v>
      </c>
      <c r="C2814" t="s">
        <v>6773</v>
      </c>
      <c r="D2814" t="s">
        <v>84</v>
      </c>
      <c r="E2814" t="s">
        <v>116</v>
      </c>
      <c r="G2814" t="s">
        <v>90</v>
      </c>
      <c r="I2814" t="s">
        <v>341</v>
      </c>
      <c r="J2814" t="s">
        <v>5571</v>
      </c>
      <c r="K2814" t="s">
        <v>1236</v>
      </c>
      <c r="L2814">
        <v>13.667999999999999</v>
      </c>
      <c r="M2814">
        <v>12.810317209999999</v>
      </c>
      <c r="N2814">
        <v>13.647</v>
      </c>
      <c r="O2814">
        <v>10.324854159999999</v>
      </c>
      <c r="P2814">
        <v>10.712999999999999</v>
      </c>
      <c r="Q2814" s="86">
        <v>45821</v>
      </c>
      <c r="S2814">
        <v>0.1</v>
      </c>
      <c r="T2814">
        <v>0.1</v>
      </c>
      <c r="W2814">
        <v>6</v>
      </c>
      <c r="X2814" s="86">
        <v>45789</v>
      </c>
      <c r="Y2814">
        <v>4</v>
      </c>
      <c r="Z2814" s="86">
        <v>44897</v>
      </c>
      <c r="AA2814">
        <v>3</v>
      </c>
      <c r="AB2814">
        <v>3</v>
      </c>
      <c r="AC2814" t="s">
        <v>156</v>
      </c>
    </row>
    <row r="2815" spans="1:29" x14ac:dyDescent="0.2">
      <c r="A2815" t="s">
        <v>6775</v>
      </c>
      <c r="B2815" t="s">
        <v>6776</v>
      </c>
      <c r="C2815" t="s">
        <v>6775</v>
      </c>
      <c r="D2815" t="s">
        <v>84</v>
      </c>
      <c r="E2815" t="s">
        <v>116</v>
      </c>
      <c r="F2815" t="s">
        <v>117</v>
      </c>
      <c r="G2815" t="s">
        <v>90</v>
      </c>
      <c r="I2815" t="s">
        <v>91</v>
      </c>
      <c r="J2815" t="s">
        <v>5571</v>
      </c>
      <c r="K2815" t="s">
        <v>688</v>
      </c>
      <c r="L2815">
        <v>16.207000000000001</v>
      </c>
      <c r="M2815">
        <v>13.03238105</v>
      </c>
      <c r="N2815">
        <v>16.645</v>
      </c>
      <c r="O2815">
        <v>11.59031214</v>
      </c>
      <c r="P2815">
        <v>12.000999999999999</v>
      </c>
      <c r="Q2815" s="86">
        <v>45821</v>
      </c>
      <c r="S2815">
        <v>7.0000000000000007E-2</v>
      </c>
      <c r="T2815">
        <v>7.0000000000000007E-2</v>
      </c>
      <c r="V2815" t="s">
        <v>6777</v>
      </c>
      <c r="W2815">
        <v>6</v>
      </c>
      <c r="X2815" s="86">
        <v>45535</v>
      </c>
      <c r="Y2815">
        <v>5</v>
      </c>
      <c r="Z2815" s="86">
        <v>45747</v>
      </c>
      <c r="AA2815">
        <v>3</v>
      </c>
      <c r="AB2815">
        <v>3</v>
      </c>
      <c r="AC2815" t="s">
        <v>156</v>
      </c>
    </row>
    <row r="2816" spans="1:29" x14ac:dyDescent="0.2">
      <c r="A2816" t="s">
        <v>6778</v>
      </c>
      <c r="B2816" t="s">
        <v>6779</v>
      </c>
      <c r="C2816" t="s">
        <v>6778</v>
      </c>
      <c r="D2816" t="s">
        <v>84</v>
      </c>
      <c r="E2816" t="s">
        <v>116</v>
      </c>
      <c r="F2816" t="s">
        <v>117</v>
      </c>
      <c r="G2816" t="s">
        <v>90</v>
      </c>
      <c r="I2816" t="s">
        <v>91</v>
      </c>
      <c r="J2816" t="s">
        <v>5571</v>
      </c>
      <c r="K2816" t="s">
        <v>1236</v>
      </c>
      <c r="L2816">
        <v>16.277999999999999</v>
      </c>
      <c r="M2816">
        <v>16.480493460000002</v>
      </c>
      <c r="N2816">
        <v>16.695</v>
      </c>
      <c r="O2816">
        <v>13.583073629999999</v>
      </c>
      <c r="P2816">
        <v>12.015000000000001</v>
      </c>
      <c r="Q2816" s="86">
        <v>45821</v>
      </c>
      <c r="S2816">
        <v>0.09</v>
      </c>
      <c r="T2816">
        <v>0.09</v>
      </c>
      <c r="V2816" t="s">
        <v>6780</v>
      </c>
      <c r="W2816">
        <v>6</v>
      </c>
      <c r="X2816" s="86">
        <v>45684</v>
      </c>
      <c r="Y2816">
        <v>5</v>
      </c>
      <c r="Z2816" s="86">
        <v>44897</v>
      </c>
      <c r="AA2816">
        <v>3</v>
      </c>
      <c r="AB2816">
        <v>3</v>
      </c>
      <c r="AC2816" t="s">
        <v>156</v>
      </c>
    </row>
    <row r="2817" spans="1:29" x14ac:dyDescent="0.2">
      <c r="A2817" t="s">
        <v>6781</v>
      </c>
      <c r="B2817" t="s">
        <v>6782</v>
      </c>
      <c r="C2817" t="s">
        <v>6781</v>
      </c>
      <c r="D2817" t="s">
        <v>84</v>
      </c>
      <c r="F2817" t="s">
        <v>117</v>
      </c>
      <c r="G2817" t="s">
        <v>5307</v>
      </c>
      <c r="K2817" t="s">
        <v>6168</v>
      </c>
      <c r="L2817">
        <v>7.7320000000000002</v>
      </c>
      <c r="M2817">
        <v>7.5916806210000001</v>
      </c>
      <c r="N2817">
        <v>7.2460000000000004</v>
      </c>
      <c r="O2817">
        <v>6.7100752190000001</v>
      </c>
      <c r="P2817">
        <v>7.4249999999999998</v>
      </c>
      <c r="Q2817" s="86">
        <v>45821</v>
      </c>
      <c r="R2817">
        <v>5</v>
      </c>
      <c r="S2817">
        <v>2.72</v>
      </c>
      <c r="V2817" t="s">
        <v>6783</v>
      </c>
      <c r="W2817">
        <v>4</v>
      </c>
      <c r="X2817" s="86">
        <v>45756</v>
      </c>
      <c r="Y2817">
        <v>3</v>
      </c>
      <c r="Z2817" s="86">
        <v>45747</v>
      </c>
      <c r="AB2817">
        <v>3</v>
      </c>
      <c r="AC2817" t="s">
        <v>156</v>
      </c>
    </row>
    <row r="2818" spans="1:29" x14ac:dyDescent="0.2">
      <c r="A2818" t="s">
        <v>6784</v>
      </c>
      <c r="B2818" t="s">
        <v>6785</v>
      </c>
      <c r="C2818" t="s">
        <v>6784</v>
      </c>
      <c r="D2818" t="s">
        <v>84</v>
      </c>
      <c r="E2818" t="s">
        <v>116</v>
      </c>
      <c r="G2818" t="s">
        <v>90</v>
      </c>
      <c r="I2818" t="s">
        <v>91</v>
      </c>
      <c r="J2818" t="s">
        <v>5571</v>
      </c>
      <c r="K2818" t="s">
        <v>1236</v>
      </c>
      <c r="L2818">
        <v>18.224</v>
      </c>
      <c r="M2818">
        <v>18.67812648</v>
      </c>
      <c r="N2818">
        <v>19.518999999999998</v>
      </c>
      <c r="O2818">
        <v>17.203246140000001</v>
      </c>
      <c r="P2818">
        <v>14.679</v>
      </c>
      <c r="Q2818" s="86">
        <v>45821</v>
      </c>
      <c r="S2818">
        <v>0.24</v>
      </c>
      <c r="T2818">
        <v>0.24</v>
      </c>
      <c r="W2818">
        <v>6</v>
      </c>
      <c r="X2818" s="86">
        <v>45684</v>
      </c>
      <c r="Y2818">
        <v>5</v>
      </c>
      <c r="Z2818" s="86">
        <v>44897</v>
      </c>
      <c r="AA2818">
        <v>3</v>
      </c>
      <c r="AB2818">
        <v>3</v>
      </c>
      <c r="AC2818" t="s">
        <v>156</v>
      </c>
    </row>
    <row r="2819" spans="1:29" x14ac:dyDescent="0.2">
      <c r="A2819" t="s">
        <v>6786</v>
      </c>
      <c r="B2819" t="s">
        <v>6787</v>
      </c>
      <c r="C2819" t="s">
        <v>6786</v>
      </c>
      <c r="D2819" t="s">
        <v>84</v>
      </c>
      <c r="E2819" t="s">
        <v>116</v>
      </c>
      <c r="F2819" t="s">
        <v>117</v>
      </c>
      <c r="G2819" t="s">
        <v>90</v>
      </c>
      <c r="I2819" t="s">
        <v>91</v>
      </c>
      <c r="J2819" t="s">
        <v>5571</v>
      </c>
      <c r="K2819" t="s">
        <v>688</v>
      </c>
      <c r="L2819">
        <v>9.2279999999999998</v>
      </c>
      <c r="M2819">
        <v>4.3459024140000002</v>
      </c>
      <c r="N2819">
        <v>11.84</v>
      </c>
      <c r="O2819">
        <v>3.09383301</v>
      </c>
      <c r="P2819">
        <v>10.3</v>
      </c>
      <c r="Q2819" s="86">
        <v>45761</v>
      </c>
      <c r="S2819">
        <v>0.2</v>
      </c>
      <c r="T2819">
        <v>0.2</v>
      </c>
      <c r="V2819" t="s">
        <v>6788</v>
      </c>
      <c r="W2819">
        <v>3</v>
      </c>
      <c r="X2819" s="86">
        <v>45684</v>
      </c>
      <c r="Y2819">
        <v>2</v>
      </c>
      <c r="Z2819" s="86">
        <v>45747</v>
      </c>
      <c r="AA2819">
        <v>2</v>
      </c>
      <c r="AB2819">
        <v>2</v>
      </c>
      <c r="AC2819" t="s">
        <v>153</v>
      </c>
    </row>
    <row r="2820" spans="1:29" x14ac:dyDescent="0.2">
      <c r="A2820" t="s">
        <v>6789</v>
      </c>
      <c r="B2820" t="s">
        <v>6790</v>
      </c>
      <c r="C2820" t="s">
        <v>6789</v>
      </c>
      <c r="D2820" t="s">
        <v>84</v>
      </c>
      <c r="E2820" t="s">
        <v>116</v>
      </c>
      <c r="F2820" t="s">
        <v>117</v>
      </c>
      <c r="G2820" t="s">
        <v>90</v>
      </c>
      <c r="I2820" t="s">
        <v>91</v>
      </c>
      <c r="J2820" t="s">
        <v>5571</v>
      </c>
      <c r="K2820" t="s">
        <v>688</v>
      </c>
      <c r="L2820">
        <v>17.939</v>
      </c>
      <c r="M2820">
        <v>14.84700254</v>
      </c>
      <c r="N2820">
        <v>19.507999999999999</v>
      </c>
      <c r="O2820">
        <v>11.989066899999999</v>
      </c>
      <c r="P2820">
        <v>12.196999999999999</v>
      </c>
      <c r="Q2820" s="86">
        <v>45821</v>
      </c>
      <c r="S2820">
        <v>0.2</v>
      </c>
      <c r="T2820">
        <v>0.2</v>
      </c>
      <c r="V2820" t="s">
        <v>6791</v>
      </c>
      <c r="Y2820">
        <v>4</v>
      </c>
      <c r="Z2820" s="86">
        <v>45747</v>
      </c>
      <c r="AA2820">
        <v>4</v>
      </c>
      <c r="AB2820">
        <v>3</v>
      </c>
      <c r="AC2820" t="s">
        <v>156</v>
      </c>
    </row>
    <row r="2821" spans="1:29" x14ac:dyDescent="0.2">
      <c r="A2821" t="s">
        <v>6792</v>
      </c>
      <c r="B2821" t="s">
        <v>6793</v>
      </c>
      <c r="C2821" t="s">
        <v>6792</v>
      </c>
      <c r="D2821" t="s">
        <v>84</v>
      </c>
      <c r="E2821" t="s">
        <v>89</v>
      </c>
      <c r="G2821" t="s">
        <v>90</v>
      </c>
      <c r="I2821" t="s">
        <v>91</v>
      </c>
      <c r="J2821" t="s">
        <v>5571</v>
      </c>
      <c r="L2821">
        <v>1.353</v>
      </c>
      <c r="M2821">
        <v>1.4872419400000001</v>
      </c>
      <c r="N2821">
        <v>1.53</v>
      </c>
      <c r="O2821">
        <v>0.88529885200000002</v>
      </c>
      <c r="P2821">
        <v>0.58599999999999997</v>
      </c>
      <c r="Q2821" s="86">
        <v>45821</v>
      </c>
      <c r="S2821">
        <v>0.18</v>
      </c>
      <c r="T2821">
        <v>0.12</v>
      </c>
      <c r="W2821">
        <v>2</v>
      </c>
      <c r="X2821" s="86">
        <v>45707</v>
      </c>
      <c r="AA2821">
        <v>1</v>
      </c>
      <c r="AB2821">
        <v>2</v>
      </c>
      <c r="AC2821" t="s">
        <v>153</v>
      </c>
    </row>
    <row r="2822" spans="1:29" x14ac:dyDescent="0.2">
      <c r="A2822" t="s">
        <v>17357</v>
      </c>
      <c r="B2822" t="s">
        <v>17358</v>
      </c>
      <c r="C2822" t="s">
        <v>17357</v>
      </c>
      <c r="D2822" t="s">
        <v>84</v>
      </c>
      <c r="E2822" t="s">
        <v>116</v>
      </c>
      <c r="G2822" t="s">
        <v>90</v>
      </c>
      <c r="L2822">
        <v>13.791</v>
      </c>
      <c r="M2822">
        <v>11.61098638</v>
      </c>
      <c r="N2822">
        <v>13.257</v>
      </c>
      <c r="O2822">
        <v>9.8565370100000003</v>
      </c>
      <c r="P2822">
        <v>8.984</v>
      </c>
      <c r="Q2822" s="86">
        <v>45821</v>
      </c>
      <c r="S2822">
        <v>0.3</v>
      </c>
      <c r="Y2822">
        <v>4</v>
      </c>
      <c r="Z2822" s="86">
        <v>45747</v>
      </c>
      <c r="AB2822">
        <v>3</v>
      </c>
      <c r="AC2822" t="s">
        <v>156</v>
      </c>
    </row>
    <row r="2823" spans="1:29" x14ac:dyDescent="0.2">
      <c r="A2823" t="s">
        <v>6794</v>
      </c>
      <c r="B2823" t="s">
        <v>6795</v>
      </c>
      <c r="C2823" t="s">
        <v>6794</v>
      </c>
      <c r="D2823" t="s">
        <v>84</v>
      </c>
      <c r="E2823" t="s">
        <v>116</v>
      </c>
      <c r="G2823" t="s">
        <v>90</v>
      </c>
      <c r="I2823" t="s">
        <v>91</v>
      </c>
      <c r="L2823">
        <v>9.8859999999999992</v>
      </c>
      <c r="M2823">
        <v>10.048830300000001</v>
      </c>
      <c r="N2823">
        <v>10.122</v>
      </c>
      <c r="O2823">
        <v>8.8736003280000002</v>
      </c>
      <c r="P2823">
        <v>8.3930000000000007</v>
      </c>
      <c r="Q2823" s="86">
        <v>45821</v>
      </c>
      <c r="S2823">
        <v>0.5</v>
      </c>
      <c r="W2823">
        <v>5</v>
      </c>
      <c r="X2823" s="86">
        <v>45747</v>
      </c>
      <c r="Y2823">
        <v>3</v>
      </c>
      <c r="Z2823" s="86">
        <v>45747</v>
      </c>
      <c r="AB2823">
        <v>3</v>
      </c>
      <c r="AC2823" t="s">
        <v>156</v>
      </c>
    </row>
    <row r="2824" spans="1:29" x14ac:dyDescent="0.2">
      <c r="A2824" t="s">
        <v>6796</v>
      </c>
      <c r="B2824" t="s">
        <v>6797</v>
      </c>
      <c r="C2824" t="s">
        <v>6796</v>
      </c>
      <c r="D2824" t="s">
        <v>84</v>
      </c>
      <c r="E2824" t="s">
        <v>116</v>
      </c>
      <c r="G2824" t="s">
        <v>90</v>
      </c>
      <c r="H2824" t="s">
        <v>2245</v>
      </c>
      <c r="L2824">
        <v>20.404</v>
      </c>
      <c r="M2824">
        <v>16.076696309999999</v>
      </c>
      <c r="N2824">
        <v>21.568999999999999</v>
      </c>
      <c r="O2824">
        <v>14.36688011</v>
      </c>
      <c r="P2824">
        <v>18.393000000000001</v>
      </c>
      <c r="Q2824" s="86">
        <v>45821</v>
      </c>
      <c r="S2824">
        <v>0.2</v>
      </c>
      <c r="W2824">
        <v>6</v>
      </c>
      <c r="X2824" s="86">
        <v>45626</v>
      </c>
      <c r="Y2824">
        <v>4</v>
      </c>
      <c r="Z2824" s="86">
        <v>45777</v>
      </c>
      <c r="AB2824">
        <v>3</v>
      </c>
      <c r="AC2824" t="s">
        <v>156</v>
      </c>
    </row>
    <row r="2825" spans="1:29" x14ac:dyDescent="0.2">
      <c r="A2825" t="s">
        <v>6798</v>
      </c>
      <c r="B2825" t="s">
        <v>6799</v>
      </c>
      <c r="C2825" t="s">
        <v>6798</v>
      </c>
      <c r="D2825" t="s">
        <v>84</v>
      </c>
      <c r="E2825" t="s">
        <v>89</v>
      </c>
      <c r="F2825" t="s">
        <v>642</v>
      </c>
      <c r="G2825" t="s">
        <v>90</v>
      </c>
      <c r="I2825" t="s">
        <v>91</v>
      </c>
      <c r="J2825" t="s">
        <v>5571</v>
      </c>
      <c r="K2825" t="s">
        <v>6800</v>
      </c>
      <c r="L2825">
        <v>18.516999999999999</v>
      </c>
      <c r="M2825">
        <v>12.77030006</v>
      </c>
      <c r="N2825">
        <v>20.584</v>
      </c>
      <c r="O2825">
        <v>10.70986115</v>
      </c>
      <c r="P2825">
        <v>16.672999999999998</v>
      </c>
      <c r="Q2825" s="86">
        <v>45821</v>
      </c>
      <c r="S2825">
        <v>0.92</v>
      </c>
      <c r="T2825">
        <v>0.85</v>
      </c>
      <c r="V2825" t="s">
        <v>6801</v>
      </c>
      <c r="W2825">
        <v>5</v>
      </c>
      <c r="X2825" s="86">
        <v>45736</v>
      </c>
      <c r="Y2825">
        <v>4</v>
      </c>
      <c r="Z2825" s="86">
        <v>45736</v>
      </c>
      <c r="AA2825">
        <v>3</v>
      </c>
      <c r="AB2825">
        <v>3</v>
      </c>
      <c r="AC2825" t="s">
        <v>156</v>
      </c>
    </row>
    <row r="2826" spans="1:29" x14ac:dyDescent="0.2">
      <c r="A2826" t="s">
        <v>6802</v>
      </c>
      <c r="B2826" t="s">
        <v>6803</v>
      </c>
      <c r="C2826" t="s">
        <v>6802</v>
      </c>
      <c r="D2826" t="s">
        <v>84</v>
      </c>
      <c r="E2826" t="s">
        <v>89</v>
      </c>
      <c r="F2826" t="s">
        <v>642</v>
      </c>
      <c r="G2826" t="s">
        <v>90</v>
      </c>
      <c r="I2826" t="s">
        <v>91</v>
      </c>
      <c r="J2826" t="s">
        <v>5571</v>
      </c>
      <c r="K2826" t="s">
        <v>6800</v>
      </c>
      <c r="L2826">
        <v>18.518000000000001</v>
      </c>
      <c r="M2826">
        <v>12.770909939999999</v>
      </c>
      <c r="N2826">
        <v>20.585999999999999</v>
      </c>
      <c r="O2826">
        <v>10.7136063</v>
      </c>
      <c r="P2826">
        <v>16.677</v>
      </c>
      <c r="Q2826" s="86">
        <v>45821</v>
      </c>
      <c r="S2826">
        <v>0.92</v>
      </c>
      <c r="T2826">
        <v>0.85</v>
      </c>
      <c r="V2826" t="s">
        <v>6804</v>
      </c>
      <c r="W2826">
        <v>5</v>
      </c>
      <c r="X2826" s="86">
        <v>45736</v>
      </c>
      <c r="Y2826">
        <v>4</v>
      </c>
      <c r="Z2826" s="86">
        <v>45736</v>
      </c>
      <c r="AA2826">
        <v>3</v>
      </c>
      <c r="AB2826">
        <v>3</v>
      </c>
      <c r="AC2826" t="s">
        <v>156</v>
      </c>
    </row>
    <row r="2827" spans="1:29" x14ac:dyDescent="0.2">
      <c r="A2827" t="s">
        <v>6805</v>
      </c>
      <c r="B2827" t="s">
        <v>6806</v>
      </c>
      <c r="C2827" t="s">
        <v>6805</v>
      </c>
      <c r="D2827" t="s">
        <v>84</v>
      </c>
      <c r="E2827" t="s">
        <v>89</v>
      </c>
      <c r="F2827" t="s">
        <v>642</v>
      </c>
      <c r="G2827" t="s">
        <v>90</v>
      </c>
      <c r="I2827" t="s">
        <v>91</v>
      </c>
      <c r="J2827" t="s">
        <v>5571</v>
      </c>
      <c r="K2827" t="s">
        <v>368</v>
      </c>
      <c r="L2827">
        <v>26.754999999999999</v>
      </c>
      <c r="M2827">
        <v>22.492581779999998</v>
      </c>
      <c r="N2827">
        <v>30.097999999999999</v>
      </c>
      <c r="O2827">
        <v>20.439429780000001</v>
      </c>
      <c r="P2827">
        <v>21.446000000000002</v>
      </c>
      <c r="Q2827" s="86">
        <v>45821</v>
      </c>
      <c r="R2827">
        <v>5</v>
      </c>
      <c r="S2827">
        <v>1.58</v>
      </c>
      <c r="T2827">
        <v>1</v>
      </c>
      <c r="V2827" t="s">
        <v>6807</v>
      </c>
      <c r="W2827">
        <v>6</v>
      </c>
      <c r="X2827" s="86">
        <v>45777</v>
      </c>
      <c r="Y2827">
        <v>5</v>
      </c>
      <c r="Z2827" s="86">
        <v>45777</v>
      </c>
      <c r="AA2827">
        <v>3</v>
      </c>
      <c r="AB2827">
        <v>3</v>
      </c>
      <c r="AC2827" t="s">
        <v>156</v>
      </c>
    </row>
    <row r="2828" spans="1:29" x14ac:dyDescent="0.2">
      <c r="A2828" t="s">
        <v>6808</v>
      </c>
      <c r="B2828" t="s">
        <v>6809</v>
      </c>
      <c r="C2828" t="s">
        <v>6808</v>
      </c>
      <c r="D2828" t="s">
        <v>84</v>
      </c>
      <c r="G2828" t="s">
        <v>90</v>
      </c>
      <c r="K2828" t="s">
        <v>1772</v>
      </c>
      <c r="L2828">
        <v>16.010000000000002</v>
      </c>
      <c r="M2828">
        <v>11.413970709999999</v>
      </c>
      <c r="N2828">
        <v>16.571999999999999</v>
      </c>
      <c r="O2828">
        <v>11.131227000000001</v>
      </c>
      <c r="P2828">
        <v>10.914999999999999</v>
      </c>
      <c r="Q2828" s="86">
        <v>45821</v>
      </c>
      <c r="S2828">
        <v>0.5</v>
      </c>
      <c r="V2828" t="s">
        <v>6810</v>
      </c>
      <c r="W2828">
        <v>6</v>
      </c>
      <c r="X2828" s="86">
        <v>45706</v>
      </c>
      <c r="Y2828">
        <v>4</v>
      </c>
      <c r="Z2828" s="86">
        <v>45688</v>
      </c>
      <c r="AB2828">
        <v>3</v>
      </c>
      <c r="AC2828" t="s">
        <v>156</v>
      </c>
    </row>
    <row r="2829" spans="1:29" x14ac:dyDescent="0.2">
      <c r="A2829" t="s">
        <v>6811</v>
      </c>
      <c r="B2829" t="s">
        <v>6812</v>
      </c>
      <c r="C2829" t="s">
        <v>6811</v>
      </c>
      <c r="D2829" t="s">
        <v>84</v>
      </c>
      <c r="E2829" t="s">
        <v>116</v>
      </c>
      <c r="F2829" t="s">
        <v>117</v>
      </c>
      <c r="G2829" t="s">
        <v>90</v>
      </c>
      <c r="I2829" t="s">
        <v>91</v>
      </c>
      <c r="J2829" t="s">
        <v>5571</v>
      </c>
      <c r="K2829" t="s">
        <v>1236</v>
      </c>
      <c r="L2829">
        <v>16.327000000000002</v>
      </c>
      <c r="M2829">
        <v>12.752224999999999</v>
      </c>
      <c r="N2829">
        <v>17.154</v>
      </c>
      <c r="O2829">
        <v>10.389265249999999</v>
      </c>
      <c r="P2829">
        <v>9.8320000000000007</v>
      </c>
      <c r="Q2829" s="86">
        <v>45821</v>
      </c>
      <c r="S2829">
        <v>0.15</v>
      </c>
      <c r="T2829">
        <v>0.15</v>
      </c>
      <c r="V2829" t="s">
        <v>6813</v>
      </c>
      <c r="W2829">
        <v>6</v>
      </c>
      <c r="X2829" s="86">
        <v>45684</v>
      </c>
      <c r="Y2829">
        <v>4</v>
      </c>
      <c r="Z2829" s="86">
        <v>44897</v>
      </c>
      <c r="AA2829">
        <v>3</v>
      </c>
      <c r="AB2829">
        <v>3</v>
      </c>
      <c r="AC2829" t="s">
        <v>156</v>
      </c>
    </row>
    <row r="2830" spans="1:29" x14ac:dyDescent="0.2">
      <c r="A2830" t="s">
        <v>6814</v>
      </c>
      <c r="B2830" t="s">
        <v>6815</v>
      </c>
      <c r="C2830" t="s">
        <v>6814</v>
      </c>
      <c r="D2830" t="s">
        <v>84</v>
      </c>
      <c r="E2830" t="s">
        <v>89</v>
      </c>
      <c r="G2830" t="s">
        <v>90</v>
      </c>
      <c r="H2830" t="s">
        <v>196</v>
      </c>
      <c r="I2830" t="s">
        <v>118</v>
      </c>
      <c r="L2830">
        <v>19.670999999999999</v>
      </c>
      <c r="M2830">
        <v>20.127419740000001</v>
      </c>
      <c r="N2830">
        <v>19.212</v>
      </c>
      <c r="O2830">
        <v>14.726709019999999</v>
      </c>
      <c r="P2830">
        <v>13.74</v>
      </c>
      <c r="Q2830" s="86">
        <v>45821</v>
      </c>
      <c r="S2830">
        <v>0.87</v>
      </c>
      <c r="W2830">
        <v>6</v>
      </c>
      <c r="X2830" s="86">
        <v>45657</v>
      </c>
      <c r="Y2830">
        <v>5</v>
      </c>
      <c r="Z2830" s="86">
        <v>45657</v>
      </c>
      <c r="AB2830">
        <v>3</v>
      </c>
      <c r="AC2830" t="s">
        <v>156</v>
      </c>
    </row>
    <row r="2831" spans="1:29" x14ac:dyDescent="0.2">
      <c r="A2831" t="s">
        <v>6816</v>
      </c>
      <c r="B2831" t="s">
        <v>6817</v>
      </c>
      <c r="C2831" t="s">
        <v>6816</v>
      </c>
      <c r="D2831" t="s">
        <v>84</v>
      </c>
      <c r="E2831" t="s">
        <v>89</v>
      </c>
      <c r="F2831" t="s">
        <v>642</v>
      </c>
      <c r="G2831" t="s">
        <v>90</v>
      </c>
      <c r="I2831" t="s">
        <v>118</v>
      </c>
      <c r="J2831" t="s">
        <v>5571</v>
      </c>
      <c r="K2831" t="s">
        <v>6168</v>
      </c>
      <c r="L2831">
        <v>7.7450000000000001</v>
      </c>
      <c r="M2831">
        <v>7.5950837829999998</v>
      </c>
      <c r="N2831">
        <v>7.2370000000000001</v>
      </c>
      <c r="O2831">
        <v>6.7097965540000004</v>
      </c>
      <c r="P2831">
        <v>7.3920000000000003</v>
      </c>
      <c r="Q2831" s="86">
        <v>45821</v>
      </c>
      <c r="R2831">
        <v>5</v>
      </c>
      <c r="S2831">
        <v>1.19</v>
      </c>
      <c r="T2831">
        <v>0.5</v>
      </c>
      <c r="V2831" t="s">
        <v>6818</v>
      </c>
      <c r="W2831">
        <v>4</v>
      </c>
      <c r="X2831" s="86">
        <v>45756</v>
      </c>
      <c r="Y2831">
        <v>3</v>
      </c>
      <c r="Z2831" s="86">
        <v>45747</v>
      </c>
      <c r="AA2831">
        <v>3</v>
      </c>
      <c r="AB2831">
        <v>3</v>
      </c>
      <c r="AC2831" t="s">
        <v>156</v>
      </c>
    </row>
    <row r="2832" spans="1:29" x14ac:dyDescent="0.2">
      <c r="A2832" t="s">
        <v>6819</v>
      </c>
      <c r="B2832" t="s">
        <v>6820</v>
      </c>
      <c r="C2832" t="s">
        <v>6819</v>
      </c>
      <c r="D2832" t="s">
        <v>84</v>
      </c>
      <c r="E2832" t="s">
        <v>89</v>
      </c>
      <c r="F2832" t="s">
        <v>642</v>
      </c>
      <c r="G2832" t="s">
        <v>90</v>
      </c>
      <c r="I2832" t="s">
        <v>91</v>
      </c>
      <c r="J2832" t="s">
        <v>5571</v>
      </c>
      <c r="K2832" t="s">
        <v>2425</v>
      </c>
      <c r="L2832">
        <v>8.782</v>
      </c>
      <c r="M2832">
        <v>8.9042703640000003</v>
      </c>
      <c r="N2832">
        <v>8.8819999999999997</v>
      </c>
      <c r="O2832">
        <v>8.2669276269999994</v>
      </c>
      <c r="P2832">
        <v>9.09</v>
      </c>
      <c r="Q2832" s="86">
        <v>45821</v>
      </c>
      <c r="S2832">
        <v>1.73</v>
      </c>
      <c r="T2832">
        <v>1.5</v>
      </c>
      <c r="V2832" t="s">
        <v>6821</v>
      </c>
      <c r="W2832">
        <v>4</v>
      </c>
      <c r="X2832" s="86">
        <v>45808</v>
      </c>
      <c r="Y2832">
        <v>3</v>
      </c>
      <c r="Z2832" s="86">
        <v>45808</v>
      </c>
      <c r="AA2832">
        <v>2</v>
      </c>
      <c r="AB2832">
        <v>3</v>
      </c>
      <c r="AC2832" t="s">
        <v>156</v>
      </c>
    </row>
    <row r="2833" spans="1:29" x14ac:dyDescent="0.2">
      <c r="A2833" t="s">
        <v>6822</v>
      </c>
      <c r="B2833" t="s">
        <v>6823</v>
      </c>
      <c r="C2833" t="s">
        <v>6822</v>
      </c>
      <c r="D2833" t="s">
        <v>84</v>
      </c>
      <c r="E2833" t="s">
        <v>116</v>
      </c>
      <c r="G2833" t="s">
        <v>90</v>
      </c>
      <c r="I2833" t="s">
        <v>91</v>
      </c>
      <c r="J2833" t="s">
        <v>5571</v>
      </c>
      <c r="L2833">
        <v>6.4610000000000003</v>
      </c>
      <c r="M2833">
        <v>5.8625767509999998</v>
      </c>
      <c r="N2833">
        <v>7.593</v>
      </c>
      <c r="O2833">
        <v>4.6256074580000002</v>
      </c>
      <c r="P2833">
        <v>5.1440000000000001</v>
      </c>
      <c r="Q2833" s="86">
        <v>45761</v>
      </c>
      <c r="S2833">
        <v>0.2</v>
      </c>
      <c r="T2833">
        <v>0.2</v>
      </c>
      <c r="W2833">
        <v>4</v>
      </c>
      <c r="X2833" s="86">
        <v>45412</v>
      </c>
      <c r="Y2833">
        <v>3</v>
      </c>
      <c r="Z2833" s="86">
        <v>45747</v>
      </c>
      <c r="AA2833">
        <v>2</v>
      </c>
      <c r="AB2833">
        <v>3</v>
      </c>
      <c r="AC2833" t="s">
        <v>156</v>
      </c>
    </row>
    <row r="2834" spans="1:29" x14ac:dyDescent="0.2">
      <c r="A2834" t="s">
        <v>6824</v>
      </c>
      <c r="B2834" t="s">
        <v>6825</v>
      </c>
      <c r="C2834" t="s">
        <v>6824</v>
      </c>
      <c r="D2834" t="s">
        <v>84</v>
      </c>
      <c r="E2834" t="s">
        <v>89</v>
      </c>
      <c r="F2834" t="s">
        <v>117</v>
      </c>
      <c r="G2834" t="s">
        <v>90</v>
      </c>
      <c r="I2834" t="s">
        <v>91</v>
      </c>
      <c r="J2834" t="s">
        <v>5571</v>
      </c>
      <c r="K2834" t="s">
        <v>6168</v>
      </c>
      <c r="L2834">
        <v>21.492000000000001</v>
      </c>
      <c r="M2834">
        <v>18.944880300000001</v>
      </c>
      <c r="N2834">
        <v>20.978000000000002</v>
      </c>
      <c r="O2834">
        <v>17.455000040000002</v>
      </c>
      <c r="P2834">
        <v>14.734</v>
      </c>
      <c r="Q2834" s="86">
        <v>45821</v>
      </c>
      <c r="R2834">
        <v>5</v>
      </c>
      <c r="S2834">
        <v>0.87</v>
      </c>
      <c r="T2834">
        <v>0.65</v>
      </c>
      <c r="V2834" t="s">
        <v>6826</v>
      </c>
      <c r="W2834">
        <v>6</v>
      </c>
      <c r="X2834" s="86">
        <v>45796</v>
      </c>
      <c r="Y2834">
        <v>5</v>
      </c>
      <c r="Z2834" s="86">
        <v>45747</v>
      </c>
      <c r="AA2834">
        <v>3</v>
      </c>
      <c r="AB2834">
        <v>3</v>
      </c>
      <c r="AC2834" t="s">
        <v>156</v>
      </c>
    </row>
    <row r="2835" spans="1:29" x14ac:dyDescent="0.2">
      <c r="A2835" t="s">
        <v>6827</v>
      </c>
      <c r="B2835" t="s">
        <v>6828</v>
      </c>
      <c r="C2835" t="s">
        <v>6827</v>
      </c>
      <c r="D2835" t="s">
        <v>84</v>
      </c>
      <c r="E2835" t="s">
        <v>89</v>
      </c>
      <c r="G2835" t="s">
        <v>90</v>
      </c>
      <c r="I2835" t="s">
        <v>91</v>
      </c>
      <c r="J2835" t="s">
        <v>5571</v>
      </c>
      <c r="K2835" t="s">
        <v>1236</v>
      </c>
      <c r="L2835">
        <v>12.792999999999999</v>
      </c>
      <c r="M2835">
        <v>10.60193855</v>
      </c>
      <c r="N2835">
        <v>12.092000000000001</v>
      </c>
      <c r="O2835">
        <v>8.9787556829999993</v>
      </c>
      <c r="P2835">
        <v>9.0760000000000005</v>
      </c>
      <c r="Q2835" s="86">
        <v>45821</v>
      </c>
      <c r="S2835">
        <v>0.19</v>
      </c>
      <c r="T2835">
        <v>0.19</v>
      </c>
      <c r="V2835" t="s">
        <v>6829</v>
      </c>
      <c r="W2835">
        <v>6</v>
      </c>
      <c r="X2835" s="86">
        <v>45323</v>
      </c>
      <c r="Y2835">
        <v>4</v>
      </c>
      <c r="Z2835" s="86">
        <v>44897</v>
      </c>
      <c r="AA2835">
        <v>3</v>
      </c>
      <c r="AB2835">
        <v>3</v>
      </c>
      <c r="AC2835" t="s">
        <v>156</v>
      </c>
    </row>
    <row r="2836" spans="1:29" x14ac:dyDescent="0.2">
      <c r="A2836" t="s">
        <v>6830</v>
      </c>
      <c r="B2836" t="s">
        <v>6831</v>
      </c>
      <c r="C2836" t="s">
        <v>6830</v>
      </c>
      <c r="D2836" t="s">
        <v>84</v>
      </c>
      <c r="E2836" t="s">
        <v>89</v>
      </c>
      <c r="F2836" t="s">
        <v>642</v>
      </c>
      <c r="G2836" t="s">
        <v>90</v>
      </c>
      <c r="I2836" t="s">
        <v>91</v>
      </c>
      <c r="J2836" t="s">
        <v>5571</v>
      </c>
      <c r="K2836" t="s">
        <v>6046</v>
      </c>
      <c r="L2836">
        <v>10.018000000000001</v>
      </c>
      <c r="M2836">
        <v>6.4608464989999996</v>
      </c>
      <c r="N2836">
        <v>9.73</v>
      </c>
      <c r="O2836">
        <v>7.3576353289999998</v>
      </c>
      <c r="P2836">
        <v>8.202</v>
      </c>
      <c r="Q2836" s="86">
        <v>45821</v>
      </c>
      <c r="S2836">
        <v>1.07</v>
      </c>
      <c r="T2836">
        <v>1</v>
      </c>
      <c r="V2836" t="s">
        <v>6832</v>
      </c>
      <c r="W2836">
        <v>4</v>
      </c>
      <c r="X2836" s="86">
        <v>45747</v>
      </c>
      <c r="Y2836">
        <v>3</v>
      </c>
      <c r="Z2836" s="86">
        <v>45747</v>
      </c>
      <c r="AA2836">
        <v>2</v>
      </c>
      <c r="AB2836">
        <v>3</v>
      </c>
      <c r="AC2836" t="s">
        <v>156</v>
      </c>
    </row>
    <row r="2837" spans="1:29" x14ac:dyDescent="0.2">
      <c r="A2837" t="s">
        <v>6833</v>
      </c>
      <c r="B2837" t="s">
        <v>6834</v>
      </c>
      <c r="C2837" t="s">
        <v>6833</v>
      </c>
      <c r="D2837" t="s">
        <v>84</v>
      </c>
      <c r="E2837" t="s">
        <v>116</v>
      </c>
      <c r="F2837" t="s">
        <v>117</v>
      </c>
      <c r="G2837" t="s">
        <v>90</v>
      </c>
      <c r="I2837" t="s">
        <v>91</v>
      </c>
      <c r="J2837" t="s">
        <v>5571</v>
      </c>
      <c r="K2837" t="s">
        <v>1236</v>
      </c>
      <c r="L2837">
        <v>16.513999999999999</v>
      </c>
      <c r="M2837">
        <v>13.407344739999999</v>
      </c>
      <c r="N2837">
        <v>16.666</v>
      </c>
      <c r="O2837">
        <v>12.02670672</v>
      </c>
      <c r="P2837">
        <v>11.878</v>
      </c>
      <c r="Q2837" s="86">
        <v>45821</v>
      </c>
      <c r="S2837">
        <v>0.3</v>
      </c>
      <c r="T2837">
        <v>0.3</v>
      </c>
      <c r="V2837" t="s">
        <v>6835</v>
      </c>
      <c r="W2837">
        <v>6</v>
      </c>
      <c r="X2837" s="86">
        <v>45611</v>
      </c>
      <c r="Y2837">
        <v>5</v>
      </c>
      <c r="Z2837" s="86">
        <v>44897</v>
      </c>
      <c r="AA2837">
        <v>3</v>
      </c>
      <c r="AB2837">
        <v>3</v>
      </c>
      <c r="AC2837" t="s">
        <v>156</v>
      </c>
    </row>
    <row r="2838" spans="1:29" x14ac:dyDescent="0.2">
      <c r="A2838" t="s">
        <v>6836</v>
      </c>
      <c r="B2838" t="s">
        <v>6837</v>
      </c>
      <c r="C2838" t="s">
        <v>6836</v>
      </c>
      <c r="D2838" t="s">
        <v>84</v>
      </c>
      <c r="E2838" t="s">
        <v>89</v>
      </c>
      <c r="G2838" t="s">
        <v>90</v>
      </c>
      <c r="I2838" t="s">
        <v>341</v>
      </c>
      <c r="J2838" t="s">
        <v>5571</v>
      </c>
      <c r="L2838">
        <v>16.72</v>
      </c>
      <c r="M2838">
        <v>17.426716949999999</v>
      </c>
      <c r="N2838">
        <v>17.318999999999999</v>
      </c>
      <c r="O2838">
        <v>14.495361020000001</v>
      </c>
      <c r="P2838">
        <v>13.215999999999999</v>
      </c>
      <c r="Q2838" s="86">
        <v>45821</v>
      </c>
      <c r="S2838">
        <v>1.05</v>
      </c>
      <c r="T2838">
        <v>1</v>
      </c>
      <c r="V2838" t="s">
        <v>6838</v>
      </c>
      <c r="W2838">
        <v>6</v>
      </c>
      <c r="X2838" s="86">
        <v>45798</v>
      </c>
      <c r="Y2838">
        <v>4</v>
      </c>
      <c r="Z2838" s="86">
        <v>45737</v>
      </c>
      <c r="AA2838">
        <v>3</v>
      </c>
      <c r="AB2838">
        <v>3</v>
      </c>
      <c r="AC2838" t="s">
        <v>156</v>
      </c>
    </row>
    <row r="2839" spans="1:29" x14ac:dyDescent="0.2">
      <c r="A2839" t="s">
        <v>16228</v>
      </c>
      <c r="B2839" t="s">
        <v>16229</v>
      </c>
      <c r="C2839" t="s">
        <v>16228</v>
      </c>
      <c r="D2839" t="s">
        <v>84</v>
      </c>
      <c r="E2839" t="s">
        <v>116</v>
      </c>
      <c r="G2839" t="s">
        <v>90</v>
      </c>
      <c r="H2839" t="s">
        <v>16039</v>
      </c>
      <c r="L2839">
        <v>15.385</v>
      </c>
      <c r="N2839">
        <v>16.177</v>
      </c>
      <c r="P2839">
        <v>12.125999999999999</v>
      </c>
      <c r="S2839">
        <v>0.12</v>
      </c>
      <c r="Y2839">
        <v>4</v>
      </c>
      <c r="Z2839" s="86">
        <v>45777</v>
      </c>
      <c r="AB2839">
        <v>3</v>
      </c>
      <c r="AC2839" t="s">
        <v>156</v>
      </c>
    </row>
    <row r="2840" spans="1:29" x14ac:dyDescent="0.2">
      <c r="A2840" t="s">
        <v>16672</v>
      </c>
      <c r="B2840" t="s">
        <v>16673</v>
      </c>
      <c r="C2840" t="s">
        <v>16672</v>
      </c>
      <c r="D2840" t="s">
        <v>84</v>
      </c>
      <c r="E2840" t="s">
        <v>116</v>
      </c>
      <c r="G2840" t="s">
        <v>90</v>
      </c>
      <c r="H2840" t="s">
        <v>2291</v>
      </c>
      <c r="L2840">
        <v>17.009</v>
      </c>
      <c r="N2840">
        <v>16.111999999999998</v>
      </c>
      <c r="P2840">
        <v>11.513</v>
      </c>
      <c r="S2840">
        <v>0.05</v>
      </c>
      <c r="Y2840">
        <v>5</v>
      </c>
      <c r="Z2840" s="86">
        <v>45777</v>
      </c>
      <c r="AB2840">
        <v>3</v>
      </c>
      <c r="AC2840" t="s">
        <v>156</v>
      </c>
    </row>
    <row r="2841" spans="1:29" x14ac:dyDescent="0.2">
      <c r="A2841" t="s">
        <v>6839</v>
      </c>
      <c r="B2841" t="s">
        <v>6840</v>
      </c>
      <c r="C2841" t="s">
        <v>6839</v>
      </c>
      <c r="D2841" t="s">
        <v>84</v>
      </c>
      <c r="E2841" t="s">
        <v>116</v>
      </c>
      <c r="F2841" t="s">
        <v>117</v>
      </c>
      <c r="G2841" t="s">
        <v>90</v>
      </c>
      <c r="I2841" t="s">
        <v>118</v>
      </c>
      <c r="J2841" t="s">
        <v>5571</v>
      </c>
      <c r="K2841" t="s">
        <v>1716</v>
      </c>
      <c r="L2841">
        <v>16.518999999999998</v>
      </c>
      <c r="M2841">
        <v>16.677251420000001</v>
      </c>
      <c r="N2841">
        <v>16.852</v>
      </c>
      <c r="O2841">
        <v>13.89656014</v>
      </c>
      <c r="P2841">
        <v>12.478999999999999</v>
      </c>
      <c r="Q2841" s="86">
        <v>45821</v>
      </c>
      <c r="S2841">
        <v>0.05</v>
      </c>
      <c r="T2841">
        <v>0.05</v>
      </c>
      <c r="V2841" t="s">
        <v>6841</v>
      </c>
      <c r="W2841">
        <v>6</v>
      </c>
      <c r="X2841" s="86">
        <v>45777</v>
      </c>
      <c r="Y2841">
        <v>5</v>
      </c>
      <c r="Z2841" s="86">
        <v>45777</v>
      </c>
      <c r="AA2841">
        <v>3</v>
      </c>
      <c r="AB2841">
        <v>3</v>
      </c>
      <c r="AC2841" t="s">
        <v>156</v>
      </c>
    </row>
    <row r="2842" spans="1:29" x14ac:dyDescent="0.2">
      <c r="A2842" t="s">
        <v>6842</v>
      </c>
      <c r="B2842" t="s">
        <v>6843</v>
      </c>
      <c r="C2842" t="s">
        <v>6842</v>
      </c>
      <c r="D2842" t="s">
        <v>84</v>
      </c>
      <c r="E2842" t="s">
        <v>116</v>
      </c>
      <c r="G2842" t="s">
        <v>90</v>
      </c>
      <c r="L2842">
        <v>15.819000000000001</v>
      </c>
      <c r="M2842">
        <v>14.08488912</v>
      </c>
      <c r="N2842">
        <v>16.106000000000002</v>
      </c>
      <c r="O2842">
        <v>12.43923019</v>
      </c>
      <c r="P2842">
        <v>10.608000000000001</v>
      </c>
      <c r="Q2842" s="86">
        <v>45821</v>
      </c>
      <c r="S2842">
        <v>0.19</v>
      </c>
      <c r="W2842">
        <v>6</v>
      </c>
      <c r="X2842" s="86">
        <v>45473</v>
      </c>
      <c r="Y2842">
        <v>4</v>
      </c>
      <c r="Z2842" s="86">
        <v>45777</v>
      </c>
      <c r="AB2842">
        <v>3</v>
      </c>
      <c r="AC2842" t="s">
        <v>156</v>
      </c>
    </row>
    <row r="2843" spans="1:29" x14ac:dyDescent="0.2">
      <c r="A2843" t="s">
        <v>6844</v>
      </c>
      <c r="B2843" t="s">
        <v>6845</v>
      </c>
      <c r="C2843" t="s">
        <v>6844</v>
      </c>
      <c r="D2843" t="s">
        <v>84</v>
      </c>
      <c r="E2843" t="s">
        <v>116</v>
      </c>
      <c r="G2843" t="s">
        <v>90</v>
      </c>
      <c r="L2843">
        <v>24.681999999999999</v>
      </c>
      <c r="M2843">
        <v>19.827056249999998</v>
      </c>
      <c r="N2843">
        <v>23.63</v>
      </c>
      <c r="O2843">
        <v>20.438516660000001</v>
      </c>
      <c r="P2843">
        <v>21.349</v>
      </c>
      <c r="Q2843" s="86">
        <v>45664</v>
      </c>
      <c r="S2843">
        <v>0.25</v>
      </c>
      <c r="Y2843">
        <v>5</v>
      </c>
      <c r="Z2843" s="86">
        <v>45777</v>
      </c>
      <c r="AB2843">
        <v>3</v>
      </c>
      <c r="AC2843" t="s">
        <v>156</v>
      </c>
    </row>
    <row r="2844" spans="1:29" x14ac:dyDescent="0.2">
      <c r="A2844" t="s">
        <v>17478</v>
      </c>
      <c r="B2844" t="s">
        <v>17479</v>
      </c>
      <c r="C2844" t="s">
        <v>17478</v>
      </c>
      <c r="D2844" t="s">
        <v>84</v>
      </c>
      <c r="E2844" t="s">
        <v>89</v>
      </c>
      <c r="G2844" t="s">
        <v>90</v>
      </c>
      <c r="I2844" t="s">
        <v>91</v>
      </c>
      <c r="O2844">
        <v>9.7083586400000002</v>
      </c>
      <c r="P2844">
        <v>10.506</v>
      </c>
      <c r="S2844">
        <v>0.88</v>
      </c>
      <c r="W2844">
        <v>5</v>
      </c>
      <c r="X2844" s="86">
        <v>45705</v>
      </c>
      <c r="Y2844">
        <v>3</v>
      </c>
      <c r="Z2844" s="86">
        <v>45473</v>
      </c>
      <c r="AB2844">
        <v>3</v>
      </c>
      <c r="AC2844" t="s">
        <v>156</v>
      </c>
    </row>
    <row r="2845" spans="1:29" x14ac:dyDescent="0.2">
      <c r="A2845" t="s">
        <v>6846</v>
      </c>
      <c r="B2845" t="s">
        <v>6847</v>
      </c>
      <c r="C2845" t="s">
        <v>6846</v>
      </c>
      <c r="D2845" t="s">
        <v>84</v>
      </c>
      <c r="E2845" t="s">
        <v>89</v>
      </c>
      <c r="G2845" t="s">
        <v>90</v>
      </c>
      <c r="L2845">
        <v>15.648999999999999</v>
      </c>
      <c r="M2845">
        <v>12.057090349999999</v>
      </c>
      <c r="N2845">
        <v>15.076000000000001</v>
      </c>
      <c r="O2845">
        <v>11.810105330000001</v>
      </c>
      <c r="P2845">
        <v>14.945</v>
      </c>
      <c r="Q2845" s="86">
        <v>45821</v>
      </c>
      <c r="W2845">
        <v>6</v>
      </c>
      <c r="X2845" s="86">
        <v>45777</v>
      </c>
      <c r="Y2845">
        <v>4</v>
      </c>
      <c r="Z2845" s="86">
        <v>45777</v>
      </c>
      <c r="AB2845">
        <v>3</v>
      </c>
      <c r="AC2845" t="s">
        <v>156</v>
      </c>
    </row>
    <row r="2846" spans="1:29" x14ac:dyDescent="0.2">
      <c r="A2846" t="s">
        <v>6848</v>
      </c>
      <c r="B2846" t="s">
        <v>6849</v>
      </c>
      <c r="C2846" t="s">
        <v>6848</v>
      </c>
      <c r="D2846" t="s">
        <v>84</v>
      </c>
      <c r="E2846" t="s">
        <v>89</v>
      </c>
      <c r="G2846" t="s">
        <v>90</v>
      </c>
      <c r="I2846" t="s">
        <v>91</v>
      </c>
      <c r="J2846" t="s">
        <v>5571</v>
      </c>
      <c r="L2846">
        <v>17.536000000000001</v>
      </c>
      <c r="M2846">
        <v>13.43816234</v>
      </c>
      <c r="N2846">
        <v>18.893999999999998</v>
      </c>
      <c r="O2846">
        <v>9.6729555289999993</v>
      </c>
      <c r="P2846">
        <v>11.456</v>
      </c>
      <c r="Q2846" s="86">
        <v>45821</v>
      </c>
      <c r="S2846">
        <v>1.47</v>
      </c>
      <c r="T2846">
        <v>0.9</v>
      </c>
      <c r="W2846">
        <v>6</v>
      </c>
      <c r="X2846" s="86">
        <v>45699</v>
      </c>
      <c r="Y2846">
        <v>4</v>
      </c>
      <c r="Z2846" s="86">
        <v>45688</v>
      </c>
      <c r="AA2846">
        <v>3</v>
      </c>
      <c r="AB2846">
        <v>3</v>
      </c>
      <c r="AC2846" t="s">
        <v>156</v>
      </c>
    </row>
    <row r="2847" spans="1:29" x14ac:dyDescent="0.2">
      <c r="A2847" t="s">
        <v>6850</v>
      </c>
      <c r="B2847" t="s">
        <v>6851</v>
      </c>
      <c r="C2847" t="s">
        <v>6850</v>
      </c>
      <c r="D2847" t="s">
        <v>84</v>
      </c>
      <c r="E2847" t="s">
        <v>89</v>
      </c>
      <c r="G2847" t="s">
        <v>90</v>
      </c>
      <c r="L2847">
        <v>15.917</v>
      </c>
      <c r="M2847">
        <v>11.75941048</v>
      </c>
      <c r="N2847">
        <v>16.021999999999998</v>
      </c>
      <c r="O2847">
        <v>10.892273640000001</v>
      </c>
      <c r="P2847">
        <v>10.355</v>
      </c>
      <c r="Q2847" s="86">
        <v>45821</v>
      </c>
      <c r="W2847">
        <v>6</v>
      </c>
      <c r="X2847" s="86">
        <v>45747</v>
      </c>
      <c r="Y2847">
        <v>4</v>
      </c>
      <c r="Z2847" s="86">
        <v>45747</v>
      </c>
      <c r="AB2847">
        <v>3</v>
      </c>
      <c r="AC2847" t="s">
        <v>156</v>
      </c>
    </row>
    <row r="2848" spans="1:29" x14ac:dyDescent="0.2">
      <c r="A2848" t="s">
        <v>6852</v>
      </c>
      <c r="B2848" t="s">
        <v>6853</v>
      </c>
      <c r="C2848" t="s">
        <v>6852</v>
      </c>
      <c r="D2848" t="s">
        <v>84</v>
      </c>
      <c r="E2848" t="s">
        <v>89</v>
      </c>
      <c r="F2848" t="s">
        <v>117</v>
      </c>
      <c r="G2848" t="s">
        <v>90</v>
      </c>
      <c r="I2848" t="s">
        <v>91</v>
      </c>
      <c r="J2848" t="s">
        <v>5571</v>
      </c>
      <c r="K2848" t="s">
        <v>688</v>
      </c>
      <c r="L2848">
        <v>15.871</v>
      </c>
      <c r="M2848">
        <v>11.730922530000001</v>
      </c>
      <c r="N2848">
        <v>15.965999999999999</v>
      </c>
      <c r="O2848">
        <v>10.794809559999999</v>
      </c>
      <c r="P2848">
        <v>10.071999999999999</v>
      </c>
      <c r="Q2848" s="86">
        <v>45821</v>
      </c>
      <c r="S2848">
        <v>0.16</v>
      </c>
      <c r="T2848">
        <v>0.3</v>
      </c>
      <c r="V2848" t="s">
        <v>6854</v>
      </c>
      <c r="W2848">
        <v>6</v>
      </c>
      <c r="X2848" s="86">
        <v>45747</v>
      </c>
      <c r="Y2848">
        <v>4</v>
      </c>
      <c r="Z2848" s="86">
        <v>45747</v>
      </c>
      <c r="AA2848">
        <v>3</v>
      </c>
      <c r="AB2848">
        <v>3</v>
      </c>
      <c r="AC2848" t="s">
        <v>156</v>
      </c>
    </row>
    <row r="2849" spans="1:29" x14ac:dyDescent="0.2">
      <c r="A2849" t="s">
        <v>6855</v>
      </c>
      <c r="B2849" t="s">
        <v>6856</v>
      </c>
      <c r="C2849" t="s">
        <v>6855</v>
      </c>
      <c r="D2849" t="s">
        <v>84</v>
      </c>
      <c r="G2849" t="s">
        <v>90</v>
      </c>
      <c r="L2849">
        <v>16.260000000000002</v>
      </c>
      <c r="M2849">
        <v>12.09777495</v>
      </c>
      <c r="N2849">
        <v>13.13</v>
      </c>
      <c r="O2849">
        <v>11.1023181</v>
      </c>
      <c r="P2849">
        <v>10.847</v>
      </c>
      <c r="Q2849" s="86">
        <v>45821</v>
      </c>
      <c r="S2849">
        <v>1.1000000000000001</v>
      </c>
      <c r="V2849" t="s">
        <v>6857</v>
      </c>
      <c r="W2849">
        <v>6</v>
      </c>
      <c r="X2849" s="86">
        <v>45813</v>
      </c>
      <c r="Y2849">
        <v>5</v>
      </c>
      <c r="Z2849" s="86">
        <v>45813</v>
      </c>
      <c r="AB2849">
        <v>3</v>
      </c>
      <c r="AC2849" t="s">
        <v>156</v>
      </c>
    </row>
    <row r="2850" spans="1:29" x14ac:dyDescent="0.2">
      <c r="A2850" t="s">
        <v>16230</v>
      </c>
      <c r="B2850" t="s">
        <v>16231</v>
      </c>
      <c r="C2850" t="s">
        <v>16230</v>
      </c>
      <c r="D2850" t="s">
        <v>84</v>
      </c>
      <c r="E2850" t="s">
        <v>89</v>
      </c>
      <c r="G2850" t="s">
        <v>90</v>
      </c>
      <c r="H2850" t="s">
        <v>16039</v>
      </c>
      <c r="I2850" t="s">
        <v>118</v>
      </c>
      <c r="L2850">
        <v>11.175000000000001</v>
      </c>
      <c r="M2850">
        <v>11.219467809999999</v>
      </c>
      <c r="N2850">
        <v>11.503</v>
      </c>
      <c r="O2850">
        <v>9.4720932950000005</v>
      </c>
      <c r="P2850">
        <v>6.7530000000000001</v>
      </c>
      <c r="Q2850" s="86">
        <v>45821</v>
      </c>
      <c r="S2850">
        <v>1</v>
      </c>
      <c r="W2850">
        <v>5</v>
      </c>
      <c r="X2850" s="86">
        <v>45747</v>
      </c>
      <c r="Y2850">
        <v>4</v>
      </c>
      <c r="Z2850" s="86">
        <v>45747</v>
      </c>
      <c r="AB2850">
        <v>3</v>
      </c>
      <c r="AC2850" t="s">
        <v>156</v>
      </c>
    </row>
    <row r="2851" spans="1:29" x14ac:dyDescent="0.2">
      <c r="A2851" t="s">
        <v>6858</v>
      </c>
      <c r="B2851" t="s">
        <v>6859</v>
      </c>
      <c r="C2851" t="s">
        <v>6858</v>
      </c>
      <c r="D2851" t="s">
        <v>84</v>
      </c>
      <c r="E2851" t="s">
        <v>89</v>
      </c>
      <c r="F2851" t="s">
        <v>642</v>
      </c>
      <c r="G2851" t="s">
        <v>90</v>
      </c>
      <c r="I2851" t="s">
        <v>91</v>
      </c>
      <c r="J2851" t="s">
        <v>5571</v>
      </c>
      <c r="K2851" t="s">
        <v>2079</v>
      </c>
      <c r="L2851">
        <v>13.686</v>
      </c>
      <c r="M2851">
        <v>8.6804012789999998</v>
      </c>
      <c r="N2851">
        <v>13.247999999999999</v>
      </c>
      <c r="O2851">
        <v>7.4587375849999997</v>
      </c>
      <c r="P2851">
        <v>9.6910000000000007</v>
      </c>
      <c r="Q2851" s="86">
        <v>45821</v>
      </c>
      <c r="S2851">
        <v>1.1499999999999999</v>
      </c>
      <c r="T2851">
        <v>1.1499999999999999</v>
      </c>
      <c r="V2851" t="s">
        <v>6860</v>
      </c>
      <c r="W2851">
        <v>5</v>
      </c>
      <c r="X2851" s="86">
        <v>45707</v>
      </c>
      <c r="Y2851">
        <v>4</v>
      </c>
      <c r="Z2851" s="86">
        <v>44926</v>
      </c>
      <c r="AA2851">
        <v>3</v>
      </c>
      <c r="AB2851">
        <v>3</v>
      </c>
      <c r="AC2851" t="s">
        <v>156</v>
      </c>
    </row>
    <row r="2852" spans="1:29" x14ac:dyDescent="0.2">
      <c r="A2852" t="s">
        <v>6861</v>
      </c>
      <c r="B2852" t="s">
        <v>6862</v>
      </c>
      <c r="C2852" t="s">
        <v>6861</v>
      </c>
      <c r="D2852" t="s">
        <v>84</v>
      </c>
      <c r="E2852" t="s">
        <v>89</v>
      </c>
      <c r="G2852" t="s">
        <v>90</v>
      </c>
      <c r="I2852" t="s">
        <v>91</v>
      </c>
      <c r="L2852">
        <v>0.877</v>
      </c>
      <c r="M2852">
        <v>0.93854102299999997</v>
      </c>
      <c r="N2852">
        <v>0.76</v>
      </c>
      <c r="O2852">
        <v>0.287716421</v>
      </c>
      <c r="P2852">
        <v>0.20300000000000001</v>
      </c>
      <c r="Q2852" s="86">
        <v>45821</v>
      </c>
      <c r="W2852">
        <v>2</v>
      </c>
      <c r="X2852" s="86">
        <v>45706</v>
      </c>
      <c r="Y2852">
        <v>2</v>
      </c>
      <c r="Z2852" s="86">
        <v>45688</v>
      </c>
      <c r="AB2852">
        <v>2</v>
      </c>
      <c r="AC2852" t="s">
        <v>153</v>
      </c>
    </row>
    <row r="2853" spans="1:29" x14ac:dyDescent="0.2">
      <c r="A2853" t="s">
        <v>6863</v>
      </c>
      <c r="B2853" t="s">
        <v>6864</v>
      </c>
      <c r="C2853" t="s">
        <v>6863</v>
      </c>
      <c r="D2853" t="s">
        <v>84</v>
      </c>
      <c r="E2853" t="s">
        <v>89</v>
      </c>
      <c r="G2853" t="s">
        <v>90</v>
      </c>
      <c r="I2853" t="s">
        <v>91</v>
      </c>
      <c r="L2853">
        <v>23.48</v>
      </c>
      <c r="M2853">
        <v>20.599216980000001</v>
      </c>
      <c r="N2853">
        <v>24.405999999999999</v>
      </c>
      <c r="O2853">
        <v>19.55381483</v>
      </c>
      <c r="P2853">
        <v>19.779</v>
      </c>
      <c r="Q2853" s="86">
        <v>45821</v>
      </c>
      <c r="S2853">
        <v>1.99</v>
      </c>
      <c r="W2853">
        <v>6</v>
      </c>
      <c r="X2853" s="86">
        <v>45706</v>
      </c>
      <c r="Y2853">
        <v>5</v>
      </c>
      <c r="Z2853" s="86">
        <v>45000</v>
      </c>
      <c r="AB2853">
        <v>3</v>
      </c>
      <c r="AC2853" t="s">
        <v>156</v>
      </c>
    </row>
    <row r="2854" spans="1:29" x14ac:dyDescent="0.2">
      <c r="A2854" t="s">
        <v>6865</v>
      </c>
      <c r="B2854" t="s">
        <v>6866</v>
      </c>
      <c r="C2854" t="s">
        <v>6865</v>
      </c>
      <c r="D2854" t="s">
        <v>84</v>
      </c>
      <c r="E2854" t="s">
        <v>116</v>
      </c>
      <c r="F2854" t="s">
        <v>117</v>
      </c>
      <c r="G2854" t="s">
        <v>90</v>
      </c>
      <c r="I2854" t="s">
        <v>91</v>
      </c>
      <c r="J2854" t="s">
        <v>5571</v>
      </c>
      <c r="K2854" t="s">
        <v>1236</v>
      </c>
      <c r="L2854">
        <v>15.368</v>
      </c>
      <c r="M2854">
        <v>15.233408580000001</v>
      </c>
      <c r="N2854">
        <v>16.158000000000001</v>
      </c>
      <c r="O2854">
        <v>13.46988988</v>
      </c>
      <c r="P2854">
        <v>12.13</v>
      </c>
      <c r="Q2854" s="86">
        <v>45821</v>
      </c>
      <c r="S2854">
        <v>0.35</v>
      </c>
      <c r="T2854">
        <v>0.35</v>
      </c>
      <c r="V2854" t="s">
        <v>6867</v>
      </c>
      <c r="W2854">
        <v>6</v>
      </c>
      <c r="X2854" s="86">
        <v>45789</v>
      </c>
      <c r="Y2854">
        <v>4</v>
      </c>
      <c r="Z2854" s="86">
        <v>44897</v>
      </c>
      <c r="AA2854">
        <v>3</v>
      </c>
      <c r="AB2854">
        <v>3</v>
      </c>
      <c r="AC2854" t="s">
        <v>156</v>
      </c>
    </row>
    <row r="2855" spans="1:29" x14ac:dyDescent="0.2">
      <c r="A2855" t="s">
        <v>6868</v>
      </c>
      <c r="B2855" t="s">
        <v>6869</v>
      </c>
      <c r="C2855" t="s">
        <v>6868</v>
      </c>
      <c r="D2855" t="s">
        <v>84</v>
      </c>
      <c r="E2855" t="s">
        <v>89</v>
      </c>
      <c r="F2855" t="s">
        <v>642</v>
      </c>
      <c r="G2855" t="s">
        <v>90</v>
      </c>
      <c r="I2855" t="s">
        <v>91</v>
      </c>
      <c r="J2855" t="s">
        <v>5571</v>
      </c>
      <c r="K2855" t="s">
        <v>3900</v>
      </c>
      <c r="L2855">
        <v>19.103000000000002</v>
      </c>
      <c r="M2855">
        <v>12.925111899999999</v>
      </c>
      <c r="N2855">
        <v>16.161999999999999</v>
      </c>
      <c r="O2855">
        <v>13.10660831</v>
      </c>
      <c r="P2855">
        <v>9.0869999999999997</v>
      </c>
      <c r="Q2855" s="86">
        <v>45821</v>
      </c>
      <c r="S2855">
        <v>0.96</v>
      </c>
      <c r="T2855">
        <v>0.75</v>
      </c>
      <c r="V2855" t="s">
        <v>6870</v>
      </c>
      <c r="W2855">
        <v>6</v>
      </c>
      <c r="X2855" s="86">
        <v>45813</v>
      </c>
      <c r="Y2855">
        <v>5</v>
      </c>
      <c r="Z2855" s="86">
        <v>45813</v>
      </c>
      <c r="AA2855">
        <v>3</v>
      </c>
      <c r="AB2855">
        <v>3</v>
      </c>
      <c r="AC2855" t="s">
        <v>156</v>
      </c>
    </row>
    <row r="2856" spans="1:29" x14ac:dyDescent="0.2">
      <c r="A2856" t="s">
        <v>6871</v>
      </c>
      <c r="B2856" t="s">
        <v>6872</v>
      </c>
      <c r="C2856" t="s">
        <v>6871</v>
      </c>
      <c r="D2856" t="s">
        <v>84</v>
      </c>
      <c r="E2856" t="s">
        <v>116</v>
      </c>
      <c r="F2856" t="s">
        <v>117</v>
      </c>
      <c r="G2856" t="s">
        <v>90</v>
      </c>
      <c r="I2856" t="s">
        <v>91</v>
      </c>
      <c r="J2856" t="s">
        <v>5571</v>
      </c>
      <c r="K2856" t="s">
        <v>688</v>
      </c>
      <c r="L2856">
        <v>17.751000000000001</v>
      </c>
      <c r="M2856">
        <v>12.93893546</v>
      </c>
      <c r="N2856">
        <v>17.407</v>
      </c>
      <c r="O2856">
        <v>10.98273388</v>
      </c>
      <c r="P2856">
        <v>13.983000000000001</v>
      </c>
      <c r="Q2856" s="86">
        <v>45821</v>
      </c>
      <c r="S2856">
        <v>0.65</v>
      </c>
      <c r="T2856">
        <v>0.65</v>
      </c>
      <c r="V2856" t="s">
        <v>6873</v>
      </c>
      <c r="Y2856">
        <v>4</v>
      </c>
      <c r="Z2856" s="86">
        <v>45747</v>
      </c>
      <c r="AA2856">
        <v>3</v>
      </c>
      <c r="AB2856">
        <v>3</v>
      </c>
      <c r="AC2856" t="s">
        <v>156</v>
      </c>
    </row>
    <row r="2857" spans="1:29" x14ac:dyDescent="0.2">
      <c r="A2857" t="s">
        <v>6874</v>
      </c>
      <c r="B2857" t="s">
        <v>6875</v>
      </c>
      <c r="C2857" t="s">
        <v>6874</v>
      </c>
      <c r="D2857" t="s">
        <v>84</v>
      </c>
      <c r="E2857" t="s">
        <v>89</v>
      </c>
      <c r="F2857" t="s">
        <v>642</v>
      </c>
      <c r="G2857" t="s">
        <v>90</v>
      </c>
      <c r="I2857" t="s">
        <v>91</v>
      </c>
      <c r="J2857" t="s">
        <v>5571</v>
      </c>
      <c r="K2857" t="s">
        <v>5662</v>
      </c>
      <c r="L2857">
        <v>6.6230000000000002</v>
      </c>
      <c r="M2857">
        <v>7.0991160109999996</v>
      </c>
      <c r="N2857">
        <v>7.1740000000000004</v>
      </c>
      <c r="O2857">
        <v>5.7289181219999996</v>
      </c>
      <c r="P2857">
        <v>4.2629999999999999</v>
      </c>
      <c r="Q2857" s="86">
        <v>45821</v>
      </c>
      <c r="R2857">
        <v>5</v>
      </c>
      <c r="S2857">
        <v>1.39</v>
      </c>
      <c r="T2857">
        <v>1.39</v>
      </c>
      <c r="V2857" t="s">
        <v>6876</v>
      </c>
      <c r="W2857">
        <v>4</v>
      </c>
      <c r="X2857" s="86">
        <v>45747</v>
      </c>
      <c r="Y2857">
        <v>3</v>
      </c>
      <c r="Z2857" s="86">
        <v>45747</v>
      </c>
      <c r="AA2857">
        <v>2</v>
      </c>
      <c r="AB2857">
        <v>3</v>
      </c>
      <c r="AC2857" t="s">
        <v>156</v>
      </c>
    </row>
    <row r="2858" spans="1:29" x14ac:dyDescent="0.2">
      <c r="A2858" t="s">
        <v>6877</v>
      </c>
      <c r="B2858" t="s">
        <v>6878</v>
      </c>
      <c r="C2858" t="s">
        <v>6877</v>
      </c>
      <c r="D2858" t="s">
        <v>84</v>
      </c>
      <c r="E2858" t="s">
        <v>116</v>
      </c>
      <c r="F2858" t="s">
        <v>117</v>
      </c>
      <c r="G2858" t="s">
        <v>90</v>
      </c>
      <c r="I2858" t="s">
        <v>341</v>
      </c>
      <c r="J2858" t="s">
        <v>5571</v>
      </c>
      <c r="K2858" t="s">
        <v>688</v>
      </c>
      <c r="L2858">
        <v>8.7720000000000002</v>
      </c>
      <c r="M2858">
        <v>5.8445474730000004</v>
      </c>
      <c r="N2858">
        <v>10.61</v>
      </c>
      <c r="O2858">
        <v>3.737722899</v>
      </c>
      <c r="P2858">
        <v>15.364000000000001</v>
      </c>
      <c r="Q2858" s="86">
        <v>45821</v>
      </c>
      <c r="S2858">
        <v>0.5</v>
      </c>
      <c r="T2858">
        <v>0.5</v>
      </c>
      <c r="V2858" t="s">
        <v>6879</v>
      </c>
      <c r="W2858">
        <v>4</v>
      </c>
      <c r="X2858" s="86">
        <v>45535</v>
      </c>
      <c r="Y2858">
        <v>3</v>
      </c>
      <c r="Z2858" s="86">
        <v>45747</v>
      </c>
      <c r="AA2858">
        <v>2</v>
      </c>
      <c r="AB2858">
        <v>3</v>
      </c>
      <c r="AC2858" t="s">
        <v>156</v>
      </c>
    </row>
    <row r="2859" spans="1:29" x14ac:dyDescent="0.2">
      <c r="A2859" t="s">
        <v>6880</v>
      </c>
      <c r="B2859" t="s">
        <v>6881</v>
      </c>
      <c r="C2859" t="s">
        <v>6880</v>
      </c>
      <c r="D2859" t="s">
        <v>84</v>
      </c>
      <c r="E2859" t="s">
        <v>89</v>
      </c>
      <c r="G2859" t="s">
        <v>90</v>
      </c>
      <c r="I2859" t="s">
        <v>91</v>
      </c>
      <c r="J2859" t="s">
        <v>5571</v>
      </c>
      <c r="L2859">
        <v>17.201000000000001</v>
      </c>
      <c r="M2859">
        <v>12.38746935</v>
      </c>
      <c r="N2859">
        <v>17.423999999999999</v>
      </c>
      <c r="O2859">
        <v>12.033375230000001</v>
      </c>
      <c r="P2859">
        <v>11.898999999999999</v>
      </c>
      <c r="Q2859" s="86">
        <v>45821</v>
      </c>
      <c r="S2859">
        <v>0.32</v>
      </c>
      <c r="T2859">
        <v>0.27</v>
      </c>
      <c r="V2859" t="s">
        <v>6882</v>
      </c>
      <c r="W2859">
        <v>6</v>
      </c>
      <c r="X2859" s="86">
        <v>45706</v>
      </c>
      <c r="Y2859">
        <v>5</v>
      </c>
      <c r="Z2859" s="86">
        <v>45688</v>
      </c>
      <c r="AA2859">
        <v>3</v>
      </c>
      <c r="AB2859">
        <v>3</v>
      </c>
      <c r="AC2859" t="s">
        <v>156</v>
      </c>
    </row>
    <row r="2860" spans="1:29" x14ac:dyDescent="0.2">
      <c r="A2860" t="s">
        <v>6883</v>
      </c>
      <c r="B2860" t="s">
        <v>6884</v>
      </c>
      <c r="C2860" t="s">
        <v>6883</v>
      </c>
      <c r="D2860" t="s">
        <v>84</v>
      </c>
      <c r="E2860" t="s">
        <v>89</v>
      </c>
      <c r="F2860" t="s">
        <v>642</v>
      </c>
      <c r="G2860" t="s">
        <v>90</v>
      </c>
      <c r="I2860" t="s">
        <v>91</v>
      </c>
      <c r="J2860" t="s">
        <v>5571</v>
      </c>
      <c r="K2860" t="s">
        <v>1772</v>
      </c>
      <c r="L2860">
        <v>18.603999999999999</v>
      </c>
      <c r="M2860">
        <v>14.481058669999999</v>
      </c>
      <c r="N2860">
        <v>19.666</v>
      </c>
      <c r="O2860">
        <v>15.045326510000001</v>
      </c>
      <c r="P2860">
        <v>14.786</v>
      </c>
      <c r="Q2860" s="86">
        <v>45821</v>
      </c>
      <c r="S2860">
        <v>0.38</v>
      </c>
      <c r="T2860">
        <v>0.33</v>
      </c>
      <c r="V2860" t="s">
        <v>6885</v>
      </c>
      <c r="W2860">
        <v>6</v>
      </c>
      <c r="X2860" s="86">
        <v>45706</v>
      </c>
      <c r="Y2860">
        <v>5</v>
      </c>
      <c r="Z2860" s="86">
        <v>45688</v>
      </c>
      <c r="AA2860">
        <v>3</v>
      </c>
      <c r="AB2860">
        <v>3</v>
      </c>
      <c r="AC2860" t="s">
        <v>156</v>
      </c>
    </row>
    <row r="2861" spans="1:29" x14ac:dyDescent="0.2">
      <c r="A2861" t="s">
        <v>17271</v>
      </c>
      <c r="B2861" t="s">
        <v>17272</v>
      </c>
      <c r="C2861" t="s">
        <v>17271</v>
      </c>
      <c r="D2861" t="s">
        <v>84</v>
      </c>
      <c r="E2861" t="s">
        <v>89</v>
      </c>
      <c r="G2861" t="s">
        <v>90</v>
      </c>
      <c r="I2861" t="s">
        <v>341</v>
      </c>
      <c r="L2861">
        <v>23.492999999999999</v>
      </c>
      <c r="M2861">
        <v>22.214210040000001</v>
      </c>
      <c r="N2861">
        <v>24.428999999999998</v>
      </c>
      <c r="O2861">
        <v>20.437877650000001</v>
      </c>
      <c r="P2861">
        <v>19.805</v>
      </c>
      <c r="Q2861" s="86">
        <v>45821</v>
      </c>
      <c r="S2861">
        <v>0.74</v>
      </c>
      <c r="W2861">
        <v>6</v>
      </c>
      <c r="X2861" s="86">
        <v>45706</v>
      </c>
      <c r="Y2861">
        <v>5</v>
      </c>
      <c r="Z2861" s="86">
        <v>45000</v>
      </c>
      <c r="AB2861">
        <v>3</v>
      </c>
      <c r="AC2861" t="s">
        <v>156</v>
      </c>
    </row>
    <row r="2862" spans="1:29" x14ac:dyDescent="0.2">
      <c r="A2862" t="s">
        <v>6886</v>
      </c>
      <c r="B2862" t="s">
        <v>6887</v>
      </c>
      <c r="C2862" t="s">
        <v>6886</v>
      </c>
      <c r="D2862" t="s">
        <v>84</v>
      </c>
      <c r="E2862" t="s">
        <v>89</v>
      </c>
      <c r="F2862" t="s">
        <v>642</v>
      </c>
      <c r="G2862" t="s">
        <v>90</v>
      </c>
      <c r="I2862" t="s">
        <v>91</v>
      </c>
      <c r="J2862" t="s">
        <v>5571</v>
      </c>
      <c r="K2862" t="s">
        <v>6888</v>
      </c>
      <c r="L2862">
        <v>11.781000000000001</v>
      </c>
      <c r="M2862">
        <v>11.51138544</v>
      </c>
      <c r="N2862">
        <v>10.677</v>
      </c>
      <c r="O2862">
        <v>10.067065059999999</v>
      </c>
      <c r="P2862">
        <v>9.52</v>
      </c>
      <c r="Q2862" s="86">
        <v>45821</v>
      </c>
      <c r="R2862">
        <v>5</v>
      </c>
      <c r="S2862">
        <v>1.35</v>
      </c>
      <c r="T2862">
        <v>0.8</v>
      </c>
      <c r="V2862" t="s">
        <v>6889</v>
      </c>
      <c r="W2862">
        <v>7</v>
      </c>
      <c r="X2862" s="86">
        <v>45747</v>
      </c>
      <c r="Y2862">
        <v>3</v>
      </c>
      <c r="Z2862" s="86">
        <v>45747</v>
      </c>
      <c r="AA2862">
        <v>2</v>
      </c>
      <c r="AB2862">
        <v>3</v>
      </c>
      <c r="AC2862" t="s">
        <v>156</v>
      </c>
    </row>
    <row r="2863" spans="1:29" x14ac:dyDescent="0.2">
      <c r="A2863" t="s">
        <v>6890</v>
      </c>
      <c r="B2863" t="s">
        <v>6891</v>
      </c>
      <c r="C2863" t="s">
        <v>6890</v>
      </c>
      <c r="D2863" t="s">
        <v>84</v>
      </c>
      <c r="E2863" t="s">
        <v>116</v>
      </c>
      <c r="F2863" t="s">
        <v>117</v>
      </c>
      <c r="G2863" t="s">
        <v>90</v>
      </c>
      <c r="I2863" t="s">
        <v>118</v>
      </c>
      <c r="J2863" t="s">
        <v>5571</v>
      </c>
      <c r="K2863" t="s">
        <v>688</v>
      </c>
      <c r="L2863">
        <v>31.260999999999999</v>
      </c>
      <c r="M2863">
        <v>28.032954419999999</v>
      </c>
      <c r="N2863">
        <v>25.640999999999998</v>
      </c>
      <c r="O2863">
        <v>18.368081629999999</v>
      </c>
      <c r="P2863">
        <v>18.751000000000001</v>
      </c>
      <c r="Q2863" s="86">
        <v>45821</v>
      </c>
      <c r="S2863">
        <v>0.55000000000000004</v>
      </c>
      <c r="T2863">
        <v>0.55000000000000004</v>
      </c>
      <c r="V2863" t="s">
        <v>6892</v>
      </c>
      <c r="W2863">
        <v>7</v>
      </c>
      <c r="X2863" s="86">
        <v>45747</v>
      </c>
      <c r="Y2863">
        <v>6</v>
      </c>
      <c r="Z2863" s="86">
        <v>45747</v>
      </c>
      <c r="AA2863">
        <v>4</v>
      </c>
      <c r="AB2863">
        <v>4</v>
      </c>
      <c r="AC2863" t="s">
        <v>127</v>
      </c>
    </row>
    <row r="2864" spans="1:29" x14ac:dyDescent="0.2">
      <c r="A2864" t="s">
        <v>6893</v>
      </c>
      <c r="B2864" t="s">
        <v>6894</v>
      </c>
      <c r="C2864" t="s">
        <v>6893</v>
      </c>
      <c r="D2864" t="s">
        <v>84</v>
      </c>
      <c r="E2864" t="s">
        <v>116</v>
      </c>
      <c r="F2864" t="s">
        <v>117</v>
      </c>
      <c r="G2864" t="s">
        <v>90</v>
      </c>
      <c r="I2864" t="s">
        <v>91</v>
      </c>
      <c r="J2864" t="s">
        <v>5571</v>
      </c>
      <c r="K2864" t="s">
        <v>688</v>
      </c>
      <c r="L2864">
        <v>34.701000000000001</v>
      </c>
      <c r="M2864">
        <v>26.685984609999998</v>
      </c>
      <c r="N2864">
        <v>31.152999999999999</v>
      </c>
      <c r="O2864">
        <v>24.224834909999998</v>
      </c>
      <c r="P2864">
        <v>27.83</v>
      </c>
      <c r="Q2864" s="86">
        <v>45821</v>
      </c>
      <c r="S2864">
        <v>0.55000000000000004</v>
      </c>
      <c r="T2864">
        <v>0.55000000000000004</v>
      </c>
      <c r="V2864" t="s">
        <v>6895</v>
      </c>
      <c r="W2864">
        <v>7</v>
      </c>
      <c r="X2864" s="86">
        <v>45473</v>
      </c>
      <c r="Y2864">
        <v>6</v>
      </c>
      <c r="Z2864" s="86">
        <v>45747</v>
      </c>
      <c r="AA2864">
        <v>4</v>
      </c>
      <c r="AB2864">
        <v>4</v>
      </c>
      <c r="AC2864" t="s">
        <v>127</v>
      </c>
    </row>
    <row r="2865" spans="1:29" x14ac:dyDescent="0.2">
      <c r="A2865" t="s">
        <v>6896</v>
      </c>
      <c r="B2865" t="s">
        <v>6897</v>
      </c>
      <c r="C2865" t="s">
        <v>6896</v>
      </c>
      <c r="D2865" t="s">
        <v>84</v>
      </c>
      <c r="E2865" t="s">
        <v>116</v>
      </c>
      <c r="F2865" t="s">
        <v>117</v>
      </c>
      <c r="G2865" t="s">
        <v>90</v>
      </c>
      <c r="I2865" t="s">
        <v>118</v>
      </c>
      <c r="J2865" t="s">
        <v>5571</v>
      </c>
      <c r="K2865" t="s">
        <v>688</v>
      </c>
      <c r="L2865">
        <v>20.298999999999999</v>
      </c>
      <c r="M2865">
        <v>16.25349069</v>
      </c>
      <c r="N2865">
        <v>20.187999999999999</v>
      </c>
      <c r="O2865">
        <v>14.091666999999999</v>
      </c>
      <c r="P2865">
        <v>12.481</v>
      </c>
      <c r="Q2865" s="86">
        <v>45701</v>
      </c>
      <c r="S2865">
        <v>0.55000000000000004</v>
      </c>
      <c r="T2865">
        <v>0.55000000000000004</v>
      </c>
      <c r="V2865" t="s">
        <v>6898</v>
      </c>
      <c r="W2865">
        <v>6</v>
      </c>
      <c r="X2865" s="86">
        <v>45626</v>
      </c>
      <c r="Y2865">
        <v>4</v>
      </c>
      <c r="Z2865" s="86">
        <v>45747</v>
      </c>
      <c r="AA2865">
        <v>3</v>
      </c>
      <c r="AB2865">
        <v>3</v>
      </c>
      <c r="AC2865" t="s">
        <v>156</v>
      </c>
    </row>
    <row r="2866" spans="1:29" x14ac:dyDescent="0.2">
      <c r="A2866" t="s">
        <v>6899</v>
      </c>
      <c r="B2866" t="s">
        <v>6900</v>
      </c>
      <c r="C2866" t="s">
        <v>6899</v>
      </c>
      <c r="D2866" t="s">
        <v>84</v>
      </c>
      <c r="E2866" t="s">
        <v>116</v>
      </c>
      <c r="G2866" t="s">
        <v>90</v>
      </c>
      <c r="I2866" t="s">
        <v>91</v>
      </c>
      <c r="J2866" t="s">
        <v>5571</v>
      </c>
      <c r="K2866" t="s">
        <v>688</v>
      </c>
      <c r="L2866">
        <v>15.827999999999999</v>
      </c>
      <c r="M2866">
        <v>11.170474629999999</v>
      </c>
      <c r="N2866">
        <v>16.273</v>
      </c>
      <c r="O2866">
        <v>10.37078408</v>
      </c>
      <c r="P2866">
        <v>10.093999999999999</v>
      </c>
      <c r="Q2866" s="86">
        <v>45821</v>
      </c>
      <c r="S2866">
        <v>0.2</v>
      </c>
      <c r="T2866">
        <v>0.2</v>
      </c>
      <c r="V2866" t="s">
        <v>6901</v>
      </c>
      <c r="W2866">
        <v>6</v>
      </c>
      <c r="X2866" s="86">
        <v>45684</v>
      </c>
      <c r="Y2866">
        <v>4</v>
      </c>
      <c r="Z2866" s="86">
        <v>45747</v>
      </c>
      <c r="AA2866">
        <v>3</v>
      </c>
      <c r="AB2866">
        <v>3</v>
      </c>
      <c r="AC2866" t="s">
        <v>156</v>
      </c>
    </row>
    <row r="2867" spans="1:29" x14ac:dyDescent="0.2">
      <c r="A2867" t="s">
        <v>6902</v>
      </c>
      <c r="B2867" t="s">
        <v>6903</v>
      </c>
      <c r="C2867" t="s">
        <v>6902</v>
      </c>
      <c r="D2867" t="s">
        <v>84</v>
      </c>
      <c r="E2867" t="s">
        <v>89</v>
      </c>
      <c r="F2867" t="s">
        <v>642</v>
      </c>
      <c r="G2867" t="s">
        <v>90</v>
      </c>
      <c r="I2867" t="s">
        <v>91</v>
      </c>
      <c r="J2867" t="s">
        <v>5571</v>
      </c>
      <c r="K2867" t="s">
        <v>1962</v>
      </c>
      <c r="L2867">
        <v>15.590999999999999</v>
      </c>
      <c r="M2867">
        <v>13.26954291</v>
      </c>
      <c r="N2867">
        <v>14.563000000000001</v>
      </c>
      <c r="O2867">
        <v>13.300683210000001</v>
      </c>
      <c r="P2867">
        <v>16.949000000000002</v>
      </c>
      <c r="Q2867" s="86">
        <v>45821</v>
      </c>
      <c r="R2867">
        <v>5</v>
      </c>
      <c r="S2867">
        <v>1.4</v>
      </c>
      <c r="T2867">
        <v>0.9</v>
      </c>
      <c r="V2867" t="s">
        <v>6904</v>
      </c>
      <c r="W2867">
        <v>6</v>
      </c>
      <c r="X2867" s="86">
        <v>45702</v>
      </c>
      <c r="Y2867">
        <v>4</v>
      </c>
      <c r="Z2867" s="86">
        <v>45657</v>
      </c>
      <c r="AA2867">
        <v>3</v>
      </c>
      <c r="AB2867">
        <v>3</v>
      </c>
      <c r="AC2867" t="s">
        <v>156</v>
      </c>
    </row>
    <row r="2868" spans="1:29" x14ac:dyDescent="0.2">
      <c r="A2868" t="s">
        <v>6905</v>
      </c>
      <c r="B2868" t="s">
        <v>6906</v>
      </c>
      <c r="C2868" t="s">
        <v>6905</v>
      </c>
      <c r="D2868" t="s">
        <v>84</v>
      </c>
      <c r="E2868" t="s">
        <v>116</v>
      </c>
      <c r="G2868" t="s">
        <v>90</v>
      </c>
      <c r="I2868" t="s">
        <v>91</v>
      </c>
      <c r="L2868">
        <v>12.635</v>
      </c>
      <c r="M2868">
        <v>12.903251279999999</v>
      </c>
      <c r="N2868">
        <v>14.111000000000001</v>
      </c>
      <c r="O2868">
        <v>11.53973935</v>
      </c>
      <c r="P2868">
        <v>11.747</v>
      </c>
      <c r="Q2868" s="86">
        <v>45821</v>
      </c>
      <c r="S2868">
        <v>0.3</v>
      </c>
      <c r="W2868">
        <v>6</v>
      </c>
      <c r="X2868" s="86">
        <v>45747</v>
      </c>
      <c r="Y2868">
        <v>4</v>
      </c>
      <c r="Z2868" s="86">
        <v>45747</v>
      </c>
      <c r="AB2868">
        <v>3</v>
      </c>
      <c r="AC2868" t="s">
        <v>156</v>
      </c>
    </row>
    <row r="2869" spans="1:29" x14ac:dyDescent="0.2">
      <c r="A2869" t="s">
        <v>6907</v>
      </c>
      <c r="B2869" t="s">
        <v>6908</v>
      </c>
      <c r="C2869" t="s">
        <v>6907</v>
      </c>
      <c r="D2869" t="s">
        <v>84</v>
      </c>
      <c r="E2869" t="s">
        <v>116</v>
      </c>
      <c r="F2869" t="s">
        <v>117</v>
      </c>
      <c r="G2869" t="s">
        <v>90</v>
      </c>
      <c r="I2869" t="s">
        <v>118</v>
      </c>
      <c r="J2869" t="s">
        <v>5571</v>
      </c>
      <c r="K2869" t="s">
        <v>688</v>
      </c>
      <c r="L2869">
        <v>15.4</v>
      </c>
      <c r="M2869">
        <v>10.399726279999999</v>
      </c>
      <c r="N2869">
        <v>13.92</v>
      </c>
      <c r="O2869">
        <v>9.2185695170000006</v>
      </c>
      <c r="P2869">
        <v>10.231999999999999</v>
      </c>
      <c r="Q2869" s="86">
        <v>45821</v>
      </c>
      <c r="S2869">
        <v>0.2</v>
      </c>
      <c r="T2869">
        <v>0.2</v>
      </c>
      <c r="V2869" t="s">
        <v>6909</v>
      </c>
      <c r="W2869">
        <v>6</v>
      </c>
      <c r="X2869" s="86">
        <v>45684</v>
      </c>
      <c r="Y2869">
        <v>4</v>
      </c>
      <c r="Z2869" s="86">
        <v>45747</v>
      </c>
      <c r="AA2869">
        <v>3</v>
      </c>
      <c r="AB2869">
        <v>3</v>
      </c>
      <c r="AC2869" t="s">
        <v>156</v>
      </c>
    </row>
    <row r="2870" spans="1:29" x14ac:dyDescent="0.2">
      <c r="A2870" t="s">
        <v>6910</v>
      </c>
      <c r="B2870" t="s">
        <v>6911</v>
      </c>
      <c r="C2870" t="s">
        <v>6910</v>
      </c>
      <c r="D2870" t="s">
        <v>84</v>
      </c>
      <c r="E2870" t="s">
        <v>116</v>
      </c>
      <c r="F2870" t="s">
        <v>117</v>
      </c>
      <c r="G2870" t="s">
        <v>90</v>
      </c>
      <c r="I2870" t="s">
        <v>118</v>
      </c>
      <c r="J2870" t="s">
        <v>5571</v>
      </c>
      <c r="K2870" t="s">
        <v>688</v>
      </c>
      <c r="L2870">
        <v>7.5039999999999996</v>
      </c>
      <c r="M2870">
        <v>6.8695409789999999</v>
      </c>
      <c r="N2870">
        <v>7.9889999999999999</v>
      </c>
      <c r="O2870">
        <v>5.6054736829999996</v>
      </c>
      <c r="P2870">
        <v>8.2409999999999997</v>
      </c>
      <c r="Q2870" s="86">
        <v>45821</v>
      </c>
      <c r="S2870">
        <v>0.5</v>
      </c>
      <c r="T2870">
        <v>0.5</v>
      </c>
      <c r="V2870" t="s">
        <v>6912</v>
      </c>
      <c r="W2870">
        <v>4</v>
      </c>
      <c r="X2870" s="86">
        <v>45684</v>
      </c>
      <c r="Y2870">
        <v>2</v>
      </c>
      <c r="Z2870" s="86">
        <v>45747</v>
      </c>
      <c r="AA2870">
        <v>2</v>
      </c>
      <c r="AB2870">
        <v>2</v>
      </c>
      <c r="AC2870" t="s">
        <v>153</v>
      </c>
    </row>
    <row r="2871" spans="1:29" x14ac:dyDescent="0.2">
      <c r="A2871" t="s">
        <v>6913</v>
      </c>
      <c r="B2871" t="s">
        <v>6914</v>
      </c>
      <c r="C2871" t="s">
        <v>6913</v>
      </c>
      <c r="D2871" t="s">
        <v>84</v>
      </c>
      <c r="E2871" t="s">
        <v>89</v>
      </c>
      <c r="G2871" t="s">
        <v>90</v>
      </c>
      <c r="I2871" t="s">
        <v>91</v>
      </c>
      <c r="J2871" t="s">
        <v>5571</v>
      </c>
      <c r="L2871">
        <v>14.452</v>
      </c>
      <c r="M2871">
        <v>8.6009506949999999</v>
      </c>
      <c r="N2871">
        <v>15.311</v>
      </c>
      <c r="O2871">
        <v>4.7691272390000004</v>
      </c>
      <c r="P2871">
        <v>8.8450000000000006</v>
      </c>
      <c r="Q2871" s="86">
        <v>45821</v>
      </c>
      <c r="S2871">
        <v>0.79</v>
      </c>
      <c r="T2871">
        <v>0.79</v>
      </c>
      <c r="V2871" t="s">
        <v>6915</v>
      </c>
      <c r="W2871">
        <v>5</v>
      </c>
      <c r="X2871" s="86">
        <v>45747</v>
      </c>
      <c r="Y2871">
        <v>3</v>
      </c>
      <c r="Z2871" s="86">
        <v>45747</v>
      </c>
      <c r="AA2871">
        <v>3</v>
      </c>
      <c r="AB2871">
        <v>3</v>
      </c>
      <c r="AC2871" t="s">
        <v>156</v>
      </c>
    </row>
    <row r="2872" spans="1:29" x14ac:dyDescent="0.2">
      <c r="A2872" t="s">
        <v>6916</v>
      </c>
      <c r="B2872" t="s">
        <v>6917</v>
      </c>
      <c r="C2872" t="s">
        <v>6916</v>
      </c>
      <c r="D2872" t="s">
        <v>84</v>
      </c>
      <c r="E2872" t="s">
        <v>89</v>
      </c>
      <c r="F2872" t="s">
        <v>642</v>
      </c>
      <c r="G2872" t="s">
        <v>90</v>
      </c>
      <c r="I2872" t="s">
        <v>91</v>
      </c>
      <c r="J2872" t="s">
        <v>5571</v>
      </c>
      <c r="K2872" t="s">
        <v>2652</v>
      </c>
      <c r="L2872">
        <v>26.844000000000001</v>
      </c>
      <c r="M2872">
        <v>22.262726610000001</v>
      </c>
      <c r="N2872">
        <v>21.693000000000001</v>
      </c>
      <c r="O2872">
        <v>18.001133209999999</v>
      </c>
      <c r="P2872">
        <v>16.539000000000001</v>
      </c>
      <c r="Q2872" s="86">
        <v>45821</v>
      </c>
      <c r="S2872">
        <v>0.99</v>
      </c>
      <c r="T2872">
        <v>0.75</v>
      </c>
      <c r="V2872" t="s">
        <v>6918</v>
      </c>
      <c r="W2872">
        <v>7</v>
      </c>
      <c r="X2872" s="86">
        <v>45706</v>
      </c>
      <c r="Y2872">
        <v>6</v>
      </c>
      <c r="Z2872" s="86">
        <v>45000</v>
      </c>
      <c r="AA2872">
        <v>4</v>
      </c>
      <c r="AB2872">
        <v>4</v>
      </c>
      <c r="AC2872" t="s">
        <v>127</v>
      </c>
    </row>
    <row r="2873" spans="1:29" x14ac:dyDescent="0.2">
      <c r="A2873" t="s">
        <v>6919</v>
      </c>
      <c r="B2873" t="s">
        <v>6920</v>
      </c>
      <c r="C2873" t="s">
        <v>6919</v>
      </c>
      <c r="D2873" t="s">
        <v>84</v>
      </c>
      <c r="E2873" t="s">
        <v>116</v>
      </c>
      <c r="F2873" t="s">
        <v>117</v>
      </c>
      <c r="G2873" t="s">
        <v>90</v>
      </c>
      <c r="I2873" t="s">
        <v>91</v>
      </c>
      <c r="J2873" t="s">
        <v>5571</v>
      </c>
      <c r="K2873" t="s">
        <v>6446</v>
      </c>
      <c r="L2873">
        <v>16.905000000000001</v>
      </c>
      <c r="M2873">
        <v>15.62786811</v>
      </c>
      <c r="N2873">
        <v>17.332000000000001</v>
      </c>
      <c r="O2873">
        <v>14.020354080000001</v>
      </c>
      <c r="P2873">
        <v>12.627000000000001</v>
      </c>
      <c r="Q2873" s="86">
        <v>45821</v>
      </c>
      <c r="S2873">
        <v>0.09</v>
      </c>
      <c r="T2873">
        <v>0.09</v>
      </c>
      <c r="V2873" t="s">
        <v>6921</v>
      </c>
      <c r="W2873">
        <v>6</v>
      </c>
      <c r="X2873" s="86">
        <v>45565</v>
      </c>
      <c r="Y2873">
        <v>5</v>
      </c>
      <c r="Z2873" s="86">
        <v>45747</v>
      </c>
      <c r="AA2873">
        <v>3</v>
      </c>
      <c r="AB2873">
        <v>3</v>
      </c>
      <c r="AC2873" t="s">
        <v>156</v>
      </c>
    </row>
    <row r="2874" spans="1:29" x14ac:dyDescent="0.2">
      <c r="A2874" t="s">
        <v>6922</v>
      </c>
      <c r="B2874" t="s">
        <v>6923</v>
      </c>
      <c r="C2874" t="s">
        <v>6922</v>
      </c>
      <c r="D2874" t="s">
        <v>84</v>
      </c>
      <c r="E2874" t="s">
        <v>116</v>
      </c>
      <c r="F2874" t="s">
        <v>117</v>
      </c>
      <c r="G2874" t="s">
        <v>90</v>
      </c>
      <c r="I2874" t="s">
        <v>118</v>
      </c>
      <c r="J2874" t="s">
        <v>5571</v>
      </c>
      <c r="K2874" t="s">
        <v>6446</v>
      </c>
      <c r="L2874">
        <v>15.377000000000001</v>
      </c>
      <c r="M2874">
        <v>15.337978850000001</v>
      </c>
      <c r="N2874">
        <v>16.238</v>
      </c>
      <c r="O2874">
        <v>13.705612800000001</v>
      </c>
      <c r="P2874">
        <v>13.503</v>
      </c>
      <c r="Q2874" s="86">
        <v>45821</v>
      </c>
      <c r="S2874">
        <v>0.35</v>
      </c>
      <c r="T2874">
        <v>0.35</v>
      </c>
      <c r="V2874" t="s">
        <v>6924</v>
      </c>
      <c r="W2874">
        <v>6</v>
      </c>
      <c r="X2874" s="86">
        <v>45747</v>
      </c>
      <c r="Y2874">
        <v>5</v>
      </c>
      <c r="Z2874" s="86">
        <v>45747</v>
      </c>
      <c r="AA2874">
        <v>5</v>
      </c>
      <c r="AB2874">
        <v>3</v>
      </c>
      <c r="AC2874" t="s">
        <v>156</v>
      </c>
    </row>
    <row r="2875" spans="1:29" x14ac:dyDescent="0.2">
      <c r="A2875" t="s">
        <v>6925</v>
      </c>
      <c r="B2875" t="s">
        <v>6926</v>
      </c>
      <c r="C2875" t="s">
        <v>6925</v>
      </c>
      <c r="D2875" t="s">
        <v>84</v>
      </c>
      <c r="E2875" t="s">
        <v>116</v>
      </c>
      <c r="F2875" t="s">
        <v>117</v>
      </c>
      <c r="G2875" t="s">
        <v>90</v>
      </c>
      <c r="I2875" t="s">
        <v>91</v>
      </c>
      <c r="J2875" t="s">
        <v>5571</v>
      </c>
      <c r="K2875" t="s">
        <v>6446</v>
      </c>
      <c r="L2875">
        <v>3.5230000000000001</v>
      </c>
      <c r="M2875">
        <v>3.8527288049999999</v>
      </c>
      <c r="N2875">
        <v>4.383</v>
      </c>
      <c r="O2875">
        <v>2.9538275450000002</v>
      </c>
      <c r="P2875">
        <v>2.1749999999999998</v>
      </c>
      <c r="Q2875" s="86">
        <v>45821</v>
      </c>
      <c r="S2875">
        <v>0.15</v>
      </c>
      <c r="T2875">
        <v>0.15</v>
      </c>
      <c r="V2875" t="s">
        <v>6927</v>
      </c>
      <c r="W2875">
        <v>3</v>
      </c>
      <c r="X2875" s="86">
        <v>45698</v>
      </c>
      <c r="Y2875">
        <v>2</v>
      </c>
      <c r="Z2875" s="86">
        <v>45747</v>
      </c>
      <c r="AA2875">
        <v>2</v>
      </c>
      <c r="AB2875">
        <v>2</v>
      </c>
      <c r="AC2875" t="s">
        <v>153</v>
      </c>
    </row>
    <row r="2876" spans="1:29" x14ac:dyDescent="0.2">
      <c r="A2876" t="s">
        <v>6928</v>
      </c>
      <c r="B2876" t="s">
        <v>6929</v>
      </c>
      <c r="C2876" t="s">
        <v>6928</v>
      </c>
      <c r="D2876" t="s">
        <v>84</v>
      </c>
      <c r="E2876" t="s">
        <v>116</v>
      </c>
      <c r="G2876" t="s">
        <v>90</v>
      </c>
      <c r="I2876" t="s">
        <v>91</v>
      </c>
      <c r="J2876" t="s">
        <v>5571</v>
      </c>
      <c r="K2876" t="s">
        <v>6446</v>
      </c>
      <c r="L2876">
        <v>15.561999999999999</v>
      </c>
      <c r="M2876">
        <v>16.37141643</v>
      </c>
      <c r="N2876">
        <v>16.472999999999999</v>
      </c>
      <c r="O2876">
        <v>12.407968329999999</v>
      </c>
      <c r="P2876">
        <v>9.5129999999999999</v>
      </c>
      <c r="Q2876" s="86">
        <v>45821</v>
      </c>
      <c r="S2876">
        <v>0.15</v>
      </c>
      <c r="T2876">
        <v>0.15</v>
      </c>
      <c r="V2876" t="s">
        <v>6930</v>
      </c>
      <c r="W2876">
        <v>6</v>
      </c>
      <c r="X2876" s="86">
        <v>45747</v>
      </c>
      <c r="Y2876">
        <v>4</v>
      </c>
      <c r="Z2876" s="86">
        <v>45747</v>
      </c>
      <c r="AA2876">
        <v>3</v>
      </c>
      <c r="AB2876">
        <v>3</v>
      </c>
      <c r="AC2876" t="s">
        <v>156</v>
      </c>
    </row>
    <row r="2877" spans="1:29" x14ac:dyDescent="0.2">
      <c r="A2877" t="s">
        <v>6931</v>
      </c>
      <c r="B2877" t="s">
        <v>6932</v>
      </c>
      <c r="C2877" t="s">
        <v>6931</v>
      </c>
      <c r="D2877" t="s">
        <v>84</v>
      </c>
      <c r="E2877" t="s">
        <v>89</v>
      </c>
      <c r="F2877" t="s">
        <v>642</v>
      </c>
      <c r="G2877" t="s">
        <v>90</v>
      </c>
      <c r="I2877" t="s">
        <v>118</v>
      </c>
      <c r="J2877" t="s">
        <v>5571</v>
      </c>
      <c r="K2877" t="s">
        <v>6933</v>
      </c>
      <c r="L2877">
        <v>23.896000000000001</v>
      </c>
      <c r="M2877">
        <v>25.57268251</v>
      </c>
      <c r="N2877">
        <v>24.498999999999999</v>
      </c>
      <c r="O2877">
        <v>21.91147106</v>
      </c>
      <c r="P2877">
        <v>20.384</v>
      </c>
      <c r="Q2877" s="86">
        <v>45821</v>
      </c>
      <c r="S2877">
        <v>0.92</v>
      </c>
      <c r="V2877" t="s">
        <v>6934</v>
      </c>
      <c r="W2877">
        <v>7</v>
      </c>
      <c r="X2877" s="86">
        <v>45747</v>
      </c>
      <c r="Y2877">
        <v>5</v>
      </c>
      <c r="Z2877" s="86">
        <v>45747</v>
      </c>
      <c r="AA2877">
        <v>4</v>
      </c>
      <c r="AB2877">
        <v>3</v>
      </c>
      <c r="AC2877" t="s">
        <v>156</v>
      </c>
    </row>
    <row r="2878" spans="1:29" x14ac:dyDescent="0.2">
      <c r="A2878" t="s">
        <v>6935</v>
      </c>
      <c r="B2878" t="s">
        <v>6936</v>
      </c>
      <c r="C2878" t="s">
        <v>6935</v>
      </c>
      <c r="D2878" t="s">
        <v>84</v>
      </c>
      <c r="E2878" t="s">
        <v>116</v>
      </c>
      <c r="F2878" t="s">
        <v>117</v>
      </c>
      <c r="G2878" t="s">
        <v>90</v>
      </c>
      <c r="I2878" t="s">
        <v>91</v>
      </c>
      <c r="J2878" t="s">
        <v>5571</v>
      </c>
      <c r="K2878" t="s">
        <v>6446</v>
      </c>
      <c r="L2878">
        <v>11.396000000000001</v>
      </c>
      <c r="M2878">
        <v>12.14569257</v>
      </c>
      <c r="N2878">
        <v>11.359</v>
      </c>
      <c r="O2878">
        <v>9.8697658659999998</v>
      </c>
      <c r="P2878">
        <v>8.7859999999999996</v>
      </c>
      <c r="Q2878" s="86">
        <v>45821</v>
      </c>
      <c r="S2878">
        <v>0.2</v>
      </c>
      <c r="T2878">
        <v>0.2</v>
      </c>
      <c r="V2878" t="s">
        <v>6937</v>
      </c>
      <c r="W2878">
        <v>6</v>
      </c>
      <c r="X2878" s="86">
        <v>45291</v>
      </c>
      <c r="Y2878">
        <v>4</v>
      </c>
      <c r="Z2878" s="86">
        <v>45747</v>
      </c>
      <c r="AA2878">
        <v>3</v>
      </c>
      <c r="AB2878">
        <v>3</v>
      </c>
      <c r="AC2878" t="s">
        <v>156</v>
      </c>
    </row>
    <row r="2879" spans="1:29" x14ac:dyDescent="0.2">
      <c r="A2879" t="s">
        <v>6938</v>
      </c>
      <c r="B2879" t="s">
        <v>6939</v>
      </c>
      <c r="C2879" t="s">
        <v>6938</v>
      </c>
      <c r="D2879" t="s">
        <v>84</v>
      </c>
      <c r="F2879" t="s">
        <v>642</v>
      </c>
      <c r="G2879" t="s">
        <v>90</v>
      </c>
      <c r="K2879" t="s">
        <v>5248</v>
      </c>
      <c r="L2879">
        <v>4.5880000000000001</v>
      </c>
      <c r="M2879">
        <v>4.3262871350000003</v>
      </c>
      <c r="N2879">
        <v>3.8439999999999999</v>
      </c>
      <c r="O2879">
        <v>2.977903177</v>
      </c>
      <c r="P2879">
        <v>2.7959999999999998</v>
      </c>
      <c r="Q2879" s="86">
        <v>45821</v>
      </c>
      <c r="R2879">
        <v>5</v>
      </c>
      <c r="S2879">
        <v>1.1000000000000001</v>
      </c>
      <c r="V2879" t="s">
        <v>6940</v>
      </c>
      <c r="W2879">
        <v>4</v>
      </c>
      <c r="X2879" s="86">
        <v>45708</v>
      </c>
      <c r="Y2879">
        <v>3</v>
      </c>
      <c r="Z2879" s="86">
        <v>44926</v>
      </c>
      <c r="AB2879">
        <v>3</v>
      </c>
      <c r="AC2879" t="s">
        <v>156</v>
      </c>
    </row>
    <row r="2880" spans="1:29" x14ac:dyDescent="0.2">
      <c r="A2880" t="s">
        <v>6941</v>
      </c>
      <c r="B2880" t="s">
        <v>6942</v>
      </c>
      <c r="C2880" t="s">
        <v>6941</v>
      </c>
      <c r="D2880" t="s">
        <v>84</v>
      </c>
      <c r="E2880" t="s">
        <v>116</v>
      </c>
      <c r="F2880" t="s">
        <v>117</v>
      </c>
      <c r="G2880" t="s">
        <v>90</v>
      </c>
      <c r="I2880" t="s">
        <v>91</v>
      </c>
      <c r="J2880" t="s">
        <v>5571</v>
      </c>
      <c r="K2880" t="s">
        <v>688</v>
      </c>
      <c r="L2880">
        <v>9.5909999999999993</v>
      </c>
      <c r="M2880">
        <v>8.8995530259999995</v>
      </c>
      <c r="N2880">
        <v>10.577999999999999</v>
      </c>
      <c r="O2880">
        <v>6.6919462359999997</v>
      </c>
      <c r="P2880">
        <v>8.3360000000000003</v>
      </c>
      <c r="Q2880" s="86">
        <v>45761</v>
      </c>
      <c r="S2880">
        <v>0.5</v>
      </c>
      <c r="T2880">
        <v>0.5</v>
      </c>
      <c r="V2880" t="s">
        <v>6943</v>
      </c>
      <c r="W2880">
        <v>5</v>
      </c>
      <c r="X2880" s="86">
        <v>45684</v>
      </c>
      <c r="Y2880">
        <v>3</v>
      </c>
      <c r="Z2880" s="86">
        <v>45747</v>
      </c>
      <c r="AA2880">
        <v>2</v>
      </c>
      <c r="AB2880">
        <v>3</v>
      </c>
      <c r="AC2880" t="s">
        <v>156</v>
      </c>
    </row>
    <row r="2881" spans="1:29" x14ac:dyDescent="0.2">
      <c r="A2881" t="s">
        <v>6944</v>
      </c>
      <c r="B2881" t="s">
        <v>6945</v>
      </c>
      <c r="C2881" t="s">
        <v>6944</v>
      </c>
      <c r="D2881" t="s">
        <v>84</v>
      </c>
      <c r="E2881" t="s">
        <v>89</v>
      </c>
      <c r="F2881" t="s">
        <v>642</v>
      </c>
      <c r="G2881" t="s">
        <v>90</v>
      </c>
      <c r="I2881" t="s">
        <v>91</v>
      </c>
      <c r="J2881" t="s">
        <v>5571</v>
      </c>
      <c r="K2881" t="s">
        <v>2652</v>
      </c>
      <c r="L2881">
        <v>13.744</v>
      </c>
      <c r="M2881">
        <v>8.5474960769999999</v>
      </c>
      <c r="N2881">
        <v>13.403</v>
      </c>
      <c r="O2881">
        <v>7.7378374350000003</v>
      </c>
      <c r="P2881">
        <v>8.9290000000000003</v>
      </c>
      <c r="Q2881" s="86">
        <v>45821</v>
      </c>
      <c r="S2881">
        <v>0.63</v>
      </c>
      <c r="T2881">
        <v>0.25</v>
      </c>
      <c r="V2881" t="s">
        <v>6946</v>
      </c>
      <c r="W2881">
        <v>5</v>
      </c>
      <c r="X2881" s="86">
        <v>45706</v>
      </c>
      <c r="Y2881">
        <v>4</v>
      </c>
      <c r="Z2881" s="86">
        <v>45000</v>
      </c>
      <c r="AA2881">
        <v>3</v>
      </c>
      <c r="AB2881">
        <v>3</v>
      </c>
      <c r="AC2881" t="s">
        <v>156</v>
      </c>
    </row>
    <row r="2882" spans="1:29" x14ac:dyDescent="0.2">
      <c r="A2882" t="s">
        <v>6947</v>
      </c>
      <c r="B2882" t="s">
        <v>6948</v>
      </c>
      <c r="C2882" t="s">
        <v>6947</v>
      </c>
      <c r="D2882" t="s">
        <v>84</v>
      </c>
      <c r="E2882" t="s">
        <v>89</v>
      </c>
      <c r="G2882" t="s">
        <v>90</v>
      </c>
      <c r="I2882" t="s">
        <v>91</v>
      </c>
      <c r="L2882">
        <v>4.5890000000000004</v>
      </c>
      <c r="M2882">
        <v>4.3297376400000003</v>
      </c>
      <c r="N2882">
        <v>3.85</v>
      </c>
      <c r="O2882">
        <v>3.0051832030000001</v>
      </c>
      <c r="P2882">
        <v>2.831</v>
      </c>
      <c r="Q2882" s="86">
        <v>45821</v>
      </c>
      <c r="S2882">
        <v>1.1100000000000001</v>
      </c>
      <c r="W2882">
        <v>4</v>
      </c>
      <c r="X2882" s="86">
        <v>45708</v>
      </c>
      <c r="Y2882">
        <v>3</v>
      </c>
      <c r="Z2882" s="86">
        <v>44926</v>
      </c>
      <c r="AB2882">
        <v>3</v>
      </c>
      <c r="AC2882" t="s">
        <v>156</v>
      </c>
    </row>
    <row r="2883" spans="1:29" x14ac:dyDescent="0.2">
      <c r="A2883" t="s">
        <v>6949</v>
      </c>
      <c r="B2883" t="s">
        <v>6950</v>
      </c>
      <c r="C2883" t="s">
        <v>6949</v>
      </c>
      <c r="D2883" t="s">
        <v>84</v>
      </c>
      <c r="E2883" t="s">
        <v>89</v>
      </c>
      <c r="F2883" t="s">
        <v>642</v>
      </c>
      <c r="G2883" t="s">
        <v>90</v>
      </c>
      <c r="I2883" t="s">
        <v>91</v>
      </c>
      <c r="J2883" t="s">
        <v>5571</v>
      </c>
      <c r="K2883" t="s">
        <v>1187</v>
      </c>
      <c r="L2883">
        <v>13.196</v>
      </c>
      <c r="M2883">
        <v>6.1335702620000001</v>
      </c>
      <c r="N2883">
        <v>12.169</v>
      </c>
      <c r="O2883">
        <v>3.161504286</v>
      </c>
      <c r="P2883">
        <v>8.4489999999999998</v>
      </c>
      <c r="Q2883" s="86">
        <v>45821</v>
      </c>
      <c r="R2883">
        <v>3.5</v>
      </c>
      <c r="S2883">
        <v>1.33</v>
      </c>
      <c r="T2883">
        <v>1.25</v>
      </c>
      <c r="V2883" t="s">
        <v>6951</v>
      </c>
      <c r="W2883">
        <v>4</v>
      </c>
      <c r="X2883" s="86">
        <v>45777</v>
      </c>
      <c r="Y2883">
        <v>2</v>
      </c>
      <c r="Z2883" s="86">
        <v>45777</v>
      </c>
      <c r="AA2883">
        <v>3</v>
      </c>
      <c r="AB2883">
        <v>2</v>
      </c>
      <c r="AC2883" t="s">
        <v>153</v>
      </c>
    </row>
    <row r="2884" spans="1:29" x14ac:dyDescent="0.2">
      <c r="A2884" t="s">
        <v>6952</v>
      </c>
      <c r="B2884" t="s">
        <v>6953</v>
      </c>
      <c r="C2884" t="s">
        <v>6952</v>
      </c>
      <c r="D2884" t="s">
        <v>84</v>
      </c>
      <c r="E2884" t="s">
        <v>89</v>
      </c>
      <c r="F2884" t="s">
        <v>642</v>
      </c>
      <c r="G2884" t="s">
        <v>90</v>
      </c>
      <c r="I2884" t="s">
        <v>91</v>
      </c>
      <c r="J2884" t="s">
        <v>5571</v>
      </c>
      <c r="K2884" t="s">
        <v>199</v>
      </c>
      <c r="L2884">
        <v>16.466999999999999</v>
      </c>
      <c r="M2884">
        <v>12.78573808</v>
      </c>
      <c r="N2884">
        <v>16.817</v>
      </c>
      <c r="O2884">
        <v>11.99456017</v>
      </c>
      <c r="P2884">
        <v>11.441000000000001</v>
      </c>
      <c r="Q2884" s="86">
        <v>45821</v>
      </c>
      <c r="S2884">
        <v>0.2</v>
      </c>
      <c r="T2884">
        <v>0.2</v>
      </c>
      <c r="V2884" t="s">
        <v>6954</v>
      </c>
      <c r="W2884">
        <v>5</v>
      </c>
      <c r="X2884" s="86">
        <v>45747</v>
      </c>
      <c r="Y2884">
        <v>4</v>
      </c>
      <c r="Z2884" s="86">
        <v>45688</v>
      </c>
      <c r="AA2884">
        <v>3</v>
      </c>
      <c r="AB2884">
        <v>3</v>
      </c>
      <c r="AC2884" t="s">
        <v>156</v>
      </c>
    </row>
    <row r="2885" spans="1:29" x14ac:dyDescent="0.2">
      <c r="A2885" t="s">
        <v>6955</v>
      </c>
      <c r="B2885" t="s">
        <v>6956</v>
      </c>
      <c r="C2885" t="s">
        <v>6955</v>
      </c>
      <c r="D2885" t="s">
        <v>84</v>
      </c>
      <c r="E2885" t="s">
        <v>89</v>
      </c>
      <c r="F2885" t="s">
        <v>642</v>
      </c>
      <c r="G2885" t="s">
        <v>90</v>
      </c>
      <c r="I2885" t="s">
        <v>91</v>
      </c>
      <c r="J2885" t="s">
        <v>5571</v>
      </c>
      <c r="K2885" t="s">
        <v>199</v>
      </c>
      <c r="L2885">
        <v>16.466999999999999</v>
      </c>
      <c r="M2885">
        <v>12.78733149</v>
      </c>
      <c r="N2885">
        <v>16.815999999999999</v>
      </c>
      <c r="O2885">
        <v>11.998052339999999</v>
      </c>
      <c r="P2885">
        <v>11.44</v>
      </c>
      <c r="Q2885" s="86">
        <v>45821</v>
      </c>
      <c r="S2885">
        <v>0.2</v>
      </c>
      <c r="T2885">
        <v>0.2</v>
      </c>
      <c r="V2885" t="s">
        <v>6957</v>
      </c>
      <c r="W2885">
        <v>5</v>
      </c>
      <c r="X2885" s="86">
        <v>45747</v>
      </c>
      <c r="Y2885">
        <v>4</v>
      </c>
      <c r="Z2885" s="86">
        <v>45688</v>
      </c>
      <c r="AA2885">
        <v>3</v>
      </c>
      <c r="AB2885">
        <v>3</v>
      </c>
      <c r="AC2885" t="s">
        <v>156</v>
      </c>
    </row>
    <row r="2886" spans="1:29" x14ac:dyDescent="0.2">
      <c r="A2886" t="s">
        <v>6958</v>
      </c>
      <c r="B2886" t="s">
        <v>6959</v>
      </c>
      <c r="C2886" t="s">
        <v>6958</v>
      </c>
      <c r="D2886" t="s">
        <v>84</v>
      </c>
      <c r="E2886" t="s">
        <v>89</v>
      </c>
      <c r="F2886" t="s">
        <v>642</v>
      </c>
      <c r="G2886" t="s">
        <v>90</v>
      </c>
      <c r="I2886" t="s">
        <v>91</v>
      </c>
      <c r="J2886" t="s">
        <v>5571</v>
      </c>
      <c r="K2886" t="s">
        <v>199</v>
      </c>
      <c r="L2886">
        <v>13.9</v>
      </c>
      <c r="M2886">
        <v>11.498558729999999</v>
      </c>
      <c r="N2886">
        <v>14.047000000000001</v>
      </c>
      <c r="O2886">
        <v>9.9538399210000001</v>
      </c>
      <c r="P2886">
        <v>10.956</v>
      </c>
      <c r="Q2886" s="86">
        <v>45821</v>
      </c>
      <c r="S2886">
        <v>0.14000000000000001</v>
      </c>
      <c r="T2886">
        <v>0.14000000000000001</v>
      </c>
      <c r="V2886" t="s">
        <v>6960</v>
      </c>
      <c r="W2886">
        <v>6</v>
      </c>
      <c r="X2886" s="86">
        <v>45747</v>
      </c>
      <c r="Y2886">
        <v>4</v>
      </c>
      <c r="Z2886" s="86">
        <v>45688</v>
      </c>
      <c r="AA2886">
        <v>3</v>
      </c>
      <c r="AB2886">
        <v>3</v>
      </c>
      <c r="AC2886" t="s">
        <v>156</v>
      </c>
    </row>
    <row r="2887" spans="1:29" x14ac:dyDescent="0.2">
      <c r="A2887" t="s">
        <v>6961</v>
      </c>
      <c r="B2887" t="s">
        <v>6962</v>
      </c>
      <c r="C2887" t="s">
        <v>6961</v>
      </c>
      <c r="D2887" t="s">
        <v>84</v>
      </c>
      <c r="E2887" t="s">
        <v>89</v>
      </c>
      <c r="G2887" t="s">
        <v>90</v>
      </c>
      <c r="I2887" t="s">
        <v>91</v>
      </c>
      <c r="J2887" t="s">
        <v>5571</v>
      </c>
      <c r="K2887" t="s">
        <v>6963</v>
      </c>
      <c r="L2887">
        <v>6.649</v>
      </c>
      <c r="M2887">
        <v>7.0921736490000002</v>
      </c>
      <c r="N2887">
        <v>7.38</v>
      </c>
      <c r="O2887">
        <v>5.7477261159999999</v>
      </c>
      <c r="P2887">
        <v>4.101</v>
      </c>
      <c r="Q2887" s="86">
        <v>45821</v>
      </c>
      <c r="S2887">
        <v>0.37</v>
      </c>
      <c r="T2887">
        <v>0.3</v>
      </c>
      <c r="W2887">
        <v>4</v>
      </c>
      <c r="X2887" s="86">
        <v>45747</v>
      </c>
      <c r="Y2887">
        <v>3</v>
      </c>
      <c r="Z2887" s="86">
        <v>45747</v>
      </c>
      <c r="AA2887">
        <v>2</v>
      </c>
      <c r="AB2887">
        <v>3</v>
      </c>
      <c r="AC2887" t="s">
        <v>156</v>
      </c>
    </row>
    <row r="2888" spans="1:29" x14ac:dyDescent="0.2">
      <c r="A2888" t="s">
        <v>6964</v>
      </c>
      <c r="B2888" t="s">
        <v>6965</v>
      </c>
      <c r="C2888" t="s">
        <v>6964</v>
      </c>
      <c r="D2888" t="s">
        <v>84</v>
      </c>
      <c r="E2888" t="s">
        <v>89</v>
      </c>
      <c r="G2888" t="s">
        <v>90</v>
      </c>
      <c r="I2888" t="s">
        <v>91</v>
      </c>
      <c r="J2888" t="s">
        <v>5571</v>
      </c>
      <c r="L2888">
        <v>12.225</v>
      </c>
      <c r="M2888">
        <v>12.80186059</v>
      </c>
      <c r="N2888">
        <v>10.835000000000001</v>
      </c>
      <c r="O2888">
        <v>11.744809249999999</v>
      </c>
      <c r="P2888">
        <v>12.18</v>
      </c>
      <c r="Q2888" s="86">
        <v>45821</v>
      </c>
      <c r="R2888">
        <v>5</v>
      </c>
      <c r="S2888">
        <v>1.08</v>
      </c>
      <c r="T2888">
        <v>1.2</v>
      </c>
      <c r="W2888">
        <v>5</v>
      </c>
      <c r="X2888" s="86">
        <v>44956</v>
      </c>
      <c r="AA2888">
        <v>3</v>
      </c>
      <c r="AB2888">
        <v>3</v>
      </c>
      <c r="AC2888" t="s">
        <v>156</v>
      </c>
    </row>
    <row r="2889" spans="1:29" x14ac:dyDescent="0.2">
      <c r="A2889" t="s">
        <v>6966</v>
      </c>
      <c r="B2889" t="s">
        <v>6967</v>
      </c>
      <c r="C2889" t="s">
        <v>6966</v>
      </c>
      <c r="D2889" t="s">
        <v>84</v>
      </c>
      <c r="E2889" t="s">
        <v>116</v>
      </c>
      <c r="F2889" t="s">
        <v>117</v>
      </c>
      <c r="G2889" t="s">
        <v>90</v>
      </c>
      <c r="I2889" t="s">
        <v>91</v>
      </c>
      <c r="J2889" t="s">
        <v>5571</v>
      </c>
      <c r="K2889" t="s">
        <v>688</v>
      </c>
      <c r="L2889">
        <v>8.3140000000000001</v>
      </c>
      <c r="M2889">
        <v>8.7054397530000003</v>
      </c>
      <c r="N2889">
        <v>9.0030000000000001</v>
      </c>
      <c r="O2889">
        <v>7.1683976329999997</v>
      </c>
      <c r="P2889">
        <v>5.4050000000000002</v>
      </c>
      <c r="Q2889" s="86">
        <v>45821</v>
      </c>
      <c r="S2889">
        <v>0.2</v>
      </c>
      <c r="T2889">
        <v>0.2</v>
      </c>
      <c r="V2889" t="s">
        <v>6968</v>
      </c>
      <c r="W2889">
        <v>4</v>
      </c>
      <c r="X2889" s="86">
        <v>45747</v>
      </c>
      <c r="Y2889">
        <v>3</v>
      </c>
      <c r="Z2889" s="86">
        <v>45747</v>
      </c>
      <c r="AA2889">
        <v>2</v>
      </c>
      <c r="AB2889">
        <v>3</v>
      </c>
      <c r="AC2889" t="s">
        <v>156</v>
      </c>
    </row>
    <row r="2890" spans="1:29" x14ac:dyDescent="0.2">
      <c r="A2890" t="s">
        <v>6969</v>
      </c>
      <c r="B2890" t="s">
        <v>6970</v>
      </c>
      <c r="C2890" t="s">
        <v>6969</v>
      </c>
      <c r="D2890" t="s">
        <v>84</v>
      </c>
      <c r="E2890" t="s">
        <v>89</v>
      </c>
      <c r="G2890" t="s">
        <v>90</v>
      </c>
      <c r="I2890" t="s">
        <v>118</v>
      </c>
      <c r="L2890">
        <v>5.7130000000000001</v>
      </c>
      <c r="M2890">
        <v>6.0665100110000001</v>
      </c>
      <c r="N2890">
        <v>6.3730000000000002</v>
      </c>
      <c r="O2890">
        <v>4.9039600600000002</v>
      </c>
      <c r="P2890">
        <v>3.851</v>
      </c>
      <c r="Q2890" s="86">
        <v>45821</v>
      </c>
      <c r="S2890">
        <v>1.45</v>
      </c>
      <c r="W2890">
        <v>4</v>
      </c>
      <c r="X2890" s="86">
        <v>45747</v>
      </c>
      <c r="Y2890">
        <v>3</v>
      </c>
      <c r="Z2890" s="86">
        <v>45747</v>
      </c>
      <c r="AB2890">
        <v>3</v>
      </c>
      <c r="AC2890" t="s">
        <v>156</v>
      </c>
    </row>
    <row r="2891" spans="1:29" x14ac:dyDescent="0.2">
      <c r="A2891" t="s">
        <v>6971</v>
      </c>
      <c r="B2891" t="s">
        <v>6972</v>
      </c>
      <c r="C2891" t="s">
        <v>6971</v>
      </c>
      <c r="D2891" t="s">
        <v>84</v>
      </c>
      <c r="E2891" t="s">
        <v>89</v>
      </c>
      <c r="F2891" t="s">
        <v>642</v>
      </c>
      <c r="G2891" t="s">
        <v>90</v>
      </c>
      <c r="I2891" t="s">
        <v>118</v>
      </c>
      <c r="J2891" t="s">
        <v>5571</v>
      </c>
      <c r="K2891" t="s">
        <v>1443</v>
      </c>
      <c r="L2891">
        <v>11.603999999999999</v>
      </c>
      <c r="M2891">
        <v>11.913712309999999</v>
      </c>
      <c r="N2891">
        <v>11.912000000000001</v>
      </c>
      <c r="O2891">
        <v>10.04314881</v>
      </c>
      <c r="P2891">
        <v>8.9049999999999994</v>
      </c>
      <c r="Q2891" s="86">
        <v>45821</v>
      </c>
      <c r="R2891">
        <v>5</v>
      </c>
      <c r="S2891">
        <v>1.87</v>
      </c>
      <c r="T2891">
        <v>1</v>
      </c>
      <c r="V2891" t="s">
        <v>6973</v>
      </c>
      <c r="W2891">
        <v>5</v>
      </c>
      <c r="X2891" s="86">
        <v>45700</v>
      </c>
      <c r="Y2891">
        <v>4</v>
      </c>
      <c r="Z2891" s="86">
        <v>45626</v>
      </c>
      <c r="AA2891">
        <v>2</v>
      </c>
      <c r="AB2891">
        <v>3</v>
      </c>
      <c r="AC2891" t="s">
        <v>156</v>
      </c>
    </row>
    <row r="2892" spans="1:29" x14ac:dyDescent="0.2">
      <c r="A2892" t="s">
        <v>6974</v>
      </c>
      <c r="B2892" t="s">
        <v>6975</v>
      </c>
      <c r="C2892" t="s">
        <v>6974</v>
      </c>
      <c r="D2892" t="s">
        <v>84</v>
      </c>
      <c r="E2892" t="s">
        <v>89</v>
      </c>
      <c r="F2892" t="s">
        <v>642</v>
      </c>
      <c r="G2892" t="s">
        <v>699</v>
      </c>
      <c r="I2892" t="s">
        <v>341</v>
      </c>
      <c r="J2892" t="s">
        <v>5571</v>
      </c>
      <c r="K2892" t="s">
        <v>6933</v>
      </c>
      <c r="L2892">
        <v>26.946000000000002</v>
      </c>
      <c r="M2892">
        <v>27.460991809999999</v>
      </c>
      <c r="N2892">
        <v>26.302</v>
      </c>
      <c r="O2892">
        <v>25.237312459999998</v>
      </c>
      <c r="P2892">
        <v>25.533000000000001</v>
      </c>
      <c r="Q2892" s="86">
        <v>45821</v>
      </c>
      <c r="S2892">
        <v>0.87</v>
      </c>
      <c r="V2892" t="s">
        <v>6976</v>
      </c>
      <c r="W2892">
        <v>7</v>
      </c>
      <c r="X2892" s="86">
        <v>45747</v>
      </c>
      <c r="Y2892">
        <v>6</v>
      </c>
      <c r="Z2892" s="86">
        <v>45747</v>
      </c>
      <c r="AA2892">
        <v>4</v>
      </c>
      <c r="AB2892">
        <v>4</v>
      </c>
      <c r="AC2892" t="s">
        <v>127</v>
      </c>
    </row>
    <row r="2893" spans="1:29" x14ac:dyDescent="0.2">
      <c r="A2893" t="s">
        <v>6977</v>
      </c>
      <c r="B2893" t="s">
        <v>6978</v>
      </c>
      <c r="C2893" t="s">
        <v>6977</v>
      </c>
      <c r="D2893" t="s">
        <v>84</v>
      </c>
      <c r="E2893" t="s">
        <v>89</v>
      </c>
      <c r="F2893" t="s">
        <v>642</v>
      </c>
      <c r="G2893" t="s">
        <v>90</v>
      </c>
      <c r="I2893" t="s">
        <v>91</v>
      </c>
      <c r="J2893" t="s">
        <v>5571</v>
      </c>
      <c r="K2893" t="s">
        <v>2652</v>
      </c>
      <c r="L2893">
        <v>23.492000000000001</v>
      </c>
      <c r="M2893">
        <v>20.62100049</v>
      </c>
      <c r="N2893">
        <v>24.43</v>
      </c>
      <c r="O2893">
        <v>19.571838060000001</v>
      </c>
      <c r="P2893">
        <v>19.805</v>
      </c>
      <c r="Q2893" s="86">
        <v>45821</v>
      </c>
      <c r="S2893">
        <v>0.74</v>
      </c>
      <c r="T2893">
        <v>0.75</v>
      </c>
      <c r="V2893" t="s">
        <v>6979</v>
      </c>
      <c r="W2893">
        <v>6</v>
      </c>
      <c r="X2893" s="86">
        <v>45706</v>
      </c>
      <c r="Y2893">
        <v>5</v>
      </c>
      <c r="Z2893" s="86">
        <v>45000</v>
      </c>
      <c r="AA2893">
        <v>4</v>
      </c>
      <c r="AB2893">
        <v>3</v>
      </c>
      <c r="AC2893" t="s">
        <v>156</v>
      </c>
    </row>
    <row r="2894" spans="1:29" x14ac:dyDescent="0.2">
      <c r="A2894" t="s">
        <v>6980</v>
      </c>
      <c r="B2894" t="s">
        <v>6981</v>
      </c>
      <c r="C2894" t="s">
        <v>6980</v>
      </c>
      <c r="D2894" t="s">
        <v>84</v>
      </c>
      <c r="E2894" t="s">
        <v>89</v>
      </c>
      <c r="F2894" t="s">
        <v>642</v>
      </c>
      <c r="G2894" t="s">
        <v>90</v>
      </c>
      <c r="I2894" t="s">
        <v>91</v>
      </c>
      <c r="J2894" t="s">
        <v>5571</v>
      </c>
      <c r="K2894" t="s">
        <v>2425</v>
      </c>
      <c r="L2894">
        <v>5.4379999999999997</v>
      </c>
      <c r="M2894">
        <v>5.7060847250000002</v>
      </c>
      <c r="N2894">
        <v>5.8460000000000001</v>
      </c>
      <c r="O2894">
        <v>4.3689903689999996</v>
      </c>
      <c r="P2894">
        <v>3.8039999999999998</v>
      </c>
      <c r="Q2894" s="86">
        <v>45821</v>
      </c>
      <c r="S2894">
        <v>0.9</v>
      </c>
      <c r="T2894">
        <v>0.65</v>
      </c>
      <c r="V2894" t="s">
        <v>6982</v>
      </c>
      <c r="W2894">
        <v>4</v>
      </c>
      <c r="X2894" s="86">
        <v>45808</v>
      </c>
      <c r="Y2894">
        <v>3</v>
      </c>
      <c r="Z2894" s="86">
        <v>45808</v>
      </c>
      <c r="AA2894">
        <v>2</v>
      </c>
      <c r="AB2894">
        <v>3</v>
      </c>
      <c r="AC2894" t="s">
        <v>156</v>
      </c>
    </row>
    <row r="2895" spans="1:29" x14ac:dyDescent="0.2">
      <c r="A2895" t="s">
        <v>6983</v>
      </c>
      <c r="B2895" t="s">
        <v>6984</v>
      </c>
      <c r="C2895" t="s">
        <v>6983</v>
      </c>
      <c r="D2895" t="s">
        <v>84</v>
      </c>
      <c r="E2895" t="s">
        <v>89</v>
      </c>
      <c r="F2895" t="s">
        <v>642</v>
      </c>
      <c r="G2895" t="s">
        <v>90</v>
      </c>
      <c r="I2895" t="s">
        <v>91</v>
      </c>
      <c r="J2895" t="s">
        <v>5571</v>
      </c>
      <c r="K2895" t="s">
        <v>2425</v>
      </c>
      <c r="L2895">
        <v>8.7870000000000008</v>
      </c>
      <c r="M2895">
        <v>8.9081697789999996</v>
      </c>
      <c r="N2895">
        <v>8.8859999999999992</v>
      </c>
      <c r="O2895">
        <v>8.2673792600000002</v>
      </c>
      <c r="P2895">
        <v>9.0920000000000005</v>
      </c>
      <c r="Q2895" s="86">
        <v>45821</v>
      </c>
      <c r="S2895">
        <v>1</v>
      </c>
      <c r="T2895">
        <v>0.75</v>
      </c>
      <c r="V2895" t="s">
        <v>6985</v>
      </c>
      <c r="W2895">
        <v>4</v>
      </c>
      <c r="X2895" s="86">
        <v>45808</v>
      </c>
      <c r="Y2895">
        <v>3</v>
      </c>
      <c r="Z2895" s="86">
        <v>45808</v>
      </c>
      <c r="AA2895">
        <v>2</v>
      </c>
      <c r="AB2895">
        <v>3</v>
      </c>
      <c r="AC2895" t="s">
        <v>156</v>
      </c>
    </row>
    <row r="2896" spans="1:29" x14ac:dyDescent="0.2">
      <c r="A2896" t="s">
        <v>6986</v>
      </c>
      <c r="B2896" t="s">
        <v>6987</v>
      </c>
      <c r="C2896" t="s">
        <v>6986</v>
      </c>
      <c r="D2896" t="s">
        <v>84</v>
      </c>
      <c r="E2896" t="s">
        <v>89</v>
      </c>
      <c r="F2896" t="s">
        <v>642</v>
      </c>
      <c r="G2896" t="s">
        <v>90</v>
      </c>
      <c r="I2896" t="s">
        <v>91</v>
      </c>
      <c r="J2896" t="s">
        <v>5571</v>
      </c>
      <c r="K2896" t="s">
        <v>6168</v>
      </c>
      <c r="L2896">
        <v>6.2759999999999998</v>
      </c>
      <c r="M2896">
        <v>6.0976888980000004</v>
      </c>
      <c r="N2896">
        <v>5.7690000000000001</v>
      </c>
      <c r="O2896">
        <v>5.0355563559999998</v>
      </c>
      <c r="P2896">
        <v>5.0430000000000001</v>
      </c>
      <c r="Q2896" s="86">
        <v>45821</v>
      </c>
      <c r="S2896">
        <v>1.1399999999999999</v>
      </c>
      <c r="T2896">
        <v>0.5</v>
      </c>
      <c r="V2896" t="s">
        <v>6988</v>
      </c>
      <c r="W2896">
        <v>5</v>
      </c>
      <c r="X2896" s="86">
        <v>45796</v>
      </c>
      <c r="Y2896">
        <v>3</v>
      </c>
      <c r="Z2896" s="86">
        <v>45747</v>
      </c>
      <c r="AA2896">
        <v>2</v>
      </c>
      <c r="AB2896">
        <v>3</v>
      </c>
      <c r="AC2896" t="s">
        <v>156</v>
      </c>
    </row>
    <row r="2897" spans="1:29" x14ac:dyDescent="0.2">
      <c r="A2897" t="s">
        <v>6989</v>
      </c>
      <c r="B2897" t="s">
        <v>6990</v>
      </c>
      <c r="C2897" t="s">
        <v>6989</v>
      </c>
      <c r="D2897" t="s">
        <v>84</v>
      </c>
      <c r="E2897" t="s">
        <v>116</v>
      </c>
      <c r="F2897" t="s">
        <v>117</v>
      </c>
      <c r="G2897" t="s">
        <v>90</v>
      </c>
      <c r="I2897" t="s">
        <v>91</v>
      </c>
      <c r="J2897" t="s">
        <v>5571</v>
      </c>
      <c r="K2897" t="s">
        <v>688</v>
      </c>
      <c r="L2897">
        <v>16.802</v>
      </c>
      <c r="M2897">
        <v>11.904420849999999</v>
      </c>
      <c r="N2897">
        <v>16.649000000000001</v>
      </c>
      <c r="O2897">
        <v>11.40030808</v>
      </c>
      <c r="P2897">
        <v>6.4930000000000003</v>
      </c>
      <c r="Q2897" s="86">
        <v>45761</v>
      </c>
      <c r="S2897">
        <v>0.64</v>
      </c>
      <c r="T2897">
        <v>0.64</v>
      </c>
      <c r="V2897" t="s">
        <v>6991</v>
      </c>
      <c r="W2897">
        <v>6</v>
      </c>
      <c r="X2897" s="86">
        <v>45716</v>
      </c>
      <c r="Y2897">
        <v>4</v>
      </c>
      <c r="Z2897" s="86">
        <v>45747</v>
      </c>
      <c r="AA2897">
        <v>3</v>
      </c>
      <c r="AB2897">
        <v>3</v>
      </c>
      <c r="AC2897" t="s">
        <v>156</v>
      </c>
    </row>
    <row r="2898" spans="1:29" x14ac:dyDescent="0.2">
      <c r="A2898" t="s">
        <v>6992</v>
      </c>
      <c r="B2898" t="s">
        <v>6993</v>
      </c>
      <c r="C2898" t="s">
        <v>6992</v>
      </c>
      <c r="D2898" t="s">
        <v>84</v>
      </c>
      <c r="E2898" t="s">
        <v>89</v>
      </c>
      <c r="F2898" t="s">
        <v>642</v>
      </c>
      <c r="G2898" t="s">
        <v>90</v>
      </c>
      <c r="I2898" t="s">
        <v>91</v>
      </c>
      <c r="J2898" t="s">
        <v>5571</v>
      </c>
      <c r="K2898" t="s">
        <v>1772</v>
      </c>
      <c r="L2898">
        <v>16.792999999999999</v>
      </c>
      <c r="M2898">
        <v>12.54313415</v>
      </c>
      <c r="N2898">
        <v>17.268000000000001</v>
      </c>
      <c r="O2898">
        <v>12.30958684</v>
      </c>
      <c r="P2898">
        <v>11.85</v>
      </c>
      <c r="Q2898" s="86">
        <v>45821</v>
      </c>
      <c r="S2898">
        <v>0.27</v>
      </c>
      <c r="T2898">
        <v>0.22</v>
      </c>
      <c r="V2898" t="s">
        <v>6994</v>
      </c>
      <c r="W2898">
        <v>6</v>
      </c>
      <c r="X2898" s="86">
        <v>45730</v>
      </c>
      <c r="Y2898">
        <v>4</v>
      </c>
      <c r="Z2898" s="86">
        <v>45688</v>
      </c>
      <c r="AA2898">
        <v>3</v>
      </c>
      <c r="AB2898">
        <v>3</v>
      </c>
      <c r="AC2898" t="s">
        <v>156</v>
      </c>
    </row>
    <row r="2899" spans="1:29" x14ac:dyDescent="0.2">
      <c r="A2899" t="s">
        <v>6995</v>
      </c>
      <c r="B2899" t="s">
        <v>6996</v>
      </c>
      <c r="C2899" t="s">
        <v>6995</v>
      </c>
      <c r="D2899" t="s">
        <v>84</v>
      </c>
      <c r="E2899" t="s">
        <v>116</v>
      </c>
      <c r="G2899" t="s">
        <v>90</v>
      </c>
      <c r="H2899" t="s">
        <v>196</v>
      </c>
      <c r="L2899">
        <v>13.164999999999999</v>
      </c>
      <c r="M2899">
        <v>12.17791736</v>
      </c>
      <c r="N2899">
        <v>12.871</v>
      </c>
      <c r="O2899">
        <v>10.91501128</v>
      </c>
      <c r="P2899">
        <v>12.025</v>
      </c>
      <c r="Q2899" s="86">
        <v>45821</v>
      </c>
      <c r="S2899">
        <v>0.35</v>
      </c>
      <c r="W2899">
        <v>6</v>
      </c>
      <c r="X2899" s="86">
        <v>45473</v>
      </c>
      <c r="Y2899">
        <v>4</v>
      </c>
      <c r="Z2899" s="86">
        <v>45747</v>
      </c>
      <c r="AB2899">
        <v>3</v>
      </c>
      <c r="AC2899" t="s">
        <v>156</v>
      </c>
    </row>
    <row r="2900" spans="1:29" x14ac:dyDescent="0.2">
      <c r="A2900" t="s">
        <v>6997</v>
      </c>
      <c r="B2900" t="s">
        <v>6998</v>
      </c>
      <c r="C2900" t="s">
        <v>6997</v>
      </c>
      <c r="D2900" t="s">
        <v>84</v>
      </c>
      <c r="E2900" t="s">
        <v>116</v>
      </c>
      <c r="F2900" t="s">
        <v>117</v>
      </c>
      <c r="G2900" t="s">
        <v>90</v>
      </c>
      <c r="I2900" t="s">
        <v>91</v>
      </c>
      <c r="J2900" t="s">
        <v>5571</v>
      </c>
      <c r="K2900" t="s">
        <v>199</v>
      </c>
      <c r="L2900">
        <v>11.176</v>
      </c>
      <c r="M2900">
        <v>9.8568408059999992</v>
      </c>
      <c r="N2900">
        <v>10.954000000000001</v>
      </c>
      <c r="O2900">
        <v>8.7719606389999996</v>
      </c>
      <c r="P2900">
        <v>9.0229999999999997</v>
      </c>
      <c r="Q2900" s="86">
        <v>45821</v>
      </c>
      <c r="S2900">
        <v>0.09</v>
      </c>
      <c r="T2900">
        <v>0.09</v>
      </c>
      <c r="V2900" t="s">
        <v>6999</v>
      </c>
      <c r="W2900">
        <v>6</v>
      </c>
      <c r="X2900" s="86">
        <v>45698</v>
      </c>
      <c r="Y2900">
        <v>4</v>
      </c>
      <c r="Z2900" s="86">
        <v>45688</v>
      </c>
      <c r="AA2900">
        <v>3</v>
      </c>
      <c r="AB2900">
        <v>3</v>
      </c>
      <c r="AC2900" t="s">
        <v>156</v>
      </c>
    </row>
    <row r="2901" spans="1:29" x14ac:dyDescent="0.2">
      <c r="A2901" t="s">
        <v>7000</v>
      </c>
      <c r="B2901" t="s">
        <v>7001</v>
      </c>
      <c r="C2901" t="s">
        <v>7000</v>
      </c>
      <c r="D2901" t="s">
        <v>84</v>
      </c>
      <c r="E2901" t="s">
        <v>89</v>
      </c>
      <c r="F2901" t="s">
        <v>642</v>
      </c>
      <c r="G2901" t="s">
        <v>699</v>
      </c>
      <c r="I2901" t="s">
        <v>118</v>
      </c>
      <c r="J2901" t="s">
        <v>5571</v>
      </c>
      <c r="K2901" t="s">
        <v>7002</v>
      </c>
      <c r="L2901">
        <v>6.0149999999999997</v>
      </c>
      <c r="M2901">
        <v>5.7222012180000004</v>
      </c>
      <c r="N2901">
        <v>4.9569999999999999</v>
      </c>
      <c r="O2901">
        <v>4.234726523</v>
      </c>
      <c r="P2901">
        <v>4.6120000000000001</v>
      </c>
      <c r="Q2901" s="86">
        <v>45664</v>
      </c>
      <c r="R2901">
        <v>1</v>
      </c>
      <c r="S2901">
        <v>2.3199999999999998</v>
      </c>
      <c r="T2901">
        <v>1.2</v>
      </c>
      <c r="V2901" t="s">
        <v>7003</v>
      </c>
      <c r="W2901">
        <v>4</v>
      </c>
      <c r="X2901" s="86">
        <v>45504</v>
      </c>
      <c r="Y2901">
        <v>3</v>
      </c>
      <c r="Z2901" s="86">
        <v>45504</v>
      </c>
      <c r="AA2901">
        <v>3</v>
      </c>
      <c r="AB2901">
        <v>3</v>
      </c>
      <c r="AC2901" t="s">
        <v>156</v>
      </c>
    </row>
    <row r="2902" spans="1:29" x14ac:dyDescent="0.2">
      <c r="A2902" t="s">
        <v>7004</v>
      </c>
      <c r="B2902" t="s">
        <v>7005</v>
      </c>
      <c r="C2902" t="s">
        <v>7004</v>
      </c>
      <c r="D2902" t="s">
        <v>84</v>
      </c>
      <c r="E2902" t="s">
        <v>89</v>
      </c>
      <c r="G2902" t="s">
        <v>90</v>
      </c>
      <c r="I2902" t="s">
        <v>91</v>
      </c>
      <c r="L2902">
        <v>17.178000000000001</v>
      </c>
      <c r="M2902">
        <v>13.507352750000001</v>
      </c>
      <c r="N2902">
        <v>18</v>
      </c>
      <c r="O2902">
        <v>10.687861140000001</v>
      </c>
      <c r="P2902">
        <v>11.635999999999999</v>
      </c>
      <c r="Q2902" s="86">
        <v>45821</v>
      </c>
      <c r="S2902">
        <v>1.06</v>
      </c>
      <c r="W2902">
        <v>6</v>
      </c>
      <c r="X2902" s="86">
        <v>45702</v>
      </c>
      <c r="Y2902">
        <v>4</v>
      </c>
      <c r="Z2902" s="86">
        <v>45657</v>
      </c>
      <c r="AB2902">
        <v>3</v>
      </c>
      <c r="AC2902" t="s">
        <v>156</v>
      </c>
    </row>
    <row r="2903" spans="1:29" x14ac:dyDescent="0.2">
      <c r="A2903" t="s">
        <v>7006</v>
      </c>
      <c r="B2903" t="s">
        <v>7007</v>
      </c>
      <c r="C2903" t="s">
        <v>7006</v>
      </c>
      <c r="D2903" t="s">
        <v>84</v>
      </c>
      <c r="E2903" t="s">
        <v>89</v>
      </c>
      <c r="G2903" t="s">
        <v>90</v>
      </c>
      <c r="I2903" t="s">
        <v>91</v>
      </c>
      <c r="J2903" t="s">
        <v>5571</v>
      </c>
      <c r="L2903">
        <v>17.100999999999999</v>
      </c>
      <c r="M2903">
        <v>14.25287644</v>
      </c>
      <c r="N2903">
        <v>18.888999999999999</v>
      </c>
      <c r="O2903">
        <v>13.347124600000001</v>
      </c>
      <c r="P2903">
        <v>14.754</v>
      </c>
      <c r="Q2903" s="86">
        <v>45821</v>
      </c>
      <c r="R2903">
        <v>5.25</v>
      </c>
      <c r="S2903">
        <v>0.83</v>
      </c>
      <c r="T2903">
        <v>0.75</v>
      </c>
      <c r="V2903" t="s">
        <v>7008</v>
      </c>
      <c r="W2903">
        <v>6</v>
      </c>
      <c r="X2903" s="86">
        <v>45777</v>
      </c>
      <c r="Y2903">
        <v>4</v>
      </c>
      <c r="Z2903" s="86">
        <v>45777</v>
      </c>
      <c r="AA2903">
        <v>3</v>
      </c>
      <c r="AB2903">
        <v>3</v>
      </c>
      <c r="AC2903" t="s">
        <v>156</v>
      </c>
    </row>
    <row r="2904" spans="1:29" x14ac:dyDescent="0.2">
      <c r="A2904" t="s">
        <v>7009</v>
      </c>
      <c r="B2904" t="s">
        <v>7010</v>
      </c>
      <c r="C2904" t="s">
        <v>7009</v>
      </c>
      <c r="D2904" t="s">
        <v>84</v>
      </c>
      <c r="E2904" t="s">
        <v>89</v>
      </c>
      <c r="F2904" t="s">
        <v>642</v>
      </c>
      <c r="G2904" t="s">
        <v>5307</v>
      </c>
      <c r="I2904" t="s">
        <v>91</v>
      </c>
      <c r="J2904" t="s">
        <v>5571</v>
      </c>
      <c r="K2904" t="s">
        <v>6168</v>
      </c>
      <c r="L2904">
        <v>11.919</v>
      </c>
      <c r="M2904">
        <v>9.4773239500000006</v>
      </c>
      <c r="N2904">
        <v>9.3360000000000003</v>
      </c>
      <c r="O2904">
        <v>7.1992983490000002</v>
      </c>
      <c r="P2904">
        <v>6.5469999999999997</v>
      </c>
      <c r="Q2904" s="86">
        <v>45701</v>
      </c>
      <c r="S2904">
        <v>3.25</v>
      </c>
      <c r="T2904">
        <v>0.85</v>
      </c>
      <c r="V2904" t="s">
        <v>7011</v>
      </c>
      <c r="W2904">
        <v>5</v>
      </c>
      <c r="X2904" s="86">
        <v>45414</v>
      </c>
      <c r="Y2904">
        <v>3</v>
      </c>
      <c r="Z2904" s="86">
        <v>45351</v>
      </c>
      <c r="AA2904">
        <v>3</v>
      </c>
      <c r="AB2904">
        <v>3</v>
      </c>
      <c r="AC2904" t="s">
        <v>156</v>
      </c>
    </row>
    <row r="2905" spans="1:29" x14ac:dyDescent="0.2">
      <c r="A2905" t="s">
        <v>7012</v>
      </c>
      <c r="B2905" t="s">
        <v>7013</v>
      </c>
      <c r="C2905" t="s">
        <v>7012</v>
      </c>
      <c r="D2905" t="s">
        <v>84</v>
      </c>
      <c r="E2905" t="s">
        <v>89</v>
      </c>
      <c r="F2905" t="s">
        <v>642</v>
      </c>
      <c r="G2905" t="s">
        <v>90</v>
      </c>
      <c r="I2905" t="s">
        <v>91</v>
      </c>
      <c r="J2905" t="s">
        <v>5571</v>
      </c>
      <c r="K2905" t="s">
        <v>920</v>
      </c>
      <c r="L2905">
        <v>17.102</v>
      </c>
      <c r="M2905">
        <v>14.253063389999999</v>
      </c>
      <c r="N2905">
        <v>18.888000000000002</v>
      </c>
      <c r="O2905">
        <v>13.34876985</v>
      </c>
      <c r="P2905">
        <v>14.752000000000001</v>
      </c>
      <c r="Q2905" s="86">
        <v>45821</v>
      </c>
      <c r="R2905">
        <v>5.25</v>
      </c>
      <c r="S2905">
        <v>0.83</v>
      </c>
      <c r="T2905">
        <v>0.75</v>
      </c>
      <c r="V2905" t="s">
        <v>7014</v>
      </c>
      <c r="W2905">
        <v>6</v>
      </c>
      <c r="X2905" s="86">
        <v>45777</v>
      </c>
      <c r="Y2905">
        <v>4</v>
      </c>
      <c r="Z2905" s="86">
        <v>45777</v>
      </c>
      <c r="AA2905">
        <v>3</v>
      </c>
      <c r="AB2905">
        <v>3</v>
      </c>
      <c r="AC2905" t="s">
        <v>156</v>
      </c>
    </row>
    <row r="2906" spans="1:29" x14ac:dyDescent="0.2">
      <c r="A2906" t="s">
        <v>7015</v>
      </c>
      <c r="B2906" t="s">
        <v>7016</v>
      </c>
      <c r="C2906" t="s">
        <v>7015</v>
      </c>
      <c r="D2906" t="s">
        <v>84</v>
      </c>
      <c r="E2906" t="s">
        <v>89</v>
      </c>
      <c r="G2906" t="s">
        <v>90</v>
      </c>
      <c r="I2906" t="s">
        <v>91</v>
      </c>
      <c r="J2906" t="s">
        <v>5571</v>
      </c>
      <c r="L2906">
        <v>14.349</v>
      </c>
      <c r="M2906">
        <v>8.4228463730000005</v>
      </c>
      <c r="N2906">
        <v>15.396000000000001</v>
      </c>
      <c r="O2906">
        <v>5.1719255730000002</v>
      </c>
      <c r="P2906">
        <v>8.202</v>
      </c>
      <c r="Q2906" s="86">
        <v>45821</v>
      </c>
      <c r="S2906">
        <v>0.57999999999999996</v>
      </c>
      <c r="T2906">
        <v>0.5</v>
      </c>
      <c r="W2906">
        <v>5</v>
      </c>
      <c r="X2906" s="86">
        <v>45747</v>
      </c>
      <c r="Y2906">
        <v>3</v>
      </c>
      <c r="Z2906" s="86">
        <v>45747</v>
      </c>
      <c r="AA2906">
        <v>3</v>
      </c>
      <c r="AB2906">
        <v>3</v>
      </c>
      <c r="AC2906" t="s">
        <v>156</v>
      </c>
    </row>
    <row r="2907" spans="1:29" x14ac:dyDescent="0.2">
      <c r="A2907" t="s">
        <v>7017</v>
      </c>
      <c r="B2907" t="s">
        <v>7018</v>
      </c>
      <c r="C2907" t="s">
        <v>7017</v>
      </c>
      <c r="D2907" t="s">
        <v>84</v>
      </c>
      <c r="E2907" t="s">
        <v>116</v>
      </c>
      <c r="G2907" t="s">
        <v>90</v>
      </c>
      <c r="I2907" t="s">
        <v>118</v>
      </c>
      <c r="L2907">
        <v>10.005000000000001</v>
      </c>
      <c r="M2907">
        <v>5.6332307420000003</v>
      </c>
      <c r="N2907">
        <v>11.736000000000001</v>
      </c>
      <c r="O2907">
        <v>5.1224001689999996</v>
      </c>
      <c r="P2907">
        <v>8.2769999999999992</v>
      </c>
      <c r="Q2907" s="86">
        <v>45761</v>
      </c>
      <c r="S2907">
        <v>0.2</v>
      </c>
      <c r="W2907">
        <v>4</v>
      </c>
      <c r="X2907" s="86">
        <v>45684</v>
      </c>
      <c r="Y2907">
        <v>3</v>
      </c>
      <c r="Z2907" s="86">
        <v>45747</v>
      </c>
      <c r="AB2907">
        <v>3</v>
      </c>
      <c r="AC2907" t="s">
        <v>156</v>
      </c>
    </row>
    <row r="2908" spans="1:29" x14ac:dyDescent="0.2">
      <c r="A2908" t="s">
        <v>7019</v>
      </c>
      <c r="B2908" t="s">
        <v>7020</v>
      </c>
      <c r="C2908" t="s">
        <v>7019</v>
      </c>
      <c r="D2908" t="s">
        <v>84</v>
      </c>
      <c r="E2908" t="s">
        <v>89</v>
      </c>
      <c r="F2908" t="s">
        <v>642</v>
      </c>
      <c r="G2908" t="s">
        <v>90</v>
      </c>
      <c r="I2908" t="s">
        <v>118</v>
      </c>
      <c r="J2908" t="s">
        <v>5571</v>
      </c>
      <c r="K2908" t="s">
        <v>5662</v>
      </c>
      <c r="L2908">
        <v>5.7309999999999999</v>
      </c>
      <c r="M2908">
        <v>6.0883299749999997</v>
      </c>
      <c r="N2908">
        <v>6.39</v>
      </c>
      <c r="O2908">
        <v>4.9080404800000004</v>
      </c>
      <c r="P2908">
        <v>3.863</v>
      </c>
      <c r="Q2908" s="86">
        <v>45821</v>
      </c>
      <c r="R2908">
        <v>5</v>
      </c>
      <c r="S2908">
        <v>0.55000000000000004</v>
      </c>
      <c r="T2908">
        <v>0.55000000000000004</v>
      </c>
      <c r="V2908" t="s">
        <v>7021</v>
      </c>
      <c r="W2908">
        <v>4</v>
      </c>
      <c r="X2908" s="86">
        <v>45747</v>
      </c>
      <c r="Y2908">
        <v>3</v>
      </c>
      <c r="Z2908" s="86">
        <v>45747</v>
      </c>
      <c r="AA2908">
        <v>2</v>
      </c>
      <c r="AB2908">
        <v>3</v>
      </c>
      <c r="AC2908" t="s">
        <v>156</v>
      </c>
    </row>
    <row r="2909" spans="1:29" x14ac:dyDescent="0.2">
      <c r="A2909" t="s">
        <v>17135</v>
      </c>
      <c r="B2909" t="s">
        <v>17136</v>
      </c>
      <c r="C2909" t="s">
        <v>17135</v>
      </c>
      <c r="D2909" t="s">
        <v>84</v>
      </c>
      <c r="E2909" t="s">
        <v>116</v>
      </c>
      <c r="G2909" t="s">
        <v>90</v>
      </c>
      <c r="L2909">
        <v>20.803000000000001</v>
      </c>
      <c r="N2909">
        <v>20.596</v>
      </c>
      <c r="P2909">
        <v>14.475</v>
      </c>
      <c r="S2909">
        <v>0.2</v>
      </c>
      <c r="W2909">
        <v>5</v>
      </c>
      <c r="X2909" s="86">
        <v>45757</v>
      </c>
      <c r="Y2909">
        <v>5</v>
      </c>
      <c r="Z2909" s="86">
        <v>45747</v>
      </c>
      <c r="AB2909">
        <v>3</v>
      </c>
      <c r="AC2909" t="s">
        <v>156</v>
      </c>
    </row>
    <row r="2910" spans="1:29" x14ac:dyDescent="0.2">
      <c r="A2910" t="s">
        <v>7022</v>
      </c>
      <c r="B2910" t="s">
        <v>7023</v>
      </c>
      <c r="C2910" t="s">
        <v>7022</v>
      </c>
      <c r="D2910" t="s">
        <v>84</v>
      </c>
      <c r="E2910" t="s">
        <v>89</v>
      </c>
      <c r="F2910" t="s">
        <v>642</v>
      </c>
      <c r="G2910" t="s">
        <v>90</v>
      </c>
      <c r="I2910" t="s">
        <v>91</v>
      </c>
      <c r="J2910" t="s">
        <v>5571</v>
      </c>
      <c r="K2910" t="s">
        <v>1962</v>
      </c>
      <c r="L2910">
        <v>13.228</v>
      </c>
      <c r="M2910">
        <v>8.3424937789999998</v>
      </c>
      <c r="N2910">
        <v>13.077</v>
      </c>
      <c r="O2910">
        <v>8.4738052499999998</v>
      </c>
      <c r="P2910">
        <v>11.037000000000001</v>
      </c>
      <c r="Q2910" s="86">
        <v>45821</v>
      </c>
      <c r="S2910">
        <v>1.57</v>
      </c>
      <c r="T2910">
        <v>1.5</v>
      </c>
      <c r="V2910" t="s">
        <v>7024</v>
      </c>
      <c r="W2910">
        <v>5</v>
      </c>
      <c r="X2910" s="86">
        <v>45702</v>
      </c>
      <c r="Y2910">
        <v>4</v>
      </c>
      <c r="Z2910" s="86">
        <v>45657</v>
      </c>
      <c r="AA2910">
        <v>3</v>
      </c>
      <c r="AB2910">
        <v>3</v>
      </c>
      <c r="AC2910" t="s">
        <v>156</v>
      </c>
    </row>
    <row r="2911" spans="1:29" x14ac:dyDescent="0.2">
      <c r="A2911" t="s">
        <v>7025</v>
      </c>
      <c r="B2911" t="s">
        <v>7026</v>
      </c>
      <c r="C2911" t="s">
        <v>7025</v>
      </c>
      <c r="D2911" t="s">
        <v>84</v>
      </c>
      <c r="E2911" t="s">
        <v>89</v>
      </c>
      <c r="F2911" t="s">
        <v>642</v>
      </c>
      <c r="G2911" t="s">
        <v>90</v>
      </c>
      <c r="I2911" t="s">
        <v>91</v>
      </c>
      <c r="J2911" t="s">
        <v>5571</v>
      </c>
      <c r="K2911" t="s">
        <v>1962</v>
      </c>
      <c r="L2911">
        <v>13.241</v>
      </c>
      <c r="M2911">
        <v>8.3641909759999997</v>
      </c>
      <c r="N2911">
        <v>13.093999999999999</v>
      </c>
      <c r="O2911">
        <v>8.4941578930000006</v>
      </c>
      <c r="P2911">
        <v>11.047000000000001</v>
      </c>
      <c r="Q2911" s="86">
        <v>45821</v>
      </c>
      <c r="S2911">
        <v>0.83</v>
      </c>
      <c r="T2911">
        <v>0.75</v>
      </c>
      <c r="V2911" t="s">
        <v>7027</v>
      </c>
      <c r="W2911">
        <v>5</v>
      </c>
      <c r="X2911" s="86">
        <v>45702</v>
      </c>
      <c r="Y2911">
        <v>4</v>
      </c>
      <c r="Z2911" s="86">
        <v>45657</v>
      </c>
      <c r="AA2911">
        <v>3</v>
      </c>
      <c r="AB2911">
        <v>3</v>
      </c>
      <c r="AC2911" t="s">
        <v>156</v>
      </c>
    </row>
    <row r="2912" spans="1:29" x14ac:dyDescent="0.2">
      <c r="A2912" t="s">
        <v>17137</v>
      </c>
      <c r="B2912" t="s">
        <v>17138</v>
      </c>
      <c r="C2912" t="s">
        <v>17137</v>
      </c>
      <c r="D2912" t="s">
        <v>84</v>
      </c>
      <c r="E2912" t="s">
        <v>89</v>
      </c>
      <c r="G2912" t="s">
        <v>90</v>
      </c>
      <c r="I2912" t="s">
        <v>91</v>
      </c>
      <c r="L2912">
        <v>7.431</v>
      </c>
      <c r="M2912">
        <v>7.8709089570000002</v>
      </c>
      <c r="N2912">
        <v>8.19</v>
      </c>
      <c r="O2912">
        <v>7.2498939099999999</v>
      </c>
      <c r="P2912">
        <v>6.83</v>
      </c>
      <c r="Q2912" s="86">
        <v>45821</v>
      </c>
      <c r="S2912">
        <v>1.03</v>
      </c>
      <c r="W2912">
        <v>4</v>
      </c>
      <c r="X2912" s="86">
        <v>45808</v>
      </c>
      <c r="Y2912">
        <v>3</v>
      </c>
      <c r="Z2912" s="86">
        <v>45808</v>
      </c>
      <c r="AB2912">
        <v>3</v>
      </c>
      <c r="AC2912" t="s">
        <v>156</v>
      </c>
    </row>
    <row r="2913" spans="1:29" x14ac:dyDescent="0.2">
      <c r="A2913" t="s">
        <v>7028</v>
      </c>
      <c r="B2913" t="s">
        <v>7029</v>
      </c>
      <c r="C2913" t="s">
        <v>7028</v>
      </c>
      <c r="D2913" t="s">
        <v>84</v>
      </c>
      <c r="E2913" t="s">
        <v>89</v>
      </c>
      <c r="G2913" t="s">
        <v>90</v>
      </c>
      <c r="I2913" t="s">
        <v>91</v>
      </c>
      <c r="L2913">
        <v>7.5</v>
      </c>
      <c r="M2913">
        <v>7.9952464729999999</v>
      </c>
      <c r="N2913">
        <v>8.2260000000000009</v>
      </c>
      <c r="O2913">
        <v>5.3374284220000003</v>
      </c>
      <c r="P2913">
        <v>4.3460000000000001</v>
      </c>
      <c r="Q2913" s="86">
        <v>45821</v>
      </c>
      <c r="S2913">
        <v>0.8</v>
      </c>
      <c r="W2913">
        <v>4</v>
      </c>
      <c r="X2913" s="86">
        <v>45747</v>
      </c>
      <c r="Y2913">
        <v>3</v>
      </c>
      <c r="Z2913" s="86">
        <v>45747</v>
      </c>
      <c r="AB2913">
        <v>3</v>
      </c>
      <c r="AC2913" t="s">
        <v>156</v>
      </c>
    </row>
    <row r="2914" spans="1:29" x14ac:dyDescent="0.2">
      <c r="A2914" t="s">
        <v>16232</v>
      </c>
      <c r="B2914" t="s">
        <v>16233</v>
      </c>
      <c r="C2914" t="s">
        <v>16232</v>
      </c>
      <c r="D2914" t="s">
        <v>84</v>
      </c>
      <c r="E2914" t="s">
        <v>116</v>
      </c>
      <c r="G2914" t="s">
        <v>90</v>
      </c>
      <c r="H2914" t="s">
        <v>16039</v>
      </c>
      <c r="L2914">
        <v>19.175000000000001</v>
      </c>
      <c r="M2914">
        <v>14.33842274</v>
      </c>
      <c r="N2914">
        <v>19.061</v>
      </c>
      <c r="O2914">
        <v>11.422079869999999</v>
      </c>
      <c r="P2914">
        <v>13.346</v>
      </c>
      <c r="Q2914" s="86">
        <v>45821</v>
      </c>
      <c r="S2914">
        <v>0.55000000000000004</v>
      </c>
      <c r="W2914">
        <v>6</v>
      </c>
      <c r="X2914" s="86">
        <v>45716</v>
      </c>
      <c r="Y2914">
        <v>4</v>
      </c>
      <c r="Z2914" s="86">
        <v>45747</v>
      </c>
      <c r="AB2914">
        <v>3</v>
      </c>
      <c r="AC2914" t="s">
        <v>156</v>
      </c>
    </row>
    <row r="2915" spans="1:29" x14ac:dyDescent="0.2">
      <c r="A2915" t="s">
        <v>7030</v>
      </c>
      <c r="B2915" t="s">
        <v>7031</v>
      </c>
      <c r="C2915" t="s">
        <v>7030</v>
      </c>
      <c r="D2915" t="s">
        <v>84</v>
      </c>
      <c r="E2915" t="s">
        <v>89</v>
      </c>
      <c r="F2915" t="s">
        <v>642</v>
      </c>
      <c r="G2915" t="s">
        <v>90</v>
      </c>
      <c r="I2915" t="s">
        <v>91</v>
      </c>
      <c r="J2915" t="s">
        <v>5571</v>
      </c>
      <c r="K2915" t="s">
        <v>1572</v>
      </c>
      <c r="L2915">
        <v>12.914</v>
      </c>
      <c r="M2915">
        <v>13.25534178</v>
      </c>
      <c r="N2915">
        <v>13.816000000000001</v>
      </c>
      <c r="O2915">
        <v>11.43784881</v>
      </c>
      <c r="P2915">
        <v>10.840999999999999</v>
      </c>
      <c r="Q2915" s="86">
        <v>45821</v>
      </c>
      <c r="S2915">
        <v>0.95</v>
      </c>
      <c r="T2915">
        <v>0.75</v>
      </c>
      <c r="V2915" t="s">
        <v>7032</v>
      </c>
      <c r="W2915">
        <v>6</v>
      </c>
      <c r="X2915" s="86">
        <v>45699</v>
      </c>
      <c r="Y2915">
        <v>4</v>
      </c>
      <c r="Z2915" s="86">
        <v>45657</v>
      </c>
      <c r="AA2915">
        <v>3</v>
      </c>
      <c r="AB2915">
        <v>3</v>
      </c>
      <c r="AC2915" t="s">
        <v>156</v>
      </c>
    </row>
    <row r="2916" spans="1:29" x14ac:dyDescent="0.2">
      <c r="A2916" t="s">
        <v>7033</v>
      </c>
      <c r="B2916" t="s">
        <v>7034</v>
      </c>
      <c r="C2916" t="s">
        <v>7033</v>
      </c>
      <c r="D2916" t="s">
        <v>84</v>
      </c>
      <c r="E2916" t="s">
        <v>89</v>
      </c>
      <c r="F2916" t="s">
        <v>117</v>
      </c>
      <c r="G2916" t="s">
        <v>90</v>
      </c>
      <c r="I2916" t="s">
        <v>91</v>
      </c>
      <c r="J2916" t="s">
        <v>5571</v>
      </c>
      <c r="K2916" t="s">
        <v>6168</v>
      </c>
      <c r="L2916">
        <v>11.928000000000001</v>
      </c>
      <c r="M2916">
        <v>9.4747115659999999</v>
      </c>
      <c r="N2916">
        <v>9.3320000000000007</v>
      </c>
      <c r="O2916">
        <v>7.1654870180000003</v>
      </c>
      <c r="P2916">
        <v>6.5170000000000003</v>
      </c>
      <c r="Q2916" s="86">
        <v>45701</v>
      </c>
      <c r="S2916">
        <v>1.53</v>
      </c>
      <c r="T2916">
        <v>0.5</v>
      </c>
      <c r="V2916" t="s">
        <v>7035</v>
      </c>
      <c r="W2916">
        <v>5</v>
      </c>
      <c r="X2916" s="86">
        <v>45414</v>
      </c>
      <c r="Y2916">
        <v>3</v>
      </c>
      <c r="Z2916" s="86">
        <v>45351</v>
      </c>
      <c r="AA2916">
        <v>3</v>
      </c>
      <c r="AB2916">
        <v>3</v>
      </c>
      <c r="AC2916" t="s">
        <v>156</v>
      </c>
    </row>
    <row r="2917" spans="1:29" x14ac:dyDescent="0.2">
      <c r="A2917" t="s">
        <v>7036</v>
      </c>
      <c r="B2917" t="s">
        <v>7037</v>
      </c>
      <c r="C2917" t="s">
        <v>7036</v>
      </c>
      <c r="D2917" t="s">
        <v>84</v>
      </c>
      <c r="E2917" t="s">
        <v>89</v>
      </c>
      <c r="G2917" t="s">
        <v>90</v>
      </c>
      <c r="H2917" t="s">
        <v>2291</v>
      </c>
      <c r="I2917" t="s">
        <v>118</v>
      </c>
      <c r="L2917">
        <v>16.561</v>
      </c>
      <c r="M2917">
        <v>16.49157623</v>
      </c>
      <c r="N2917">
        <v>17.227</v>
      </c>
      <c r="O2917">
        <v>14.35626545</v>
      </c>
      <c r="P2917">
        <v>11.654999999999999</v>
      </c>
      <c r="Q2917" s="86">
        <v>45821</v>
      </c>
      <c r="S2917">
        <v>0.3</v>
      </c>
      <c r="W2917">
        <v>6</v>
      </c>
      <c r="X2917" s="86">
        <v>45730</v>
      </c>
      <c r="Y2917">
        <v>5</v>
      </c>
      <c r="Z2917" s="86">
        <v>45688</v>
      </c>
      <c r="AB2917">
        <v>3</v>
      </c>
      <c r="AC2917" t="s">
        <v>156</v>
      </c>
    </row>
    <row r="2918" spans="1:29" x14ac:dyDescent="0.2">
      <c r="A2918" t="s">
        <v>17269</v>
      </c>
      <c r="B2918" t="s">
        <v>17270</v>
      </c>
      <c r="C2918" t="s">
        <v>17269</v>
      </c>
      <c r="D2918" t="s">
        <v>84</v>
      </c>
      <c r="E2918" t="s">
        <v>89</v>
      </c>
      <c r="G2918" t="s">
        <v>90</v>
      </c>
      <c r="H2918" t="s">
        <v>225</v>
      </c>
      <c r="I2918" t="s">
        <v>91</v>
      </c>
      <c r="L2918">
        <v>9.09</v>
      </c>
      <c r="M2918">
        <v>8.9475096500000006</v>
      </c>
      <c r="N2918">
        <v>8.7430000000000003</v>
      </c>
      <c r="O2918">
        <v>8.4079262450000005</v>
      </c>
      <c r="P2918">
        <v>9.6859999999999999</v>
      </c>
      <c r="Q2918" s="86">
        <v>45821</v>
      </c>
      <c r="S2918">
        <v>2.74</v>
      </c>
      <c r="W2918">
        <v>6</v>
      </c>
      <c r="X2918" s="86">
        <v>45796</v>
      </c>
      <c r="Y2918">
        <v>3</v>
      </c>
      <c r="Z2918" s="86">
        <v>45747</v>
      </c>
      <c r="AB2918">
        <v>3</v>
      </c>
      <c r="AC2918" t="s">
        <v>156</v>
      </c>
    </row>
    <row r="2919" spans="1:29" x14ac:dyDescent="0.2">
      <c r="A2919" t="s">
        <v>7038</v>
      </c>
      <c r="B2919" t="s">
        <v>7039</v>
      </c>
      <c r="C2919" t="s">
        <v>7038</v>
      </c>
      <c r="D2919" t="s">
        <v>84</v>
      </c>
      <c r="E2919" t="s">
        <v>116</v>
      </c>
      <c r="F2919" t="s">
        <v>117</v>
      </c>
      <c r="G2919" t="s">
        <v>90</v>
      </c>
      <c r="I2919" t="s">
        <v>118</v>
      </c>
      <c r="J2919" t="s">
        <v>5571</v>
      </c>
      <c r="K2919" t="s">
        <v>688</v>
      </c>
      <c r="L2919">
        <v>11.795</v>
      </c>
      <c r="M2919">
        <v>12.051980479999999</v>
      </c>
      <c r="N2919">
        <v>11.787000000000001</v>
      </c>
      <c r="O2919">
        <v>9.6140390950000008</v>
      </c>
      <c r="P2919">
        <v>10.18</v>
      </c>
      <c r="Q2919" s="86">
        <v>45821</v>
      </c>
      <c r="S2919">
        <v>0.3</v>
      </c>
      <c r="T2919">
        <v>0.3</v>
      </c>
      <c r="V2919" t="s">
        <v>7040</v>
      </c>
      <c r="W2919">
        <v>6</v>
      </c>
      <c r="X2919" s="86">
        <v>45747</v>
      </c>
      <c r="Y2919">
        <v>4</v>
      </c>
      <c r="Z2919" s="86">
        <v>45747</v>
      </c>
      <c r="AA2919">
        <v>3</v>
      </c>
      <c r="AB2919">
        <v>3</v>
      </c>
      <c r="AC2919" t="s">
        <v>156</v>
      </c>
    </row>
    <row r="2920" spans="1:29" x14ac:dyDescent="0.2">
      <c r="A2920" t="s">
        <v>7041</v>
      </c>
      <c r="B2920" t="s">
        <v>7042</v>
      </c>
      <c r="C2920" t="s">
        <v>7041</v>
      </c>
      <c r="D2920" t="s">
        <v>84</v>
      </c>
      <c r="E2920" t="s">
        <v>89</v>
      </c>
      <c r="G2920" t="s">
        <v>90</v>
      </c>
      <c r="I2920" t="s">
        <v>91</v>
      </c>
      <c r="J2920" t="s">
        <v>5571</v>
      </c>
      <c r="L2920">
        <v>15.516999999999999</v>
      </c>
      <c r="M2920">
        <v>11.18142141</v>
      </c>
      <c r="N2920">
        <v>14.872999999999999</v>
      </c>
      <c r="O2920">
        <v>11.238064</v>
      </c>
      <c r="P2920">
        <v>11.59</v>
      </c>
      <c r="Q2920" s="86">
        <v>45821</v>
      </c>
      <c r="S2920">
        <v>1</v>
      </c>
      <c r="T2920">
        <v>0.75</v>
      </c>
      <c r="V2920" t="s">
        <v>7043</v>
      </c>
      <c r="W2920">
        <v>6</v>
      </c>
      <c r="X2920" s="86">
        <v>45808</v>
      </c>
      <c r="Y2920">
        <v>4</v>
      </c>
      <c r="Z2920" s="86">
        <v>45808</v>
      </c>
      <c r="AA2920">
        <v>3</v>
      </c>
      <c r="AB2920">
        <v>3</v>
      </c>
      <c r="AC2920" t="s">
        <v>156</v>
      </c>
    </row>
    <row r="2921" spans="1:29" x14ac:dyDescent="0.2">
      <c r="A2921" t="s">
        <v>7044</v>
      </c>
      <c r="B2921" t="s">
        <v>7045</v>
      </c>
      <c r="C2921" t="s">
        <v>7044</v>
      </c>
      <c r="D2921" t="s">
        <v>84</v>
      </c>
      <c r="E2921" t="s">
        <v>89</v>
      </c>
      <c r="G2921" t="s">
        <v>90</v>
      </c>
      <c r="I2921" t="s">
        <v>91</v>
      </c>
      <c r="L2921">
        <v>18.82</v>
      </c>
      <c r="M2921">
        <v>15.20572806</v>
      </c>
      <c r="N2921">
        <v>20.759</v>
      </c>
      <c r="O2921">
        <v>13.73635176</v>
      </c>
      <c r="P2921">
        <v>15.862</v>
      </c>
      <c r="Q2921" s="86">
        <v>45821</v>
      </c>
      <c r="S2921">
        <v>1</v>
      </c>
      <c r="W2921">
        <v>6</v>
      </c>
      <c r="X2921" s="86">
        <v>45808</v>
      </c>
      <c r="Y2921">
        <v>4</v>
      </c>
      <c r="Z2921" s="86">
        <v>45808</v>
      </c>
      <c r="AB2921">
        <v>3</v>
      </c>
      <c r="AC2921" t="s">
        <v>156</v>
      </c>
    </row>
    <row r="2922" spans="1:29" x14ac:dyDescent="0.2">
      <c r="A2922" t="s">
        <v>7046</v>
      </c>
      <c r="B2922" t="s">
        <v>7047</v>
      </c>
      <c r="C2922" t="s">
        <v>7046</v>
      </c>
      <c r="D2922" t="s">
        <v>84</v>
      </c>
      <c r="E2922" t="s">
        <v>116</v>
      </c>
      <c r="F2922" t="s">
        <v>117</v>
      </c>
      <c r="G2922" t="s">
        <v>90</v>
      </c>
      <c r="I2922" t="s">
        <v>118</v>
      </c>
      <c r="J2922" t="s">
        <v>5571</v>
      </c>
      <c r="K2922" t="s">
        <v>6446</v>
      </c>
      <c r="L2922">
        <v>18.308</v>
      </c>
      <c r="M2922">
        <v>18.730364680000001</v>
      </c>
      <c r="N2922">
        <v>19.486000000000001</v>
      </c>
      <c r="O2922">
        <v>16.930390979999999</v>
      </c>
      <c r="P2922">
        <v>13.781000000000001</v>
      </c>
      <c r="Q2922" s="86">
        <v>45821</v>
      </c>
      <c r="S2922">
        <v>0.4</v>
      </c>
      <c r="T2922">
        <v>0.4</v>
      </c>
      <c r="V2922" t="s">
        <v>7048</v>
      </c>
      <c r="W2922">
        <v>7</v>
      </c>
      <c r="X2922" s="86">
        <v>45747</v>
      </c>
      <c r="Y2922">
        <v>5</v>
      </c>
      <c r="Z2922" s="86">
        <v>45747</v>
      </c>
      <c r="AA2922">
        <v>3</v>
      </c>
      <c r="AB2922">
        <v>3</v>
      </c>
      <c r="AC2922" t="s">
        <v>156</v>
      </c>
    </row>
    <row r="2923" spans="1:29" x14ac:dyDescent="0.2">
      <c r="A2923" t="s">
        <v>7049</v>
      </c>
      <c r="B2923" t="s">
        <v>7050</v>
      </c>
      <c r="C2923" t="s">
        <v>7049</v>
      </c>
      <c r="D2923" t="s">
        <v>84</v>
      </c>
      <c r="E2923" t="s">
        <v>89</v>
      </c>
      <c r="G2923" t="s">
        <v>90</v>
      </c>
      <c r="I2923" t="s">
        <v>91</v>
      </c>
      <c r="J2923" t="s">
        <v>5571</v>
      </c>
      <c r="K2923" t="s">
        <v>5662</v>
      </c>
      <c r="L2923">
        <v>6.6139999999999999</v>
      </c>
      <c r="M2923">
        <v>7.0979880519999998</v>
      </c>
      <c r="N2923">
        <v>7.1719999999999997</v>
      </c>
      <c r="O2923">
        <v>5.7185862869999999</v>
      </c>
      <c r="P2923">
        <v>4.2919999999999998</v>
      </c>
      <c r="Q2923" s="86">
        <v>45821</v>
      </c>
      <c r="S2923">
        <v>0.76</v>
      </c>
      <c r="T2923">
        <v>0.76</v>
      </c>
      <c r="V2923" t="s">
        <v>7051</v>
      </c>
      <c r="W2923">
        <v>4</v>
      </c>
      <c r="X2923" s="86">
        <v>45747</v>
      </c>
      <c r="Y2923">
        <v>3</v>
      </c>
      <c r="Z2923" s="86">
        <v>45747</v>
      </c>
      <c r="AA2923">
        <v>2</v>
      </c>
      <c r="AB2923">
        <v>3</v>
      </c>
      <c r="AC2923" t="s">
        <v>156</v>
      </c>
    </row>
    <row r="2924" spans="1:29" x14ac:dyDescent="0.2">
      <c r="A2924" t="s">
        <v>7052</v>
      </c>
      <c r="B2924" t="s">
        <v>7053</v>
      </c>
      <c r="C2924" t="s">
        <v>7052</v>
      </c>
      <c r="D2924" t="s">
        <v>84</v>
      </c>
      <c r="E2924" t="s">
        <v>116</v>
      </c>
      <c r="F2924" t="s">
        <v>117</v>
      </c>
      <c r="G2924" t="s">
        <v>90</v>
      </c>
      <c r="I2924" t="s">
        <v>91</v>
      </c>
      <c r="J2924" t="s">
        <v>5571</v>
      </c>
      <c r="K2924" t="s">
        <v>199</v>
      </c>
      <c r="L2924">
        <v>14.180999999999999</v>
      </c>
      <c r="M2924">
        <v>8.7694042729999993</v>
      </c>
      <c r="N2924">
        <v>14.473000000000001</v>
      </c>
      <c r="O2924">
        <v>8.2190468419999991</v>
      </c>
      <c r="P2924">
        <v>8.8800000000000008</v>
      </c>
      <c r="Q2924" s="86">
        <v>45821</v>
      </c>
      <c r="S2924">
        <v>0.28999999999999998</v>
      </c>
      <c r="T2924">
        <v>0.28999999999999998</v>
      </c>
      <c r="V2924" t="s">
        <v>7054</v>
      </c>
      <c r="W2924">
        <v>6</v>
      </c>
      <c r="X2924" s="86">
        <v>45622</v>
      </c>
      <c r="Y2924">
        <v>4</v>
      </c>
      <c r="Z2924" s="86">
        <v>45688</v>
      </c>
      <c r="AA2924">
        <v>3</v>
      </c>
      <c r="AB2924">
        <v>3</v>
      </c>
      <c r="AC2924" t="s">
        <v>156</v>
      </c>
    </row>
    <row r="2925" spans="1:29" x14ac:dyDescent="0.2">
      <c r="A2925" t="s">
        <v>7055</v>
      </c>
      <c r="B2925" t="s">
        <v>7056</v>
      </c>
      <c r="C2925" t="s">
        <v>7055</v>
      </c>
      <c r="D2925" t="s">
        <v>84</v>
      </c>
      <c r="E2925" t="s">
        <v>89</v>
      </c>
      <c r="G2925" t="s">
        <v>90</v>
      </c>
      <c r="H2925" t="s">
        <v>2291</v>
      </c>
      <c r="I2925" t="s">
        <v>118</v>
      </c>
      <c r="L2925">
        <v>17.172999999999998</v>
      </c>
      <c r="M2925">
        <v>17.376922700000001</v>
      </c>
      <c r="N2925">
        <v>19.11</v>
      </c>
      <c r="O2925">
        <v>15.151022429999999</v>
      </c>
      <c r="P2925">
        <v>14.27</v>
      </c>
      <c r="Q2925" s="86">
        <v>45821</v>
      </c>
      <c r="S2925">
        <v>0.84</v>
      </c>
      <c r="W2925">
        <v>6</v>
      </c>
      <c r="X2925" s="86">
        <v>45777</v>
      </c>
      <c r="Y2925">
        <v>4</v>
      </c>
      <c r="Z2925" s="86">
        <v>45777</v>
      </c>
      <c r="AB2925">
        <v>3</v>
      </c>
      <c r="AC2925" t="s">
        <v>156</v>
      </c>
    </row>
    <row r="2926" spans="1:29" x14ac:dyDescent="0.2">
      <c r="A2926" t="s">
        <v>7057</v>
      </c>
      <c r="B2926" t="s">
        <v>7058</v>
      </c>
      <c r="C2926" t="s">
        <v>7057</v>
      </c>
      <c r="D2926" t="s">
        <v>84</v>
      </c>
      <c r="E2926" t="s">
        <v>89</v>
      </c>
      <c r="G2926" t="s">
        <v>90</v>
      </c>
      <c r="L2926">
        <v>32.450000000000003</v>
      </c>
      <c r="M2926">
        <v>31.280037109999999</v>
      </c>
      <c r="N2926">
        <v>27.526</v>
      </c>
      <c r="O2926">
        <v>26.356116750000002</v>
      </c>
      <c r="P2926">
        <v>26.364999999999998</v>
      </c>
      <c r="Q2926" s="86">
        <v>45821</v>
      </c>
      <c r="S2926">
        <v>0.65</v>
      </c>
      <c r="W2926">
        <v>7</v>
      </c>
      <c r="X2926" s="86">
        <v>45692</v>
      </c>
      <c r="Y2926">
        <v>6</v>
      </c>
      <c r="Z2926" s="86">
        <v>45565</v>
      </c>
      <c r="AB2926">
        <v>4</v>
      </c>
      <c r="AC2926" t="s">
        <v>127</v>
      </c>
    </row>
    <row r="2927" spans="1:29" x14ac:dyDescent="0.2">
      <c r="A2927" t="s">
        <v>7059</v>
      </c>
      <c r="B2927" t="s">
        <v>7060</v>
      </c>
      <c r="C2927" t="s">
        <v>7059</v>
      </c>
      <c r="D2927" t="s">
        <v>84</v>
      </c>
      <c r="E2927" t="s">
        <v>89</v>
      </c>
      <c r="F2927" t="s">
        <v>642</v>
      </c>
      <c r="G2927" t="s">
        <v>90</v>
      </c>
      <c r="I2927" t="s">
        <v>91</v>
      </c>
      <c r="J2927" t="s">
        <v>5571</v>
      </c>
      <c r="K2927" t="s">
        <v>6933</v>
      </c>
      <c r="L2927">
        <v>27.018000000000001</v>
      </c>
      <c r="M2927">
        <v>25.831879780000001</v>
      </c>
      <c r="N2927">
        <v>26.445</v>
      </c>
      <c r="O2927">
        <v>24.234892479999999</v>
      </c>
      <c r="P2927">
        <v>25.58</v>
      </c>
      <c r="Q2927" s="86">
        <v>45821</v>
      </c>
      <c r="S2927">
        <v>0.87</v>
      </c>
      <c r="V2927" t="s">
        <v>7061</v>
      </c>
      <c r="W2927">
        <v>7</v>
      </c>
      <c r="X2927" s="86">
        <v>45747</v>
      </c>
      <c r="Y2927">
        <v>6</v>
      </c>
      <c r="Z2927" s="86">
        <v>45747</v>
      </c>
      <c r="AA2927">
        <v>4</v>
      </c>
      <c r="AB2927">
        <v>4</v>
      </c>
      <c r="AC2927" t="s">
        <v>127</v>
      </c>
    </row>
    <row r="2928" spans="1:29" x14ac:dyDescent="0.2">
      <c r="A2928" t="s">
        <v>7062</v>
      </c>
      <c r="B2928" t="s">
        <v>7063</v>
      </c>
      <c r="C2928" t="s">
        <v>7062</v>
      </c>
      <c r="D2928" t="s">
        <v>84</v>
      </c>
      <c r="E2928" t="s">
        <v>89</v>
      </c>
      <c r="G2928" t="s">
        <v>90</v>
      </c>
      <c r="L2928">
        <v>5.718</v>
      </c>
      <c r="M2928">
        <v>6.0647459049999997</v>
      </c>
      <c r="N2928">
        <v>6.3760000000000003</v>
      </c>
      <c r="O2928">
        <v>4.8750029530000001</v>
      </c>
      <c r="P2928">
        <v>3.7919999999999998</v>
      </c>
      <c r="Q2928" s="86">
        <v>45821</v>
      </c>
      <c r="W2928">
        <v>4</v>
      </c>
      <c r="X2928" s="86">
        <v>45747</v>
      </c>
      <c r="Y2928">
        <v>3</v>
      </c>
      <c r="Z2928" s="86">
        <v>45747</v>
      </c>
      <c r="AB2928">
        <v>3</v>
      </c>
      <c r="AC2928" t="s">
        <v>156</v>
      </c>
    </row>
    <row r="2929" spans="1:29" x14ac:dyDescent="0.2">
      <c r="A2929" t="s">
        <v>7064</v>
      </c>
      <c r="B2929" t="s">
        <v>7065</v>
      </c>
      <c r="C2929" t="s">
        <v>7064</v>
      </c>
      <c r="D2929" t="s">
        <v>84</v>
      </c>
      <c r="E2929" t="s">
        <v>982</v>
      </c>
      <c r="G2929" t="s">
        <v>90</v>
      </c>
      <c r="I2929" t="s">
        <v>91</v>
      </c>
      <c r="J2929" t="s">
        <v>5571</v>
      </c>
      <c r="K2929" t="s">
        <v>5624</v>
      </c>
      <c r="L2929">
        <v>0.65100000000000002</v>
      </c>
      <c r="M2929">
        <v>0.60053992899999997</v>
      </c>
      <c r="N2929">
        <v>0.371</v>
      </c>
      <c r="O2929">
        <v>0.111241748</v>
      </c>
      <c r="P2929">
        <v>0.10199999999999999</v>
      </c>
      <c r="Q2929" s="86">
        <v>45821</v>
      </c>
      <c r="S2929">
        <v>0.15</v>
      </c>
      <c r="T2929">
        <v>0.15</v>
      </c>
      <c r="V2929" t="s">
        <v>7066</v>
      </c>
      <c r="W2929">
        <v>1</v>
      </c>
      <c r="X2929" s="86">
        <v>45806</v>
      </c>
      <c r="Y2929">
        <v>1</v>
      </c>
      <c r="Z2929" s="86">
        <v>45806</v>
      </c>
      <c r="AA2929">
        <v>1</v>
      </c>
      <c r="AB2929">
        <v>1</v>
      </c>
      <c r="AC2929" t="s">
        <v>124</v>
      </c>
    </row>
    <row r="2930" spans="1:29" x14ac:dyDescent="0.2">
      <c r="A2930" t="s">
        <v>7067</v>
      </c>
      <c r="B2930" t="s">
        <v>7068</v>
      </c>
      <c r="C2930" t="s">
        <v>7067</v>
      </c>
      <c r="D2930" t="s">
        <v>84</v>
      </c>
      <c r="E2930" t="s">
        <v>116</v>
      </c>
      <c r="F2930" t="s">
        <v>117</v>
      </c>
      <c r="G2930" t="s">
        <v>90</v>
      </c>
      <c r="I2930" t="s">
        <v>91</v>
      </c>
      <c r="J2930" t="s">
        <v>5571</v>
      </c>
      <c r="K2930" t="s">
        <v>688</v>
      </c>
      <c r="L2930">
        <v>6.3570000000000002</v>
      </c>
      <c r="M2930">
        <v>6.636986286</v>
      </c>
      <c r="N2930">
        <v>7.048</v>
      </c>
      <c r="O2930">
        <v>3.5378770209999999</v>
      </c>
      <c r="P2930">
        <v>2.3050000000000002</v>
      </c>
      <c r="Q2930" s="86">
        <v>45821</v>
      </c>
      <c r="S2930">
        <v>0.55000000000000004</v>
      </c>
      <c r="T2930">
        <v>0.55000000000000004</v>
      </c>
      <c r="V2930" t="s">
        <v>7069</v>
      </c>
      <c r="W2930">
        <v>4</v>
      </c>
      <c r="X2930" s="86">
        <v>45747</v>
      </c>
      <c r="Y2930">
        <v>3</v>
      </c>
      <c r="Z2930" s="86">
        <v>45747</v>
      </c>
      <c r="AA2930">
        <v>2</v>
      </c>
      <c r="AB2930">
        <v>3</v>
      </c>
      <c r="AC2930" t="s">
        <v>156</v>
      </c>
    </row>
    <row r="2931" spans="1:29" x14ac:dyDescent="0.2">
      <c r="A2931" t="s">
        <v>7070</v>
      </c>
      <c r="B2931" t="s">
        <v>7071</v>
      </c>
      <c r="C2931" t="s">
        <v>7070</v>
      </c>
      <c r="D2931" t="s">
        <v>84</v>
      </c>
      <c r="E2931" t="s">
        <v>89</v>
      </c>
      <c r="F2931" t="s">
        <v>117</v>
      </c>
      <c r="G2931" t="s">
        <v>90</v>
      </c>
      <c r="I2931" t="s">
        <v>91</v>
      </c>
      <c r="J2931" t="s">
        <v>5571</v>
      </c>
      <c r="K2931" t="s">
        <v>6168</v>
      </c>
      <c r="L2931">
        <v>9.1010000000000009</v>
      </c>
      <c r="M2931">
        <v>8.9573034729999996</v>
      </c>
      <c r="N2931">
        <v>8.75</v>
      </c>
      <c r="O2931">
        <v>8.4103688089999995</v>
      </c>
      <c r="P2931">
        <v>9.6940000000000008</v>
      </c>
      <c r="Q2931" s="86">
        <v>45821</v>
      </c>
      <c r="S2931">
        <v>1.22</v>
      </c>
      <c r="T2931">
        <v>0.5</v>
      </c>
      <c r="V2931" t="s">
        <v>7072</v>
      </c>
      <c r="W2931">
        <v>6</v>
      </c>
      <c r="X2931" s="86">
        <v>45796</v>
      </c>
      <c r="Y2931">
        <v>3</v>
      </c>
      <c r="Z2931" s="86">
        <v>45747</v>
      </c>
      <c r="AA2931">
        <v>3</v>
      </c>
      <c r="AB2931">
        <v>3</v>
      </c>
      <c r="AC2931" t="s">
        <v>156</v>
      </c>
    </row>
    <row r="2932" spans="1:29" x14ac:dyDescent="0.2">
      <c r="A2932" t="s">
        <v>7073</v>
      </c>
      <c r="B2932" t="s">
        <v>7074</v>
      </c>
      <c r="C2932" t="s">
        <v>7073</v>
      </c>
      <c r="D2932" t="s">
        <v>84</v>
      </c>
      <c r="E2932" t="s">
        <v>89</v>
      </c>
      <c r="F2932" t="s">
        <v>642</v>
      </c>
      <c r="G2932" t="s">
        <v>90</v>
      </c>
      <c r="I2932" t="s">
        <v>118</v>
      </c>
      <c r="J2932" t="s">
        <v>5571</v>
      </c>
      <c r="L2932">
        <v>18.684000000000001</v>
      </c>
      <c r="M2932">
        <v>18.24845345</v>
      </c>
      <c r="N2932">
        <v>18.945</v>
      </c>
      <c r="O2932">
        <v>17.957461179999999</v>
      </c>
      <c r="P2932">
        <v>16.068999999999999</v>
      </c>
      <c r="Q2932" s="86">
        <v>45474</v>
      </c>
      <c r="T2932">
        <v>1.5</v>
      </c>
      <c r="V2932" t="s">
        <v>7075</v>
      </c>
      <c r="W2932">
        <v>6</v>
      </c>
      <c r="X2932" s="86">
        <v>45747</v>
      </c>
      <c r="Y2932">
        <v>4</v>
      </c>
      <c r="Z2932" s="86">
        <v>45747</v>
      </c>
      <c r="AA2932">
        <v>3</v>
      </c>
      <c r="AB2932">
        <v>3</v>
      </c>
      <c r="AC2932" t="s">
        <v>156</v>
      </c>
    </row>
    <row r="2933" spans="1:29" x14ac:dyDescent="0.2">
      <c r="A2933" t="s">
        <v>7076</v>
      </c>
      <c r="B2933" t="s">
        <v>7077</v>
      </c>
      <c r="C2933" t="s">
        <v>7076</v>
      </c>
      <c r="D2933" t="s">
        <v>84</v>
      </c>
      <c r="E2933" t="s">
        <v>89</v>
      </c>
      <c r="F2933" t="s">
        <v>642</v>
      </c>
      <c r="G2933" t="s">
        <v>90</v>
      </c>
      <c r="I2933" t="s">
        <v>91</v>
      </c>
      <c r="J2933" t="s">
        <v>5571</v>
      </c>
      <c r="K2933" t="s">
        <v>5662</v>
      </c>
      <c r="L2933">
        <v>5.6760000000000002</v>
      </c>
      <c r="M2933">
        <v>6.0327462230000002</v>
      </c>
      <c r="N2933">
        <v>6.3360000000000003</v>
      </c>
      <c r="O2933">
        <v>4.8136668839999999</v>
      </c>
      <c r="P2933">
        <v>3.7770000000000001</v>
      </c>
      <c r="Q2933" s="86">
        <v>45821</v>
      </c>
      <c r="S2933">
        <v>0.55000000000000004</v>
      </c>
      <c r="T2933">
        <v>0.55000000000000004</v>
      </c>
      <c r="V2933" t="s">
        <v>7078</v>
      </c>
      <c r="W2933">
        <v>4</v>
      </c>
      <c r="X2933" s="86">
        <v>45747</v>
      </c>
      <c r="Y2933">
        <v>3</v>
      </c>
      <c r="Z2933" s="86">
        <v>45747</v>
      </c>
      <c r="AA2933">
        <v>2</v>
      </c>
      <c r="AB2933">
        <v>3</v>
      </c>
      <c r="AC2933" t="s">
        <v>156</v>
      </c>
    </row>
    <row r="2934" spans="1:29" x14ac:dyDescent="0.2">
      <c r="A2934" t="s">
        <v>7079</v>
      </c>
      <c r="B2934" t="s">
        <v>7080</v>
      </c>
      <c r="C2934" t="s">
        <v>7079</v>
      </c>
      <c r="D2934" t="s">
        <v>84</v>
      </c>
      <c r="E2934" t="s">
        <v>116</v>
      </c>
      <c r="F2934" t="s">
        <v>117</v>
      </c>
      <c r="G2934" t="s">
        <v>90</v>
      </c>
      <c r="I2934" t="s">
        <v>91</v>
      </c>
      <c r="J2934" t="s">
        <v>5571</v>
      </c>
      <c r="K2934" t="s">
        <v>5743</v>
      </c>
      <c r="L2934">
        <v>16.797999999999998</v>
      </c>
      <c r="M2934">
        <v>16.3713041</v>
      </c>
      <c r="N2934">
        <v>17.635000000000002</v>
      </c>
      <c r="O2934">
        <v>13.966643149999999</v>
      </c>
      <c r="P2934">
        <v>10.048</v>
      </c>
      <c r="Q2934" s="86">
        <v>45821</v>
      </c>
      <c r="S2934">
        <v>0.8</v>
      </c>
      <c r="T2934">
        <v>0.8</v>
      </c>
      <c r="V2934" t="s">
        <v>7081</v>
      </c>
      <c r="W2934">
        <v>6</v>
      </c>
      <c r="X2934" s="86">
        <v>45706</v>
      </c>
      <c r="Y2934">
        <v>5</v>
      </c>
      <c r="Z2934" s="86">
        <v>44952</v>
      </c>
      <c r="AA2934">
        <v>3</v>
      </c>
      <c r="AB2934">
        <v>3</v>
      </c>
      <c r="AC2934" t="s">
        <v>156</v>
      </c>
    </row>
    <row r="2935" spans="1:29" x14ac:dyDescent="0.2">
      <c r="A2935" t="s">
        <v>7082</v>
      </c>
      <c r="B2935" t="s">
        <v>7083</v>
      </c>
      <c r="C2935" t="s">
        <v>7082</v>
      </c>
      <c r="D2935" t="s">
        <v>84</v>
      </c>
      <c r="E2935" t="s">
        <v>89</v>
      </c>
      <c r="F2935" t="s">
        <v>642</v>
      </c>
      <c r="G2935" t="s">
        <v>90</v>
      </c>
      <c r="I2935" t="s">
        <v>91</v>
      </c>
      <c r="J2935" t="s">
        <v>5571</v>
      </c>
      <c r="K2935" t="s">
        <v>1400</v>
      </c>
      <c r="L2935">
        <v>5.9320000000000004</v>
      </c>
      <c r="M2935">
        <v>5.7950751890000003</v>
      </c>
      <c r="N2935">
        <v>5.42</v>
      </c>
      <c r="O2935">
        <v>5.0656722390000004</v>
      </c>
      <c r="P2935">
        <v>4.3860000000000001</v>
      </c>
      <c r="Q2935" s="86">
        <v>45821</v>
      </c>
      <c r="R2935">
        <v>5</v>
      </c>
      <c r="S2935">
        <v>1.1000000000000001</v>
      </c>
      <c r="T2935">
        <v>0.75</v>
      </c>
      <c r="V2935" t="s">
        <v>7084</v>
      </c>
      <c r="W2935">
        <v>4</v>
      </c>
      <c r="X2935" s="86">
        <v>45804</v>
      </c>
      <c r="Y2935">
        <v>3</v>
      </c>
      <c r="Z2935" s="86">
        <v>45657</v>
      </c>
      <c r="AA2935">
        <v>2</v>
      </c>
      <c r="AB2935">
        <v>3</v>
      </c>
      <c r="AC2935" t="s">
        <v>156</v>
      </c>
    </row>
    <row r="2936" spans="1:29" x14ac:dyDescent="0.2">
      <c r="A2936" t="s">
        <v>7085</v>
      </c>
      <c r="B2936" t="s">
        <v>7086</v>
      </c>
      <c r="C2936" t="s">
        <v>7085</v>
      </c>
      <c r="D2936" t="s">
        <v>84</v>
      </c>
      <c r="E2936" t="s">
        <v>89</v>
      </c>
      <c r="F2936" t="s">
        <v>642</v>
      </c>
      <c r="G2936" t="s">
        <v>90</v>
      </c>
      <c r="I2936" t="s">
        <v>91</v>
      </c>
      <c r="J2936" t="s">
        <v>5571</v>
      </c>
      <c r="K2936" t="s">
        <v>1400</v>
      </c>
      <c r="L2936">
        <v>13.619</v>
      </c>
      <c r="M2936">
        <v>7.7934129900000002</v>
      </c>
      <c r="N2936">
        <v>12.835000000000001</v>
      </c>
      <c r="O2936">
        <v>8.3212687550000002</v>
      </c>
      <c r="P2936">
        <v>10.567</v>
      </c>
      <c r="Q2936" s="86">
        <v>45821</v>
      </c>
      <c r="R2936">
        <v>5</v>
      </c>
      <c r="S2936">
        <v>0.88</v>
      </c>
      <c r="T2936">
        <v>0.75</v>
      </c>
      <c r="V2936" t="s">
        <v>7087</v>
      </c>
      <c r="W2936">
        <v>5</v>
      </c>
      <c r="X2936" s="86">
        <v>45698</v>
      </c>
      <c r="Y2936">
        <v>4</v>
      </c>
      <c r="Z2936" s="86">
        <v>45657</v>
      </c>
      <c r="AA2936">
        <v>3</v>
      </c>
      <c r="AB2936">
        <v>3</v>
      </c>
      <c r="AC2936" t="s">
        <v>156</v>
      </c>
    </row>
    <row r="2937" spans="1:29" x14ac:dyDescent="0.2">
      <c r="A2937" t="s">
        <v>7088</v>
      </c>
      <c r="B2937" t="s">
        <v>7089</v>
      </c>
      <c r="C2937" t="s">
        <v>7088</v>
      </c>
      <c r="D2937" t="s">
        <v>84</v>
      </c>
      <c r="E2937" t="s">
        <v>89</v>
      </c>
      <c r="I2937" t="s">
        <v>91</v>
      </c>
      <c r="J2937" t="s">
        <v>5571</v>
      </c>
      <c r="L2937">
        <v>5.9320000000000004</v>
      </c>
      <c r="M2937">
        <v>5.7956396870000004</v>
      </c>
      <c r="N2937">
        <v>5.4189999999999996</v>
      </c>
      <c r="O2937">
        <v>5.0634709999999998</v>
      </c>
      <c r="P2937">
        <v>4.3739999999999997</v>
      </c>
      <c r="Q2937" s="86">
        <v>45821</v>
      </c>
      <c r="R2937">
        <v>5</v>
      </c>
      <c r="S2937">
        <v>1.1000000000000001</v>
      </c>
      <c r="T2937">
        <v>0.75</v>
      </c>
      <c r="W2937">
        <v>4</v>
      </c>
      <c r="X2937" s="86">
        <v>45804</v>
      </c>
      <c r="Y2937">
        <v>3</v>
      </c>
      <c r="Z2937" s="86">
        <v>45657</v>
      </c>
      <c r="AA2937">
        <v>5</v>
      </c>
      <c r="AB2937">
        <v>3</v>
      </c>
      <c r="AC2937" t="s">
        <v>156</v>
      </c>
    </row>
    <row r="2938" spans="1:29" x14ac:dyDescent="0.2">
      <c r="A2938" t="s">
        <v>7090</v>
      </c>
      <c r="B2938" t="s">
        <v>7091</v>
      </c>
      <c r="C2938" t="s">
        <v>7090</v>
      </c>
      <c r="D2938" t="s">
        <v>84</v>
      </c>
      <c r="E2938" t="s">
        <v>89</v>
      </c>
      <c r="F2938" t="s">
        <v>642</v>
      </c>
      <c r="G2938" t="s">
        <v>90</v>
      </c>
      <c r="I2938" t="s">
        <v>91</v>
      </c>
      <c r="J2938" t="s">
        <v>5571</v>
      </c>
      <c r="K2938" t="s">
        <v>1400</v>
      </c>
      <c r="L2938">
        <v>16.690999999999999</v>
      </c>
      <c r="M2938">
        <v>12.66573002</v>
      </c>
      <c r="N2938">
        <v>16.794</v>
      </c>
      <c r="O2938">
        <v>11.49644762</v>
      </c>
      <c r="P2938">
        <v>12.159000000000001</v>
      </c>
      <c r="Q2938" s="86">
        <v>45821</v>
      </c>
      <c r="R2938">
        <v>5</v>
      </c>
      <c r="S2938">
        <v>0.85</v>
      </c>
      <c r="T2938">
        <v>0.75</v>
      </c>
      <c r="V2938" t="s">
        <v>7092</v>
      </c>
      <c r="W2938">
        <v>5</v>
      </c>
      <c r="X2938" s="86">
        <v>45698</v>
      </c>
      <c r="Y2938">
        <v>4</v>
      </c>
      <c r="Z2938" s="86">
        <v>45657</v>
      </c>
      <c r="AA2938">
        <v>3</v>
      </c>
      <c r="AB2938">
        <v>3</v>
      </c>
      <c r="AC2938" t="s">
        <v>156</v>
      </c>
    </row>
    <row r="2939" spans="1:29" x14ac:dyDescent="0.2">
      <c r="A2939" t="s">
        <v>7093</v>
      </c>
      <c r="B2939" t="s">
        <v>7094</v>
      </c>
      <c r="C2939" t="s">
        <v>7093</v>
      </c>
      <c r="D2939" t="s">
        <v>84</v>
      </c>
      <c r="E2939" t="s">
        <v>89</v>
      </c>
      <c r="F2939" t="s">
        <v>642</v>
      </c>
      <c r="G2939" t="s">
        <v>90</v>
      </c>
      <c r="I2939" t="s">
        <v>118</v>
      </c>
      <c r="J2939" t="s">
        <v>5571</v>
      </c>
      <c r="K2939" t="s">
        <v>1400</v>
      </c>
      <c r="L2939">
        <v>6.3010000000000002</v>
      </c>
      <c r="M2939">
        <v>5.9953587019999999</v>
      </c>
      <c r="N2939">
        <v>5.593</v>
      </c>
      <c r="O2939">
        <v>5.5289270139999998</v>
      </c>
      <c r="P2939">
        <v>4.4580000000000002</v>
      </c>
      <c r="Q2939" s="86">
        <v>45821</v>
      </c>
      <c r="R2939">
        <v>5</v>
      </c>
      <c r="S2939">
        <v>1.02</v>
      </c>
      <c r="T2939">
        <v>0.75</v>
      </c>
      <c r="V2939" t="s">
        <v>7095</v>
      </c>
      <c r="W2939">
        <v>4</v>
      </c>
      <c r="X2939" s="86">
        <v>45804</v>
      </c>
      <c r="Y2939">
        <v>3</v>
      </c>
      <c r="Z2939" s="86">
        <v>45657</v>
      </c>
      <c r="AA2939">
        <v>2</v>
      </c>
      <c r="AB2939">
        <v>3</v>
      </c>
      <c r="AC2939" t="s">
        <v>156</v>
      </c>
    </row>
    <row r="2940" spans="1:29" x14ac:dyDescent="0.2">
      <c r="A2940" t="s">
        <v>7096</v>
      </c>
      <c r="B2940" t="s">
        <v>7097</v>
      </c>
      <c r="C2940" t="s">
        <v>7096</v>
      </c>
      <c r="D2940" t="s">
        <v>84</v>
      </c>
      <c r="E2940" t="s">
        <v>116</v>
      </c>
      <c r="F2940" t="s">
        <v>117</v>
      </c>
      <c r="G2940" t="s">
        <v>90</v>
      </c>
      <c r="I2940" t="s">
        <v>91</v>
      </c>
      <c r="J2940" t="s">
        <v>5571</v>
      </c>
      <c r="K2940" t="s">
        <v>199</v>
      </c>
      <c r="L2940">
        <v>13.77</v>
      </c>
      <c r="M2940">
        <v>11.223915290000001</v>
      </c>
      <c r="N2940">
        <v>13.86</v>
      </c>
      <c r="O2940">
        <v>9.6821919570000006</v>
      </c>
      <c r="P2940">
        <v>11.002000000000001</v>
      </c>
      <c r="Q2940" s="86">
        <v>45821</v>
      </c>
      <c r="S2940">
        <v>0.1</v>
      </c>
      <c r="T2940">
        <v>0.1</v>
      </c>
      <c r="V2940" t="s">
        <v>7098</v>
      </c>
      <c r="W2940">
        <v>6</v>
      </c>
      <c r="X2940" s="86">
        <v>45322</v>
      </c>
      <c r="Y2940">
        <v>4</v>
      </c>
      <c r="Z2940" s="86">
        <v>45688</v>
      </c>
      <c r="AA2940">
        <v>3</v>
      </c>
      <c r="AB2940">
        <v>3</v>
      </c>
      <c r="AC2940" t="s">
        <v>156</v>
      </c>
    </row>
    <row r="2941" spans="1:29" x14ac:dyDescent="0.2">
      <c r="A2941" t="s">
        <v>7099</v>
      </c>
      <c r="B2941" t="s">
        <v>7100</v>
      </c>
      <c r="C2941" t="s">
        <v>7099</v>
      </c>
      <c r="D2941" t="s">
        <v>84</v>
      </c>
      <c r="E2941" t="s">
        <v>89</v>
      </c>
      <c r="F2941" t="s">
        <v>642</v>
      </c>
      <c r="G2941" t="s">
        <v>90</v>
      </c>
      <c r="I2941" t="s">
        <v>91</v>
      </c>
      <c r="J2941" t="s">
        <v>5571</v>
      </c>
      <c r="K2941" t="s">
        <v>5704</v>
      </c>
      <c r="L2941">
        <v>7.99</v>
      </c>
      <c r="M2941">
        <v>8.1072812140000003</v>
      </c>
      <c r="N2941">
        <v>7.891</v>
      </c>
      <c r="O2941">
        <v>6.9496387759999996</v>
      </c>
      <c r="P2941">
        <v>4.7190000000000003</v>
      </c>
      <c r="Q2941" s="86">
        <v>45821</v>
      </c>
      <c r="R2941">
        <v>5</v>
      </c>
      <c r="S2941">
        <v>2.23</v>
      </c>
      <c r="T2941">
        <v>1.75</v>
      </c>
      <c r="V2941" t="s">
        <v>7101</v>
      </c>
      <c r="W2941">
        <v>5</v>
      </c>
      <c r="X2941" s="86">
        <v>45747</v>
      </c>
      <c r="Y2941">
        <v>4</v>
      </c>
      <c r="Z2941" s="86">
        <v>45747</v>
      </c>
      <c r="AA2941">
        <v>3</v>
      </c>
      <c r="AB2941">
        <v>3</v>
      </c>
      <c r="AC2941" t="s">
        <v>156</v>
      </c>
    </row>
    <row r="2942" spans="1:29" x14ac:dyDescent="0.2">
      <c r="A2942" t="s">
        <v>7102</v>
      </c>
      <c r="B2942" t="s">
        <v>7103</v>
      </c>
      <c r="C2942" t="s">
        <v>7102</v>
      </c>
      <c r="D2942" t="s">
        <v>84</v>
      </c>
      <c r="E2942" t="s">
        <v>89</v>
      </c>
      <c r="F2942" t="s">
        <v>642</v>
      </c>
      <c r="G2942" t="s">
        <v>90</v>
      </c>
      <c r="I2942" t="s">
        <v>118</v>
      </c>
      <c r="J2942" t="s">
        <v>5571</v>
      </c>
      <c r="K2942" t="s">
        <v>5704</v>
      </c>
      <c r="L2942">
        <v>7.9880000000000004</v>
      </c>
      <c r="M2942">
        <v>8.0991887770000002</v>
      </c>
      <c r="N2942">
        <v>7.883</v>
      </c>
      <c r="O2942">
        <v>6.9634942999999998</v>
      </c>
      <c r="P2942">
        <v>4.6180000000000003</v>
      </c>
      <c r="Q2942" s="86">
        <v>45821</v>
      </c>
      <c r="S2942">
        <v>1.05</v>
      </c>
      <c r="T2942">
        <v>0.75</v>
      </c>
      <c r="V2942" t="s">
        <v>7104</v>
      </c>
      <c r="W2942">
        <v>5</v>
      </c>
      <c r="X2942" s="86">
        <v>45747</v>
      </c>
      <c r="Y2942">
        <v>4</v>
      </c>
      <c r="Z2942" s="86">
        <v>45747</v>
      </c>
      <c r="AA2942">
        <v>2</v>
      </c>
      <c r="AB2942">
        <v>3</v>
      </c>
      <c r="AC2942" t="s">
        <v>156</v>
      </c>
    </row>
    <row r="2943" spans="1:29" x14ac:dyDescent="0.2">
      <c r="A2943" t="s">
        <v>7105</v>
      </c>
      <c r="B2943" t="s">
        <v>7106</v>
      </c>
      <c r="C2943" t="s">
        <v>7105</v>
      </c>
      <c r="D2943" t="s">
        <v>84</v>
      </c>
      <c r="E2943" t="s">
        <v>116</v>
      </c>
      <c r="G2943" t="s">
        <v>90</v>
      </c>
      <c r="L2943">
        <v>21.474</v>
      </c>
      <c r="M2943">
        <v>19.546853930000001</v>
      </c>
      <c r="N2943">
        <v>20.082000000000001</v>
      </c>
      <c r="O2943">
        <v>15.78475924</v>
      </c>
      <c r="P2943">
        <v>20.164000000000001</v>
      </c>
      <c r="Q2943" s="86">
        <v>45821</v>
      </c>
      <c r="S2943">
        <v>0.5</v>
      </c>
      <c r="W2943">
        <v>7</v>
      </c>
      <c r="X2943" s="86">
        <v>45777</v>
      </c>
      <c r="Y2943">
        <v>6</v>
      </c>
      <c r="Z2943" s="86">
        <v>45777</v>
      </c>
      <c r="AB2943">
        <v>4</v>
      </c>
      <c r="AC2943" t="s">
        <v>127</v>
      </c>
    </row>
    <row r="2944" spans="1:29" x14ac:dyDescent="0.2">
      <c r="A2944" t="s">
        <v>7107</v>
      </c>
      <c r="B2944" t="s">
        <v>7108</v>
      </c>
      <c r="C2944" t="s">
        <v>7107</v>
      </c>
      <c r="D2944" t="s">
        <v>84</v>
      </c>
      <c r="E2944" t="s">
        <v>89</v>
      </c>
      <c r="F2944" t="s">
        <v>642</v>
      </c>
      <c r="G2944" t="s">
        <v>90</v>
      </c>
      <c r="I2944" t="s">
        <v>91</v>
      </c>
      <c r="J2944" t="s">
        <v>5571</v>
      </c>
      <c r="K2944" t="s">
        <v>1443</v>
      </c>
      <c r="L2944">
        <v>17.765999999999998</v>
      </c>
      <c r="M2944">
        <v>14.249988350000001</v>
      </c>
      <c r="N2944">
        <v>18.962</v>
      </c>
      <c r="O2944">
        <v>12.317199909999999</v>
      </c>
      <c r="P2944">
        <v>13.69</v>
      </c>
      <c r="Q2944" s="86">
        <v>45821</v>
      </c>
      <c r="S2944">
        <v>0.91</v>
      </c>
      <c r="T2944">
        <v>0.8</v>
      </c>
      <c r="V2944" t="s">
        <v>7109</v>
      </c>
      <c r="W2944">
        <v>6</v>
      </c>
      <c r="X2944" s="86">
        <v>45700</v>
      </c>
      <c r="Y2944">
        <v>4</v>
      </c>
      <c r="Z2944" s="86">
        <v>45626</v>
      </c>
      <c r="AA2944">
        <v>3</v>
      </c>
      <c r="AB2944">
        <v>3</v>
      </c>
      <c r="AC2944" t="s">
        <v>156</v>
      </c>
    </row>
    <row r="2945" spans="1:29" x14ac:dyDescent="0.2">
      <c r="A2945" t="s">
        <v>7110</v>
      </c>
      <c r="B2945" t="s">
        <v>7111</v>
      </c>
      <c r="C2945" t="s">
        <v>7110</v>
      </c>
      <c r="D2945" t="s">
        <v>84</v>
      </c>
      <c r="E2945" t="s">
        <v>116</v>
      </c>
      <c r="F2945" t="s">
        <v>117</v>
      </c>
      <c r="G2945" t="s">
        <v>90</v>
      </c>
      <c r="I2945" t="s">
        <v>118</v>
      </c>
      <c r="J2945" t="s">
        <v>5571</v>
      </c>
      <c r="K2945" t="s">
        <v>199</v>
      </c>
      <c r="L2945">
        <v>12.366</v>
      </c>
      <c r="M2945">
        <v>14.11837118</v>
      </c>
      <c r="N2945">
        <v>11.497999999999999</v>
      </c>
      <c r="O2945">
        <v>11.659369509999999</v>
      </c>
      <c r="P2945">
        <v>9.093</v>
      </c>
      <c r="Q2945" s="86">
        <v>45821</v>
      </c>
      <c r="S2945">
        <v>0.15</v>
      </c>
      <c r="T2945">
        <v>0.15</v>
      </c>
      <c r="V2945" t="s">
        <v>7112</v>
      </c>
      <c r="W2945">
        <v>6</v>
      </c>
      <c r="X2945" s="86">
        <v>45698</v>
      </c>
      <c r="Y2945">
        <v>4</v>
      </c>
      <c r="Z2945" s="86">
        <v>45688</v>
      </c>
      <c r="AA2945">
        <v>3</v>
      </c>
      <c r="AB2945">
        <v>3</v>
      </c>
      <c r="AC2945" t="s">
        <v>156</v>
      </c>
    </row>
    <row r="2946" spans="1:29" x14ac:dyDescent="0.2">
      <c r="A2946" t="s">
        <v>7113</v>
      </c>
      <c r="B2946" t="s">
        <v>7114</v>
      </c>
      <c r="C2946" t="s">
        <v>7113</v>
      </c>
      <c r="D2946" t="s">
        <v>84</v>
      </c>
      <c r="E2946" t="s">
        <v>89</v>
      </c>
      <c r="F2946" t="s">
        <v>642</v>
      </c>
      <c r="G2946" t="s">
        <v>90</v>
      </c>
      <c r="I2946" t="s">
        <v>91</v>
      </c>
      <c r="J2946" t="s">
        <v>5571</v>
      </c>
      <c r="K2946" t="s">
        <v>199</v>
      </c>
      <c r="L2946">
        <v>4.0810000000000004</v>
      </c>
      <c r="M2946">
        <v>4.5457716780000004</v>
      </c>
      <c r="N2946">
        <v>5.0069999999999997</v>
      </c>
      <c r="O2946">
        <v>3.0612513770000001</v>
      </c>
      <c r="P2946">
        <v>2.1789999999999998</v>
      </c>
      <c r="Q2946" s="86">
        <v>45821</v>
      </c>
      <c r="S2946">
        <v>0.12</v>
      </c>
      <c r="T2946">
        <v>0.12</v>
      </c>
      <c r="V2946" t="s">
        <v>7115</v>
      </c>
      <c r="W2946">
        <v>3</v>
      </c>
      <c r="X2946" s="86">
        <v>45707</v>
      </c>
      <c r="Y2946">
        <v>2</v>
      </c>
      <c r="Z2946" s="86">
        <v>45688</v>
      </c>
      <c r="AA2946">
        <v>1</v>
      </c>
      <c r="AB2946">
        <v>2</v>
      </c>
      <c r="AC2946" t="s">
        <v>153</v>
      </c>
    </row>
    <row r="2947" spans="1:29" x14ac:dyDescent="0.2">
      <c r="A2947" t="s">
        <v>7116</v>
      </c>
      <c r="B2947" t="s">
        <v>7117</v>
      </c>
      <c r="C2947" t="s">
        <v>7116</v>
      </c>
      <c r="D2947" t="s">
        <v>84</v>
      </c>
      <c r="E2947" t="s">
        <v>89</v>
      </c>
      <c r="G2947" t="s">
        <v>90</v>
      </c>
      <c r="H2947" t="s">
        <v>1989</v>
      </c>
      <c r="I2947" t="s">
        <v>91</v>
      </c>
      <c r="L2947">
        <v>4.1509999999999998</v>
      </c>
      <c r="M2947">
        <v>4.5619837690000002</v>
      </c>
      <c r="N2947">
        <v>5.0380000000000003</v>
      </c>
      <c r="O2947">
        <v>1.7668167020000001</v>
      </c>
      <c r="P2947">
        <v>1.179</v>
      </c>
      <c r="Q2947" s="86">
        <v>45821</v>
      </c>
      <c r="S2947">
        <v>0.48</v>
      </c>
      <c r="W2947">
        <v>4</v>
      </c>
      <c r="X2947" s="86">
        <v>45705</v>
      </c>
      <c r="Y2947">
        <v>2</v>
      </c>
      <c r="Z2947" s="86">
        <v>45657</v>
      </c>
      <c r="AB2947">
        <v>2</v>
      </c>
      <c r="AC2947" t="s">
        <v>153</v>
      </c>
    </row>
    <row r="2948" spans="1:29" x14ac:dyDescent="0.2">
      <c r="A2948" t="s">
        <v>7118</v>
      </c>
      <c r="B2948" t="s">
        <v>7119</v>
      </c>
      <c r="C2948" t="s">
        <v>7118</v>
      </c>
      <c r="D2948" t="s">
        <v>84</v>
      </c>
      <c r="E2948" t="s">
        <v>116</v>
      </c>
      <c r="F2948" t="s">
        <v>117</v>
      </c>
      <c r="G2948" t="s">
        <v>90</v>
      </c>
      <c r="I2948" t="s">
        <v>91</v>
      </c>
      <c r="J2948" t="s">
        <v>5571</v>
      </c>
      <c r="L2948">
        <v>86.751900000000006</v>
      </c>
      <c r="M2948">
        <v>65.362035899999995</v>
      </c>
      <c r="N2948">
        <v>66.586699999999993</v>
      </c>
      <c r="O2948">
        <v>52.917621189999998</v>
      </c>
      <c r="P2948">
        <v>66.490700000000004</v>
      </c>
      <c r="Q2948" s="86">
        <v>45821</v>
      </c>
      <c r="V2948" t="s">
        <v>7120</v>
      </c>
      <c r="AB2948">
        <v>5</v>
      </c>
      <c r="AC2948" t="s">
        <v>86</v>
      </c>
    </row>
    <row r="2949" spans="1:29" x14ac:dyDescent="0.2">
      <c r="A2949" t="s">
        <v>7121</v>
      </c>
      <c r="B2949" t="s">
        <v>7122</v>
      </c>
      <c r="C2949" t="s">
        <v>7121</v>
      </c>
      <c r="D2949" t="s">
        <v>84</v>
      </c>
      <c r="E2949" t="s">
        <v>89</v>
      </c>
      <c r="F2949" t="s">
        <v>642</v>
      </c>
      <c r="G2949" t="s">
        <v>90</v>
      </c>
      <c r="I2949" t="s">
        <v>91</v>
      </c>
      <c r="J2949" t="s">
        <v>5571</v>
      </c>
      <c r="K2949" t="s">
        <v>1785</v>
      </c>
      <c r="L2949">
        <v>16.405000000000001</v>
      </c>
      <c r="M2949">
        <v>13.259177749999999</v>
      </c>
      <c r="N2949">
        <v>17.896000000000001</v>
      </c>
      <c r="O2949">
        <v>10.422454780000001</v>
      </c>
      <c r="P2949">
        <v>12.077999999999999</v>
      </c>
      <c r="Q2949" s="86">
        <v>45821</v>
      </c>
      <c r="R2949">
        <v>5</v>
      </c>
      <c r="S2949">
        <v>1.55</v>
      </c>
      <c r="T2949">
        <v>1.5</v>
      </c>
      <c r="V2949" t="s">
        <v>7123</v>
      </c>
      <c r="W2949">
        <v>5</v>
      </c>
      <c r="X2949" s="86">
        <v>45791</v>
      </c>
      <c r="Y2949">
        <v>4</v>
      </c>
      <c r="Z2949" s="86">
        <v>45657</v>
      </c>
      <c r="AA2949">
        <v>3</v>
      </c>
      <c r="AB2949">
        <v>3</v>
      </c>
      <c r="AC2949" t="s">
        <v>156</v>
      </c>
    </row>
    <row r="2950" spans="1:29" x14ac:dyDescent="0.2">
      <c r="A2950" t="s">
        <v>7124</v>
      </c>
      <c r="B2950" t="s">
        <v>7125</v>
      </c>
      <c r="C2950" t="s">
        <v>7124</v>
      </c>
      <c r="D2950" t="s">
        <v>84</v>
      </c>
      <c r="E2950" t="s">
        <v>89</v>
      </c>
      <c r="G2950" t="s">
        <v>90</v>
      </c>
      <c r="H2950" t="s">
        <v>150</v>
      </c>
      <c r="I2950" t="s">
        <v>623</v>
      </c>
      <c r="L2950">
        <v>15.12</v>
      </c>
      <c r="M2950">
        <v>14.08854801</v>
      </c>
      <c r="N2950">
        <v>13.971</v>
      </c>
      <c r="O2950">
        <v>14.21625933</v>
      </c>
      <c r="P2950">
        <v>12.087999999999999</v>
      </c>
      <c r="Q2950" s="86">
        <v>45821</v>
      </c>
      <c r="S2950">
        <v>1.3</v>
      </c>
      <c r="W2950">
        <v>6</v>
      </c>
      <c r="X2950" s="86">
        <v>45707</v>
      </c>
      <c r="Y2950">
        <v>5</v>
      </c>
      <c r="Z2950" s="86">
        <v>45657</v>
      </c>
      <c r="AB2950">
        <v>3</v>
      </c>
      <c r="AC2950" t="s">
        <v>156</v>
      </c>
    </row>
    <row r="2951" spans="1:29" x14ac:dyDescent="0.2">
      <c r="A2951" t="s">
        <v>7126</v>
      </c>
      <c r="B2951" t="s">
        <v>7127</v>
      </c>
      <c r="C2951" t="s">
        <v>7126</v>
      </c>
      <c r="D2951" t="s">
        <v>84</v>
      </c>
      <c r="E2951" t="s">
        <v>89</v>
      </c>
      <c r="G2951" t="s">
        <v>90</v>
      </c>
      <c r="I2951" t="s">
        <v>341</v>
      </c>
      <c r="J2951" t="s">
        <v>5571</v>
      </c>
      <c r="L2951">
        <v>15.343999999999999</v>
      </c>
      <c r="M2951">
        <v>13.89270147</v>
      </c>
      <c r="N2951">
        <v>14.305</v>
      </c>
      <c r="O2951">
        <v>11.463873830000001</v>
      </c>
      <c r="P2951">
        <v>11.933999999999999</v>
      </c>
      <c r="Q2951" s="86">
        <v>45821</v>
      </c>
      <c r="R2951">
        <v>5</v>
      </c>
      <c r="S2951">
        <v>0.72</v>
      </c>
      <c r="T2951">
        <v>0.63</v>
      </c>
      <c r="V2951" t="s">
        <v>7128</v>
      </c>
      <c r="W2951">
        <v>6</v>
      </c>
      <c r="X2951" s="86">
        <v>45702</v>
      </c>
      <c r="Y2951">
        <v>4</v>
      </c>
      <c r="Z2951" s="86">
        <v>45657</v>
      </c>
      <c r="AA2951">
        <v>3</v>
      </c>
      <c r="AB2951">
        <v>3</v>
      </c>
      <c r="AC2951" t="s">
        <v>156</v>
      </c>
    </row>
    <row r="2952" spans="1:29" x14ac:dyDescent="0.2">
      <c r="A2952" t="s">
        <v>7129</v>
      </c>
      <c r="B2952" t="s">
        <v>7130</v>
      </c>
      <c r="C2952" t="s">
        <v>7129</v>
      </c>
      <c r="D2952" t="s">
        <v>84</v>
      </c>
      <c r="E2952" t="s">
        <v>89</v>
      </c>
      <c r="F2952" t="s">
        <v>642</v>
      </c>
      <c r="G2952" t="s">
        <v>90</v>
      </c>
      <c r="I2952" t="s">
        <v>91</v>
      </c>
      <c r="J2952" t="s">
        <v>5571</v>
      </c>
      <c r="K2952" t="s">
        <v>1962</v>
      </c>
      <c r="L2952">
        <v>15.444000000000001</v>
      </c>
      <c r="M2952">
        <v>12.30907285</v>
      </c>
      <c r="N2952">
        <v>14.1</v>
      </c>
      <c r="O2952">
        <v>10.59980111</v>
      </c>
      <c r="P2952">
        <v>11.946999999999999</v>
      </c>
      <c r="Q2952" s="86">
        <v>45821</v>
      </c>
      <c r="R2952">
        <v>5</v>
      </c>
      <c r="S2952">
        <v>0.72</v>
      </c>
      <c r="T2952">
        <v>0.63</v>
      </c>
      <c r="V2952" t="s">
        <v>7131</v>
      </c>
      <c r="W2952">
        <v>6</v>
      </c>
      <c r="X2952" s="86">
        <v>45702</v>
      </c>
      <c r="Y2952">
        <v>4</v>
      </c>
      <c r="Z2952" s="86">
        <v>45657</v>
      </c>
      <c r="AA2952">
        <v>3</v>
      </c>
      <c r="AB2952">
        <v>3</v>
      </c>
      <c r="AC2952" t="s">
        <v>156</v>
      </c>
    </row>
    <row r="2953" spans="1:29" x14ac:dyDescent="0.2">
      <c r="A2953" t="s">
        <v>7132</v>
      </c>
      <c r="B2953" t="s">
        <v>7133</v>
      </c>
      <c r="C2953" t="s">
        <v>7132</v>
      </c>
      <c r="D2953" t="s">
        <v>84</v>
      </c>
      <c r="E2953" t="s">
        <v>89</v>
      </c>
      <c r="F2953" t="s">
        <v>642</v>
      </c>
      <c r="G2953" t="s">
        <v>90</v>
      </c>
      <c r="I2953" t="s">
        <v>91</v>
      </c>
      <c r="J2953" t="s">
        <v>5571</v>
      </c>
      <c r="K2953" t="s">
        <v>6503</v>
      </c>
      <c r="L2953">
        <v>25.257000000000001</v>
      </c>
      <c r="M2953">
        <v>20.719950770000001</v>
      </c>
      <c r="N2953">
        <v>24.904</v>
      </c>
      <c r="O2953">
        <v>15.49231707</v>
      </c>
      <c r="P2953">
        <v>15.124000000000001</v>
      </c>
      <c r="Q2953" s="86">
        <v>45821</v>
      </c>
      <c r="S2953">
        <v>1.55</v>
      </c>
      <c r="W2953">
        <v>6</v>
      </c>
      <c r="X2953" s="86">
        <v>45728</v>
      </c>
      <c r="Y2953">
        <v>6</v>
      </c>
      <c r="Z2953" s="86">
        <v>45657</v>
      </c>
      <c r="AA2953">
        <v>3</v>
      </c>
      <c r="AB2953">
        <v>4</v>
      </c>
      <c r="AC2953" t="s">
        <v>127</v>
      </c>
    </row>
    <row r="2954" spans="1:29" x14ac:dyDescent="0.2">
      <c r="A2954" t="s">
        <v>7134</v>
      </c>
      <c r="B2954" t="s">
        <v>7135</v>
      </c>
      <c r="C2954" t="s">
        <v>7134</v>
      </c>
      <c r="D2954" t="s">
        <v>84</v>
      </c>
      <c r="E2954" t="s">
        <v>116</v>
      </c>
      <c r="F2954" t="s">
        <v>642</v>
      </c>
      <c r="G2954" t="s">
        <v>90</v>
      </c>
      <c r="I2954" t="s">
        <v>118</v>
      </c>
      <c r="J2954" t="s">
        <v>5571</v>
      </c>
      <c r="K2954" t="s">
        <v>199</v>
      </c>
      <c r="L2954">
        <v>19.178000000000001</v>
      </c>
      <c r="M2954">
        <v>18.709362720000001</v>
      </c>
      <c r="N2954">
        <v>20.036999999999999</v>
      </c>
      <c r="O2954">
        <v>16.14858619</v>
      </c>
      <c r="P2954">
        <v>14.029</v>
      </c>
      <c r="Q2954" s="86">
        <v>45821</v>
      </c>
      <c r="S2954">
        <v>0.15</v>
      </c>
      <c r="T2954">
        <v>0.15</v>
      </c>
      <c r="V2954" t="s">
        <v>7136</v>
      </c>
      <c r="W2954">
        <v>6</v>
      </c>
      <c r="X2954" s="86">
        <v>45698</v>
      </c>
      <c r="Y2954">
        <v>4</v>
      </c>
      <c r="Z2954" s="86">
        <v>45688</v>
      </c>
      <c r="AA2954">
        <v>3</v>
      </c>
      <c r="AB2954">
        <v>3</v>
      </c>
      <c r="AC2954" t="s">
        <v>156</v>
      </c>
    </row>
    <row r="2955" spans="1:29" x14ac:dyDescent="0.2">
      <c r="A2955" t="s">
        <v>7137</v>
      </c>
      <c r="B2955" t="s">
        <v>7138</v>
      </c>
      <c r="C2955" t="s">
        <v>7137</v>
      </c>
      <c r="D2955" t="s">
        <v>84</v>
      </c>
      <c r="E2955" t="s">
        <v>116</v>
      </c>
      <c r="G2955" t="s">
        <v>90</v>
      </c>
      <c r="I2955" t="s">
        <v>91</v>
      </c>
      <c r="J2955" t="s">
        <v>5571</v>
      </c>
      <c r="L2955">
        <v>15.917</v>
      </c>
      <c r="M2955">
        <v>12.46428789</v>
      </c>
      <c r="N2955">
        <v>18.183</v>
      </c>
      <c r="O2955">
        <v>10.869059379999999</v>
      </c>
      <c r="P2955">
        <v>10.74</v>
      </c>
      <c r="Q2955" s="86">
        <v>45821</v>
      </c>
      <c r="S2955">
        <v>0.55000000000000004</v>
      </c>
      <c r="T2955">
        <v>0.55000000000000004</v>
      </c>
      <c r="V2955" t="s">
        <v>7139</v>
      </c>
      <c r="W2955">
        <v>6</v>
      </c>
      <c r="X2955" s="86">
        <v>45565</v>
      </c>
      <c r="Y2955">
        <v>4</v>
      </c>
      <c r="Z2955" s="86">
        <v>45747</v>
      </c>
      <c r="AA2955">
        <v>3</v>
      </c>
      <c r="AB2955">
        <v>3</v>
      </c>
      <c r="AC2955" t="s">
        <v>156</v>
      </c>
    </row>
    <row r="2956" spans="1:29" x14ac:dyDescent="0.2">
      <c r="A2956" t="s">
        <v>7140</v>
      </c>
      <c r="B2956" t="s">
        <v>7141</v>
      </c>
      <c r="C2956" t="s">
        <v>7140</v>
      </c>
      <c r="D2956" t="s">
        <v>84</v>
      </c>
      <c r="E2956" t="s">
        <v>89</v>
      </c>
      <c r="F2956" t="s">
        <v>642</v>
      </c>
      <c r="G2956" t="s">
        <v>90</v>
      </c>
      <c r="I2956" t="s">
        <v>91</v>
      </c>
      <c r="J2956" t="s">
        <v>5571</v>
      </c>
      <c r="K2956" t="s">
        <v>199</v>
      </c>
      <c r="L2956">
        <v>4.0810000000000004</v>
      </c>
      <c r="M2956">
        <v>4.545897493</v>
      </c>
      <c r="N2956">
        <v>5.0069999999999997</v>
      </c>
      <c r="O2956">
        <v>3.06227888</v>
      </c>
      <c r="P2956">
        <v>2.1819999999999999</v>
      </c>
      <c r="Q2956" s="86">
        <v>45821</v>
      </c>
      <c r="S2956">
        <v>0.12</v>
      </c>
      <c r="T2956">
        <v>0.12</v>
      </c>
      <c r="V2956" t="s">
        <v>7142</v>
      </c>
      <c r="W2956">
        <v>3</v>
      </c>
      <c r="X2956" s="86">
        <v>45707</v>
      </c>
      <c r="Y2956">
        <v>2</v>
      </c>
      <c r="Z2956" s="86">
        <v>45688</v>
      </c>
      <c r="AA2956">
        <v>2</v>
      </c>
      <c r="AB2956">
        <v>2</v>
      </c>
      <c r="AC2956" t="s">
        <v>153</v>
      </c>
    </row>
    <row r="2957" spans="1:29" x14ac:dyDescent="0.2">
      <c r="A2957" t="s">
        <v>7143</v>
      </c>
      <c r="B2957" t="s">
        <v>7144</v>
      </c>
      <c r="C2957" t="s">
        <v>7143</v>
      </c>
      <c r="D2957" t="s">
        <v>84</v>
      </c>
      <c r="E2957" t="s">
        <v>116</v>
      </c>
      <c r="G2957" t="s">
        <v>90</v>
      </c>
      <c r="I2957" t="s">
        <v>341</v>
      </c>
      <c r="J2957" t="s">
        <v>5571</v>
      </c>
      <c r="K2957" t="s">
        <v>688</v>
      </c>
      <c r="L2957">
        <v>6.6820000000000004</v>
      </c>
      <c r="N2957">
        <v>7.3570000000000002</v>
      </c>
      <c r="P2957">
        <v>4.1310000000000002</v>
      </c>
      <c r="Q2957" s="86">
        <v>45434</v>
      </c>
      <c r="S2957">
        <v>0.25</v>
      </c>
      <c r="T2957">
        <v>0.25</v>
      </c>
      <c r="Y2957">
        <v>3</v>
      </c>
      <c r="Z2957" s="86">
        <v>45747</v>
      </c>
      <c r="AA2957">
        <v>2</v>
      </c>
      <c r="AB2957">
        <v>3</v>
      </c>
      <c r="AC2957" t="s">
        <v>156</v>
      </c>
    </row>
    <row r="2958" spans="1:29" x14ac:dyDescent="0.2">
      <c r="A2958" t="s">
        <v>7145</v>
      </c>
      <c r="B2958" t="s">
        <v>7146</v>
      </c>
      <c r="C2958" t="s">
        <v>7145</v>
      </c>
      <c r="D2958" t="s">
        <v>84</v>
      </c>
      <c r="L2958">
        <v>7.8010000000000002</v>
      </c>
      <c r="M2958">
        <v>7.3245029529999996</v>
      </c>
      <c r="N2958">
        <v>8.0749999999999993</v>
      </c>
      <c r="O2958">
        <v>8.926387386</v>
      </c>
      <c r="P2958">
        <v>8.6219999999999999</v>
      </c>
      <c r="Q2958" s="86">
        <v>45474</v>
      </c>
      <c r="W2958">
        <v>4</v>
      </c>
      <c r="X2958" s="86">
        <v>45775</v>
      </c>
      <c r="Y2958">
        <v>3</v>
      </c>
      <c r="Z2958" s="86">
        <v>45747</v>
      </c>
      <c r="AB2958">
        <v>3</v>
      </c>
      <c r="AC2958" t="s">
        <v>156</v>
      </c>
    </row>
    <row r="2959" spans="1:29" x14ac:dyDescent="0.2">
      <c r="A2959" t="s">
        <v>7147</v>
      </c>
      <c r="B2959" t="s">
        <v>7148</v>
      </c>
      <c r="C2959" t="s">
        <v>7147</v>
      </c>
      <c r="D2959" t="s">
        <v>84</v>
      </c>
      <c r="E2959" t="s">
        <v>89</v>
      </c>
      <c r="F2959" t="s">
        <v>642</v>
      </c>
      <c r="G2959" t="s">
        <v>90</v>
      </c>
      <c r="I2959" t="s">
        <v>91</v>
      </c>
      <c r="J2959" t="s">
        <v>5571</v>
      </c>
      <c r="K2959" t="s">
        <v>6743</v>
      </c>
      <c r="L2959">
        <v>17.93</v>
      </c>
      <c r="M2959">
        <v>15.10717356</v>
      </c>
      <c r="N2959">
        <v>18.951000000000001</v>
      </c>
      <c r="O2959">
        <v>17.050171410000001</v>
      </c>
      <c r="P2959">
        <v>18.134</v>
      </c>
      <c r="Q2959" s="86">
        <v>45821</v>
      </c>
      <c r="S2959">
        <v>1.23</v>
      </c>
      <c r="V2959" t="s">
        <v>7149</v>
      </c>
      <c r="W2959">
        <v>6</v>
      </c>
      <c r="X2959" s="86">
        <v>45747</v>
      </c>
      <c r="Y2959">
        <v>5</v>
      </c>
      <c r="Z2959" s="86">
        <v>45747</v>
      </c>
      <c r="AA2959">
        <v>3</v>
      </c>
      <c r="AB2959">
        <v>3</v>
      </c>
      <c r="AC2959" t="s">
        <v>156</v>
      </c>
    </row>
    <row r="2960" spans="1:29" x14ac:dyDescent="0.2">
      <c r="A2960" t="s">
        <v>7150</v>
      </c>
      <c r="B2960" t="s">
        <v>7151</v>
      </c>
      <c r="C2960" t="s">
        <v>7150</v>
      </c>
      <c r="D2960" t="s">
        <v>84</v>
      </c>
      <c r="E2960" t="s">
        <v>89</v>
      </c>
      <c r="G2960" t="s">
        <v>699</v>
      </c>
      <c r="I2960" t="s">
        <v>91</v>
      </c>
      <c r="J2960" t="s">
        <v>5571</v>
      </c>
      <c r="L2960">
        <v>13.9</v>
      </c>
      <c r="M2960">
        <v>9.6753146389999998</v>
      </c>
      <c r="N2960">
        <v>13.824</v>
      </c>
      <c r="O2960">
        <v>8.5212523840000003</v>
      </c>
      <c r="P2960">
        <v>12.808</v>
      </c>
      <c r="Q2960" s="86">
        <v>45821</v>
      </c>
      <c r="S2960">
        <v>1.1299999999999999</v>
      </c>
      <c r="V2960" t="s">
        <v>7152</v>
      </c>
      <c r="W2960">
        <v>5</v>
      </c>
      <c r="X2960" s="86">
        <v>45657</v>
      </c>
      <c r="Y2960">
        <v>4</v>
      </c>
      <c r="Z2960" s="86">
        <v>45657</v>
      </c>
      <c r="AA2960">
        <v>3</v>
      </c>
      <c r="AB2960">
        <v>3</v>
      </c>
      <c r="AC2960" t="s">
        <v>156</v>
      </c>
    </row>
    <row r="2961" spans="1:29" x14ac:dyDescent="0.2">
      <c r="A2961" t="s">
        <v>7153</v>
      </c>
      <c r="B2961" t="s">
        <v>7154</v>
      </c>
      <c r="C2961" t="s">
        <v>7153</v>
      </c>
      <c r="D2961" t="s">
        <v>84</v>
      </c>
      <c r="E2961" t="s">
        <v>89</v>
      </c>
      <c r="G2961" t="s">
        <v>90</v>
      </c>
      <c r="I2961" t="s">
        <v>118</v>
      </c>
      <c r="J2961" t="s">
        <v>5571</v>
      </c>
      <c r="L2961">
        <v>14.775</v>
      </c>
      <c r="M2961">
        <v>15.439698229999999</v>
      </c>
      <c r="N2961">
        <v>16.3</v>
      </c>
      <c r="O2961">
        <v>13.737225029999999</v>
      </c>
      <c r="P2961">
        <v>14.263</v>
      </c>
      <c r="Q2961" s="86">
        <v>45821</v>
      </c>
      <c r="S2961">
        <v>0.93</v>
      </c>
      <c r="T2961">
        <v>0.85</v>
      </c>
      <c r="V2961" t="s">
        <v>7155</v>
      </c>
      <c r="W2961">
        <v>5</v>
      </c>
      <c r="X2961" s="86">
        <v>44926</v>
      </c>
      <c r="Y2961">
        <v>4</v>
      </c>
      <c r="Z2961" s="86">
        <v>45747</v>
      </c>
      <c r="AA2961">
        <v>3</v>
      </c>
      <c r="AB2961">
        <v>3</v>
      </c>
      <c r="AC2961" t="s">
        <v>156</v>
      </c>
    </row>
    <row r="2962" spans="1:29" x14ac:dyDescent="0.2">
      <c r="A2962" t="s">
        <v>7156</v>
      </c>
      <c r="B2962" t="s">
        <v>7157</v>
      </c>
      <c r="C2962" t="s">
        <v>7156</v>
      </c>
      <c r="D2962" t="s">
        <v>84</v>
      </c>
      <c r="E2962" t="s">
        <v>89</v>
      </c>
      <c r="G2962" t="s">
        <v>90</v>
      </c>
      <c r="L2962">
        <v>1.6679999999999999</v>
      </c>
      <c r="M2962">
        <v>1.7840237640000001</v>
      </c>
      <c r="N2962">
        <v>1.7829999999999999</v>
      </c>
      <c r="O2962">
        <v>1.213704557</v>
      </c>
      <c r="P2962">
        <v>0.80200000000000005</v>
      </c>
      <c r="Q2962" s="86">
        <v>45821</v>
      </c>
      <c r="W2962">
        <v>3</v>
      </c>
      <c r="X2962" s="86">
        <v>44926</v>
      </c>
      <c r="Y2962">
        <v>2</v>
      </c>
      <c r="Z2962" s="86">
        <v>45747</v>
      </c>
      <c r="AB2962">
        <v>2</v>
      </c>
      <c r="AC2962" t="s">
        <v>153</v>
      </c>
    </row>
    <row r="2963" spans="1:29" x14ac:dyDescent="0.2">
      <c r="A2963" t="s">
        <v>7158</v>
      </c>
      <c r="B2963" t="s">
        <v>7159</v>
      </c>
      <c r="C2963" t="s">
        <v>7158</v>
      </c>
      <c r="D2963" t="s">
        <v>84</v>
      </c>
      <c r="E2963" t="s">
        <v>89</v>
      </c>
      <c r="F2963" t="s">
        <v>642</v>
      </c>
      <c r="I2963" t="s">
        <v>91</v>
      </c>
      <c r="J2963" t="s">
        <v>5571</v>
      </c>
      <c r="L2963">
        <v>22.614999999999998</v>
      </c>
      <c r="M2963">
        <v>19.051827540000001</v>
      </c>
      <c r="N2963">
        <v>22.92</v>
      </c>
      <c r="O2963">
        <v>15.37210202</v>
      </c>
      <c r="P2963">
        <v>13.406000000000001</v>
      </c>
      <c r="Q2963" s="86">
        <v>45821</v>
      </c>
      <c r="S2963">
        <v>0.81</v>
      </c>
      <c r="T2963">
        <v>0.75</v>
      </c>
      <c r="W2963">
        <v>1</v>
      </c>
      <c r="X2963" s="86">
        <v>45341</v>
      </c>
      <c r="Y2963">
        <v>5</v>
      </c>
      <c r="Z2963" s="86">
        <v>44926</v>
      </c>
      <c r="AA2963">
        <v>5</v>
      </c>
      <c r="AB2963">
        <v>3</v>
      </c>
      <c r="AC2963" t="s">
        <v>156</v>
      </c>
    </row>
    <row r="2964" spans="1:29" x14ac:dyDescent="0.2">
      <c r="A2964" t="s">
        <v>7160</v>
      </c>
      <c r="B2964" t="s">
        <v>7161</v>
      </c>
      <c r="C2964" t="s">
        <v>7160</v>
      </c>
      <c r="D2964" t="s">
        <v>84</v>
      </c>
      <c r="E2964" t="s">
        <v>116</v>
      </c>
      <c r="G2964" t="s">
        <v>90</v>
      </c>
      <c r="L2964">
        <v>1.992</v>
      </c>
      <c r="M2964">
        <v>2.2245182400000001</v>
      </c>
      <c r="N2964">
        <v>2.2189999999999999</v>
      </c>
      <c r="O2964">
        <v>1.796458302</v>
      </c>
      <c r="P2964">
        <v>1.73</v>
      </c>
      <c r="Q2964" s="86">
        <v>45821</v>
      </c>
      <c r="W2964">
        <v>2</v>
      </c>
      <c r="X2964" s="86">
        <v>45747</v>
      </c>
      <c r="Y2964">
        <v>2</v>
      </c>
      <c r="Z2964" s="86">
        <v>45747</v>
      </c>
      <c r="AB2964">
        <v>2</v>
      </c>
      <c r="AC2964" t="s">
        <v>153</v>
      </c>
    </row>
    <row r="2965" spans="1:29" x14ac:dyDescent="0.2">
      <c r="A2965" t="s">
        <v>7162</v>
      </c>
      <c r="B2965" t="s">
        <v>7163</v>
      </c>
      <c r="C2965" t="s">
        <v>7162</v>
      </c>
      <c r="D2965" t="s">
        <v>84</v>
      </c>
      <c r="E2965" t="s">
        <v>116</v>
      </c>
      <c r="G2965" t="s">
        <v>90</v>
      </c>
      <c r="L2965">
        <v>1.6870000000000001</v>
      </c>
      <c r="M2965">
        <v>1.86760488</v>
      </c>
      <c r="N2965">
        <v>1.7989999999999999</v>
      </c>
      <c r="O2965">
        <v>1.2861259359999999</v>
      </c>
      <c r="P2965">
        <v>1.123</v>
      </c>
      <c r="Q2965" s="86">
        <v>45821</v>
      </c>
      <c r="S2965">
        <v>1.1999999999999999E-3</v>
      </c>
      <c r="W2965">
        <v>3</v>
      </c>
      <c r="X2965" s="86">
        <v>45747</v>
      </c>
      <c r="Y2965">
        <v>2</v>
      </c>
      <c r="Z2965" s="86">
        <v>45747</v>
      </c>
      <c r="AB2965">
        <v>2</v>
      </c>
      <c r="AC2965" t="s">
        <v>153</v>
      </c>
    </row>
    <row r="2966" spans="1:29" x14ac:dyDescent="0.2">
      <c r="A2966" t="s">
        <v>7164</v>
      </c>
      <c r="B2966" t="s">
        <v>7165</v>
      </c>
      <c r="C2966" t="s">
        <v>7164</v>
      </c>
      <c r="D2966" t="s">
        <v>84</v>
      </c>
      <c r="E2966" t="s">
        <v>116</v>
      </c>
      <c r="F2966" t="s">
        <v>117</v>
      </c>
      <c r="G2966" t="s">
        <v>90</v>
      </c>
      <c r="I2966" t="s">
        <v>91</v>
      </c>
      <c r="J2966" t="s">
        <v>5571</v>
      </c>
      <c r="K2966" t="s">
        <v>6446</v>
      </c>
      <c r="L2966">
        <v>3.8639999999999999</v>
      </c>
      <c r="M2966">
        <v>6.9076930839999999</v>
      </c>
      <c r="N2966">
        <v>4.7359999999999998</v>
      </c>
      <c r="O2966">
        <v>4.3923212280000001</v>
      </c>
      <c r="P2966">
        <v>1.502</v>
      </c>
      <c r="Q2966" s="86">
        <v>45821</v>
      </c>
      <c r="S2966">
        <v>0.2</v>
      </c>
      <c r="T2966">
        <v>0.2</v>
      </c>
      <c r="V2966" t="s">
        <v>7166</v>
      </c>
      <c r="W2966">
        <v>3</v>
      </c>
      <c r="X2966" s="86">
        <v>45565</v>
      </c>
      <c r="Y2966">
        <v>2</v>
      </c>
      <c r="Z2966" s="86">
        <v>45747</v>
      </c>
      <c r="AA2966">
        <v>2</v>
      </c>
      <c r="AB2966">
        <v>2</v>
      </c>
      <c r="AC2966" t="s">
        <v>153</v>
      </c>
    </row>
    <row r="2967" spans="1:29" x14ac:dyDescent="0.2">
      <c r="A2967" t="s">
        <v>7167</v>
      </c>
      <c r="B2967" t="s">
        <v>7168</v>
      </c>
      <c r="C2967" t="s">
        <v>7167</v>
      </c>
      <c r="D2967" t="s">
        <v>84</v>
      </c>
      <c r="E2967" t="s">
        <v>116</v>
      </c>
      <c r="F2967" t="s">
        <v>642</v>
      </c>
      <c r="G2967" t="s">
        <v>90</v>
      </c>
      <c r="I2967" t="s">
        <v>118</v>
      </c>
      <c r="J2967" t="s">
        <v>5571</v>
      </c>
      <c r="K2967" t="s">
        <v>6446</v>
      </c>
      <c r="L2967">
        <v>18.350999999999999</v>
      </c>
      <c r="M2967">
        <v>18.31423324</v>
      </c>
      <c r="N2967">
        <v>19.559999999999999</v>
      </c>
      <c r="O2967">
        <v>17.4719236</v>
      </c>
      <c r="P2967">
        <v>14.983000000000001</v>
      </c>
      <c r="Q2967" s="86">
        <v>45821</v>
      </c>
      <c r="S2967">
        <v>0.45</v>
      </c>
      <c r="T2967">
        <v>0.45</v>
      </c>
      <c r="V2967" t="s">
        <v>7169</v>
      </c>
      <c r="W2967">
        <v>6</v>
      </c>
      <c r="X2967" s="86">
        <v>45747</v>
      </c>
      <c r="Y2967">
        <v>5</v>
      </c>
      <c r="Z2967" s="86">
        <v>45747</v>
      </c>
      <c r="AA2967">
        <v>4</v>
      </c>
      <c r="AB2967">
        <v>3</v>
      </c>
      <c r="AC2967" t="s">
        <v>156</v>
      </c>
    </row>
    <row r="2968" spans="1:29" x14ac:dyDescent="0.2">
      <c r="A2968" t="s">
        <v>16005</v>
      </c>
      <c r="B2968" t="s">
        <v>16006</v>
      </c>
      <c r="C2968" t="s">
        <v>16005</v>
      </c>
      <c r="D2968" t="s">
        <v>84</v>
      </c>
      <c r="E2968" t="s">
        <v>89</v>
      </c>
      <c r="G2968" t="s">
        <v>90</v>
      </c>
      <c r="H2968" t="s">
        <v>225</v>
      </c>
      <c r="I2968" t="s">
        <v>91</v>
      </c>
      <c r="L2968">
        <v>3.9369999999999998</v>
      </c>
      <c r="M2968">
        <v>4.1300569080000002</v>
      </c>
      <c r="N2968">
        <v>4.157</v>
      </c>
      <c r="O2968">
        <v>2.0263216640000001</v>
      </c>
      <c r="P2968">
        <v>1.409</v>
      </c>
      <c r="Q2968" s="86">
        <v>45821</v>
      </c>
      <c r="S2968">
        <v>0.72</v>
      </c>
      <c r="W2968">
        <v>3</v>
      </c>
      <c r="X2968" s="86">
        <v>45705</v>
      </c>
      <c r="Y2968">
        <v>2</v>
      </c>
      <c r="Z2968" s="86">
        <v>45657</v>
      </c>
      <c r="AB2968">
        <v>2</v>
      </c>
      <c r="AC2968" t="s">
        <v>153</v>
      </c>
    </row>
    <row r="2969" spans="1:29" x14ac:dyDescent="0.2">
      <c r="A2969" t="s">
        <v>7170</v>
      </c>
      <c r="B2969" t="s">
        <v>7171</v>
      </c>
      <c r="C2969" t="s">
        <v>7170</v>
      </c>
      <c r="D2969" t="s">
        <v>84</v>
      </c>
      <c r="E2969" t="s">
        <v>89</v>
      </c>
      <c r="F2969" t="s">
        <v>642</v>
      </c>
      <c r="G2969" t="s">
        <v>90</v>
      </c>
      <c r="I2969" t="s">
        <v>91</v>
      </c>
      <c r="J2969" t="s">
        <v>5571</v>
      </c>
      <c r="K2969" t="s">
        <v>5662</v>
      </c>
      <c r="L2969">
        <v>14.439</v>
      </c>
      <c r="M2969">
        <v>8.5976981119999998</v>
      </c>
      <c r="N2969">
        <v>15.298999999999999</v>
      </c>
      <c r="O2969">
        <v>4.7531893079999996</v>
      </c>
      <c r="P2969">
        <v>8.7609999999999992</v>
      </c>
      <c r="Q2969" s="86">
        <v>45821</v>
      </c>
      <c r="S2969">
        <v>0.79</v>
      </c>
      <c r="T2969">
        <v>0.79</v>
      </c>
      <c r="V2969" t="s">
        <v>7172</v>
      </c>
      <c r="W2969">
        <v>5</v>
      </c>
      <c r="X2969" s="86">
        <v>45747</v>
      </c>
      <c r="Y2969">
        <v>3</v>
      </c>
      <c r="Z2969" s="86">
        <v>45747</v>
      </c>
      <c r="AA2969">
        <v>3</v>
      </c>
      <c r="AB2969">
        <v>3</v>
      </c>
      <c r="AC2969" t="s">
        <v>156</v>
      </c>
    </row>
    <row r="2970" spans="1:29" x14ac:dyDescent="0.2">
      <c r="A2970" t="s">
        <v>7173</v>
      </c>
      <c r="B2970" t="s">
        <v>7174</v>
      </c>
      <c r="C2970" t="s">
        <v>7173</v>
      </c>
      <c r="D2970" t="s">
        <v>84</v>
      </c>
      <c r="E2970" t="s">
        <v>89</v>
      </c>
      <c r="F2970" t="s">
        <v>642</v>
      </c>
      <c r="G2970" t="s">
        <v>90</v>
      </c>
      <c r="I2970" t="s">
        <v>91</v>
      </c>
      <c r="J2970" t="s">
        <v>5571</v>
      </c>
      <c r="K2970" t="s">
        <v>1187</v>
      </c>
      <c r="M2970">
        <v>9.3429474480000003</v>
      </c>
      <c r="O2970">
        <v>10.103707180000001</v>
      </c>
      <c r="Q2970" s="86">
        <v>45434</v>
      </c>
      <c r="S2970">
        <v>1.58</v>
      </c>
      <c r="T2970">
        <v>1.5</v>
      </c>
      <c r="V2970" t="s">
        <v>7175</v>
      </c>
      <c r="Y2970">
        <v>3</v>
      </c>
      <c r="Z2970" s="86">
        <v>45777</v>
      </c>
      <c r="AA2970">
        <v>3</v>
      </c>
      <c r="AB2970">
        <v>3</v>
      </c>
      <c r="AC2970" t="s">
        <v>156</v>
      </c>
    </row>
    <row r="2971" spans="1:29" x14ac:dyDescent="0.2">
      <c r="A2971" t="s">
        <v>7176</v>
      </c>
      <c r="B2971" t="s">
        <v>7177</v>
      </c>
      <c r="C2971" t="s">
        <v>7176</v>
      </c>
      <c r="D2971" t="s">
        <v>84</v>
      </c>
      <c r="G2971" t="s">
        <v>90</v>
      </c>
      <c r="M2971">
        <v>9.4198975409999992</v>
      </c>
      <c r="O2971">
        <v>10.204534049999999</v>
      </c>
      <c r="P2971">
        <v>8.1445989979999993</v>
      </c>
      <c r="Q2971" s="86">
        <v>45434</v>
      </c>
      <c r="S2971">
        <v>1.1200000000000001</v>
      </c>
      <c r="Y2971">
        <v>3</v>
      </c>
      <c r="Z2971" s="86">
        <v>45777</v>
      </c>
      <c r="AB2971">
        <v>3</v>
      </c>
      <c r="AC2971" t="s">
        <v>156</v>
      </c>
    </row>
    <row r="2972" spans="1:29" x14ac:dyDescent="0.2">
      <c r="A2972" t="s">
        <v>16635</v>
      </c>
      <c r="B2972" t="s">
        <v>16636</v>
      </c>
      <c r="C2972" t="s">
        <v>16635</v>
      </c>
      <c r="D2972" t="s">
        <v>84</v>
      </c>
      <c r="E2972" t="s">
        <v>89</v>
      </c>
      <c r="G2972" t="s">
        <v>90</v>
      </c>
      <c r="L2972">
        <v>4.3609999999999998</v>
      </c>
      <c r="N2972">
        <v>4.0190000000000001</v>
      </c>
      <c r="P2972">
        <v>1.871</v>
      </c>
      <c r="S2972">
        <v>0.25</v>
      </c>
      <c r="Y2972">
        <v>3</v>
      </c>
      <c r="Z2972" s="86">
        <v>45747</v>
      </c>
      <c r="AB2972">
        <v>3</v>
      </c>
      <c r="AC2972" t="s">
        <v>156</v>
      </c>
    </row>
    <row r="2973" spans="1:29" x14ac:dyDescent="0.2">
      <c r="A2973" t="s">
        <v>7178</v>
      </c>
      <c r="B2973" t="s">
        <v>7179</v>
      </c>
      <c r="C2973" t="s">
        <v>7178</v>
      </c>
      <c r="D2973" t="s">
        <v>84</v>
      </c>
      <c r="E2973" t="s">
        <v>116</v>
      </c>
      <c r="G2973" t="s">
        <v>90</v>
      </c>
      <c r="L2973">
        <v>12.773999999999999</v>
      </c>
      <c r="M2973">
        <v>11.96746836</v>
      </c>
      <c r="N2973">
        <v>12.166</v>
      </c>
      <c r="O2973">
        <v>11.676355040000001</v>
      </c>
      <c r="P2973">
        <v>9.6739999999999995</v>
      </c>
      <c r="Q2973" s="86">
        <v>45821</v>
      </c>
      <c r="S2973">
        <v>0.64</v>
      </c>
      <c r="T2973">
        <v>0.64</v>
      </c>
      <c r="W2973">
        <v>6</v>
      </c>
      <c r="X2973" s="86">
        <v>45747</v>
      </c>
      <c r="Y2973">
        <v>4</v>
      </c>
      <c r="Z2973" s="86">
        <v>45747</v>
      </c>
      <c r="AB2973">
        <v>3</v>
      </c>
      <c r="AC2973" t="s">
        <v>156</v>
      </c>
    </row>
    <row r="2974" spans="1:29" x14ac:dyDescent="0.2">
      <c r="A2974" t="s">
        <v>7180</v>
      </c>
      <c r="B2974" t="s">
        <v>7181</v>
      </c>
      <c r="C2974" t="s">
        <v>7180</v>
      </c>
      <c r="D2974" t="s">
        <v>84</v>
      </c>
      <c r="E2974" t="s">
        <v>89</v>
      </c>
      <c r="F2974" t="s">
        <v>642</v>
      </c>
      <c r="G2974" t="s">
        <v>90</v>
      </c>
      <c r="I2974" t="s">
        <v>118</v>
      </c>
      <c r="J2974" t="s">
        <v>5571</v>
      </c>
      <c r="K2974" t="s">
        <v>7182</v>
      </c>
      <c r="L2974">
        <v>16.986000000000001</v>
      </c>
      <c r="M2974">
        <v>17.38339895</v>
      </c>
      <c r="N2974">
        <v>16.702999999999999</v>
      </c>
      <c r="O2974">
        <v>13.07362431</v>
      </c>
      <c r="P2974">
        <v>12.548</v>
      </c>
      <c r="Q2974" s="86">
        <v>45821</v>
      </c>
      <c r="S2974">
        <v>0.83</v>
      </c>
      <c r="T2974">
        <v>0.75</v>
      </c>
      <c r="V2974" t="s">
        <v>7183</v>
      </c>
      <c r="W2974">
        <v>6</v>
      </c>
      <c r="X2974" s="86">
        <v>45707</v>
      </c>
      <c r="Y2974">
        <v>4</v>
      </c>
      <c r="Z2974" s="86">
        <v>45707</v>
      </c>
      <c r="AA2974">
        <v>3</v>
      </c>
      <c r="AB2974">
        <v>3</v>
      </c>
      <c r="AC2974" t="s">
        <v>156</v>
      </c>
    </row>
    <row r="2975" spans="1:29" x14ac:dyDescent="0.2">
      <c r="A2975" t="s">
        <v>7184</v>
      </c>
      <c r="B2975" t="s">
        <v>7185</v>
      </c>
      <c r="C2975" t="s">
        <v>7184</v>
      </c>
      <c r="D2975" t="s">
        <v>84</v>
      </c>
      <c r="E2975" t="s">
        <v>116</v>
      </c>
      <c r="F2975" t="s">
        <v>117</v>
      </c>
      <c r="G2975" t="s">
        <v>90</v>
      </c>
      <c r="I2975" t="s">
        <v>91</v>
      </c>
      <c r="J2975" t="s">
        <v>5571</v>
      </c>
      <c r="K2975" t="s">
        <v>688</v>
      </c>
      <c r="L2975">
        <v>3.2429999999999999</v>
      </c>
      <c r="M2975">
        <v>6.3849810219999998</v>
      </c>
      <c r="N2975">
        <v>3.2410000000000001</v>
      </c>
      <c r="O2975">
        <v>6.325464556</v>
      </c>
      <c r="P2975">
        <v>2.1560000000000001</v>
      </c>
      <c r="Q2975" s="86">
        <v>45821</v>
      </c>
      <c r="S2975">
        <v>0.2</v>
      </c>
      <c r="T2975">
        <v>0.2</v>
      </c>
      <c r="V2975" t="s">
        <v>7186</v>
      </c>
      <c r="W2975">
        <v>3</v>
      </c>
      <c r="X2975" s="86">
        <v>45684</v>
      </c>
      <c r="Y2975">
        <v>2</v>
      </c>
      <c r="Z2975" s="86">
        <v>45747</v>
      </c>
      <c r="AA2975">
        <v>1</v>
      </c>
      <c r="AB2975">
        <v>2</v>
      </c>
      <c r="AC2975" t="s">
        <v>153</v>
      </c>
    </row>
    <row r="2976" spans="1:29" x14ac:dyDescent="0.2">
      <c r="A2976" t="s">
        <v>7187</v>
      </c>
      <c r="B2976" t="s">
        <v>7188</v>
      </c>
      <c r="C2976" t="s">
        <v>7187</v>
      </c>
      <c r="D2976" t="s">
        <v>84</v>
      </c>
      <c r="E2976" t="s">
        <v>116</v>
      </c>
      <c r="F2976" t="s">
        <v>117</v>
      </c>
      <c r="G2976" t="s">
        <v>90</v>
      </c>
      <c r="I2976" t="s">
        <v>118</v>
      </c>
      <c r="J2976" t="s">
        <v>5571</v>
      </c>
      <c r="K2976" t="s">
        <v>688</v>
      </c>
      <c r="L2976">
        <v>4.8970000000000002</v>
      </c>
      <c r="M2976">
        <v>5.0111439789999999</v>
      </c>
      <c r="N2976">
        <v>5.3630000000000004</v>
      </c>
      <c r="O2976">
        <v>3.193217781</v>
      </c>
      <c r="P2976">
        <v>2.6150000000000002</v>
      </c>
      <c r="Q2976" s="86">
        <v>45821</v>
      </c>
      <c r="S2976">
        <v>0.45</v>
      </c>
      <c r="T2976">
        <v>0.45</v>
      </c>
      <c r="V2976" t="s">
        <v>7189</v>
      </c>
      <c r="W2976">
        <v>4</v>
      </c>
      <c r="X2976" s="86">
        <v>45747</v>
      </c>
      <c r="Y2976">
        <v>3</v>
      </c>
      <c r="Z2976" s="86">
        <v>45747</v>
      </c>
      <c r="AA2976">
        <v>2</v>
      </c>
      <c r="AB2976">
        <v>3</v>
      </c>
      <c r="AC2976" t="s">
        <v>156</v>
      </c>
    </row>
    <row r="2977" spans="1:29" x14ac:dyDescent="0.2">
      <c r="A2977" t="s">
        <v>7190</v>
      </c>
      <c r="B2977" t="s">
        <v>7191</v>
      </c>
      <c r="C2977" t="s">
        <v>7190</v>
      </c>
      <c r="D2977" t="s">
        <v>84</v>
      </c>
      <c r="E2977" t="s">
        <v>116</v>
      </c>
      <c r="G2977" t="s">
        <v>90</v>
      </c>
      <c r="I2977" t="s">
        <v>118</v>
      </c>
      <c r="J2977" t="s">
        <v>5571</v>
      </c>
      <c r="L2977">
        <v>0.92500000000000004</v>
      </c>
      <c r="M2977">
        <v>7.7283464750000004</v>
      </c>
      <c r="N2977">
        <v>0.70399999999999996</v>
      </c>
      <c r="O2977">
        <v>7.1158647070000001</v>
      </c>
      <c r="P2977">
        <v>0.72099999999999997</v>
      </c>
      <c r="Q2977" s="86">
        <v>45821</v>
      </c>
      <c r="S2977">
        <v>0.09</v>
      </c>
      <c r="T2977">
        <v>0.09</v>
      </c>
      <c r="V2977" t="s">
        <v>7192</v>
      </c>
      <c r="W2977">
        <v>2</v>
      </c>
      <c r="X2977" s="86">
        <v>45626</v>
      </c>
      <c r="Y2977">
        <v>2</v>
      </c>
      <c r="Z2977" s="86">
        <v>45747</v>
      </c>
      <c r="AA2977">
        <v>1</v>
      </c>
      <c r="AB2977">
        <v>2</v>
      </c>
      <c r="AC2977" t="s">
        <v>153</v>
      </c>
    </row>
    <row r="2978" spans="1:29" x14ac:dyDescent="0.2">
      <c r="A2978" t="s">
        <v>7193</v>
      </c>
      <c r="B2978" t="s">
        <v>7194</v>
      </c>
      <c r="C2978" t="s">
        <v>7193</v>
      </c>
      <c r="D2978" t="s">
        <v>84</v>
      </c>
      <c r="E2978" t="s">
        <v>116</v>
      </c>
      <c r="F2978" t="s">
        <v>117</v>
      </c>
      <c r="G2978" t="s">
        <v>90</v>
      </c>
      <c r="I2978" t="s">
        <v>91</v>
      </c>
      <c r="J2978" t="s">
        <v>5571</v>
      </c>
      <c r="K2978" t="s">
        <v>688</v>
      </c>
      <c r="L2978">
        <v>0.69099999999999995</v>
      </c>
      <c r="M2978">
        <v>0.71143599800000001</v>
      </c>
      <c r="N2978">
        <v>0.53700000000000003</v>
      </c>
      <c r="O2978">
        <v>0.21252110699999999</v>
      </c>
      <c r="P2978">
        <v>0.184</v>
      </c>
      <c r="Q2978" s="86">
        <v>45761</v>
      </c>
      <c r="S2978">
        <v>0.09</v>
      </c>
      <c r="T2978">
        <v>0.09</v>
      </c>
      <c r="V2978" t="s">
        <v>7195</v>
      </c>
      <c r="W2978">
        <v>1</v>
      </c>
      <c r="X2978" s="86">
        <v>45716</v>
      </c>
      <c r="Y2978">
        <v>1</v>
      </c>
      <c r="Z2978" s="86">
        <v>45747</v>
      </c>
      <c r="AA2978">
        <v>1</v>
      </c>
      <c r="AB2978">
        <v>1</v>
      </c>
      <c r="AC2978" t="s">
        <v>124</v>
      </c>
    </row>
    <row r="2979" spans="1:29" x14ac:dyDescent="0.2">
      <c r="A2979" t="s">
        <v>7196</v>
      </c>
      <c r="B2979" t="s">
        <v>7197</v>
      </c>
      <c r="C2979" t="s">
        <v>7196</v>
      </c>
      <c r="D2979" t="s">
        <v>84</v>
      </c>
      <c r="E2979" t="s">
        <v>89</v>
      </c>
      <c r="F2979" t="s">
        <v>642</v>
      </c>
      <c r="G2979" t="s">
        <v>90</v>
      </c>
      <c r="I2979" t="s">
        <v>91</v>
      </c>
      <c r="J2979" t="s">
        <v>5571</v>
      </c>
      <c r="K2979" t="s">
        <v>7198</v>
      </c>
      <c r="L2979">
        <v>6.5019999999999998</v>
      </c>
      <c r="M2979">
        <v>6.6012343290000004</v>
      </c>
      <c r="N2979">
        <v>6.968</v>
      </c>
      <c r="O2979">
        <v>4.4349642219999996</v>
      </c>
      <c r="P2979">
        <v>4.3620000000000001</v>
      </c>
      <c r="Q2979" s="86">
        <v>45821</v>
      </c>
      <c r="S2979">
        <v>0.95</v>
      </c>
      <c r="T2979">
        <v>0.85</v>
      </c>
      <c r="V2979" t="s">
        <v>7199</v>
      </c>
      <c r="W2979">
        <v>4</v>
      </c>
      <c r="X2979" s="86">
        <v>44926</v>
      </c>
      <c r="Y2979">
        <v>3</v>
      </c>
      <c r="Z2979" s="86">
        <v>45747</v>
      </c>
      <c r="AA2979">
        <v>2</v>
      </c>
      <c r="AB2979">
        <v>3</v>
      </c>
      <c r="AC2979" t="s">
        <v>156</v>
      </c>
    </row>
    <row r="2980" spans="1:29" x14ac:dyDescent="0.2">
      <c r="A2980" t="s">
        <v>7200</v>
      </c>
      <c r="B2980" t="s">
        <v>7201</v>
      </c>
      <c r="C2980" t="s">
        <v>7200</v>
      </c>
      <c r="D2980" t="s">
        <v>84</v>
      </c>
      <c r="E2980" t="s">
        <v>89</v>
      </c>
      <c r="F2980" t="s">
        <v>642</v>
      </c>
      <c r="G2980" t="s">
        <v>90</v>
      </c>
      <c r="I2980" t="s">
        <v>91</v>
      </c>
      <c r="J2980" t="s">
        <v>5571</v>
      </c>
      <c r="K2980" t="s">
        <v>6046</v>
      </c>
      <c r="L2980">
        <v>18.027999999999999</v>
      </c>
      <c r="M2980">
        <v>13.629005100000001</v>
      </c>
      <c r="N2980">
        <v>16.835999999999999</v>
      </c>
      <c r="O2980">
        <v>11.937113370000001</v>
      </c>
      <c r="P2980">
        <v>13.456</v>
      </c>
      <c r="Q2980" s="86">
        <v>45821</v>
      </c>
      <c r="S2980">
        <v>0.82</v>
      </c>
      <c r="T2980">
        <v>0.75</v>
      </c>
      <c r="V2980" t="s">
        <v>7202</v>
      </c>
      <c r="W2980">
        <v>6</v>
      </c>
      <c r="X2980" s="86">
        <v>45747</v>
      </c>
      <c r="Y2980">
        <v>4</v>
      </c>
      <c r="Z2980" s="86">
        <v>45747</v>
      </c>
      <c r="AA2980">
        <v>3</v>
      </c>
      <c r="AB2980">
        <v>3</v>
      </c>
      <c r="AC2980" t="s">
        <v>156</v>
      </c>
    </row>
    <row r="2981" spans="1:29" x14ac:dyDescent="0.2">
      <c r="A2981" t="s">
        <v>7203</v>
      </c>
      <c r="B2981" t="s">
        <v>7204</v>
      </c>
      <c r="C2981" t="s">
        <v>7203</v>
      </c>
      <c r="D2981" t="s">
        <v>84</v>
      </c>
      <c r="E2981" t="s">
        <v>89</v>
      </c>
      <c r="F2981" t="s">
        <v>642</v>
      </c>
      <c r="G2981" t="s">
        <v>90</v>
      </c>
      <c r="I2981" t="s">
        <v>341</v>
      </c>
      <c r="J2981" t="s">
        <v>5571</v>
      </c>
      <c r="K2981" t="s">
        <v>6046</v>
      </c>
      <c r="L2981">
        <v>18.277000000000001</v>
      </c>
      <c r="M2981">
        <v>14.101618370000001</v>
      </c>
      <c r="N2981">
        <v>17.356999999999999</v>
      </c>
      <c r="O2981">
        <v>12.764749070000001</v>
      </c>
      <c r="P2981">
        <v>13.259</v>
      </c>
      <c r="Q2981" s="86">
        <v>45821</v>
      </c>
      <c r="S2981">
        <v>0.82</v>
      </c>
      <c r="T2981">
        <v>0.75</v>
      </c>
      <c r="V2981" t="s">
        <v>7205</v>
      </c>
      <c r="W2981">
        <v>6</v>
      </c>
      <c r="X2981" s="86">
        <v>45747</v>
      </c>
      <c r="Y2981">
        <v>4</v>
      </c>
      <c r="Z2981" s="86">
        <v>45747</v>
      </c>
      <c r="AA2981">
        <v>3</v>
      </c>
      <c r="AB2981">
        <v>3</v>
      </c>
      <c r="AC2981" t="s">
        <v>156</v>
      </c>
    </row>
    <row r="2982" spans="1:29" x14ac:dyDescent="0.2">
      <c r="A2982" t="s">
        <v>7206</v>
      </c>
      <c r="B2982" t="s">
        <v>7207</v>
      </c>
      <c r="C2982" t="s">
        <v>7206</v>
      </c>
      <c r="D2982" t="s">
        <v>84</v>
      </c>
      <c r="E2982" t="s">
        <v>89</v>
      </c>
      <c r="F2982" t="s">
        <v>642</v>
      </c>
      <c r="G2982" t="s">
        <v>90</v>
      </c>
      <c r="I2982" t="s">
        <v>91</v>
      </c>
      <c r="J2982" t="s">
        <v>5571</v>
      </c>
      <c r="K2982" t="s">
        <v>6046</v>
      </c>
      <c r="L2982">
        <v>18.027999999999999</v>
      </c>
      <c r="M2982">
        <v>13.62900484</v>
      </c>
      <c r="N2982">
        <v>16.835999999999999</v>
      </c>
      <c r="O2982">
        <v>11.93710901</v>
      </c>
      <c r="P2982">
        <v>13.456</v>
      </c>
      <c r="Q2982" s="86">
        <v>45821</v>
      </c>
      <c r="S2982">
        <v>0.82</v>
      </c>
      <c r="T2982">
        <v>0.75</v>
      </c>
      <c r="V2982" t="s">
        <v>7208</v>
      </c>
      <c r="W2982">
        <v>6</v>
      </c>
      <c r="X2982" s="86">
        <v>45747</v>
      </c>
      <c r="Y2982">
        <v>4</v>
      </c>
      <c r="Z2982" s="86">
        <v>45747</v>
      </c>
      <c r="AA2982">
        <v>3</v>
      </c>
      <c r="AB2982">
        <v>3</v>
      </c>
      <c r="AC2982" t="s">
        <v>156</v>
      </c>
    </row>
    <row r="2983" spans="1:29" x14ac:dyDescent="0.2">
      <c r="A2983" t="s">
        <v>7209</v>
      </c>
      <c r="B2983" t="s">
        <v>7210</v>
      </c>
      <c r="C2983" t="s">
        <v>7209</v>
      </c>
      <c r="D2983" t="s">
        <v>84</v>
      </c>
      <c r="E2983" t="s">
        <v>89</v>
      </c>
      <c r="G2983" t="s">
        <v>5307</v>
      </c>
      <c r="I2983" t="s">
        <v>118</v>
      </c>
      <c r="J2983" t="s">
        <v>5571</v>
      </c>
      <c r="L2983">
        <v>7.992</v>
      </c>
      <c r="M2983">
        <v>8.1072928609999995</v>
      </c>
      <c r="N2983">
        <v>7.8959999999999999</v>
      </c>
      <c r="O2983">
        <v>6.9884474579999996</v>
      </c>
      <c r="P2983">
        <v>4.7119999999999997</v>
      </c>
      <c r="Q2983" s="86">
        <v>45821</v>
      </c>
      <c r="S2983">
        <v>2.99</v>
      </c>
      <c r="T2983">
        <v>2.5</v>
      </c>
      <c r="W2983">
        <v>5</v>
      </c>
      <c r="X2983" s="86">
        <v>45706</v>
      </c>
      <c r="AA2983">
        <v>2</v>
      </c>
      <c r="AB2983">
        <v>3</v>
      </c>
      <c r="AC2983" t="s">
        <v>156</v>
      </c>
    </row>
    <row r="2984" spans="1:29" x14ac:dyDescent="0.2">
      <c r="A2984" t="s">
        <v>7211</v>
      </c>
      <c r="B2984" t="s">
        <v>7212</v>
      </c>
      <c r="C2984" t="s">
        <v>7211</v>
      </c>
      <c r="D2984" t="s">
        <v>84</v>
      </c>
      <c r="E2984" t="s">
        <v>89</v>
      </c>
      <c r="F2984" t="s">
        <v>642</v>
      </c>
      <c r="G2984" t="s">
        <v>5307</v>
      </c>
      <c r="I2984" t="s">
        <v>91</v>
      </c>
      <c r="J2984" t="s">
        <v>5571</v>
      </c>
      <c r="K2984" t="s">
        <v>5704</v>
      </c>
      <c r="L2984">
        <v>7.97</v>
      </c>
      <c r="M2984">
        <v>8.0905583330000006</v>
      </c>
      <c r="N2984">
        <v>7.8819999999999997</v>
      </c>
      <c r="O2984">
        <v>6.954313419</v>
      </c>
      <c r="P2984">
        <v>4.7050000000000001</v>
      </c>
      <c r="Q2984" s="86">
        <v>45821</v>
      </c>
      <c r="S2984">
        <v>3.21</v>
      </c>
      <c r="T2984">
        <v>2.5</v>
      </c>
      <c r="V2984" t="s">
        <v>7213</v>
      </c>
      <c r="W2984">
        <v>5</v>
      </c>
      <c r="X2984" s="86">
        <v>45747</v>
      </c>
      <c r="Y2984">
        <v>4</v>
      </c>
      <c r="Z2984" s="86">
        <v>45747</v>
      </c>
      <c r="AA2984">
        <v>2</v>
      </c>
      <c r="AB2984">
        <v>3</v>
      </c>
      <c r="AC2984" t="s">
        <v>156</v>
      </c>
    </row>
    <row r="2985" spans="1:29" x14ac:dyDescent="0.2">
      <c r="A2985" t="s">
        <v>7214</v>
      </c>
      <c r="B2985" t="s">
        <v>7215</v>
      </c>
      <c r="C2985" t="s">
        <v>7214</v>
      </c>
      <c r="D2985" t="s">
        <v>84</v>
      </c>
      <c r="E2985" t="s">
        <v>89</v>
      </c>
      <c r="G2985" t="s">
        <v>699</v>
      </c>
      <c r="H2985" t="s">
        <v>7216</v>
      </c>
      <c r="I2985" t="s">
        <v>118</v>
      </c>
      <c r="L2985">
        <v>8.0120000000000005</v>
      </c>
      <c r="M2985">
        <v>8.0756265210000002</v>
      </c>
      <c r="N2985">
        <v>7.8639999999999999</v>
      </c>
      <c r="O2985">
        <v>6.96249377</v>
      </c>
      <c r="P2985">
        <v>4.76</v>
      </c>
      <c r="Q2985" s="86">
        <v>45821</v>
      </c>
      <c r="W2985">
        <v>5</v>
      </c>
      <c r="X2985" s="86">
        <v>45706</v>
      </c>
      <c r="AB2985">
        <v>3</v>
      </c>
      <c r="AC2985" t="s">
        <v>156</v>
      </c>
    </row>
    <row r="2986" spans="1:29" x14ac:dyDescent="0.2">
      <c r="A2986" t="s">
        <v>7217</v>
      </c>
      <c r="B2986" t="s">
        <v>7218</v>
      </c>
      <c r="C2986" t="s">
        <v>7217</v>
      </c>
      <c r="D2986" t="s">
        <v>84</v>
      </c>
      <c r="E2986" t="s">
        <v>89</v>
      </c>
      <c r="F2986" t="s">
        <v>642</v>
      </c>
      <c r="G2986" t="s">
        <v>699</v>
      </c>
      <c r="H2986" t="s">
        <v>7216</v>
      </c>
      <c r="I2986" t="s">
        <v>91</v>
      </c>
      <c r="K2986" t="s">
        <v>5704</v>
      </c>
      <c r="L2986">
        <v>8.0180000000000007</v>
      </c>
      <c r="M2986">
        <v>8.1421750159999995</v>
      </c>
      <c r="N2986">
        <v>7.96</v>
      </c>
      <c r="O2986">
        <v>7.102557139</v>
      </c>
      <c r="P2986">
        <v>4.8680000000000003</v>
      </c>
      <c r="Q2986" s="86">
        <v>45821</v>
      </c>
      <c r="S2986">
        <v>3.08</v>
      </c>
      <c r="V2986" t="s">
        <v>7219</v>
      </c>
      <c r="W2986">
        <v>5</v>
      </c>
      <c r="X2986" s="86">
        <v>45747</v>
      </c>
      <c r="Y2986">
        <v>4</v>
      </c>
      <c r="Z2986" s="86">
        <v>45747</v>
      </c>
      <c r="AB2986">
        <v>3</v>
      </c>
      <c r="AC2986" t="s">
        <v>156</v>
      </c>
    </row>
    <row r="2987" spans="1:29" x14ac:dyDescent="0.2">
      <c r="A2987" t="s">
        <v>7220</v>
      </c>
      <c r="B2987" t="s">
        <v>7221</v>
      </c>
      <c r="C2987" t="s">
        <v>7220</v>
      </c>
      <c r="D2987" t="s">
        <v>84</v>
      </c>
      <c r="E2987" t="s">
        <v>89</v>
      </c>
      <c r="F2987" t="s">
        <v>642</v>
      </c>
      <c r="G2987" t="s">
        <v>90</v>
      </c>
      <c r="I2987" t="s">
        <v>91</v>
      </c>
      <c r="J2987" t="s">
        <v>5571</v>
      </c>
      <c r="K2987" t="s">
        <v>688</v>
      </c>
      <c r="L2987">
        <v>7.5469999999999997</v>
      </c>
      <c r="M2987">
        <v>8.1398471150000002</v>
      </c>
      <c r="N2987">
        <v>8.8010000000000002</v>
      </c>
      <c r="O2987">
        <v>5.119984917</v>
      </c>
      <c r="P2987">
        <v>3.3340000000000001</v>
      </c>
      <c r="Q2987" s="86">
        <v>45821</v>
      </c>
      <c r="S2987">
        <v>0.1</v>
      </c>
      <c r="T2987">
        <v>0.1</v>
      </c>
      <c r="V2987" t="s">
        <v>7222</v>
      </c>
      <c r="W2987">
        <v>4</v>
      </c>
      <c r="X2987" s="86">
        <v>45747</v>
      </c>
      <c r="Y2987">
        <v>3</v>
      </c>
      <c r="Z2987" s="86">
        <v>45747</v>
      </c>
      <c r="AA2987">
        <v>2</v>
      </c>
      <c r="AB2987">
        <v>3</v>
      </c>
      <c r="AC2987" t="s">
        <v>156</v>
      </c>
    </row>
    <row r="2988" spans="1:29" x14ac:dyDescent="0.2">
      <c r="A2988" t="s">
        <v>7223</v>
      </c>
      <c r="B2988" t="s">
        <v>7224</v>
      </c>
      <c r="C2988" t="s">
        <v>7223</v>
      </c>
      <c r="D2988" t="s">
        <v>84</v>
      </c>
      <c r="E2988" t="s">
        <v>89</v>
      </c>
      <c r="F2988" t="s">
        <v>642</v>
      </c>
      <c r="G2988" t="s">
        <v>90</v>
      </c>
      <c r="I2988" t="s">
        <v>91</v>
      </c>
      <c r="J2988" t="s">
        <v>5571</v>
      </c>
      <c r="K2988" t="s">
        <v>2363</v>
      </c>
      <c r="L2988">
        <v>4.7709999999999999</v>
      </c>
      <c r="M2988">
        <v>4.9151126999999999</v>
      </c>
      <c r="N2988">
        <v>5.383</v>
      </c>
      <c r="O2988">
        <v>2.9105509349999998</v>
      </c>
      <c r="P2988">
        <v>1.472</v>
      </c>
      <c r="Q2988" s="86">
        <v>45821</v>
      </c>
      <c r="S2988">
        <v>0.84</v>
      </c>
      <c r="T2988">
        <v>0.84</v>
      </c>
      <c r="V2988" t="s">
        <v>7225</v>
      </c>
      <c r="W2988">
        <v>4</v>
      </c>
      <c r="X2988" s="86">
        <v>45705</v>
      </c>
      <c r="Y2988">
        <v>3</v>
      </c>
      <c r="Z2988" s="86">
        <v>45657</v>
      </c>
      <c r="AA2988">
        <v>2</v>
      </c>
      <c r="AB2988">
        <v>3</v>
      </c>
      <c r="AC2988" t="s">
        <v>156</v>
      </c>
    </row>
    <row r="2989" spans="1:29" x14ac:dyDescent="0.2">
      <c r="A2989" t="s">
        <v>7226</v>
      </c>
      <c r="B2989" t="s">
        <v>7227</v>
      </c>
      <c r="C2989" t="s">
        <v>7226</v>
      </c>
      <c r="D2989" t="s">
        <v>84</v>
      </c>
      <c r="E2989" t="s">
        <v>89</v>
      </c>
      <c r="F2989" t="s">
        <v>642</v>
      </c>
      <c r="G2989" t="s">
        <v>90</v>
      </c>
      <c r="I2989" t="s">
        <v>91</v>
      </c>
      <c r="J2989" t="s">
        <v>5571</v>
      </c>
      <c r="K2989" t="s">
        <v>688</v>
      </c>
      <c r="L2989">
        <v>15.917999999999999</v>
      </c>
      <c r="M2989">
        <v>11.759690470000001</v>
      </c>
      <c r="N2989">
        <v>16.024000000000001</v>
      </c>
      <c r="O2989">
        <v>10.89289999</v>
      </c>
      <c r="P2989">
        <v>10.356999999999999</v>
      </c>
      <c r="Q2989" s="86">
        <v>45821</v>
      </c>
      <c r="S2989">
        <v>0.12</v>
      </c>
      <c r="T2989">
        <v>0.11</v>
      </c>
      <c r="V2989" t="s">
        <v>7228</v>
      </c>
      <c r="W2989">
        <v>6</v>
      </c>
      <c r="X2989" s="86">
        <v>45747</v>
      </c>
      <c r="Y2989">
        <v>4</v>
      </c>
      <c r="Z2989" s="86">
        <v>45747</v>
      </c>
      <c r="AA2989">
        <v>3</v>
      </c>
      <c r="AB2989">
        <v>3</v>
      </c>
      <c r="AC2989" t="s">
        <v>156</v>
      </c>
    </row>
    <row r="2990" spans="1:29" x14ac:dyDescent="0.2">
      <c r="A2990" t="s">
        <v>7229</v>
      </c>
      <c r="B2990" t="s">
        <v>7230</v>
      </c>
      <c r="C2990" t="s">
        <v>7229</v>
      </c>
      <c r="D2990" t="s">
        <v>84</v>
      </c>
      <c r="E2990" t="s">
        <v>89</v>
      </c>
      <c r="F2990" t="s">
        <v>642</v>
      </c>
      <c r="G2990" t="s">
        <v>90</v>
      </c>
      <c r="I2990" t="s">
        <v>341</v>
      </c>
      <c r="J2990" t="s">
        <v>5571</v>
      </c>
      <c r="K2990" t="s">
        <v>688</v>
      </c>
      <c r="L2990">
        <v>15.84</v>
      </c>
      <c r="M2990">
        <v>14.01795999</v>
      </c>
      <c r="N2990">
        <v>15.975</v>
      </c>
      <c r="O2990">
        <v>12.4118257</v>
      </c>
      <c r="P2990">
        <v>10.563000000000001</v>
      </c>
      <c r="Q2990" s="86">
        <v>45821</v>
      </c>
      <c r="S2990">
        <v>0.12</v>
      </c>
      <c r="T2990">
        <v>0.3</v>
      </c>
      <c r="V2990" t="s">
        <v>7231</v>
      </c>
      <c r="W2990">
        <v>6</v>
      </c>
      <c r="X2990" s="86">
        <v>45747</v>
      </c>
      <c r="Y2990">
        <v>4</v>
      </c>
      <c r="Z2990" s="86">
        <v>45747</v>
      </c>
      <c r="AA2990">
        <v>3</v>
      </c>
      <c r="AB2990">
        <v>3</v>
      </c>
      <c r="AC2990" t="s">
        <v>156</v>
      </c>
    </row>
    <row r="2991" spans="1:29" x14ac:dyDescent="0.2">
      <c r="A2991" t="s">
        <v>7232</v>
      </c>
      <c r="B2991" t="s">
        <v>7233</v>
      </c>
      <c r="C2991" t="s">
        <v>7232</v>
      </c>
      <c r="D2991" t="s">
        <v>84</v>
      </c>
      <c r="E2991" t="s">
        <v>89</v>
      </c>
      <c r="G2991" t="s">
        <v>90</v>
      </c>
      <c r="I2991" t="s">
        <v>91</v>
      </c>
      <c r="J2991" t="s">
        <v>5571</v>
      </c>
      <c r="L2991">
        <v>4.1529999999999996</v>
      </c>
      <c r="M2991">
        <v>4.5647128889999999</v>
      </c>
      <c r="N2991">
        <v>5.0410000000000004</v>
      </c>
      <c r="O2991">
        <v>1.7605020849999999</v>
      </c>
      <c r="P2991">
        <v>1.171</v>
      </c>
      <c r="Q2991" s="86">
        <v>45821</v>
      </c>
      <c r="S2991">
        <v>0.48</v>
      </c>
      <c r="T2991">
        <v>0.48</v>
      </c>
      <c r="V2991" t="s">
        <v>7234</v>
      </c>
      <c r="W2991">
        <v>4</v>
      </c>
      <c r="X2991" s="86">
        <v>45705</v>
      </c>
      <c r="Y2991">
        <v>2</v>
      </c>
      <c r="Z2991" s="86">
        <v>45657</v>
      </c>
      <c r="AA2991">
        <v>2</v>
      </c>
      <c r="AB2991">
        <v>2</v>
      </c>
      <c r="AC2991" t="s">
        <v>153</v>
      </c>
    </row>
    <row r="2992" spans="1:29" x14ac:dyDescent="0.2">
      <c r="A2992" t="s">
        <v>7235</v>
      </c>
      <c r="B2992" t="s">
        <v>7236</v>
      </c>
      <c r="C2992" t="s">
        <v>7235</v>
      </c>
      <c r="D2992" t="s">
        <v>84</v>
      </c>
      <c r="E2992" t="s">
        <v>89</v>
      </c>
      <c r="G2992" t="s">
        <v>90</v>
      </c>
      <c r="L2992">
        <v>5.6369999999999996</v>
      </c>
      <c r="M2992">
        <v>5.986430285</v>
      </c>
      <c r="N2992">
        <v>6.2750000000000004</v>
      </c>
      <c r="O2992">
        <v>4.8065097899999998</v>
      </c>
      <c r="P2992">
        <v>3.8050000000000002</v>
      </c>
      <c r="Q2992" s="86">
        <v>45821</v>
      </c>
      <c r="S2992">
        <v>1.05</v>
      </c>
      <c r="T2992">
        <v>1.05</v>
      </c>
      <c r="W2992">
        <v>4</v>
      </c>
      <c r="X2992" s="86">
        <v>45747</v>
      </c>
      <c r="Y2992">
        <v>3</v>
      </c>
      <c r="Z2992" s="86">
        <v>45747</v>
      </c>
      <c r="AB2992">
        <v>3</v>
      </c>
      <c r="AC2992" t="s">
        <v>156</v>
      </c>
    </row>
    <row r="2993" spans="1:29" x14ac:dyDescent="0.2">
      <c r="A2993" t="s">
        <v>7237</v>
      </c>
      <c r="B2993" t="s">
        <v>7238</v>
      </c>
      <c r="C2993" t="s">
        <v>7237</v>
      </c>
      <c r="D2993" t="s">
        <v>84</v>
      </c>
      <c r="E2993" t="s">
        <v>116</v>
      </c>
      <c r="G2993" t="s">
        <v>90</v>
      </c>
      <c r="I2993" t="s">
        <v>91</v>
      </c>
      <c r="J2993" t="s">
        <v>5571</v>
      </c>
      <c r="L2993">
        <v>18.861999999999998</v>
      </c>
      <c r="M2993">
        <v>19.656018960000001</v>
      </c>
      <c r="N2993">
        <v>20.082999999999998</v>
      </c>
      <c r="O2993">
        <v>21.259857530000001</v>
      </c>
      <c r="P2993">
        <v>14.718999999999999</v>
      </c>
      <c r="Q2993" s="86">
        <v>45821</v>
      </c>
      <c r="S2993">
        <v>0.2</v>
      </c>
      <c r="T2993">
        <v>0.2</v>
      </c>
      <c r="W2993">
        <v>6</v>
      </c>
      <c r="X2993" s="86">
        <v>45412</v>
      </c>
      <c r="Y2993">
        <v>5</v>
      </c>
      <c r="Z2993" s="86">
        <v>45747</v>
      </c>
      <c r="AA2993">
        <v>3</v>
      </c>
      <c r="AB2993">
        <v>3</v>
      </c>
      <c r="AC2993" t="s">
        <v>156</v>
      </c>
    </row>
    <row r="2994" spans="1:29" x14ac:dyDescent="0.2">
      <c r="A2994" t="s">
        <v>7239</v>
      </c>
      <c r="B2994" t="s">
        <v>7240</v>
      </c>
      <c r="C2994" t="s">
        <v>7239</v>
      </c>
      <c r="D2994" t="s">
        <v>84</v>
      </c>
      <c r="E2994" t="s">
        <v>116</v>
      </c>
      <c r="F2994" t="s">
        <v>117</v>
      </c>
      <c r="G2994" t="s">
        <v>90</v>
      </c>
      <c r="I2994" t="s">
        <v>91</v>
      </c>
      <c r="J2994" t="s">
        <v>5571</v>
      </c>
      <c r="K2994" t="s">
        <v>688</v>
      </c>
      <c r="L2994">
        <v>17.114000000000001</v>
      </c>
      <c r="M2994">
        <v>17.40482871</v>
      </c>
      <c r="N2994">
        <v>17.317</v>
      </c>
      <c r="O2994">
        <v>13.266823049999999</v>
      </c>
      <c r="P2994">
        <v>11.831</v>
      </c>
      <c r="Q2994" s="86">
        <v>45821</v>
      </c>
      <c r="S2994">
        <v>0.2</v>
      </c>
      <c r="T2994">
        <v>0.2</v>
      </c>
      <c r="V2994" t="s">
        <v>7241</v>
      </c>
      <c r="W2994">
        <v>6</v>
      </c>
      <c r="X2994" s="86">
        <v>45716</v>
      </c>
      <c r="Y2994">
        <v>5</v>
      </c>
      <c r="Z2994" s="86">
        <v>45747</v>
      </c>
      <c r="AA2994">
        <v>4</v>
      </c>
      <c r="AB2994">
        <v>3</v>
      </c>
      <c r="AC2994" t="s">
        <v>156</v>
      </c>
    </row>
    <row r="2995" spans="1:29" x14ac:dyDescent="0.2">
      <c r="A2995" t="s">
        <v>7242</v>
      </c>
      <c r="B2995" t="s">
        <v>7243</v>
      </c>
      <c r="C2995" t="s">
        <v>7242</v>
      </c>
      <c r="D2995" t="s">
        <v>84</v>
      </c>
      <c r="E2995" t="s">
        <v>116</v>
      </c>
      <c r="F2995" t="s">
        <v>117</v>
      </c>
      <c r="G2995" t="s">
        <v>90</v>
      </c>
      <c r="I2995" t="s">
        <v>91</v>
      </c>
      <c r="J2995" t="s">
        <v>5571</v>
      </c>
      <c r="K2995" t="s">
        <v>688</v>
      </c>
      <c r="L2995">
        <v>18.059999999999999</v>
      </c>
      <c r="M2995">
        <v>17.772411349999999</v>
      </c>
      <c r="N2995">
        <v>19.355</v>
      </c>
      <c r="O2995">
        <v>15.544881289999999</v>
      </c>
      <c r="P2995">
        <v>13.726000000000001</v>
      </c>
      <c r="Q2995" s="86">
        <v>45821</v>
      </c>
      <c r="S2995">
        <v>0.2</v>
      </c>
      <c r="T2995">
        <v>0.2</v>
      </c>
      <c r="V2995" t="s">
        <v>7244</v>
      </c>
      <c r="W2995">
        <v>6</v>
      </c>
      <c r="X2995" s="86">
        <v>45747</v>
      </c>
      <c r="Y2995">
        <v>5</v>
      </c>
      <c r="Z2995" s="86">
        <v>45747</v>
      </c>
      <c r="AA2995">
        <v>4</v>
      </c>
      <c r="AB2995">
        <v>3</v>
      </c>
      <c r="AC2995" t="s">
        <v>156</v>
      </c>
    </row>
    <row r="2996" spans="1:29" x14ac:dyDescent="0.2">
      <c r="A2996" t="s">
        <v>7245</v>
      </c>
      <c r="B2996" t="s">
        <v>7246</v>
      </c>
      <c r="C2996" t="s">
        <v>7245</v>
      </c>
      <c r="D2996" t="s">
        <v>84</v>
      </c>
      <c r="E2996" t="s">
        <v>116</v>
      </c>
      <c r="G2996" t="s">
        <v>90</v>
      </c>
      <c r="L2996">
        <v>18.190999999999999</v>
      </c>
      <c r="M2996">
        <v>18.292743269999999</v>
      </c>
      <c r="N2996">
        <v>17.356000000000002</v>
      </c>
      <c r="O2996">
        <v>15.91302282</v>
      </c>
      <c r="P2996">
        <v>14.597</v>
      </c>
      <c r="Q2996" s="86">
        <v>45821</v>
      </c>
      <c r="S2996">
        <v>0.2</v>
      </c>
      <c r="W2996">
        <v>6</v>
      </c>
      <c r="X2996" s="86">
        <v>45747</v>
      </c>
      <c r="Y2996">
        <v>5</v>
      </c>
      <c r="Z2996" s="86">
        <v>45747</v>
      </c>
      <c r="AB2996">
        <v>3</v>
      </c>
      <c r="AC2996" t="s">
        <v>156</v>
      </c>
    </row>
    <row r="2997" spans="1:29" x14ac:dyDescent="0.2">
      <c r="A2997" t="s">
        <v>7247</v>
      </c>
      <c r="B2997" t="s">
        <v>7248</v>
      </c>
      <c r="C2997" t="s">
        <v>7247</v>
      </c>
      <c r="D2997" t="s">
        <v>84</v>
      </c>
      <c r="E2997" t="s">
        <v>116</v>
      </c>
      <c r="F2997" t="s">
        <v>117</v>
      </c>
      <c r="G2997" t="s">
        <v>90</v>
      </c>
      <c r="I2997" t="s">
        <v>118</v>
      </c>
      <c r="J2997" t="s">
        <v>5571</v>
      </c>
      <c r="K2997" t="s">
        <v>688</v>
      </c>
      <c r="L2997">
        <v>28.859000000000002</v>
      </c>
      <c r="M2997">
        <v>27.840590550000002</v>
      </c>
      <c r="N2997">
        <v>31.346</v>
      </c>
      <c r="O2997">
        <v>27.423821400000001</v>
      </c>
      <c r="P2997">
        <v>25.707000000000001</v>
      </c>
      <c r="Q2997" s="86">
        <v>45821</v>
      </c>
      <c r="S2997">
        <v>0.35</v>
      </c>
      <c r="T2997">
        <v>0.35</v>
      </c>
      <c r="V2997" t="s">
        <v>7249</v>
      </c>
      <c r="W2997">
        <v>7</v>
      </c>
      <c r="X2997" s="86">
        <v>45535</v>
      </c>
      <c r="Y2997">
        <v>6</v>
      </c>
      <c r="Z2997" s="86">
        <v>45747</v>
      </c>
      <c r="AA2997">
        <v>4</v>
      </c>
      <c r="AB2997">
        <v>4</v>
      </c>
      <c r="AC2997" t="s">
        <v>127</v>
      </c>
    </row>
    <row r="2998" spans="1:29" x14ac:dyDescent="0.2">
      <c r="A2998" t="s">
        <v>7250</v>
      </c>
      <c r="B2998" t="s">
        <v>7251</v>
      </c>
      <c r="C2998" t="s">
        <v>7250</v>
      </c>
      <c r="D2998" t="s">
        <v>84</v>
      </c>
      <c r="E2998" t="s">
        <v>116</v>
      </c>
      <c r="F2998" t="s">
        <v>117</v>
      </c>
      <c r="G2998" t="s">
        <v>90</v>
      </c>
      <c r="I2998" t="s">
        <v>91</v>
      </c>
      <c r="J2998" t="s">
        <v>5571</v>
      </c>
      <c r="K2998" t="s">
        <v>688</v>
      </c>
      <c r="L2998">
        <v>20.619</v>
      </c>
      <c r="M2998">
        <v>14.51283053</v>
      </c>
      <c r="N2998">
        <v>20.738</v>
      </c>
      <c r="O2998">
        <v>11.90644271</v>
      </c>
      <c r="P2998">
        <v>12.11</v>
      </c>
      <c r="Q2998" s="86">
        <v>45821</v>
      </c>
      <c r="S2998">
        <v>0.3</v>
      </c>
      <c r="T2998">
        <v>0.3</v>
      </c>
      <c r="V2998" t="s">
        <v>7252</v>
      </c>
      <c r="W2998">
        <v>6</v>
      </c>
      <c r="X2998" s="86">
        <v>45747</v>
      </c>
      <c r="Y2998">
        <v>4</v>
      </c>
      <c r="Z2998" s="86">
        <v>45747</v>
      </c>
      <c r="AA2998">
        <v>3</v>
      </c>
      <c r="AB2998">
        <v>3</v>
      </c>
      <c r="AC2998" t="s">
        <v>156</v>
      </c>
    </row>
    <row r="2999" spans="1:29" x14ac:dyDescent="0.2">
      <c r="A2999" t="s">
        <v>7253</v>
      </c>
      <c r="B2999" t="s">
        <v>7254</v>
      </c>
      <c r="C2999" t="s">
        <v>7253</v>
      </c>
      <c r="D2999" t="s">
        <v>84</v>
      </c>
      <c r="E2999" t="s">
        <v>116</v>
      </c>
      <c r="G2999" t="s">
        <v>90</v>
      </c>
      <c r="M2999">
        <v>36.059917480000003</v>
      </c>
      <c r="O2999">
        <v>28.814693559999998</v>
      </c>
      <c r="Q2999" s="86">
        <v>45618</v>
      </c>
      <c r="AB2999">
        <v>5</v>
      </c>
      <c r="AC2999" t="s">
        <v>86</v>
      </c>
    </row>
    <row r="3000" spans="1:29" x14ac:dyDescent="0.2">
      <c r="A3000" t="s">
        <v>7255</v>
      </c>
      <c r="B3000" t="s">
        <v>7256</v>
      </c>
      <c r="C3000" t="s">
        <v>7255</v>
      </c>
      <c r="D3000" t="s">
        <v>84</v>
      </c>
      <c r="E3000" t="s">
        <v>89</v>
      </c>
      <c r="F3000" t="s">
        <v>642</v>
      </c>
      <c r="G3000" t="s">
        <v>90</v>
      </c>
      <c r="I3000" t="s">
        <v>91</v>
      </c>
      <c r="J3000" t="s">
        <v>5571</v>
      </c>
      <c r="K3000" t="s">
        <v>7257</v>
      </c>
      <c r="L3000">
        <v>6.0030000000000001</v>
      </c>
      <c r="M3000">
        <v>6.3271154090000001</v>
      </c>
      <c r="N3000">
        <v>6.2930000000000001</v>
      </c>
      <c r="O3000">
        <v>5.6094311750000001</v>
      </c>
      <c r="P3000">
        <v>6.9909999999999997</v>
      </c>
      <c r="Q3000" s="86">
        <v>45821</v>
      </c>
      <c r="S3000">
        <v>0.8</v>
      </c>
      <c r="T3000">
        <v>0.6</v>
      </c>
      <c r="V3000" t="s">
        <v>7258</v>
      </c>
      <c r="W3000">
        <v>4</v>
      </c>
      <c r="X3000" s="86">
        <v>45747</v>
      </c>
      <c r="Y3000">
        <v>3</v>
      </c>
      <c r="Z3000" s="86">
        <v>45747</v>
      </c>
      <c r="AA3000">
        <v>2</v>
      </c>
      <c r="AB3000">
        <v>3</v>
      </c>
      <c r="AC3000" t="s">
        <v>156</v>
      </c>
    </row>
    <row r="3001" spans="1:29" x14ac:dyDescent="0.2">
      <c r="A3001" t="s">
        <v>7259</v>
      </c>
      <c r="B3001" t="s">
        <v>7260</v>
      </c>
      <c r="C3001" t="s">
        <v>7259</v>
      </c>
      <c r="D3001" t="s">
        <v>84</v>
      </c>
      <c r="E3001" t="s">
        <v>89</v>
      </c>
      <c r="G3001" t="s">
        <v>90</v>
      </c>
      <c r="H3001" t="s">
        <v>196</v>
      </c>
      <c r="I3001" t="s">
        <v>91</v>
      </c>
      <c r="L3001">
        <v>4.266</v>
      </c>
      <c r="M3001">
        <v>4.5139485480000001</v>
      </c>
      <c r="N3001">
        <v>4.8959999999999999</v>
      </c>
      <c r="O3001">
        <v>2.28167601</v>
      </c>
      <c r="P3001">
        <v>1.524</v>
      </c>
      <c r="Q3001" s="86">
        <v>45821</v>
      </c>
      <c r="S3001">
        <v>0.64</v>
      </c>
      <c r="W3001">
        <v>4</v>
      </c>
      <c r="X3001" s="86">
        <v>45698</v>
      </c>
      <c r="Y3001">
        <v>3</v>
      </c>
      <c r="Z3001" s="86">
        <v>45657</v>
      </c>
      <c r="AB3001">
        <v>3</v>
      </c>
      <c r="AC3001" t="s">
        <v>156</v>
      </c>
    </row>
    <row r="3002" spans="1:29" x14ac:dyDescent="0.2">
      <c r="A3002" t="s">
        <v>7261</v>
      </c>
      <c r="B3002" t="s">
        <v>7262</v>
      </c>
      <c r="C3002" t="s">
        <v>7261</v>
      </c>
      <c r="D3002" t="s">
        <v>84</v>
      </c>
      <c r="E3002" t="s">
        <v>89</v>
      </c>
      <c r="G3002" t="s">
        <v>90</v>
      </c>
      <c r="I3002" t="s">
        <v>91</v>
      </c>
      <c r="L3002">
        <v>4.2690000000000001</v>
      </c>
      <c r="M3002">
        <v>4.5192397240000002</v>
      </c>
      <c r="N3002">
        <v>4.9009999999999998</v>
      </c>
      <c r="O3002">
        <v>2.289892569</v>
      </c>
      <c r="P3002">
        <v>1.5369999999999999</v>
      </c>
      <c r="Q3002" s="86">
        <v>45821</v>
      </c>
      <c r="S3002">
        <v>0.64</v>
      </c>
      <c r="W3002">
        <v>4</v>
      </c>
      <c r="X3002" s="86">
        <v>45698</v>
      </c>
      <c r="Y3002">
        <v>3</v>
      </c>
      <c r="Z3002" s="86">
        <v>45657</v>
      </c>
      <c r="AB3002">
        <v>3</v>
      </c>
      <c r="AC3002" t="s">
        <v>156</v>
      </c>
    </row>
    <row r="3003" spans="1:29" x14ac:dyDescent="0.2">
      <c r="A3003" t="s">
        <v>7263</v>
      </c>
      <c r="B3003" t="s">
        <v>7264</v>
      </c>
      <c r="C3003" t="s">
        <v>7263</v>
      </c>
      <c r="D3003" t="s">
        <v>84</v>
      </c>
      <c r="E3003" t="s">
        <v>116</v>
      </c>
      <c r="G3003" t="s">
        <v>90</v>
      </c>
      <c r="H3003" t="s">
        <v>196</v>
      </c>
      <c r="L3003">
        <v>11.477</v>
      </c>
      <c r="M3003">
        <v>12.0669962</v>
      </c>
      <c r="N3003">
        <v>11.153</v>
      </c>
      <c r="O3003">
        <v>11.71491687</v>
      </c>
      <c r="P3003">
        <v>8.343</v>
      </c>
      <c r="Q3003" s="86">
        <v>45761</v>
      </c>
      <c r="S3003">
        <v>0.2</v>
      </c>
      <c r="W3003">
        <v>6</v>
      </c>
      <c r="X3003" s="86">
        <v>45382</v>
      </c>
      <c r="Y3003">
        <v>4</v>
      </c>
      <c r="Z3003" s="86">
        <v>45747</v>
      </c>
      <c r="AB3003">
        <v>3</v>
      </c>
      <c r="AC3003" t="s">
        <v>156</v>
      </c>
    </row>
    <row r="3004" spans="1:29" x14ac:dyDescent="0.2">
      <c r="A3004" t="s">
        <v>7265</v>
      </c>
      <c r="B3004" t="s">
        <v>7266</v>
      </c>
      <c r="C3004" t="s">
        <v>7265</v>
      </c>
      <c r="D3004" t="s">
        <v>84</v>
      </c>
      <c r="E3004" t="s">
        <v>89</v>
      </c>
      <c r="F3004" t="s">
        <v>117</v>
      </c>
      <c r="G3004" t="s">
        <v>90</v>
      </c>
      <c r="I3004" t="s">
        <v>91</v>
      </c>
      <c r="J3004" t="s">
        <v>5571</v>
      </c>
      <c r="K3004" t="s">
        <v>688</v>
      </c>
      <c r="L3004">
        <v>6.5049999999999999</v>
      </c>
      <c r="M3004">
        <v>7.1287116529999999</v>
      </c>
      <c r="N3004">
        <v>7.39</v>
      </c>
      <c r="O3004">
        <v>5.1627252700000001</v>
      </c>
      <c r="P3004">
        <v>3.9369999999999998</v>
      </c>
      <c r="Q3004" s="86">
        <v>45821</v>
      </c>
      <c r="R3004">
        <v>3</v>
      </c>
      <c r="S3004">
        <v>0.22</v>
      </c>
      <c r="V3004" t="s">
        <v>7267</v>
      </c>
      <c r="W3004">
        <v>4</v>
      </c>
      <c r="X3004" s="86">
        <v>45747</v>
      </c>
      <c r="Y3004">
        <v>3</v>
      </c>
      <c r="Z3004" s="86">
        <v>45747</v>
      </c>
      <c r="AA3004">
        <v>2</v>
      </c>
      <c r="AB3004">
        <v>3</v>
      </c>
      <c r="AC3004" t="s">
        <v>156</v>
      </c>
    </row>
    <row r="3005" spans="1:29" x14ac:dyDescent="0.2">
      <c r="A3005" t="s">
        <v>7268</v>
      </c>
      <c r="B3005" t="s">
        <v>7269</v>
      </c>
      <c r="C3005" t="s">
        <v>7268</v>
      </c>
      <c r="D3005" t="s">
        <v>84</v>
      </c>
      <c r="E3005" t="s">
        <v>89</v>
      </c>
      <c r="G3005" t="s">
        <v>90</v>
      </c>
      <c r="H3005" t="s">
        <v>2245</v>
      </c>
      <c r="I3005" t="s">
        <v>91</v>
      </c>
      <c r="L3005">
        <v>11.358000000000001</v>
      </c>
      <c r="M3005">
        <v>11.15422225</v>
      </c>
      <c r="N3005">
        <v>10.561</v>
      </c>
      <c r="O3005">
        <v>9.9063419390000007</v>
      </c>
      <c r="P3005">
        <v>9.4700000000000006</v>
      </c>
      <c r="Q3005" s="86">
        <v>45821</v>
      </c>
      <c r="S3005">
        <v>0.51</v>
      </c>
      <c r="W3005">
        <v>7</v>
      </c>
      <c r="X3005" s="86">
        <v>45747</v>
      </c>
      <c r="Y3005">
        <v>3</v>
      </c>
      <c r="Z3005" s="86">
        <v>45747</v>
      </c>
      <c r="AB3005">
        <v>3</v>
      </c>
      <c r="AC3005" t="s">
        <v>156</v>
      </c>
    </row>
    <row r="3006" spans="1:29" x14ac:dyDescent="0.2">
      <c r="A3006" t="s">
        <v>7270</v>
      </c>
      <c r="B3006" t="s">
        <v>7271</v>
      </c>
      <c r="C3006" t="s">
        <v>7270</v>
      </c>
      <c r="D3006" t="s">
        <v>84</v>
      </c>
      <c r="E3006" t="s">
        <v>89</v>
      </c>
      <c r="F3006" t="s">
        <v>642</v>
      </c>
      <c r="G3006" t="s">
        <v>699</v>
      </c>
      <c r="I3006" t="s">
        <v>91</v>
      </c>
      <c r="J3006" t="s">
        <v>5571</v>
      </c>
      <c r="K3006" t="s">
        <v>6168</v>
      </c>
      <c r="L3006">
        <v>6.27</v>
      </c>
      <c r="M3006">
        <v>6.0931729150000002</v>
      </c>
      <c r="N3006">
        <v>5.766</v>
      </c>
      <c r="O3006">
        <v>5.0374076910000003</v>
      </c>
      <c r="P3006">
        <v>5.0410000000000004</v>
      </c>
      <c r="Q3006" s="86">
        <v>45821</v>
      </c>
      <c r="S3006">
        <v>2.35</v>
      </c>
      <c r="T3006">
        <v>0.45</v>
      </c>
      <c r="V3006" t="s">
        <v>7272</v>
      </c>
      <c r="W3006">
        <v>4</v>
      </c>
      <c r="X3006" s="86">
        <v>45289</v>
      </c>
      <c r="Y3006">
        <v>3</v>
      </c>
      <c r="Z3006" s="86">
        <v>45747</v>
      </c>
      <c r="AA3006">
        <v>3</v>
      </c>
      <c r="AB3006">
        <v>3</v>
      </c>
      <c r="AC3006" t="s">
        <v>156</v>
      </c>
    </row>
    <row r="3007" spans="1:29" x14ac:dyDescent="0.2">
      <c r="A3007" t="s">
        <v>7273</v>
      </c>
      <c r="B3007" t="s">
        <v>7274</v>
      </c>
      <c r="C3007" t="s">
        <v>7273</v>
      </c>
      <c r="D3007" t="s">
        <v>84</v>
      </c>
      <c r="E3007" t="s">
        <v>89</v>
      </c>
      <c r="F3007" t="s">
        <v>642</v>
      </c>
      <c r="G3007" t="s">
        <v>5307</v>
      </c>
      <c r="I3007" t="s">
        <v>91</v>
      </c>
      <c r="J3007" t="s">
        <v>5571</v>
      </c>
      <c r="K3007" t="s">
        <v>6168</v>
      </c>
      <c r="L3007">
        <v>7.7350000000000003</v>
      </c>
      <c r="M3007">
        <v>7.5944229090000004</v>
      </c>
      <c r="N3007">
        <v>7.2480000000000002</v>
      </c>
      <c r="O3007">
        <v>6.7112785649999998</v>
      </c>
      <c r="P3007">
        <v>7.4249999999999998</v>
      </c>
      <c r="Q3007" s="86">
        <v>45821</v>
      </c>
      <c r="S3007">
        <v>2.4</v>
      </c>
      <c r="T3007">
        <v>0.45</v>
      </c>
      <c r="V3007" t="s">
        <v>7275</v>
      </c>
      <c r="W3007">
        <v>5</v>
      </c>
      <c r="X3007" s="86">
        <v>45289</v>
      </c>
      <c r="Y3007">
        <v>3</v>
      </c>
      <c r="Z3007" s="86">
        <v>45747</v>
      </c>
      <c r="AA3007">
        <v>3</v>
      </c>
      <c r="AB3007">
        <v>3</v>
      </c>
      <c r="AC3007" t="s">
        <v>156</v>
      </c>
    </row>
    <row r="3008" spans="1:29" x14ac:dyDescent="0.2">
      <c r="A3008" t="s">
        <v>7276</v>
      </c>
      <c r="B3008" t="s">
        <v>7277</v>
      </c>
      <c r="C3008" t="s">
        <v>7276</v>
      </c>
      <c r="D3008" t="s">
        <v>84</v>
      </c>
      <c r="E3008" t="s">
        <v>89</v>
      </c>
      <c r="F3008" t="s">
        <v>642</v>
      </c>
      <c r="G3008" t="s">
        <v>699</v>
      </c>
      <c r="I3008" t="s">
        <v>91</v>
      </c>
      <c r="J3008" t="s">
        <v>5571</v>
      </c>
      <c r="K3008" t="s">
        <v>6168</v>
      </c>
      <c r="L3008">
        <v>9.093</v>
      </c>
      <c r="M3008">
        <v>8.9500704750000004</v>
      </c>
      <c r="N3008">
        <v>8.7439999999999998</v>
      </c>
      <c r="O3008">
        <v>8.4083972540000005</v>
      </c>
      <c r="P3008">
        <v>9.6880000000000006</v>
      </c>
      <c r="Q3008" s="86">
        <v>45821</v>
      </c>
      <c r="S3008">
        <v>2.42</v>
      </c>
      <c r="T3008">
        <v>0.45</v>
      </c>
      <c r="V3008" t="s">
        <v>7278</v>
      </c>
      <c r="W3008">
        <v>5</v>
      </c>
      <c r="X3008" s="86">
        <v>45289</v>
      </c>
      <c r="Y3008">
        <v>3</v>
      </c>
      <c r="Z3008" s="86">
        <v>45747</v>
      </c>
      <c r="AA3008">
        <v>3</v>
      </c>
      <c r="AB3008">
        <v>3</v>
      </c>
      <c r="AC3008" t="s">
        <v>156</v>
      </c>
    </row>
    <row r="3009" spans="1:29" x14ac:dyDescent="0.2">
      <c r="A3009" t="s">
        <v>7279</v>
      </c>
      <c r="B3009" t="s">
        <v>7280</v>
      </c>
      <c r="C3009" t="s">
        <v>7279</v>
      </c>
      <c r="D3009" t="s">
        <v>84</v>
      </c>
      <c r="E3009" t="s">
        <v>89</v>
      </c>
      <c r="F3009" t="s">
        <v>642</v>
      </c>
      <c r="G3009" t="s">
        <v>90</v>
      </c>
      <c r="I3009" t="s">
        <v>91</v>
      </c>
      <c r="J3009" t="s">
        <v>5571</v>
      </c>
      <c r="K3009" t="s">
        <v>6168</v>
      </c>
      <c r="L3009">
        <v>7.734</v>
      </c>
      <c r="M3009">
        <v>7.5944889230000001</v>
      </c>
      <c r="N3009">
        <v>7.2480000000000002</v>
      </c>
      <c r="O3009">
        <v>6.70965319</v>
      </c>
      <c r="P3009">
        <v>7.4260000000000002</v>
      </c>
      <c r="Q3009" s="86">
        <v>45821</v>
      </c>
      <c r="S3009">
        <v>2.4</v>
      </c>
      <c r="T3009">
        <v>0.45</v>
      </c>
      <c r="V3009" t="s">
        <v>7281</v>
      </c>
      <c r="W3009">
        <v>5</v>
      </c>
      <c r="X3009" s="86">
        <v>45289</v>
      </c>
      <c r="Y3009">
        <v>3</v>
      </c>
      <c r="Z3009" s="86">
        <v>45747</v>
      </c>
      <c r="AA3009">
        <v>2</v>
      </c>
      <c r="AB3009">
        <v>3</v>
      </c>
      <c r="AC3009" t="s">
        <v>156</v>
      </c>
    </row>
    <row r="3010" spans="1:29" x14ac:dyDescent="0.2">
      <c r="A3010" t="s">
        <v>7282</v>
      </c>
      <c r="B3010" t="s">
        <v>7283</v>
      </c>
      <c r="C3010" t="s">
        <v>7282</v>
      </c>
      <c r="D3010" t="s">
        <v>84</v>
      </c>
      <c r="E3010" t="s">
        <v>89</v>
      </c>
      <c r="G3010" t="s">
        <v>90</v>
      </c>
      <c r="H3010" t="s">
        <v>196</v>
      </c>
      <c r="I3010" t="s">
        <v>91</v>
      </c>
      <c r="L3010">
        <v>5.5510000000000002</v>
      </c>
      <c r="M3010">
        <v>6.1464814419999998</v>
      </c>
      <c r="N3010">
        <v>6.2720000000000002</v>
      </c>
      <c r="O3010">
        <v>5.4584265399999996</v>
      </c>
      <c r="P3010">
        <v>4.8959999999999999</v>
      </c>
      <c r="Q3010" s="86">
        <v>45821</v>
      </c>
      <c r="S3010">
        <v>0.12</v>
      </c>
      <c r="W3010">
        <v>4</v>
      </c>
      <c r="X3010" s="86">
        <v>45707</v>
      </c>
      <c r="Y3010">
        <v>3</v>
      </c>
      <c r="Z3010" s="86">
        <v>45688</v>
      </c>
      <c r="AB3010">
        <v>3</v>
      </c>
      <c r="AC3010" t="s">
        <v>156</v>
      </c>
    </row>
    <row r="3011" spans="1:29" x14ac:dyDescent="0.2">
      <c r="A3011" t="s">
        <v>7284</v>
      </c>
      <c r="B3011" t="s">
        <v>7285</v>
      </c>
      <c r="C3011" t="s">
        <v>7284</v>
      </c>
      <c r="D3011" t="s">
        <v>84</v>
      </c>
      <c r="E3011" t="s">
        <v>89</v>
      </c>
      <c r="G3011" t="s">
        <v>90</v>
      </c>
      <c r="I3011" t="s">
        <v>91</v>
      </c>
      <c r="L3011">
        <v>5.4729999999999999</v>
      </c>
      <c r="M3011">
        <v>5.6661779929999998</v>
      </c>
      <c r="N3011">
        <v>6.2720000000000002</v>
      </c>
      <c r="O3011">
        <v>4.8228705400000003</v>
      </c>
      <c r="P3011">
        <v>4.0039999999999996</v>
      </c>
      <c r="Q3011" s="86">
        <v>45821</v>
      </c>
      <c r="S3011">
        <v>1.3</v>
      </c>
      <c r="W3011">
        <v>4</v>
      </c>
      <c r="X3011" s="86">
        <v>45706</v>
      </c>
      <c r="Y3011">
        <v>3</v>
      </c>
      <c r="Z3011" s="86">
        <v>45657</v>
      </c>
      <c r="AB3011">
        <v>3</v>
      </c>
      <c r="AC3011" t="s">
        <v>156</v>
      </c>
    </row>
    <row r="3012" spans="1:29" x14ac:dyDescent="0.2">
      <c r="A3012" t="s">
        <v>7286</v>
      </c>
      <c r="B3012" t="s">
        <v>7287</v>
      </c>
      <c r="C3012" t="s">
        <v>7286</v>
      </c>
      <c r="D3012" t="s">
        <v>84</v>
      </c>
      <c r="E3012" t="s">
        <v>89</v>
      </c>
      <c r="G3012" t="s">
        <v>90</v>
      </c>
      <c r="I3012" t="s">
        <v>91</v>
      </c>
      <c r="J3012" t="s">
        <v>5571</v>
      </c>
      <c r="L3012">
        <v>7.5590000000000002</v>
      </c>
      <c r="M3012">
        <v>7.0876297199999998</v>
      </c>
      <c r="N3012">
        <v>7.7830000000000004</v>
      </c>
      <c r="O3012">
        <v>6.9653505679999999</v>
      </c>
      <c r="P3012">
        <v>6.8739999999999997</v>
      </c>
      <c r="Q3012" s="86">
        <v>45821</v>
      </c>
      <c r="R3012">
        <v>5</v>
      </c>
      <c r="S3012">
        <v>1.35</v>
      </c>
      <c r="V3012" t="s">
        <v>7288</v>
      </c>
      <c r="W3012">
        <v>5</v>
      </c>
      <c r="X3012" s="86">
        <v>45706</v>
      </c>
      <c r="Y3012">
        <v>3</v>
      </c>
      <c r="Z3012" s="86">
        <v>45657</v>
      </c>
      <c r="AA3012">
        <v>3</v>
      </c>
      <c r="AB3012">
        <v>3</v>
      </c>
      <c r="AC3012" t="s">
        <v>156</v>
      </c>
    </row>
    <row r="3013" spans="1:29" x14ac:dyDescent="0.2">
      <c r="A3013" t="s">
        <v>7289</v>
      </c>
      <c r="B3013" t="s">
        <v>7290</v>
      </c>
      <c r="C3013" t="s">
        <v>7289</v>
      </c>
      <c r="D3013" t="s">
        <v>84</v>
      </c>
      <c r="E3013" t="s">
        <v>89</v>
      </c>
      <c r="F3013" t="s">
        <v>642</v>
      </c>
      <c r="G3013" t="s">
        <v>90</v>
      </c>
      <c r="I3013" t="s">
        <v>91</v>
      </c>
      <c r="J3013" t="s">
        <v>5571</v>
      </c>
      <c r="K3013" t="s">
        <v>1384</v>
      </c>
      <c r="L3013">
        <v>6.2889999999999997</v>
      </c>
      <c r="M3013">
        <v>6.1868225140000002</v>
      </c>
      <c r="N3013">
        <v>6.8529999999999998</v>
      </c>
      <c r="O3013">
        <v>5.7754290490000004</v>
      </c>
      <c r="P3013">
        <v>5.242</v>
      </c>
      <c r="Q3013" s="86">
        <v>45821</v>
      </c>
      <c r="S3013">
        <v>1.29</v>
      </c>
      <c r="V3013" t="s">
        <v>7291</v>
      </c>
      <c r="W3013">
        <v>4</v>
      </c>
      <c r="X3013" s="86">
        <v>45706</v>
      </c>
      <c r="Y3013">
        <v>3</v>
      </c>
      <c r="Z3013" s="86">
        <v>45657</v>
      </c>
      <c r="AA3013">
        <v>2</v>
      </c>
      <c r="AB3013">
        <v>3</v>
      </c>
      <c r="AC3013" t="s">
        <v>156</v>
      </c>
    </row>
    <row r="3014" spans="1:29" x14ac:dyDescent="0.2">
      <c r="A3014" t="s">
        <v>7292</v>
      </c>
      <c r="B3014" t="s">
        <v>7293</v>
      </c>
      <c r="C3014" t="s">
        <v>7292</v>
      </c>
      <c r="D3014" t="s">
        <v>84</v>
      </c>
      <c r="E3014" t="s">
        <v>116</v>
      </c>
      <c r="F3014" t="s">
        <v>117</v>
      </c>
      <c r="G3014" t="s">
        <v>90</v>
      </c>
      <c r="I3014" t="s">
        <v>91</v>
      </c>
      <c r="J3014" t="s">
        <v>5571</v>
      </c>
      <c r="K3014" t="s">
        <v>1716</v>
      </c>
      <c r="L3014">
        <v>14.061</v>
      </c>
      <c r="M3014">
        <v>14.907086639999999</v>
      </c>
      <c r="N3014">
        <v>12.625999999999999</v>
      </c>
      <c r="O3014">
        <v>11.256864759999999</v>
      </c>
      <c r="P3014">
        <v>10.551</v>
      </c>
      <c r="Q3014" s="86">
        <v>45821</v>
      </c>
      <c r="S3014">
        <v>0.19</v>
      </c>
      <c r="T3014">
        <v>0.19</v>
      </c>
      <c r="V3014" t="s">
        <v>7294</v>
      </c>
      <c r="W3014">
        <v>6</v>
      </c>
      <c r="X3014" s="86">
        <v>45473</v>
      </c>
      <c r="Y3014">
        <v>4</v>
      </c>
      <c r="Z3014" s="86">
        <v>45777</v>
      </c>
      <c r="AA3014">
        <v>3</v>
      </c>
      <c r="AB3014">
        <v>3</v>
      </c>
      <c r="AC3014" t="s">
        <v>156</v>
      </c>
    </row>
    <row r="3015" spans="1:29" x14ac:dyDescent="0.2">
      <c r="A3015" t="s">
        <v>17195</v>
      </c>
      <c r="B3015" t="s">
        <v>17196</v>
      </c>
      <c r="C3015" t="s">
        <v>17195</v>
      </c>
      <c r="D3015" t="s">
        <v>84</v>
      </c>
      <c r="E3015" t="s">
        <v>89</v>
      </c>
      <c r="G3015" t="s">
        <v>699</v>
      </c>
      <c r="H3015" t="s">
        <v>17197</v>
      </c>
      <c r="I3015" t="s">
        <v>623</v>
      </c>
      <c r="L3015">
        <v>14.372</v>
      </c>
      <c r="M3015">
        <v>14.913009020000001</v>
      </c>
      <c r="N3015">
        <v>13.824</v>
      </c>
      <c r="O3015">
        <v>13.189103640000001</v>
      </c>
      <c r="P3015">
        <v>10.734999999999999</v>
      </c>
      <c r="Q3015" s="86">
        <v>45821</v>
      </c>
      <c r="S3015">
        <v>0.78</v>
      </c>
      <c r="W3015">
        <v>6</v>
      </c>
      <c r="X3015" s="86">
        <v>45705</v>
      </c>
      <c r="Y3015">
        <v>4</v>
      </c>
      <c r="Z3015" s="86">
        <v>45596</v>
      </c>
      <c r="AB3015">
        <v>3</v>
      </c>
      <c r="AC3015" t="s">
        <v>156</v>
      </c>
    </row>
    <row r="3016" spans="1:29" x14ac:dyDescent="0.2">
      <c r="A3016" t="s">
        <v>7295</v>
      </c>
      <c r="B3016" t="s">
        <v>7296</v>
      </c>
      <c r="C3016" t="s">
        <v>7295</v>
      </c>
      <c r="D3016" t="s">
        <v>84</v>
      </c>
      <c r="E3016" t="s">
        <v>89</v>
      </c>
      <c r="F3016" t="s">
        <v>642</v>
      </c>
      <c r="G3016" t="s">
        <v>294</v>
      </c>
      <c r="H3016" t="s">
        <v>7297</v>
      </c>
      <c r="I3016" t="s">
        <v>91</v>
      </c>
      <c r="J3016" t="s">
        <v>5571</v>
      </c>
      <c r="K3016" t="s">
        <v>7298</v>
      </c>
      <c r="L3016">
        <v>8.9450000000000003</v>
      </c>
      <c r="M3016">
        <v>8.8732620620000002</v>
      </c>
      <c r="N3016">
        <v>8.8290000000000006</v>
      </c>
      <c r="O3016">
        <v>8.2289657090000006</v>
      </c>
      <c r="P3016">
        <v>10.34</v>
      </c>
      <c r="Q3016" s="86">
        <v>45821</v>
      </c>
      <c r="S3016">
        <v>2.5</v>
      </c>
      <c r="V3016" t="s">
        <v>7299</v>
      </c>
      <c r="W3016">
        <v>4</v>
      </c>
      <c r="X3016" s="86">
        <v>43532</v>
      </c>
      <c r="AA3016">
        <v>3</v>
      </c>
      <c r="AB3016">
        <v>3</v>
      </c>
      <c r="AC3016" t="s">
        <v>156</v>
      </c>
    </row>
    <row r="3017" spans="1:29" x14ac:dyDescent="0.2">
      <c r="A3017" t="s">
        <v>7300</v>
      </c>
      <c r="B3017" t="s">
        <v>7301</v>
      </c>
      <c r="C3017" t="s">
        <v>7300</v>
      </c>
      <c r="D3017" t="s">
        <v>84</v>
      </c>
      <c r="E3017" t="s">
        <v>89</v>
      </c>
      <c r="F3017" t="s">
        <v>642</v>
      </c>
      <c r="G3017" t="s">
        <v>294</v>
      </c>
      <c r="H3017" t="s">
        <v>7297</v>
      </c>
      <c r="I3017" t="s">
        <v>91</v>
      </c>
      <c r="J3017" t="s">
        <v>5571</v>
      </c>
      <c r="K3017" t="s">
        <v>7298</v>
      </c>
      <c r="L3017">
        <v>11.629</v>
      </c>
      <c r="M3017">
        <v>11.881053830000001</v>
      </c>
      <c r="N3017">
        <v>11.79</v>
      </c>
      <c r="O3017">
        <v>10.766110080000001</v>
      </c>
      <c r="P3017">
        <v>13.137</v>
      </c>
      <c r="Q3017" s="86">
        <v>45821</v>
      </c>
      <c r="S3017">
        <v>2.5</v>
      </c>
      <c r="V3017" t="s">
        <v>7302</v>
      </c>
      <c r="W3017">
        <v>5</v>
      </c>
      <c r="X3017" s="86">
        <v>43532</v>
      </c>
      <c r="AA3017">
        <v>3</v>
      </c>
      <c r="AB3017">
        <v>3</v>
      </c>
      <c r="AC3017" t="s">
        <v>156</v>
      </c>
    </row>
    <row r="3018" spans="1:29" x14ac:dyDescent="0.2">
      <c r="A3018" t="s">
        <v>7303</v>
      </c>
      <c r="B3018" t="s">
        <v>7304</v>
      </c>
      <c r="C3018" t="s">
        <v>7303</v>
      </c>
      <c r="D3018" t="s">
        <v>84</v>
      </c>
      <c r="E3018" t="s">
        <v>89</v>
      </c>
      <c r="F3018" t="s">
        <v>642</v>
      </c>
      <c r="G3018" t="s">
        <v>90</v>
      </c>
      <c r="I3018" t="s">
        <v>91</v>
      </c>
      <c r="J3018" t="s">
        <v>5571</v>
      </c>
      <c r="K3018" t="s">
        <v>1400</v>
      </c>
      <c r="O3018">
        <v>12.935767930000001</v>
      </c>
      <c r="P3018">
        <v>15.622999999999999</v>
      </c>
      <c r="Q3018" s="86">
        <v>45434</v>
      </c>
      <c r="R3018">
        <v>5</v>
      </c>
      <c r="S3018">
        <v>0.88</v>
      </c>
      <c r="T3018">
        <v>0.75</v>
      </c>
      <c r="V3018" t="s">
        <v>7305</v>
      </c>
      <c r="W3018">
        <v>6</v>
      </c>
      <c r="X3018" s="86">
        <v>45698</v>
      </c>
      <c r="Y3018">
        <v>5</v>
      </c>
      <c r="Z3018" s="86">
        <v>45657</v>
      </c>
      <c r="AA3018">
        <v>3</v>
      </c>
      <c r="AB3018">
        <v>3</v>
      </c>
      <c r="AC3018" t="s">
        <v>156</v>
      </c>
    </row>
    <row r="3019" spans="1:29" x14ac:dyDescent="0.2">
      <c r="A3019" t="s">
        <v>7306</v>
      </c>
      <c r="B3019" t="s">
        <v>7307</v>
      </c>
      <c r="C3019" t="s">
        <v>7306</v>
      </c>
      <c r="D3019" t="s">
        <v>84</v>
      </c>
      <c r="E3019" t="s">
        <v>89</v>
      </c>
      <c r="G3019" t="s">
        <v>90</v>
      </c>
      <c r="I3019" t="s">
        <v>91</v>
      </c>
      <c r="L3019">
        <v>13.926</v>
      </c>
      <c r="M3019">
        <v>6.6942340529999997</v>
      </c>
      <c r="N3019">
        <v>14.308</v>
      </c>
      <c r="O3019">
        <v>4.2709473940000002</v>
      </c>
      <c r="P3019">
        <v>7.78</v>
      </c>
      <c r="Q3019" s="86">
        <v>45761</v>
      </c>
      <c r="S3019">
        <v>0.68</v>
      </c>
      <c r="W3019">
        <v>5</v>
      </c>
      <c r="X3019" s="86">
        <v>45707</v>
      </c>
      <c r="Y3019">
        <v>3</v>
      </c>
      <c r="Z3019" s="86">
        <v>45291</v>
      </c>
      <c r="AB3019">
        <v>3</v>
      </c>
      <c r="AC3019" t="s">
        <v>156</v>
      </c>
    </row>
    <row r="3020" spans="1:29" x14ac:dyDescent="0.2">
      <c r="A3020" t="s">
        <v>7308</v>
      </c>
      <c r="B3020" t="s">
        <v>7309</v>
      </c>
      <c r="C3020" t="s">
        <v>7308</v>
      </c>
      <c r="D3020" t="s">
        <v>84</v>
      </c>
      <c r="E3020" t="s">
        <v>89</v>
      </c>
      <c r="F3020" t="s">
        <v>642</v>
      </c>
      <c r="G3020" t="s">
        <v>90</v>
      </c>
      <c r="I3020" t="s">
        <v>91</v>
      </c>
      <c r="J3020" t="s">
        <v>5571</v>
      </c>
      <c r="K3020" t="s">
        <v>1187</v>
      </c>
      <c r="L3020">
        <v>16.789000000000001</v>
      </c>
      <c r="M3020">
        <v>15.17423571</v>
      </c>
      <c r="N3020">
        <v>16.289000000000001</v>
      </c>
      <c r="O3020">
        <v>11.49805452</v>
      </c>
      <c r="P3020">
        <v>9.6760000000000002</v>
      </c>
      <c r="Q3020" s="86">
        <v>45821</v>
      </c>
      <c r="R3020">
        <v>5</v>
      </c>
      <c r="S3020">
        <v>0.7</v>
      </c>
      <c r="T3020">
        <v>0.6</v>
      </c>
      <c r="V3020" t="s">
        <v>7310</v>
      </c>
      <c r="W3020">
        <v>6</v>
      </c>
      <c r="X3020" s="86">
        <v>45777</v>
      </c>
      <c r="Y3020">
        <v>5</v>
      </c>
      <c r="Z3020" s="86">
        <v>45777</v>
      </c>
      <c r="AA3020">
        <v>3</v>
      </c>
      <c r="AB3020">
        <v>3</v>
      </c>
      <c r="AC3020" t="s">
        <v>156</v>
      </c>
    </row>
    <row r="3021" spans="1:29" x14ac:dyDescent="0.2">
      <c r="A3021" t="s">
        <v>7311</v>
      </c>
      <c r="B3021" t="s">
        <v>7312</v>
      </c>
      <c r="C3021" t="s">
        <v>7311</v>
      </c>
      <c r="D3021" t="s">
        <v>84</v>
      </c>
      <c r="E3021" t="s">
        <v>89</v>
      </c>
      <c r="G3021" t="s">
        <v>90</v>
      </c>
      <c r="I3021" t="s">
        <v>91</v>
      </c>
      <c r="J3021" t="s">
        <v>5571</v>
      </c>
      <c r="K3021" t="s">
        <v>1187</v>
      </c>
      <c r="L3021">
        <v>16.782</v>
      </c>
      <c r="M3021">
        <v>15.16070457</v>
      </c>
      <c r="N3021">
        <v>16.315999999999999</v>
      </c>
      <c r="O3021">
        <v>11.52593895</v>
      </c>
      <c r="P3021">
        <v>9.6780000000000008</v>
      </c>
      <c r="Q3021" s="86">
        <v>45821</v>
      </c>
      <c r="R3021">
        <v>5</v>
      </c>
      <c r="S3021">
        <v>0.85</v>
      </c>
      <c r="T3021">
        <v>0.75</v>
      </c>
      <c r="V3021" t="s">
        <v>7313</v>
      </c>
      <c r="W3021">
        <v>6</v>
      </c>
      <c r="X3021" s="86">
        <v>45777</v>
      </c>
      <c r="Y3021">
        <v>5</v>
      </c>
      <c r="Z3021" s="86">
        <v>45777</v>
      </c>
      <c r="AA3021">
        <v>4</v>
      </c>
      <c r="AB3021">
        <v>3</v>
      </c>
      <c r="AC3021" t="s">
        <v>156</v>
      </c>
    </row>
    <row r="3022" spans="1:29" x14ac:dyDescent="0.2">
      <c r="A3022" t="s">
        <v>7314</v>
      </c>
      <c r="B3022" t="s">
        <v>7315</v>
      </c>
      <c r="C3022" t="s">
        <v>7314</v>
      </c>
      <c r="D3022" t="s">
        <v>84</v>
      </c>
      <c r="E3022" t="s">
        <v>89</v>
      </c>
      <c r="F3022" t="s">
        <v>642</v>
      </c>
      <c r="G3022" t="s">
        <v>90</v>
      </c>
      <c r="I3022" t="s">
        <v>91</v>
      </c>
      <c r="J3022" t="s">
        <v>5571</v>
      </c>
      <c r="K3022" t="s">
        <v>1400</v>
      </c>
      <c r="L3022">
        <v>15.741</v>
      </c>
      <c r="M3022">
        <v>12.14040419</v>
      </c>
      <c r="N3022">
        <v>15.784000000000001</v>
      </c>
      <c r="O3022">
        <v>12.43877017</v>
      </c>
      <c r="P3022">
        <v>13.744999999999999</v>
      </c>
      <c r="Q3022" s="86">
        <v>45821</v>
      </c>
      <c r="R3022">
        <v>5</v>
      </c>
      <c r="S3022">
        <v>0.57999999999999996</v>
      </c>
      <c r="T3022">
        <v>0.45</v>
      </c>
      <c r="V3022" t="s">
        <v>7316</v>
      </c>
      <c r="W3022">
        <v>6</v>
      </c>
      <c r="X3022" s="86">
        <v>45698</v>
      </c>
      <c r="Y3022">
        <v>5</v>
      </c>
      <c r="Z3022" s="86">
        <v>45657</v>
      </c>
      <c r="AA3022">
        <v>3</v>
      </c>
      <c r="AB3022">
        <v>3</v>
      </c>
      <c r="AC3022" t="s">
        <v>156</v>
      </c>
    </row>
    <row r="3023" spans="1:29" x14ac:dyDescent="0.2">
      <c r="A3023" t="s">
        <v>7317</v>
      </c>
      <c r="B3023" t="s">
        <v>7318</v>
      </c>
      <c r="C3023" t="s">
        <v>7317</v>
      </c>
      <c r="D3023" t="s">
        <v>84</v>
      </c>
      <c r="E3023" t="s">
        <v>89</v>
      </c>
      <c r="F3023" t="s">
        <v>642</v>
      </c>
      <c r="G3023" t="s">
        <v>90</v>
      </c>
      <c r="I3023" t="s">
        <v>91</v>
      </c>
      <c r="J3023" t="s">
        <v>5571</v>
      </c>
      <c r="K3023" t="s">
        <v>7319</v>
      </c>
      <c r="L3023">
        <v>8.82</v>
      </c>
      <c r="M3023">
        <v>8.6597076610000006</v>
      </c>
      <c r="N3023">
        <v>9.2110000000000003</v>
      </c>
      <c r="O3023">
        <v>8.7547504059999994</v>
      </c>
      <c r="P3023">
        <v>9.4239999999999995</v>
      </c>
      <c r="Q3023" s="86">
        <v>45821</v>
      </c>
      <c r="R3023">
        <v>3</v>
      </c>
      <c r="S3023">
        <v>1.0900000000000001</v>
      </c>
      <c r="T3023">
        <v>0.2</v>
      </c>
      <c r="V3023" t="s">
        <v>7320</v>
      </c>
      <c r="W3023">
        <v>4</v>
      </c>
      <c r="X3023" s="86">
        <v>44607</v>
      </c>
      <c r="AA3023">
        <v>3</v>
      </c>
      <c r="AB3023">
        <v>3</v>
      </c>
      <c r="AC3023" t="s">
        <v>156</v>
      </c>
    </row>
    <row r="3024" spans="1:29" x14ac:dyDescent="0.2">
      <c r="A3024" t="s">
        <v>7321</v>
      </c>
      <c r="B3024" t="s">
        <v>7322</v>
      </c>
      <c r="C3024" t="s">
        <v>7321</v>
      </c>
      <c r="D3024" t="s">
        <v>84</v>
      </c>
      <c r="E3024" t="s">
        <v>89</v>
      </c>
      <c r="G3024" t="s">
        <v>90</v>
      </c>
      <c r="I3024" t="s">
        <v>118</v>
      </c>
      <c r="J3024" t="s">
        <v>5571</v>
      </c>
      <c r="L3024">
        <v>8.8309999999999995</v>
      </c>
      <c r="M3024">
        <v>8.6580723590000002</v>
      </c>
      <c r="N3024">
        <v>9.2059999999999995</v>
      </c>
      <c r="O3024">
        <v>8.7427224859999999</v>
      </c>
      <c r="P3024">
        <v>9.36</v>
      </c>
      <c r="Q3024" s="86">
        <v>45821</v>
      </c>
      <c r="R3024">
        <v>3</v>
      </c>
      <c r="S3024">
        <v>1.17</v>
      </c>
      <c r="T3024">
        <v>0.2</v>
      </c>
      <c r="W3024">
        <v>4</v>
      </c>
      <c r="X3024" s="86">
        <v>44607</v>
      </c>
      <c r="AA3024">
        <v>2</v>
      </c>
      <c r="AB3024">
        <v>3</v>
      </c>
      <c r="AC3024" t="s">
        <v>156</v>
      </c>
    </row>
    <row r="3025" spans="1:29" x14ac:dyDescent="0.2">
      <c r="A3025" t="s">
        <v>7323</v>
      </c>
      <c r="B3025" t="s">
        <v>7324</v>
      </c>
      <c r="C3025" t="s">
        <v>7323</v>
      </c>
      <c r="D3025" t="s">
        <v>84</v>
      </c>
      <c r="E3025" t="s">
        <v>89</v>
      </c>
      <c r="G3025" t="s">
        <v>90</v>
      </c>
      <c r="I3025" t="s">
        <v>91</v>
      </c>
      <c r="J3025" t="s">
        <v>5571</v>
      </c>
      <c r="L3025">
        <v>4.9420000000000002</v>
      </c>
      <c r="M3025">
        <v>5.2736242740000003</v>
      </c>
      <c r="N3025">
        <v>5.5949999999999998</v>
      </c>
      <c r="O3025">
        <v>4.6966627379999997</v>
      </c>
      <c r="P3025">
        <v>3.681</v>
      </c>
      <c r="Q3025" s="86">
        <v>45821</v>
      </c>
      <c r="R3025">
        <v>3</v>
      </c>
      <c r="S3025">
        <v>0.8</v>
      </c>
      <c r="T3025">
        <v>0.2</v>
      </c>
      <c r="V3025" t="s">
        <v>7325</v>
      </c>
      <c r="W3025">
        <v>3</v>
      </c>
      <c r="X3025" s="86">
        <v>44607</v>
      </c>
      <c r="AA3025">
        <v>2</v>
      </c>
      <c r="AB3025">
        <v>3</v>
      </c>
      <c r="AC3025" t="s">
        <v>156</v>
      </c>
    </row>
    <row r="3026" spans="1:29" x14ac:dyDescent="0.2">
      <c r="A3026" t="s">
        <v>7326</v>
      </c>
      <c r="B3026" t="s">
        <v>7327</v>
      </c>
      <c r="C3026" t="s">
        <v>7326</v>
      </c>
      <c r="D3026" t="s">
        <v>84</v>
      </c>
      <c r="E3026" t="s">
        <v>89</v>
      </c>
      <c r="G3026" t="s">
        <v>90</v>
      </c>
      <c r="I3026" t="s">
        <v>91</v>
      </c>
      <c r="L3026">
        <v>3.3929999999999998</v>
      </c>
      <c r="M3026">
        <v>3.6036665380000001</v>
      </c>
      <c r="N3026">
        <v>3.6349999999999998</v>
      </c>
      <c r="O3026">
        <v>2.7067793899999999</v>
      </c>
      <c r="P3026">
        <v>1.7729999999999999</v>
      </c>
      <c r="Q3026" s="86">
        <v>45821</v>
      </c>
      <c r="W3026">
        <v>3</v>
      </c>
      <c r="X3026" s="86">
        <v>45793</v>
      </c>
      <c r="Y3026">
        <v>2</v>
      </c>
      <c r="Z3026" s="86">
        <v>45793</v>
      </c>
      <c r="AB3026">
        <v>2</v>
      </c>
      <c r="AC3026" t="s">
        <v>153</v>
      </c>
    </row>
    <row r="3027" spans="1:29" x14ac:dyDescent="0.2">
      <c r="A3027" t="s">
        <v>7328</v>
      </c>
      <c r="B3027" t="s">
        <v>7329</v>
      </c>
      <c r="C3027" t="s">
        <v>7328</v>
      </c>
      <c r="D3027" t="s">
        <v>84</v>
      </c>
      <c r="E3027" t="s">
        <v>116</v>
      </c>
      <c r="F3027" t="s">
        <v>117</v>
      </c>
      <c r="G3027" t="s">
        <v>90</v>
      </c>
      <c r="I3027" t="s">
        <v>91</v>
      </c>
      <c r="J3027" t="s">
        <v>5571</v>
      </c>
      <c r="K3027" t="s">
        <v>688</v>
      </c>
      <c r="L3027">
        <v>22.253</v>
      </c>
      <c r="M3027">
        <v>16.449514189999999</v>
      </c>
      <c r="N3027">
        <v>22.367000000000001</v>
      </c>
      <c r="O3027">
        <v>13.47498429</v>
      </c>
      <c r="P3027">
        <v>13.236000000000001</v>
      </c>
      <c r="Q3027" s="86">
        <v>45821</v>
      </c>
      <c r="S3027">
        <v>0.1</v>
      </c>
      <c r="T3027">
        <v>0.1</v>
      </c>
      <c r="V3027" t="s">
        <v>7330</v>
      </c>
      <c r="W3027">
        <v>6</v>
      </c>
      <c r="X3027" s="86">
        <v>45747</v>
      </c>
      <c r="Y3027">
        <v>5</v>
      </c>
      <c r="Z3027" s="86">
        <v>45747</v>
      </c>
      <c r="AA3027">
        <v>3</v>
      </c>
      <c r="AB3027">
        <v>3</v>
      </c>
      <c r="AC3027" t="s">
        <v>156</v>
      </c>
    </row>
    <row r="3028" spans="1:29" x14ac:dyDescent="0.2">
      <c r="A3028" t="s">
        <v>7331</v>
      </c>
      <c r="B3028" t="s">
        <v>7332</v>
      </c>
      <c r="C3028" t="s">
        <v>7331</v>
      </c>
      <c r="D3028" t="s">
        <v>84</v>
      </c>
      <c r="E3028" t="s">
        <v>89</v>
      </c>
      <c r="F3028" t="s">
        <v>642</v>
      </c>
      <c r="G3028" t="s">
        <v>90</v>
      </c>
      <c r="I3028" t="s">
        <v>91</v>
      </c>
      <c r="J3028" t="s">
        <v>5571</v>
      </c>
      <c r="K3028" t="s">
        <v>920</v>
      </c>
      <c r="L3028">
        <v>18.847000000000001</v>
      </c>
      <c r="M3028">
        <v>16.615222790000001</v>
      </c>
      <c r="N3028">
        <v>20.038</v>
      </c>
      <c r="O3028">
        <v>18.870190520000001</v>
      </c>
      <c r="P3028">
        <v>19.885000000000002</v>
      </c>
      <c r="Q3028" s="86">
        <v>45821</v>
      </c>
      <c r="R3028">
        <v>5.25</v>
      </c>
      <c r="S3028">
        <v>0.75</v>
      </c>
      <c r="W3028">
        <v>6</v>
      </c>
      <c r="X3028" s="86">
        <v>45777</v>
      </c>
      <c r="Y3028">
        <v>5</v>
      </c>
      <c r="Z3028" s="86">
        <v>45777</v>
      </c>
      <c r="AA3028">
        <v>3</v>
      </c>
      <c r="AB3028">
        <v>3</v>
      </c>
      <c r="AC3028" t="s">
        <v>156</v>
      </c>
    </row>
    <row r="3029" spans="1:29" x14ac:dyDescent="0.2">
      <c r="A3029" t="s">
        <v>7333</v>
      </c>
      <c r="B3029" t="s">
        <v>7334</v>
      </c>
      <c r="C3029" t="s">
        <v>7333</v>
      </c>
      <c r="D3029" t="s">
        <v>84</v>
      </c>
      <c r="E3029" t="s">
        <v>89</v>
      </c>
      <c r="G3029" t="s">
        <v>90</v>
      </c>
      <c r="I3029" t="s">
        <v>341</v>
      </c>
      <c r="S3029">
        <v>0.67</v>
      </c>
      <c r="W3029">
        <v>4</v>
      </c>
      <c r="AB3029">
        <v>3</v>
      </c>
      <c r="AC3029" t="s">
        <v>156</v>
      </c>
    </row>
    <row r="3030" spans="1:29" x14ac:dyDescent="0.2">
      <c r="A3030" t="s">
        <v>7335</v>
      </c>
      <c r="B3030" t="s">
        <v>7336</v>
      </c>
      <c r="C3030" t="s">
        <v>7335</v>
      </c>
      <c r="D3030" t="s">
        <v>84</v>
      </c>
      <c r="E3030" t="s">
        <v>89</v>
      </c>
      <c r="G3030" t="s">
        <v>90</v>
      </c>
      <c r="I3030" t="s">
        <v>341</v>
      </c>
      <c r="M3030">
        <v>6.9220452349999997</v>
      </c>
      <c r="N3030">
        <v>11.962999999999999</v>
      </c>
      <c r="O3030">
        <v>3.531728336</v>
      </c>
      <c r="P3030">
        <v>8.4120000000000008</v>
      </c>
      <c r="S3030">
        <v>0.67</v>
      </c>
      <c r="W3030">
        <v>4</v>
      </c>
      <c r="X3030" s="86">
        <v>45706</v>
      </c>
      <c r="Y3030">
        <v>3</v>
      </c>
      <c r="Z3030" s="86">
        <v>44926</v>
      </c>
      <c r="AB3030">
        <v>3</v>
      </c>
      <c r="AC3030" t="s">
        <v>156</v>
      </c>
    </row>
    <row r="3031" spans="1:29" x14ac:dyDescent="0.2">
      <c r="A3031" t="s">
        <v>7337</v>
      </c>
      <c r="B3031" t="s">
        <v>7338</v>
      </c>
      <c r="C3031" t="s">
        <v>7337</v>
      </c>
      <c r="D3031" t="s">
        <v>84</v>
      </c>
      <c r="E3031" t="s">
        <v>89</v>
      </c>
      <c r="F3031" t="s">
        <v>642</v>
      </c>
      <c r="G3031" t="s">
        <v>90</v>
      </c>
      <c r="I3031" t="s">
        <v>91</v>
      </c>
      <c r="J3031" t="s">
        <v>5571</v>
      </c>
      <c r="K3031" t="s">
        <v>1022</v>
      </c>
      <c r="M3031">
        <v>24.014313720000001</v>
      </c>
      <c r="N3031">
        <v>24.954999999999998</v>
      </c>
      <c r="O3031">
        <v>16.431324579999998</v>
      </c>
      <c r="P3031">
        <v>22.149000000000001</v>
      </c>
      <c r="Q3031" s="86">
        <v>45434</v>
      </c>
      <c r="S3031">
        <v>0.65</v>
      </c>
      <c r="T3031">
        <v>0.5</v>
      </c>
      <c r="W3031">
        <v>7</v>
      </c>
      <c r="X3031" s="86">
        <v>45330</v>
      </c>
      <c r="Y3031">
        <v>5</v>
      </c>
      <c r="Z3031" s="86">
        <v>45219</v>
      </c>
      <c r="AA3031">
        <v>3</v>
      </c>
      <c r="AB3031">
        <v>3</v>
      </c>
      <c r="AC3031" t="s">
        <v>156</v>
      </c>
    </row>
    <row r="3032" spans="1:29" x14ac:dyDescent="0.2">
      <c r="A3032" t="s">
        <v>7339</v>
      </c>
      <c r="B3032" t="s">
        <v>7340</v>
      </c>
      <c r="C3032" t="s">
        <v>7339</v>
      </c>
      <c r="D3032" t="s">
        <v>84</v>
      </c>
      <c r="E3032" t="s">
        <v>89</v>
      </c>
      <c r="G3032" t="s">
        <v>90</v>
      </c>
      <c r="H3032" t="s">
        <v>5881</v>
      </c>
      <c r="I3032" t="s">
        <v>91</v>
      </c>
      <c r="L3032">
        <v>16.597000000000001</v>
      </c>
      <c r="M3032">
        <v>11.764240900000001</v>
      </c>
      <c r="N3032">
        <v>16.690999999999999</v>
      </c>
      <c r="O3032">
        <v>10.920226209999999</v>
      </c>
      <c r="P3032">
        <v>10.515000000000001</v>
      </c>
      <c r="Q3032" s="86">
        <v>45821</v>
      </c>
      <c r="S3032">
        <v>0.87</v>
      </c>
      <c r="W3032">
        <v>6</v>
      </c>
      <c r="X3032" s="86">
        <v>45747</v>
      </c>
      <c r="Y3032">
        <v>4</v>
      </c>
      <c r="Z3032" s="86">
        <v>45747</v>
      </c>
      <c r="AB3032">
        <v>3</v>
      </c>
      <c r="AC3032" t="s">
        <v>156</v>
      </c>
    </row>
    <row r="3033" spans="1:29" x14ac:dyDescent="0.2">
      <c r="A3033" t="s">
        <v>7341</v>
      </c>
      <c r="B3033" t="s">
        <v>7342</v>
      </c>
      <c r="C3033" t="s">
        <v>7341</v>
      </c>
      <c r="D3033" t="s">
        <v>84</v>
      </c>
      <c r="E3033" t="s">
        <v>116</v>
      </c>
      <c r="G3033" t="s">
        <v>90</v>
      </c>
      <c r="I3033" t="s">
        <v>91</v>
      </c>
      <c r="J3033" t="s">
        <v>5571</v>
      </c>
      <c r="K3033" t="s">
        <v>1048</v>
      </c>
      <c r="L3033">
        <v>3.6</v>
      </c>
      <c r="M3033">
        <v>4.0047023189999997</v>
      </c>
      <c r="N3033">
        <v>4.4850000000000003</v>
      </c>
      <c r="O3033">
        <v>2.8659685019999999</v>
      </c>
      <c r="P3033">
        <v>2.218</v>
      </c>
      <c r="Q3033" s="86">
        <v>45821</v>
      </c>
      <c r="S3033">
        <v>7.0000000000000007E-2</v>
      </c>
      <c r="V3033" t="s">
        <v>7343</v>
      </c>
      <c r="W3033">
        <v>3</v>
      </c>
      <c r="X3033" s="86">
        <v>45808</v>
      </c>
      <c r="Y3033">
        <v>2</v>
      </c>
      <c r="Z3033" s="86">
        <v>45808</v>
      </c>
      <c r="AA3033">
        <v>2</v>
      </c>
      <c r="AB3033">
        <v>2</v>
      </c>
      <c r="AC3033" t="s">
        <v>153</v>
      </c>
    </row>
    <row r="3034" spans="1:29" x14ac:dyDescent="0.2">
      <c r="A3034" t="s">
        <v>7344</v>
      </c>
      <c r="B3034" t="s">
        <v>7345</v>
      </c>
      <c r="C3034" t="s">
        <v>7344</v>
      </c>
      <c r="D3034" t="s">
        <v>84</v>
      </c>
      <c r="E3034" t="s">
        <v>116</v>
      </c>
      <c r="G3034" t="s">
        <v>90</v>
      </c>
      <c r="I3034" t="s">
        <v>91</v>
      </c>
      <c r="J3034" t="s">
        <v>5571</v>
      </c>
      <c r="K3034" t="s">
        <v>1048</v>
      </c>
      <c r="L3034">
        <v>0.78700000000000003</v>
      </c>
      <c r="M3034">
        <v>0.82623379900000005</v>
      </c>
      <c r="N3034">
        <v>0.64500000000000002</v>
      </c>
      <c r="O3034">
        <v>0.390380907</v>
      </c>
      <c r="P3034">
        <v>0.36699999999999999</v>
      </c>
      <c r="Q3034" s="86">
        <v>45821</v>
      </c>
      <c r="S3034">
        <v>0.1</v>
      </c>
      <c r="W3034">
        <v>2</v>
      </c>
      <c r="X3034" s="86">
        <v>45808</v>
      </c>
      <c r="Y3034">
        <v>1</v>
      </c>
      <c r="Z3034" s="86">
        <v>45808</v>
      </c>
      <c r="AA3034">
        <v>1</v>
      </c>
      <c r="AB3034">
        <v>1</v>
      </c>
      <c r="AC3034" t="s">
        <v>124</v>
      </c>
    </row>
    <row r="3035" spans="1:29" x14ac:dyDescent="0.2">
      <c r="A3035" t="s">
        <v>7346</v>
      </c>
      <c r="B3035" t="s">
        <v>7347</v>
      </c>
      <c r="C3035" t="s">
        <v>7346</v>
      </c>
      <c r="D3035" t="s">
        <v>84</v>
      </c>
      <c r="E3035" t="s">
        <v>89</v>
      </c>
      <c r="F3035" t="s">
        <v>642</v>
      </c>
      <c r="G3035" t="s">
        <v>90</v>
      </c>
      <c r="I3035" t="s">
        <v>91</v>
      </c>
      <c r="J3035" t="s">
        <v>5571</v>
      </c>
      <c r="K3035" t="s">
        <v>7348</v>
      </c>
      <c r="L3035">
        <v>3.9470000000000001</v>
      </c>
      <c r="M3035">
        <v>4.1377500170000001</v>
      </c>
      <c r="N3035">
        <v>4.1660000000000004</v>
      </c>
      <c r="O3035">
        <v>2.024194799</v>
      </c>
      <c r="P3035">
        <v>1.405</v>
      </c>
      <c r="Q3035" s="86">
        <v>45821</v>
      </c>
      <c r="R3035">
        <v>1</v>
      </c>
      <c r="S3035">
        <v>0.56999999999999995</v>
      </c>
      <c r="T3035">
        <v>0.6</v>
      </c>
      <c r="V3035" t="s">
        <v>7349</v>
      </c>
      <c r="W3035">
        <v>3</v>
      </c>
      <c r="X3035" s="86">
        <v>45705</v>
      </c>
      <c r="Y3035">
        <v>2</v>
      </c>
      <c r="Z3035" s="86">
        <v>45657</v>
      </c>
      <c r="AA3035">
        <v>2</v>
      </c>
      <c r="AB3035">
        <v>2</v>
      </c>
      <c r="AC3035" t="s">
        <v>153</v>
      </c>
    </row>
    <row r="3036" spans="1:29" x14ac:dyDescent="0.2">
      <c r="A3036" t="s">
        <v>16030</v>
      </c>
      <c r="B3036" t="s">
        <v>16031</v>
      </c>
      <c r="C3036" t="s">
        <v>16030</v>
      </c>
      <c r="D3036" t="s">
        <v>84</v>
      </c>
      <c r="E3036" t="s">
        <v>89</v>
      </c>
      <c r="G3036" t="s">
        <v>90</v>
      </c>
      <c r="H3036" t="s">
        <v>2291</v>
      </c>
      <c r="I3036" t="s">
        <v>91</v>
      </c>
      <c r="L3036">
        <v>14.003</v>
      </c>
      <c r="M3036">
        <v>7.6084598860000003</v>
      </c>
      <c r="N3036">
        <v>14.803000000000001</v>
      </c>
      <c r="O3036">
        <v>6.4228196630000003</v>
      </c>
      <c r="P3036">
        <v>11.093999999999999</v>
      </c>
      <c r="Q3036" s="86">
        <v>45821</v>
      </c>
      <c r="S3036">
        <v>0.08</v>
      </c>
      <c r="W3036">
        <v>4</v>
      </c>
      <c r="X3036" s="86">
        <v>45707</v>
      </c>
      <c r="Y3036">
        <v>3</v>
      </c>
      <c r="Z3036" s="86">
        <v>45688</v>
      </c>
      <c r="AB3036">
        <v>3</v>
      </c>
      <c r="AC3036" t="s">
        <v>156</v>
      </c>
    </row>
    <row r="3037" spans="1:29" x14ac:dyDescent="0.2">
      <c r="A3037" t="s">
        <v>7350</v>
      </c>
      <c r="B3037" t="s">
        <v>7351</v>
      </c>
      <c r="C3037" t="s">
        <v>7350</v>
      </c>
      <c r="D3037" t="s">
        <v>84</v>
      </c>
      <c r="E3037" t="s">
        <v>89</v>
      </c>
      <c r="I3037" t="s">
        <v>91</v>
      </c>
      <c r="J3037" t="s">
        <v>5571</v>
      </c>
      <c r="L3037">
        <v>16.911000000000001</v>
      </c>
      <c r="M3037">
        <v>12.429893659999999</v>
      </c>
      <c r="N3037">
        <v>16.866</v>
      </c>
      <c r="O3037">
        <v>11.46869268</v>
      </c>
      <c r="P3037">
        <v>15.004</v>
      </c>
      <c r="Q3037" s="86">
        <v>45701</v>
      </c>
      <c r="R3037">
        <v>5</v>
      </c>
      <c r="S3037">
        <v>0.7</v>
      </c>
      <c r="T3037">
        <v>0.45</v>
      </c>
      <c r="W3037">
        <v>6</v>
      </c>
      <c r="X3037" s="86">
        <v>45624</v>
      </c>
      <c r="Y3037">
        <v>4</v>
      </c>
      <c r="Z3037" s="86">
        <v>45291</v>
      </c>
      <c r="AA3037">
        <v>5</v>
      </c>
      <c r="AB3037">
        <v>3</v>
      </c>
      <c r="AC3037" t="s">
        <v>156</v>
      </c>
    </row>
    <row r="3038" spans="1:29" x14ac:dyDescent="0.2">
      <c r="A3038" t="s">
        <v>7352</v>
      </c>
      <c r="B3038" t="s">
        <v>7353</v>
      </c>
      <c r="C3038" t="s">
        <v>7352</v>
      </c>
      <c r="D3038" t="s">
        <v>84</v>
      </c>
      <c r="E3038" t="s">
        <v>116</v>
      </c>
      <c r="G3038" t="s">
        <v>90</v>
      </c>
      <c r="I3038" t="s">
        <v>341</v>
      </c>
      <c r="J3038" t="s">
        <v>5571</v>
      </c>
      <c r="K3038" t="s">
        <v>688</v>
      </c>
      <c r="L3038">
        <v>4.8849999999999998</v>
      </c>
      <c r="M3038">
        <v>5.3388207980000004</v>
      </c>
      <c r="N3038">
        <v>5.5839999999999996</v>
      </c>
      <c r="O3038">
        <v>4.6068229460000003</v>
      </c>
      <c r="P3038">
        <v>3.45</v>
      </c>
      <c r="Q3038" s="86">
        <v>45821</v>
      </c>
      <c r="S3038">
        <v>0.1</v>
      </c>
      <c r="T3038">
        <v>0.1</v>
      </c>
      <c r="W3038">
        <v>3</v>
      </c>
      <c r="X3038" s="86">
        <v>45747</v>
      </c>
      <c r="Y3038">
        <v>2</v>
      </c>
      <c r="Z3038" s="86">
        <v>45747</v>
      </c>
      <c r="AA3038">
        <v>2</v>
      </c>
      <c r="AB3038">
        <v>2</v>
      </c>
      <c r="AC3038" t="s">
        <v>153</v>
      </c>
    </row>
    <row r="3039" spans="1:29" x14ac:dyDescent="0.2">
      <c r="A3039" t="s">
        <v>7354</v>
      </c>
      <c r="B3039" t="s">
        <v>7355</v>
      </c>
      <c r="C3039" t="s">
        <v>7354</v>
      </c>
      <c r="D3039" t="s">
        <v>84</v>
      </c>
      <c r="E3039" t="s">
        <v>116</v>
      </c>
      <c r="G3039" t="s">
        <v>90</v>
      </c>
      <c r="H3039" t="s">
        <v>225</v>
      </c>
      <c r="I3039" t="s">
        <v>91</v>
      </c>
      <c r="L3039">
        <v>31.5718</v>
      </c>
      <c r="M3039">
        <v>29.836480819999998</v>
      </c>
      <c r="N3039">
        <v>32.976199999999999</v>
      </c>
      <c r="O3039">
        <v>37.77245482</v>
      </c>
      <c r="P3039">
        <v>45.354100000000003</v>
      </c>
      <c r="Q3039" s="86">
        <v>45821</v>
      </c>
      <c r="AB3039">
        <v>5</v>
      </c>
      <c r="AC3039" t="s">
        <v>86</v>
      </c>
    </row>
    <row r="3040" spans="1:29" x14ac:dyDescent="0.2">
      <c r="A3040" t="s">
        <v>7356</v>
      </c>
      <c r="B3040" t="s">
        <v>7357</v>
      </c>
      <c r="C3040" t="s">
        <v>7356</v>
      </c>
      <c r="D3040" t="s">
        <v>84</v>
      </c>
      <c r="E3040" t="s">
        <v>89</v>
      </c>
      <c r="G3040" t="s">
        <v>90</v>
      </c>
      <c r="I3040" t="s">
        <v>91</v>
      </c>
      <c r="L3040">
        <v>6.6760000000000002</v>
      </c>
      <c r="M3040">
        <v>6.4885371230000004</v>
      </c>
      <c r="N3040">
        <v>7.2480000000000002</v>
      </c>
      <c r="O3040">
        <v>4.765339011</v>
      </c>
      <c r="P3040">
        <v>5.8810000000000002</v>
      </c>
      <c r="Q3040" s="86">
        <v>45821</v>
      </c>
      <c r="S3040">
        <v>1.18</v>
      </c>
      <c r="W3040">
        <v>4</v>
      </c>
      <c r="X3040" s="86">
        <v>45702</v>
      </c>
      <c r="Y3040">
        <v>3</v>
      </c>
      <c r="Z3040" s="86">
        <v>45702</v>
      </c>
      <c r="AB3040">
        <v>3</v>
      </c>
      <c r="AC3040" t="s">
        <v>156</v>
      </c>
    </row>
    <row r="3041" spans="1:29" x14ac:dyDescent="0.2">
      <c r="A3041" t="s">
        <v>7358</v>
      </c>
      <c r="B3041" t="s">
        <v>7359</v>
      </c>
      <c r="C3041" t="s">
        <v>7358</v>
      </c>
      <c r="D3041" t="s">
        <v>84</v>
      </c>
      <c r="E3041" t="s">
        <v>89</v>
      </c>
      <c r="F3041" t="s">
        <v>642</v>
      </c>
      <c r="G3041" t="s">
        <v>90</v>
      </c>
      <c r="I3041" t="s">
        <v>91</v>
      </c>
      <c r="J3041" t="s">
        <v>5571</v>
      </c>
      <c r="K3041" t="s">
        <v>7360</v>
      </c>
      <c r="L3041">
        <v>8.0719999999999992</v>
      </c>
      <c r="M3041">
        <v>8.2616715289999991</v>
      </c>
      <c r="N3041">
        <v>8.2870000000000008</v>
      </c>
      <c r="O3041">
        <v>7.9728351469999996</v>
      </c>
      <c r="P3041">
        <v>7.9169999999999998</v>
      </c>
      <c r="Q3041" s="86">
        <v>45821</v>
      </c>
      <c r="R3041">
        <v>2</v>
      </c>
      <c r="S3041">
        <v>1.39</v>
      </c>
      <c r="T3041">
        <v>1</v>
      </c>
      <c r="V3041" t="s">
        <v>7361</v>
      </c>
      <c r="W3041">
        <v>4</v>
      </c>
      <c r="X3041" s="86">
        <v>45777</v>
      </c>
      <c r="Y3041">
        <v>3</v>
      </c>
      <c r="Z3041" s="86">
        <v>45777</v>
      </c>
      <c r="AA3041">
        <v>2</v>
      </c>
      <c r="AB3041">
        <v>3</v>
      </c>
      <c r="AC3041" t="s">
        <v>156</v>
      </c>
    </row>
    <row r="3042" spans="1:29" x14ac:dyDescent="0.2">
      <c r="A3042" t="s">
        <v>7362</v>
      </c>
      <c r="B3042" t="s">
        <v>7363</v>
      </c>
      <c r="C3042" t="s">
        <v>7362</v>
      </c>
      <c r="D3042" t="s">
        <v>84</v>
      </c>
      <c r="E3042" t="s">
        <v>89</v>
      </c>
      <c r="F3042" t="s">
        <v>642</v>
      </c>
      <c r="G3042" t="s">
        <v>90</v>
      </c>
      <c r="I3042" t="s">
        <v>91</v>
      </c>
      <c r="J3042" t="s">
        <v>5571</v>
      </c>
      <c r="K3042" t="s">
        <v>199</v>
      </c>
      <c r="L3042">
        <v>12.294</v>
      </c>
      <c r="M3042">
        <v>6.0557064159999996</v>
      </c>
      <c r="N3042">
        <v>13.271000000000001</v>
      </c>
      <c r="O3042">
        <v>5.661818276</v>
      </c>
      <c r="P3042">
        <v>11.266999999999999</v>
      </c>
      <c r="Q3042" s="86">
        <v>45821</v>
      </c>
      <c r="S3042">
        <v>0.12</v>
      </c>
      <c r="T3042">
        <v>0.12</v>
      </c>
      <c r="V3042" t="s">
        <v>7364</v>
      </c>
      <c r="W3042">
        <v>4</v>
      </c>
      <c r="X3042" s="86">
        <v>45707</v>
      </c>
      <c r="Y3042">
        <v>3</v>
      </c>
      <c r="Z3042" s="86">
        <v>45688</v>
      </c>
      <c r="AA3042">
        <v>2</v>
      </c>
      <c r="AB3042">
        <v>3</v>
      </c>
      <c r="AC3042" t="s">
        <v>156</v>
      </c>
    </row>
    <row r="3043" spans="1:29" x14ac:dyDescent="0.2">
      <c r="A3043" t="s">
        <v>7365</v>
      </c>
      <c r="B3043" t="s">
        <v>7366</v>
      </c>
      <c r="C3043" t="s">
        <v>7365</v>
      </c>
      <c r="D3043" t="s">
        <v>84</v>
      </c>
      <c r="E3043" t="s">
        <v>89</v>
      </c>
      <c r="G3043" t="s">
        <v>90</v>
      </c>
      <c r="H3043" t="s">
        <v>163</v>
      </c>
      <c r="I3043" t="s">
        <v>91</v>
      </c>
      <c r="L3043">
        <v>7.0209999999999999</v>
      </c>
      <c r="M3043">
        <v>7.4366919290000002</v>
      </c>
      <c r="N3043">
        <v>7.6449999999999996</v>
      </c>
      <c r="O3043">
        <v>5.7818457649999999</v>
      </c>
      <c r="P3043">
        <v>4.1139999999999999</v>
      </c>
      <c r="Q3043" s="86">
        <v>45821</v>
      </c>
      <c r="S3043">
        <v>0.35</v>
      </c>
      <c r="W3043">
        <v>4</v>
      </c>
      <c r="X3043" s="86">
        <v>45786</v>
      </c>
      <c r="Y3043">
        <v>3</v>
      </c>
      <c r="Z3043" s="86">
        <v>45786</v>
      </c>
      <c r="AB3043">
        <v>3</v>
      </c>
      <c r="AC3043" t="s">
        <v>156</v>
      </c>
    </row>
    <row r="3044" spans="1:29" x14ac:dyDescent="0.2">
      <c r="A3044" t="s">
        <v>7367</v>
      </c>
      <c r="B3044" t="s">
        <v>7368</v>
      </c>
      <c r="C3044" t="s">
        <v>7367</v>
      </c>
      <c r="D3044" t="s">
        <v>84</v>
      </c>
      <c r="E3044" t="s">
        <v>116</v>
      </c>
      <c r="F3044" t="s">
        <v>117</v>
      </c>
      <c r="G3044" t="s">
        <v>90</v>
      </c>
      <c r="I3044" t="s">
        <v>91</v>
      </c>
      <c r="J3044" t="s">
        <v>5571</v>
      </c>
      <c r="K3044" t="s">
        <v>7369</v>
      </c>
      <c r="L3044">
        <v>25.324000000000002</v>
      </c>
      <c r="M3044">
        <v>26.028811839999999</v>
      </c>
      <c r="N3044">
        <v>25.765999999999998</v>
      </c>
      <c r="O3044">
        <v>25.320944619999999</v>
      </c>
      <c r="P3044">
        <v>21.21</v>
      </c>
      <c r="Q3044" s="86">
        <v>45821</v>
      </c>
      <c r="S3044">
        <v>0.59</v>
      </c>
      <c r="T3044">
        <v>0.59</v>
      </c>
      <c r="V3044" t="s">
        <v>7370</v>
      </c>
      <c r="W3044">
        <v>7</v>
      </c>
      <c r="X3044" s="86">
        <v>45707</v>
      </c>
      <c r="Y3044">
        <v>5</v>
      </c>
      <c r="Z3044" s="86">
        <v>45657</v>
      </c>
      <c r="AA3044">
        <v>4</v>
      </c>
      <c r="AB3044">
        <v>3</v>
      </c>
      <c r="AC3044" t="s">
        <v>156</v>
      </c>
    </row>
    <row r="3045" spans="1:29" x14ac:dyDescent="0.2">
      <c r="A3045" t="s">
        <v>7371</v>
      </c>
      <c r="B3045" t="s">
        <v>7372</v>
      </c>
      <c r="C3045" t="s">
        <v>7371</v>
      </c>
      <c r="D3045" t="s">
        <v>84</v>
      </c>
      <c r="E3045" t="s">
        <v>89</v>
      </c>
      <c r="F3045" t="s">
        <v>642</v>
      </c>
      <c r="G3045" t="s">
        <v>90</v>
      </c>
      <c r="I3045" t="s">
        <v>118</v>
      </c>
      <c r="J3045" t="s">
        <v>5571</v>
      </c>
      <c r="K3045" t="s">
        <v>920</v>
      </c>
      <c r="L3045">
        <v>18.798999999999999</v>
      </c>
      <c r="M3045">
        <v>19.16983789</v>
      </c>
      <c r="N3045">
        <v>20.018000000000001</v>
      </c>
      <c r="O3045">
        <v>19.808252660000001</v>
      </c>
      <c r="P3045">
        <v>18.956</v>
      </c>
      <c r="Q3045" s="86">
        <v>45821</v>
      </c>
      <c r="R3045">
        <v>5.25</v>
      </c>
      <c r="S3045">
        <v>0.75</v>
      </c>
      <c r="T3045">
        <v>0.65</v>
      </c>
      <c r="V3045" t="s">
        <v>7373</v>
      </c>
      <c r="W3045">
        <v>6</v>
      </c>
      <c r="X3045" s="86">
        <v>45777</v>
      </c>
      <c r="Y3045">
        <v>5</v>
      </c>
      <c r="Z3045" s="86">
        <v>45777</v>
      </c>
      <c r="AA3045">
        <v>3</v>
      </c>
      <c r="AB3045">
        <v>3</v>
      </c>
      <c r="AC3045" t="s">
        <v>156</v>
      </c>
    </row>
    <row r="3046" spans="1:29" x14ac:dyDescent="0.2">
      <c r="A3046" t="s">
        <v>7374</v>
      </c>
      <c r="B3046" t="s">
        <v>7375</v>
      </c>
      <c r="C3046" t="s">
        <v>7374</v>
      </c>
      <c r="D3046" t="s">
        <v>84</v>
      </c>
      <c r="E3046" t="s">
        <v>89</v>
      </c>
      <c r="F3046" t="s">
        <v>642</v>
      </c>
      <c r="G3046" t="s">
        <v>90</v>
      </c>
      <c r="I3046" t="s">
        <v>91</v>
      </c>
      <c r="J3046" t="s">
        <v>5571</v>
      </c>
      <c r="K3046" t="s">
        <v>6330</v>
      </c>
      <c r="L3046">
        <v>27.141999999999999</v>
      </c>
      <c r="M3046">
        <v>19.726051500000001</v>
      </c>
      <c r="N3046">
        <v>27.957000000000001</v>
      </c>
      <c r="O3046">
        <v>19.544380889999999</v>
      </c>
      <c r="P3046">
        <v>22.977</v>
      </c>
      <c r="Q3046" s="86">
        <v>45474</v>
      </c>
      <c r="R3046">
        <v>4</v>
      </c>
      <c r="V3046" t="s">
        <v>7376</v>
      </c>
      <c r="W3046">
        <v>5</v>
      </c>
      <c r="X3046" s="86">
        <v>45293</v>
      </c>
      <c r="AA3046">
        <v>4</v>
      </c>
      <c r="AB3046">
        <v>3</v>
      </c>
      <c r="AC3046" t="s">
        <v>156</v>
      </c>
    </row>
    <row r="3047" spans="1:29" x14ac:dyDescent="0.2">
      <c r="A3047" t="s">
        <v>7377</v>
      </c>
      <c r="B3047" t="s">
        <v>7378</v>
      </c>
      <c r="C3047" t="s">
        <v>7377</v>
      </c>
      <c r="D3047" t="s">
        <v>84</v>
      </c>
      <c r="E3047" t="s">
        <v>89</v>
      </c>
      <c r="G3047" t="s">
        <v>90</v>
      </c>
      <c r="H3047" t="s">
        <v>4520</v>
      </c>
      <c r="I3047" t="s">
        <v>91</v>
      </c>
      <c r="L3047">
        <v>6.6289999999999996</v>
      </c>
      <c r="M3047">
        <v>7.0870498719999997</v>
      </c>
      <c r="N3047">
        <v>7.327</v>
      </c>
      <c r="O3047">
        <v>5.5330867000000001</v>
      </c>
      <c r="P3047">
        <v>3.7839999999999998</v>
      </c>
      <c r="Q3047" s="86">
        <v>45821</v>
      </c>
      <c r="S3047">
        <v>0.12</v>
      </c>
      <c r="W3047">
        <v>4</v>
      </c>
      <c r="X3047" s="86">
        <v>45707</v>
      </c>
      <c r="Y3047">
        <v>3</v>
      </c>
      <c r="Z3047" s="86">
        <v>45688</v>
      </c>
      <c r="AB3047">
        <v>3</v>
      </c>
      <c r="AC3047" t="s">
        <v>156</v>
      </c>
    </row>
    <row r="3048" spans="1:29" x14ac:dyDescent="0.2">
      <c r="A3048" t="s">
        <v>7379</v>
      </c>
      <c r="B3048" t="s">
        <v>7380</v>
      </c>
      <c r="C3048" t="s">
        <v>7379</v>
      </c>
      <c r="D3048" t="s">
        <v>84</v>
      </c>
      <c r="E3048" t="s">
        <v>89</v>
      </c>
      <c r="F3048" t="s">
        <v>642</v>
      </c>
      <c r="G3048" t="s">
        <v>90</v>
      </c>
      <c r="I3048" t="s">
        <v>91</v>
      </c>
      <c r="J3048" t="s">
        <v>5571</v>
      </c>
      <c r="K3048" t="s">
        <v>199</v>
      </c>
      <c r="L3048">
        <v>6.6310000000000002</v>
      </c>
      <c r="M3048">
        <v>7.0888423569999999</v>
      </c>
      <c r="N3048">
        <v>7.33</v>
      </c>
      <c r="O3048">
        <v>5.5350690389999997</v>
      </c>
      <c r="P3048">
        <v>3.7850000000000001</v>
      </c>
      <c r="Q3048" s="86">
        <v>45821</v>
      </c>
      <c r="S3048">
        <v>0.18</v>
      </c>
      <c r="T3048">
        <v>0.18</v>
      </c>
      <c r="V3048" t="s">
        <v>7381</v>
      </c>
      <c r="W3048">
        <v>4</v>
      </c>
      <c r="X3048" s="86">
        <v>45707</v>
      </c>
      <c r="Y3048">
        <v>3</v>
      </c>
      <c r="Z3048" s="86">
        <v>45688</v>
      </c>
      <c r="AA3048">
        <v>2</v>
      </c>
      <c r="AB3048">
        <v>3</v>
      </c>
      <c r="AC3048" t="s">
        <v>156</v>
      </c>
    </row>
    <row r="3049" spans="1:29" x14ac:dyDescent="0.2">
      <c r="A3049" t="s">
        <v>7382</v>
      </c>
      <c r="B3049" t="s">
        <v>7383</v>
      </c>
      <c r="C3049" t="s">
        <v>7382</v>
      </c>
      <c r="D3049" t="s">
        <v>84</v>
      </c>
      <c r="E3049" t="s">
        <v>89</v>
      </c>
      <c r="G3049" t="s">
        <v>90</v>
      </c>
      <c r="H3049" t="s">
        <v>196</v>
      </c>
      <c r="I3049" t="s">
        <v>118</v>
      </c>
      <c r="L3049">
        <v>3.052</v>
      </c>
      <c r="M3049">
        <v>3.341395823</v>
      </c>
      <c r="N3049">
        <v>3.395</v>
      </c>
      <c r="O3049">
        <v>2.4735387969999998</v>
      </c>
      <c r="P3049">
        <v>1.952</v>
      </c>
      <c r="Q3049" s="86">
        <v>45821</v>
      </c>
      <c r="S3049">
        <v>0.18</v>
      </c>
      <c r="W3049">
        <v>3</v>
      </c>
      <c r="X3049" s="86">
        <v>45707</v>
      </c>
      <c r="Y3049">
        <v>2</v>
      </c>
      <c r="Z3049" s="86">
        <v>45688</v>
      </c>
      <c r="AB3049">
        <v>2</v>
      </c>
      <c r="AC3049" t="s">
        <v>153</v>
      </c>
    </row>
    <row r="3050" spans="1:29" x14ac:dyDescent="0.2">
      <c r="A3050" t="s">
        <v>7384</v>
      </c>
      <c r="B3050" t="s">
        <v>7385</v>
      </c>
      <c r="C3050" t="s">
        <v>7384</v>
      </c>
      <c r="D3050" t="s">
        <v>84</v>
      </c>
      <c r="E3050" t="s">
        <v>89</v>
      </c>
      <c r="F3050" t="s">
        <v>642</v>
      </c>
      <c r="G3050" t="s">
        <v>90</v>
      </c>
      <c r="I3050" t="s">
        <v>91</v>
      </c>
      <c r="J3050" t="s">
        <v>5571</v>
      </c>
      <c r="K3050" t="s">
        <v>199</v>
      </c>
      <c r="L3050">
        <v>3.069</v>
      </c>
      <c r="M3050">
        <v>3.3641102759999999</v>
      </c>
      <c r="N3050">
        <v>3.44</v>
      </c>
      <c r="O3050">
        <v>2.4530392860000001</v>
      </c>
      <c r="P3050">
        <v>1.9330000000000001</v>
      </c>
      <c r="Q3050" s="86">
        <v>45821</v>
      </c>
      <c r="S3050">
        <v>0.18</v>
      </c>
      <c r="T3050">
        <v>0.18</v>
      </c>
      <c r="V3050" t="s">
        <v>7386</v>
      </c>
      <c r="W3050">
        <v>3</v>
      </c>
      <c r="X3050" s="86">
        <v>45707</v>
      </c>
      <c r="Y3050">
        <v>2</v>
      </c>
      <c r="Z3050" s="86">
        <v>45688</v>
      </c>
      <c r="AA3050">
        <v>2</v>
      </c>
      <c r="AB3050">
        <v>2</v>
      </c>
      <c r="AC3050" t="s">
        <v>153</v>
      </c>
    </row>
    <row r="3051" spans="1:29" x14ac:dyDescent="0.2">
      <c r="A3051" t="s">
        <v>7387</v>
      </c>
      <c r="B3051" t="s">
        <v>7388</v>
      </c>
      <c r="C3051" t="s">
        <v>7387</v>
      </c>
      <c r="D3051" t="s">
        <v>84</v>
      </c>
      <c r="E3051" t="s">
        <v>116</v>
      </c>
      <c r="F3051" t="s">
        <v>117</v>
      </c>
      <c r="G3051" t="s">
        <v>90</v>
      </c>
      <c r="I3051" t="s">
        <v>91</v>
      </c>
      <c r="J3051" t="s">
        <v>5571</v>
      </c>
      <c r="K3051" t="s">
        <v>172</v>
      </c>
      <c r="L3051">
        <v>27.423999999999999</v>
      </c>
      <c r="N3051">
        <v>26.79</v>
      </c>
      <c r="P3051">
        <v>20.120999999999999</v>
      </c>
      <c r="Q3051" s="86">
        <v>45434</v>
      </c>
      <c r="S3051">
        <v>0.5</v>
      </c>
      <c r="T3051">
        <v>0.5</v>
      </c>
      <c r="V3051" t="s">
        <v>7389</v>
      </c>
      <c r="Y3051">
        <v>5</v>
      </c>
      <c r="Z3051" s="86">
        <v>45657</v>
      </c>
      <c r="AA3051">
        <v>4</v>
      </c>
      <c r="AB3051">
        <v>3</v>
      </c>
      <c r="AC3051" t="s">
        <v>156</v>
      </c>
    </row>
    <row r="3052" spans="1:29" x14ac:dyDescent="0.2">
      <c r="A3052" t="s">
        <v>7390</v>
      </c>
      <c r="B3052" t="s">
        <v>7391</v>
      </c>
      <c r="C3052" t="s">
        <v>7390</v>
      </c>
      <c r="D3052" t="s">
        <v>84</v>
      </c>
      <c r="E3052" t="s">
        <v>89</v>
      </c>
      <c r="F3052" t="s">
        <v>642</v>
      </c>
      <c r="G3052" t="s">
        <v>90</v>
      </c>
      <c r="I3052" t="s">
        <v>91</v>
      </c>
      <c r="J3052" t="s">
        <v>5571</v>
      </c>
      <c r="K3052" t="s">
        <v>6162</v>
      </c>
      <c r="L3052">
        <v>3.266</v>
      </c>
      <c r="M3052">
        <v>3.5869851270000002</v>
      </c>
      <c r="N3052">
        <v>3.7010000000000001</v>
      </c>
      <c r="O3052">
        <v>2.5725016300000001</v>
      </c>
      <c r="P3052">
        <v>1.5109999999999999</v>
      </c>
      <c r="Q3052" s="86">
        <v>45821</v>
      </c>
      <c r="S3052">
        <v>0.34</v>
      </c>
      <c r="V3052" t="s">
        <v>7392</v>
      </c>
      <c r="W3052">
        <v>3</v>
      </c>
      <c r="X3052" s="86">
        <v>45775</v>
      </c>
      <c r="Y3052">
        <v>2</v>
      </c>
      <c r="Z3052" s="86">
        <v>45747</v>
      </c>
      <c r="AA3052">
        <v>2</v>
      </c>
      <c r="AB3052">
        <v>2</v>
      </c>
      <c r="AC3052" t="s">
        <v>153</v>
      </c>
    </row>
    <row r="3053" spans="1:29" x14ac:dyDescent="0.2">
      <c r="A3053" t="s">
        <v>17708</v>
      </c>
      <c r="B3053" t="s">
        <v>17709</v>
      </c>
      <c r="C3053" t="s">
        <v>17708</v>
      </c>
      <c r="D3053" t="s">
        <v>84</v>
      </c>
      <c r="E3053" t="s">
        <v>116</v>
      </c>
      <c r="G3053" t="s">
        <v>90</v>
      </c>
      <c r="L3053">
        <v>0.86599999999999999</v>
      </c>
      <c r="N3053">
        <v>0.65</v>
      </c>
      <c r="P3053">
        <v>0.45700000000000002</v>
      </c>
      <c r="S3053">
        <v>0.18</v>
      </c>
      <c r="Y3053">
        <v>2</v>
      </c>
      <c r="Z3053" s="86">
        <v>45808</v>
      </c>
      <c r="AB3053">
        <v>2</v>
      </c>
      <c r="AC3053" t="s">
        <v>153</v>
      </c>
    </row>
    <row r="3054" spans="1:29" x14ac:dyDescent="0.2">
      <c r="A3054" t="s">
        <v>16292</v>
      </c>
      <c r="B3054" t="s">
        <v>16293</v>
      </c>
      <c r="C3054" t="s">
        <v>16292</v>
      </c>
      <c r="D3054" t="s">
        <v>84</v>
      </c>
      <c r="E3054" t="s">
        <v>89</v>
      </c>
      <c r="G3054" t="s">
        <v>90</v>
      </c>
      <c r="I3054" t="s">
        <v>91</v>
      </c>
      <c r="L3054">
        <v>18.46</v>
      </c>
      <c r="M3054">
        <v>13.394194110000001</v>
      </c>
      <c r="N3054">
        <v>20.422000000000001</v>
      </c>
      <c r="O3054">
        <v>14.233411419999999</v>
      </c>
      <c r="P3054">
        <v>16.821000000000002</v>
      </c>
      <c r="Q3054" s="86">
        <v>45821</v>
      </c>
      <c r="S3054">
        <v>0.85</v>
      </c>
      <c r="W3054">
        <v>5</v>
      </c>
      <c r="X3054" s="86">
        <v>45747</v>
      </c>
      <c r="Y3054">
        <v>5</v>
      </c>
      <c r="Z3054" s="86">
        <v>45747</v>
      </c>
      <c r="AB3054">
        <v>3</v>
      </c>
      <c r="AC3054" t="s">
        <v>156</v>
      </c>
    </row>
    <row r="3055" spans="1:29" x14ac:dyDescent="0.2">
      <c r="A3055" t="s">
        <v>17105</v>
      </c>
      <c r="B3055" t="s">
        <v>17106</v>
      </c>
      <c r="C3055" t="s">
        <v>17105</v>
      </c>
      <c r="D3055" t="s">
        <v>84</v>
      </c>
      <c r="E3055" t="s">
        <v>116</v>
      </c>
      <c r="G3055" t="s">
        <v>90</v>
      </c>
      <c r="I3055" t="s">
        <v>118</v>
      </c>
      <c r="S3055">
        <v>0.1</v>
      </c>
      <c r="Y3055">
        <v>2</v>
      </c>
      <c r="Z3055" s="86">
        <v>45747</v>
      </c>
      <c r="AB3055">
        <v>2</v>
      </c>
      <c r="AC3055" t="s">
        <v>153</v>
      </c>
    </row>
    <row r="3056" spans="1:29" x14ac:dyDescent="0.2">
      <c r="A3056" t="s">
        <v>7393</v>
      </c>
      <c r="B3056" t="s">
        <v>7394</v>
      </c>
      <c r="C3056" t="s">
        <v>7393</v>
      </c>
      <c r="D3056" t="s">
        <v>84</v>
      </c>
      <c r="E3056" t="s">
        <v>116</v>
      </c>
      <c r="G3056" t="s">
        <v>90</v>
      </c>
      <c r="S3056">
        <v>0.5</v>
      </c>
      <c r="W3056">
        <v>5</v>
      </c>
      <c r="X3056" s="86">
        <v>45450</v>
      </c>
      <c r="AB3056">
        <v>3</v>
      </c>
      <c r="AC3056" t="s">
        <v>156</v>
      </c>
    </row>
    <row r="3057" spans="1:29" x14ac:dyDescent="0.2">
      <c r="A3057" t="s">
        <v>7395</v>
      </c>
      <c r="B3057" t="s">
        <v>7396</v>
      </c>
      <c r="C3057" t="s">
        <v>7395</v>
      </c>
      <c r="D3057" t="s">
        <v>84</v>
      </c>
      <c r="E3057" t="s">
        <v>116</v>
      </c>
      <c r="G3057" t="s">
        <v>90</v>
      </c>
      <c r="L3057">
        <v>13.135</v>
      </c>
      <c r="M3057">
        <v>6.9585535800000002</v>
      </c>
      <c r="N3057">
        <v>14.308999999999999</v>
      </c>
      <c r="O3057">
        <v>6.4627667239999997</v>
      </c>
      <c r="P3057">
        <v>11.318</v>
      </c>
      <c r="Q3057" s="86">
        <v>45821</v>
      </c>
      <c r="S3057">
        <v>0.3</v>
      </c>
      <c r="W3057">
        <v>4</v>
      </c>
      <c r="X3057" s="86">
        <v>45747</v>
      </c>
      <c r="Y3057">
        <v>3</v>
      </c>
      <c r="Z3057" s="86">
        <v>45747</v>
      </c>
      <c r="AB3057">
        <v>3</v>
      </c>
      <c r="AC3057" t="s">
        <v>156</v>
      </c>
    </row>
    <row r="3058" spans="1:29" x14ac:dyDescent="0.2">
      <c r="A3058" t="s">
        <v>7397</v>
      </c>
      <c r="B3058" t="s">
        <v>7398</v>
      </c>
      <c r="C3058" t="s">
        <v>7397</v>
      </c>
      <c r="D3058" t="s">
        <v>84</v>
      </c>
      <c r="E3058" t="s">
        <v>116</v>
      </c>
      <c r="F3058" t="s">
        <v>117</v>
      </c>
      <c r="G3058" t="s">
        <v>90</v>
      </c>
      <c r="I3058" t="s">
        <v>91</v>
      </c>
      <c r="J3058" t="s">
        <v>5571</v>
      </c>
      <c r="K3058" t="s">
        <v>688</v>
      </c>
      <c r="L3058">
        <v>14.317</v>
      </c>
      <c r="M3058">
        <v>7.6260004459999999</v>
      </c>
      <c r="N3058">
        <v>14.727</v>
      </c>
      <c r="O3058">
        <v>4.6703873060000003</v>
      </c>
      <c r="P3058">
        <v>9.3320000000000007</v>
      </c>
      <c r="Q3058" s="86">
        <v>45821</v>
      </c>
      <c r="S3058">
        <v>0.55000000000000004</v>
      </c>
      <c r="T3058">
        <v>0.55000000000000004</v>
      </c>
      <c r="V3058" t="s">
        <v>7399</v>
      </c>
      <c r="W3058">
        <v>4</v>
      </c>
      <c r="X3058" s="86">
        <v>45747</v>
      </c>
      <c r="Y3058">
        <v>3</v>
      </c>
      <c r="Z3058" s="86">
        <v>45747</v>
      </c>
      <c r="AA3058">
        <v>3</v>
      </c>
      <c r="AB3058">
        <v>3</v>
      </c>
      <c r="AC3058" t="s">
        <v>156</v>
      </c>
    </row>
    <row r="3059" spans="1:29" x14ac:dyDescent="0.2">
      <c r="A3059" t="s">
        <v>7400</v>
      </c>
      <c r="B3059" t="s">
        <v>7401</v>
      </c>
      <c r="C3059" t="s">
        <v>7400</v>
      </c>
      <c r="D3059" t="s">
        <v>84</v>
      </c>
      <c r="E3059" t="s">
        <v>116</v>
      </c>
      <c r="G3059" t="s">
        <v>90</v>
      </c>
      <c r="L3059">
        <v>8.5730000000000004</v>
      </c>
      <c r="M3059">
        <v>2.1743765289999999</v>
      </c>
      <c r="N3059">
        <v>9.4130000000000003</v>
      </c>
      <c r="O3059">
        <v>1.7899037630000001</v>
      </c>
      <c r="P3059">
        <v>8.2010000000000005</v>
      </c>
      <c r="Q3059" s="86">
        <v>45761</v>
      </c>
      <c r="S3059">
        <v>0.1</v>
      </c>
      <c r="W3059">
        <v>2</v>
      </c>
      <c r="X3059" s="86">
        <v>45716</v>
      </c>
      <c r="Y3059">
        <v>2</v>
      </c>
      <c r="Z3059" s="86">
        <v>45747</v>
      </c>
      <c r="AB3059">
        <v>2</v>
      </c>
      <c r="AC3059" t="s">
        <v>153</v>
      </c>
    </row>
    <row r="3060" spans="1:29" x14ac:dyDescent="0.2">
      <c r="A3060" t="s">
        <v>7402</v>
      </c>
      <c r="B3060" t="s">
        <v>7403</v>
      </c>
      <c r="C3060" t="s">
        <v>7402</v>
      </c>
      <c r="D3060" t="s">
        <v>84</v>
      </c>
      <c r="E3060" t="s">
        <v>116</v>
      </c>
      <c r="G3060" t="s">
        <v>90</v>
      </c>
      <c r="L3060">
        <v>6.8029999999999999</v>
      </c>
      <c r="M3060">
        <v>6.7504790459999997</v>
      </c>
      <c r="N3060">
        <v>6.952</v>
      </c>
      <c r="O3060">
        <v>4.4465158750000002</v>
      </c>
      <c r="P3060">
        <v>2.67</v>
      </c>
      <c r="Q3060" s="86">
        <v>45821</v>
      </c>
      <c r="S3060">
        <v>0.55000000000000004</v>
      </c>
      <c r="T3060">
        <v>0.55000000000000004</v>
      </c>
      <c r="W3060">
        <v>4</v>
      </c>
      <c r="X3060" s="86">
        <v>45747</v>
      </c>
      <c r="Y3060">
        <v>3</v>
      </c>
      <c r="Z3060" s="86">
        <v>45747</v>
      </c>
      <c r="AB3060">
        <v>3</v>
      </c>
      <c r="AC3060" t="s">
        <v>156</v>
      </c>
    </row>
    <row r="3061" spans="1:29" x14ac:dyDescent="0.2">
      <c r="A3061" t="s">
        <v>7404</v>
      </c>
      <c r="B3061" t="s">
        <v>7405</v>
      </c>
      <c r="C3061" t="s">
        <v>7404</v>
      </c>
      <c r="D3061" t="s">
        <v>84</v>
      </c>
      <c r="E3061" t="s">
        <v>116</v>
      </c>
      <c r="G3061" t="s">
        <v>90</v>
      </c>
      <c r="I3061" t="s">
        <v>91</v>
      </c>
      <c r="J3061" t="s">
        <v>5571</v>
      </c>
      <c r="K3061" t="s">
        <v>778</v>
      </c>
      <c r="L3061">
        <v>9.4160000000000004</v>
      </c>
      <c r="M3061">
        <v>2.231831841</v>
      </c>
      <c r="N3061">
        <v>9.6959999999999997</v>
      </c>
      <c r="O3061">
        <v>1.777499398</v>
      </c>
      <c r="P3061">
        <v>8.85</v>
      </c>
      <c r="Q3061" s="86">
        <v>45821</v>
      </c>
      <c r="S3061">
        <v>0.1</v>
      </c>
      <c r="T3061">
        <v>0.1</v>
      </c>
      <c r="V3061" t="s">
        <v>7406</v>
      </c>
      <c r="W3061">
        <v>2</v>
      </c>
      <c r="X3061" s="86">
        <v>45747</v>
      </c>
      <c r="Y3061">
        <v>2</v>
      </c>
      <c r="Z3061" s="86">
        <v>45747</v>
      </c>
      <c r="AA3061">
        <v>1</v>
      </c>
      <c r="AB3061">
        <v>2</v>
      </c>
      <c r="AC3061" t="s">
        <v>153</v>
      </c>
    </row>
    <row r="3062" spans="1:29" x14ac:dyDescent="0.2">
      <c r="A3062" t="s">
        <v>7407</v>
      </c>
      <c r="B3062" t="s">
        <v>7408</v>
      </c>
      <c r="C3062" t="s">
        <v>7407</v>
      </c>
      <c r="D3062" t="s">
        <v>84</v>
      </c>
      <c r="E3062" t="s">
        <v>116</v>
      </c>
      <c r="F3062" t="s">
        <v>117</v>
      </c>
      <c r="G3062" t="s">
        <v>90</v>
      </c>
      <c r="I3062" t="s">
        <v>91</v>
      </c>
      <c r="J3062" t="s">
        <v>5571</v>
      </c>
      <c r="K3062" t="s">
        <v>688</v>
      </c>
      <c r="L3062">
        <v>16.295999999999999</v>
      </c>
      <c r="M3062">
        <v>10.32437432</v>
      </c>
      <c r="N3062">
        <v>17.602</v>
      </c>
      <c r="O3062">
        <v>9.0166430240000004</v>
      </c>
      <c r="P3062">
        <v>12.233000000000001</v>
      </c>
      <c r="Q3062" s="86">
        <v>45821</v>
      </c>
      <c r="S3062">
        <v>0.25</v>
      </c>
      <c r="T3062">
        <v>0.25</v>
      </c>
      <c r="V3062" t="s">
        <v>7409</v>
      </c>
      <c r="W3062">
        <v>5</v>
      </c>
      <c r="X3062" s="86">
        <v>45747</v>
      </c>
      <c r="Y3062">
        <v>3</v>
      </c>
      <c r="Z3062" s="86">
        <v>45747</v>
      </c>
      <c r="AA3062">
        <v>2</v>
      </c>
      <c r="AB3062">
        <v>3</v>
      </c>
      <c r="AC3062" t="s">
        <v>156</v>
      </c>
    </row>
    <row r="3063" spans="1:29" x14ac:dyDescent="0.2">
      <c r="A3063" t="s">
        <v>7410</v>
      </c>
      <c r="B3063" t="s">
        <v>7411</v>
      </c>
      <c r="C3063" t="s">
        <v>7410</v>
      </c>
      <c r="D3063" t="s">
        <v>84</v>
      </c>
      <c r="E3063" t="s">
        <v>116</v>
      </c>
      <c r="F3063" t="s">
        <v>117</v>
      </c>
      <c r="G3063" t="s">
        <v>90</v>
      </c>
      <c r="I3063" t="s">
        <v>91</v>
      </c>
      <c r="J3063" t="s">
        <v>5571</v>
      </c>
      <c r="K3063" t="s">
        <v>688</v>
      </c>
      <c r="L3063">
        <v>6.6520000000000001</v>
      </c>
      <c r="M3063">
        <v>7.1148822940000001</v>
      </c>
      <c r="N3063">
        <v>7.37</v>
      </c>
      <c r="O3063">
        <v>5.650427788</v>
      </c>
      <c r="P3063">
        <v>4.0129999999999999</v>
      </c>
      <c r="Q3063" s="86">
        <v>45821</v>
      </c>
      <c r="S3063">
        <v>0.25</v>
      </c>
      <c r="T3063">
        <v>0.25</v>
      </c>
      <c r="V3063" t="s">
        <v>7412</v>
      </c>
      <c r="W3063">
        <v>4</v>
      </c>
      <c r="X3063" s="86">
        <v>45747</v>
      </c>
      <c r="Y3063">
        <v>3</v>
      </c>
      <c r="Z3063" s="86">
        <v>45747</v>
      </c>
      <c r="AA3063">
        <v>3</v>
      </c>
      <c r="AB3063">
        <v>3</v>
      </c>
      <c r="AC3063" t="s">
        <v>156</v>
      </c>
    </row>
    <row r="3064" spans="1:29" x14ac:dyDescent="0.2">
      <c r="A3064" t="s">
        <v>7413</v>
      </c>
      <c r="B3064" t="s">
        <v>7414</v>
      </c>
      <c r="C3064" t="s">
        <v>7413</v>
      </c>
      <c r="D3064" t="s">
        <v>84</v>
      </c>
      <c r="E3064" t="s">
        <v>116</v>
      </c>
      <c r="F3064" t="s">
        <v>117</v>
      </c>
      <c r="G3064" t="s">
        <v>90</v>
      </c>
      <c r="I3064" t="s">
        <v>91</v>
      </c>
      <c r="J3064" t="s">
        <v>5571</v>
      </c>
      <c r="K3064" t="s">
        <v>688</v>
      </c>
      <c r="L3064">
        <v>5.0830000000000002</v>
      </c>
      <c r="M3064">
        <v>5.5223120950000002</v>
      </c>
      <c r="N3064">
        <v>5.7949999999999999</v>
      </c>
      <c r="O3064">
        <v>5.0032624889999999</v>
      </c>
      <c r="P3064">
        <v>4.04</v>
      </c>
      <c r="Q3064" s="86">
        <v>45821</v>
      </c>
      <c r="S3064">
        <v>0.25</v>
      </c>
      <c r="T3064">
        <v>0.25</v>
      </c>
      <c r="V3064" t="s">
        <v>7415</v>
      </c>
      <c r="W3064">
        <v>3</v>
      </c>
      <c r="X3064" s="86">
        <v>45747</v>
      </c>
      <c r="Y3064">
        <v>2</v>
      </c>
      <c r="Z3064" s="86">
        <v>45747</v>
      </c>
      <c r="AA3064">
        <v>2</v>
      </c>
      <c r="AB3064">
        <v>2</v>
      </c>
      <c r="AC3064" t="s">
        <v>153</v>
      </c>
    </row>
    <row r="3065" spans="1:29" x14ac:dyDescent="0.2">
      <c r="A3065" t="s">
        <v>7416</v>
      </c>
      <c r="B3065" t="s">
        <v>7417</v>
      </c>
      <c r="C3065" t="s">
        <v>7416</v>
      </c>
      <c r="D3065" t="s">
        <v>84</v>
      </c>
      <c r="E3065" t="s">
        <v>116</v>
      </c>
      <c r="F3065" t="s">
        <v>117</v>
      </c>
      <c r="G3065" t="s">
        <v>90</v>
      </c>
      <c r="I3065" t="s">
        <v>91</v>
      </c>
      <c r="J3065" t="s">
        <v>5571</v>
      </c>
      <c r="K3065" t="s">
        <v>688</v>
      </c>
      <c r="L3065">
        <v>14.073</v>
      </c>
      <c r="M3065">
        <v>14.86396251</v>
      </c>
      <c r="N3065">
        <v>12.661</v>
      </c>
      <c r="O3065">
        <v>11.43855304</v>
      </c>
      <c r="P3065">
        <v>10.606</v>
      </c>
      <c r="Q3065" s="86">
        <v>45821</v>
      </c>
      <c r="S3065">
        <v>0.19</v>
      </c>
      <c r="T3065">
        <v>0.19</v>
      </c>
      <c r="V3065" t="s">
        <v>7418</v>
      </c>
      <c r="W3065">
        <v>6</v>
      </c>
      <c r="X3065" s="86">
        <v>45412</v>
      </c>
      <c r="Y3065">
        <v>4</v>
      </c>
      <c r="Z3065" s="86">
        <v>45747</v>
      </c>
      <c r="AA3065">
        <v>3</v>
      </c>
      <c r="AB3065">
        <v>3</v>
      </c>
      <c r="AC3065" t="s">
        <v>156</v>
      </c>
    </row>
    <row r="3066" spans="1:29" x14ac:dyDescent="0.2">
      <c r="A3066" t="s">
        <v>7419</v>
      </c>
      <c r="B3066" t="s">
        <v>7420</v>
      </c>
      <c r="C3066" t="s">
        <v>7419</v>
      </c>
      <c r="D3066" t="s">
        <v>84</v>
      </c>
      <c r="E3066" t="s">
        <v>89</v>
      </c>
      <c r="F3066" t="s">
        <v>642</v>
      </c>
      <c r="G3066" t="s">
        <v>90</v>
      </c>
      <c r="I3066" t="s">
        <v>91</v>
      </c>
      <c r="J3066" t="s">
        <v>5571</v>
      </c>
      <c r="K3066" t="s">
        <v>1962</v>
      </c>
      <c r="L3066">
        <v>14.901</v>
      </c>
      <c r="M3066">
        <v>11.9617247</v>
      </c>
      <c r="N3066">
        <v>13.111000000000001</v>
      </c>
      <c r="O3066">
        <v>9.8084176309999993</v>
      </c>
      <c r="P3066">
        <v>9.5779999999999994</v>
      </c>
      <c r="Q3066" s="86">
        <v>45821</v>
      </c>
      <c r="R3066">
        <v>5</v>
      </c>
      <c r="S3066">
        <v>0.68</v>
      </c>
      <c r="T3066">
        <v>0.63</v>
      </c>
      <c r="V3066" t="s">
        <v>7421</v>
      </c>
      <c r="W3066">
        <v>6</v>
      </c>
      <c r="X3066" s="86">
        <v>45702</v>
      </c>
      <c r="Y3066">
        <v>4</v>
      </c>
      <c r="Z3066" s="86">
        <v>45657</v>
      </c>
      <c r="AA3066">
        <v>4</v>
      </c>
      <c r="AB3066">
        <v>3</v>
      </c>
      <c r="AC3066" t="s">
        <v>156</v>
      </c>
    </row>
    <row r="3067" spans="1:29" x14ac:dyDescent="0.2">
      <c r="A3067" t="s">
        <v>7422</v>
      </c>
      <c r="B3067" t="s">
        <v>7423</v>
      </c>
      <c r="C3067" t="s">
        <v>7422</v>
      </c>
      <c r="D3067" t="s">
        <v>84</v>
      </c>
      <c r="E3067" t="s">
        <v>89</v>
      </c>
      <c r="F3067" t="s">
        <v>642</v>
      </c>
      <c r="G3067" t="s">
        <v>90</v>
      </c>
      <c r="I3067" t="s">
        <v>341</v>
      </c>
      <c r="J3067" t="s">
        <v>5571</v>
      </c>
      <c r="K3067" t="s">
        <v>2652</v>
      </c>
      <c r="L3067">
        <v>13.733000000000001</v>
      </c>
      <c r="M3067">
        <v>10.815290989999999</v>
      </c>
      <c r="N3067">
        <v>13.391999999999999</v>
      </c>
      <c r="O3067">
        <v>9.2526315379999993</v>
      </c>
      <c r="P3067">
        <v>8.9239999999999995</v>
      </c>
      <c r="Q3067" s="86">
        <v>45821</v>
      </c>
      <c r="R3067">
        <v>5</v>
      </c>
      <c r="S3067">
        <v>1.79</v>
      </c>
      <c r="T3067">
        <v>1.5</v>
      </c>
      <c r="V3067" t="s">
        <v>7424</v>
      </c>
      <c r="W3067">
        <v>5</v>
      </c>
      <c r="X3067" s="86">
        <v>45706</v>
      </c>
      <c r="Y3067">
        <v>4</v>
      </c>
      <c r="Z3067" s="86">
        <v>45000</v>
      </c>
      <c r="AA3067">
        <v>3</v>
      </c>
      <c r="AB3067">
        <v>3</v>
      </c>
      <c r="AC3067" t="s">
        <v>156</v>
      </c>
    </row>
    <row r="3068" spans="1:29" x14ac:dyDescent="0.2">
      <c r="A3068" t="s">
        <v>7425</v>
      </c>
      <c r="B3068" t="s">
        <v>7426</v>
      </c>
      <c r="C3068" t="s">
        <v>7425</v>
      </c>
      <c r="D3068" t="s">
        <v>84</v>
      </c>
      <c r="E3068" t="s">
        <v>89</v>
      </c>
      <c r="F3068" t="s">
        <v>642</v>
      </c>
      <c r="G3068" t="s">
        <v>90</v>
      </c>
      <c r="I3068" t="s">
        <v>91</v>
      </c>
      <c r="J3068" t="s">
        <v>5571</v>
      </c>
      <c r="K3068" t="s">
        <v>2652</v>
      </c>
      <c r="L3068">
        <v>16.408000000000001</v>
      </c>
      <c r="M3068">
        <v>13.33932312</v>
      </c>
      <c r="N3068">
        <v>18.324000000000002</v>
      </c>
      <c r="O3068">
        <v>10.7716701</v>
      </c>
      <c r="P3068">
        <v>13.272</v>
      </c>
      <c r="Q3068" s="86">
        <v>45821</v>
      </c>
      <c r="S3068">
        <v>0.89</v>
      </c>
      <c r="T3068">
        <v>0.5</v>
      </c>
      <c r="V3068" t="s">
        <v>7427</v>
      </c>
      <c r="W3068">
        <v>5</v>
      </c>
      <c r="X3068" s="86">
        <v>45706</v>
      </c>
      <c r="Y3068">
        <v>4</v>
      </c>
      <c r="Z3068" s="86">
        <v>45000</v>
      </c>
      <c r="AA3068">
        <v>3</v>
      </c>
      <c r="AB3068">
        <v>3</v>
      </c>
      <c r="AC3068" t="s">
        <v>156</v>
      </c>
    </row>
    <row r="3069" spans="1:29" x14ac:dyDescent="0.2">
      <c r="A3069" t="s">
        <v>7428</v>
      </c>
      <c r="B3069" t="s">
        <v>7429</v>
      </c>
      <c r="C3069" t="s">
        <v>7428</v>
      </c>
      <c r="D3069" t="s">
        <v>84</v>
      </c>
      <c r="E3069" t="s">
        <v>116</v>
      </c>
      <c r="F3069" t="s">
        <v>117</v>
      </c>
      <c r="G3069" t="s">
        <v>90</v>
      </c>
      <c r="I3069" t="s">
        <v>118</v>
      </c>
      <c r="J3069" t="s">
        <v>5571</v>
      </c>
      <c r="K3069" t="s">
        <v>688</v>
      </c>
      <c r="L3069">
        <v>2.6739999999999999</v>
      </c>
      <c r="M3069">
        <v>2.832649339</v>
      </c>
      <c r="N3069">
        <v>3.1179999999999999</v>
      </c>
      <c r="O3069">
        <v>3.537043545</v>
      </c>
      <c r="P3069">
        <v>1.887</v>
      </c>
      <c r="Q3069" s="86">
        <v>45821</v>
      </c>
      <c r="S3069">
        <v>0.1</v>
      </c>
      <c r="T3069">
        <v>0.1</v>
      </c>
      <c r="V3069" t="s">
        <v>7430</v>
      </c>
      <c r="W3069">
        <v>3</v>
      </c>
      <c r="X3069" s="86">
        <v>45382</v>
      </c>
      <c r="Y3069">
        <v>2</v>
      </c>
      <c r="Z3069" s="86">
        <v>45747</v>
      </c>
      <c r="AA3069">
        <v>2</v>
      </c>
      <c r="AB3069">
        <v>2</v>
      </c>
      <c r="AC3069" t="s">
        <v>153</v>
      </c>
    </row>
    <row r="3070" spans="1:29" x14ac:dyDescent="0.2">
      <c r="A3070" t="s">
        <v>7431</v>
      </c>
      <c r="B3070" t="s">
        <v>7432</v>
      </c>
      <c r="C3070" t="s">
        <v>7431</v>
      </c>
      <c r="D3070" t="s">
        <v>84</v>
      </c>
      <c r="E3070" t="s">
        <v>116</v>
      </c>
      <c r="F3070" t="s">
        <v>117</v>
      </c>
      <c r="G3070" t="s">
        <v>90</v>
      </c>
      <c r="I3070" t="s">
        <v>91</v>
      </c>
      <c r="J3070" t="s">
        <v>5571</v>
      </c>
      <c r="K3070" t="s">
        <v>706</v>
      </c>
      <c r="L3070">
        <v>19.841000000000001</v>
      </c>
      <c r="M3070">
        <v>14.01656676</v>
      </c>
      <c r="N3070">
        <v>20.12</v>
      </c>
      <c r="O3070">
        <v>11.4411063</v>
      </c>
      <c r="P3070">
        <v>11.714</v>
      </c>
      <c r="Q3070" s="86">
        <v>45821</v>
      </c>
      <c r="S3070">
        <v>0.3</v>
      </c>
      <c r="T3070">
        <v>0.3</v>
      </c>
      <c r="V3070" t="s">
        <v>7433</v>
      </c>
      <c r="W3070">
        <v>6</v>
      </c>
      <c r="X3070" s="86">
        <v>45797</v>
      </c>
      <c r="Y3070">
        <v>4</v>
      </c>
      <c r="Z3070" s="86">
        <v>45783</v>
      </c>
      <c r="AA3070">
        <v>3</v>
      </c>
      <c r="AB3070">
        <v>3</v>
      </c>
      <c r="AC3070" t="s">
        <v>156</v>
      </c>
    </row>
    <row r="3071" spans="1:29" x14ac:dyDescent="0.2">
      <c r="A3071" t="s">
        <v>7434</v>
      </c>
      <c r="B3071" t="s">
        <v>7435</v>
      </c>
      <c r="C3071" t="s">
        <v>7434</v>
      </c>
      <c r="D3071" t="s">
        <v>84</v>
      </c>
      <c r="E3071" t="s">
        <v>89</v>
      </c>
      <c r="F3071" t="s">
        <v>642</v>
      </c>
      <c r="G3071" t="s">
        <v>90</v>
      </c>
      <c r="I3071" t="s">
        <v>91</v>
      </c>
      <c r="J3071" t="s">
        <v>5571</v>
      </c>
      <c r="K3071" t="s">
        <v>1384</v>
      </c>
      <c r="L3071">
        <v>6.2869999999999999</v>
      </c>
      <c r="M3071">
        <v>6.1852455370000001</v>
      </c>
      <c r="N3071">
        <v>6.851</v>
      </c>
      <c r="O3071">
        <v>5.779570841</v>
      </c>
      <c r="P3071">
        <v>5.2389999999999999</v>
      </c>
      <c r="Q3071" s="86">
        <v>45821</v>
      </c>
      <c r="S3071">
        <v>1.9</v>
      </c>
      <c r="V3071" t="s">
        <v>7436</v>
      </c>
      <c r="W3071">
        <v>4</v>
      </c>
      <c r="X3071" s="86">
        <v>45706</v>
      </c>
      <c r="Y3071">
        <v>3</v>
      </c>
      <c r="Z3071" s="86">
        <v>45657</v>
      </c>
      <c r="AA3071">
        <v>2</v>
      </c>
      <c r="AB3071">
        <v>3</v>
      </c>
      <c r="AC3071" t="s">
        <v>156</v>
      </c>
    </row>
    <row r="3072" spans="1:29" x14ac:dyDescent="0.2">
      <c r="A3072" t="s">
        <v>7437</v>
      </c>
      <c r="B3072" t="s">
        <v>7438</v>
      </c>
      <c r="C3072" t="s">
        <v>7437</v>
      </c>
      <c r="D3072" t="s">
        <v>84</v>
      </c>
      <c r="E3072" t="s">
        <v>89</v>
      </c>
      <c r="F3072" t="s">
        <v>642</v>
      </c>
      <c r="G3072" t="s">
        <v>90</v>
      </c>
      <c r="I3072" t="s">
        <v>91</v>
      </c>
      <c r="J3072" t="s">
        <v>5571</v>
      </c>
      <c r="K3072" t="s">
        <v>1384</v>
      </c>
      <c r="L3072">
        <v>6.2850000000000001</v>
      </c>
      <c r="M3072">
        <v>6.1831616929999997</v>
      </c>
      <c r="N3072">
        <v>6.8490000000000002</v>
      </c>
      <c r="O3072">
        <v>5.7772542570000001</v>
      </c>
      <c r="P3072">
        <v>5.234</v>
      </c>
      <c r="Q3072" s="86">
        <v>45821</v>
      </c>
      <c r="S3072">
        <v>1.85</v>
      </c>
      <c r="V3072" t="s">
        <v>7291</v>
      </c>
      <c r="W3072">
        <v>4</v>
      </c>
      <c r="X3072" s="86">
        <v>45706</v>
      </c>
      <c r="Y3072">
        <v>3</v>
      </c>
      <c r="Z3072" s="86">
        <v>45657</v>
      </c>
      <c r="AA3072">
        <v>2</v>
      </c>
      <c r="AB3072">
        <v>3</v>
      </c>
      <c r="AC3072" t="s">
        <v>156</v>
      </c>
    </row>
    <row r="3073" spans="1:29" x14ac:dyDescent="0.2">
      <c r="A3073" t="s">
        <v>7439</v>
      </c>
      <c r="B3073" t="s">
        <v>7440</v>
      </c>
      <c r="C3073" t="s">
        <v>7439</v>
      </c>
      <c r="D3073" t="s">
        <v>84</v>
      </c>
      <c r="E3073" t="s">
        <v>89</v>
      </c>
      <c r="G3073" t="s">
        <v>90</v>
      </c>
      <c r="L3073">
        <v>6.282</v>
      </c>
      <c r="M3073">
        <v>6.1751319240000004</v>
      </c>
      <c r="N3073">
        <v>6.8250000000000002</v>
      </c>
      <c r="O3073">
        <v>5.7825140340000001</v>
      </c>
      <c r="P3073">
        <v>5.2190000000000003</v>
      </c>
      <c r="Q3073" s="86">
        <v>45821</v>
      </c>
      <c r="W3073">
        <v>4</v>
      </c>
      <c r="X3073" s="86">
        <v>45706</v>
      </c>
      <c r="Y3073">
        <v>3</v>
      </c>
      <c r="Z3073" s="86">
        <v>45657</v>
      </c>
      <c r="AB3073">
        <v>3</v>
      </c>
      <c r="AC3073" t="s">
        <v>156</v>
      </c>
    </row>
    <row r="3074" spans="1:29" x14ac:dyDescent="0.2">
      <c r="A3074" t="s">
        <v>7441</v>
      </c>
      <c r="B3074" t="s">
        <v>7442</v>
      </c>
      <c r="C3074" t="s">
        <v>7441</v>
      </c>
      <c r="D3074" t="s">
        <v>84</v>
      </c>
      <c r="E3074" t="s">
        <v>89</v>
      </c>
      <c r="F3074" t="s">
        <v>642</v>
      </c>
      <c r="G3074" t="s">
        <v>90</v>
      </c>
      <c r="I3074" t="s">
        <v>91</v>
      </c>
      <c r="J3074" t="s">
        <v>5571</v>
      </c>
      <c r="K3074" t="s">
        <v>1384</v>
      </c>
      <c r="L3074">
        <v>5.4770000000000003</v>
      </c>
      <c r="M3074">
        <v>5.6694591589999996</v>
      </c>
      <c r="N3074">
        <v>6.2750000000000004</v>
      </c>
      <c r="O3074">
        <v>4.8403381230000004</v>
      </c>
      <c r="P3074">
        <v>3.9980000000000002</v>
      </c>
      <c r="Q3074" s="86">
        <v>45821</v>
      </c>
      <c r="S3074">
        <v>1.83</v>
      </c>
      <c r="V3074" t="s">
        <v>7443</v>
      </c>
      <c r="W3074">
        <v>4</v>
      </c>
      <c r="X3074" s="86">
        <v>45706</v>
      </c>
      <c r="Y3074">
        <v>3</v>
      </c>
      <c r="Z3074" s="86">
        <v>45657</v>
      </c>
      <c r="AA3074">
        <v>2</v>
      </c>
      <c r="AB3074">
        <v>3</v>
      </c>
      <c r="AC3074" t="s">
        <v>156</v>
      </c>
    </row>
    <row r="3075" spans="1:29" x14ac:dyDescent="0.2">
      <c r="A3075" t="s">
        <v>7444</v>
      </c>
      <c r="B3075" t="s">
        <v>7445</v>
      </c>
      <c r="C3075" t="s">
        <v>7444</v>
      </c>
      <c r="D3075" t="s">
        <v>84</v>
      </c>
      <c r="E3075" t="s">
        <v>89</v>
      </c>
      <c r="F3075" t="s">
        <v>642</v>
      </c>
      <c r="G3075" t="s">
        <v>294</v>
      </c>
      <c r="H3075" t="s">
        <v>7446</v>
      </c>
      <c r="I3075" t="s">
        <v>91</v>
      </c>
      <c r="J3075" t="s">
        <v>5571</v>
      </c>
      <c r="K3075" t="s">
        <v>7447</v>
      </c>
      <c r="L3075">
        <v>8.3070000000000004</v>
      </c>
      <c r="M3075">
        <v>7.9841462310000004</v>
      </c>
      <c r="N3075">
        <v>8.8360000000000003</v>
      </c>
      <c r="O3075">
        <v>5.729679698</v>
      </c>
      <c r="P3075">
        <v>7.1020000000000003</v>
      </c>
      <c r="Q3075" s="86">
        <v>45821</v>
      </c>
      <c r="R3075">
        <v>5</v>
      </c>
      <c r="S3075">
        <v>2.99</v>
      </c>
      <c r="T3075">
        <v>1.5</v>
      </c>
      <c r="W3075">
        <v>5</v>
      </c>
      <c r="X3075" s="86">
        <v>45341</v>
      </c>
      <c r="AA3075">
        <v>3</v>
      </c>
      <c r="AB3075">
        <v>3</v>
      </c>
      <c r="AC3075" t="s">
        <v>156</v>
      </c>
    </row>
    <row r="3076" spans="1:29" x14ac:dyDescent="0.2">
      <c r="A3076" t="s">
        <v>7448</v>
      </c>
      <c r="B3076" t="s">
        <v>7449</v>
      </c>
      <c r="C3076" t="s">
        <v>7448</v>
      </c>
      <c r="D3076" t="s">
        <v>84</v>
      </c>
      <c r="E3076" t="s">
        <v>89</v>
      </c>
      <c r="F3076" t="s">
        <v>642</v>
      </c>
      <c r="G3076" t="s">
        <v>294</v>
      </c>
      <c r="H3076" t="s">
        <v>7446</v>
      </c>
      <c r="I3076" t="s">
        <v>91</v>
      </c>
      <c r="J3076" t="s">
        <v>5571</v>
      </c>
      <c r="K3076" t="s">
        <v>7447</v>
      </c>
      <c r="L3076">
        <v>9.43</v>
      </c>
      <c r="M3076">
        <v>9.3614247370000001</v>
      </c>
      <c r="N3076">
        <v>10.468999999999999</v>
      </c>
      <c r="O3076">
        <v>5.9619051079999998</v>
      </c>
      <c r="P3076">
        <v>7.1219999999999999</v>
      </c>
      <c r="Q3076" s="86">
        <v>45821</v>
      </c>
      <c r="R3076">
        <v>5</v>
      </c>
      <c r="T3076">
        <v>1.5</v>
      </c>
      <c r="V3076" t="s">
        <v>7450</v>
      </c>
      <c r="AB3076">
        <v>2</v>
      </c>
      <c r="AC3076" t="s">
        <v>153</v>
      </c>
    </row>
    <row r="3077" spans="1:29" x14ac:dyDescent="0.2">
      <c r="A3077" t="s">
        <v>7451</v>
      </c>
      <c r="B3077" t="s">
        <v>7452</v>
      </c>
      <c r="C3077" t="s">
        <v>7451</v>
      </c>
      <c r="D3077" t="s">
        <v>84</v>
      </c>
      <c r="E3077" t="s">
        <v>89</v>
      </c>
      <c r="F3077" t="s">
        <v>642</v>
      </c>
      <c r="G3077" t="s">
        <v>294</v>
      </c>
      <c r="H3077" t="s">
        <v>7446</v>
      </c>
      <c r="I3077" t="s">
        <v>91</v>
      </c>
      <c r="J3077" t="s">
        <v>5571</v>
      </c>
      <c r="K3077" t="s">
        <v>7447</v>
      </c>
      <c r="L3077">
        <v>8.2390000000000008</v>
      </c>
      <c r="M3077">
        <v>7.9657162770000003</v>
      </c>
      <c r="N3077">
        <v>8.8230000000000004</v>
      </c>
      <c r="O3077">
        <v>5.6985252820000003</v>
      </c>
      <c r="P3077">
        <v>7.101</v>
      </c>
      <c r="Q3077" s="86">
        <v>45821</v>
      </c>
      <c r="S3077">
        <v>2.99</v>
      </c>
      <c r="T3077">
        <v>1.5</v>
      </c>
      <c r="U3077">
        <v>5</v>
      </c>
      <c r="V3077" t="s">
        <v>7453</v>
      </c>
      <c r="W3077">
        <v>5</v>
      </c>
      <c r="X3077" s="86">
        <v>45341</v>
      </c>
      <c r="AA3077">
        <v>3</v>
      </c>
      <c r="AB3077">
        <v>3</v>
      </c>
      <c r="AC3077" t="s">
        <v>156</v>
      </c>
    </row>
    <row r="3078" spans="1:29" x14ac:dyDescent="0.2">
      <c r="A3078" t="s">
        <v>7454</v>
      </c>
      <c r="B3078" t="s">
        <v>7455</v>
      </c>
      <c r="C3078" t="s">
        <v>7454</v>
      </c>
      <c r="D3078" t="s">
        <v>84</v>
      </c>
      <c r="E3078" t="s">
        <v>89</v>
      </c>
      <c r="F3078" t="s">
        <v>642</v>
      </c>
      <c r="G3078" t="s">
        <v>294</v>
      </c>
      <c r="H3078" t="s">
        <v>7446</v>
      </c>
      <c r="I3078" t="s">
        <v>91</v>
      </c>
      <c r="J3078" t="s">
        <v>5571</v>
      </c>
      <c r="K3078" t="s">
        <v>7447</v>
      </c>
      <c r="L3078">
        <v>9.3870000000000005</v>
      </c>
      <c r="M3078">
        <v>9.3429431520000001</v>
      </c>
      <c r="N3078">
        <v>10.452999999999999</v>
      </c>
      <c r="O3078">
        <v>5.9726273980000002</v>
      </c>
      <c r="P3078">
        <v>7.117</v>
      </c>
      <c r="Q3078" s="86">
        <v>45821</v>
      </c>
      <c r="T3078">
        <v>1.5</v>
      </c>
      <c r="U3078">
        <v>5</v>
      </c>
      <c r="V3078" t="s">
        <v>7456</v>
      </c>
      <c r="AB3078">
        <v>2</v>
      </c>
      <c r="AC3078" t="s">
        <v>153</v>
      </c>
    </row>
    <row r="3079" spans="1:29" x14ac:dyDescent="0.2">
      <c r="A3079" t="s">
        <v>7457</v>
      </c>
      <c r="B3079" t="s">
        <v>7458</v>
      </c>
      <c r="C3079" t="s">
        <v>7457</v>
      </c>
      <c r="D3079" t="s">
        <v>84</v>
      </c>
      <c r="E3079" t="s">
        <v>89</v>
      </c>
      <c r="F3079" t="s">
        <v>642</v>
      </c>
      <c r="G3079" t="s">
        <v>90</v>
      </c>
      <c r="I3079" t="s">
        <v>91</v>
      </c>
      <c r="J3079" t="s">
        <v>5571</v>
      </c>
      <c r="K3079" t="s">
        <v>5662</v>
      </c>
      <c r="L3079">
        <v>6.6779999999999999</v>
      </c>
      <c r="M3079">
        <v>7.1540042430000002</v>
      </c>
      <c r="N3079">
        <v>7.3730000000000002</v>
      </c>
      <c r="O3079">
        <v>5.7217594600000004</v>
      </c>
      <c r="P3079">
        <v>4.2009999999999996</v>
      </c>
      <c r="Q3079" s="86">
        <v>45821</v>
      </c>
      <c r="S3079">
        <v>0.52</v>
      </c>
      <c r="T3079">
        <v>0.52</v>
      </c>
      <c r="V3079" t="s">
        <v>7459</v>
      </c>
      <c r="W3079">
        <v>4</v>
      </c>
      <c r="X3079" s="86">
        <v>45792</v>
      </c>
      <c r="Y3079">
        <v>3</v>
      </c>
      <c r="Z3079" s="86">
        <v>45747</v>
      </c>
      <c r="AA3079">
        <v>2</v>
      </c>
      <c r="AB3079">
        <v>3</v>
      </c>
      <c r="AC3079" t="s">
        <v>156</v>
      </c>
    </row>
    <row r="3080" spans="1:29" x14ac:dyDescent="0.2">
      <c r="A3080" t="s">
        <v>7460</v>
      </c>
      <c r="B3080" t="s">
        <v>7461</v>
      </c>
      <c r="C3080" t="s">
        <v>7460</v>
      </c>
      <c r="D3080" t="s">
        <v>84</v>
      </c>
      <c r="F3080" t="s">
        <v>642</v>
      </c>
      <c r="G3080" t="s">
        <v>90</v>
      </c>
      <c r="K3080" t="s">
        <v>3900</v>
      </c>
      <c r="L3080">
        <v>7.4909999999999997</v>
      </c>
      <c r="M3080">
        <v>6.1978570309999998</v>
      </c>
      <c r="N3080">
        <v>6.5209999999999999</v>
      </c>
      <c r="O3080">
        <v>3.0048481570000001</v>
      </c>
      <c r="P3080">
        <v>3.0419999999999998</v>
      </c>
      <c r="Q3080" s="86">
        <v>45821</v>
      </c>
      <c r="S3080">
        <v>0.82</v>
      </c>
      <c r="W3080">
        <v>4</v>
      </c>
      <c r="X3080" s="86">
        <v>45813</v>
      </c>
      <c r="Y3080">
        <v>3</v>
      </c>
      <c r="Z3080" s="86">
        <v>45813</v>
      </c>
      <c r="AB3080">
        <v>3</v>
      </c>
      <c r="AC3080" t="s">
        <v>156</v>
      </c>
    </row>
    <row r="3081" spans="1:29" x14ac:dyDescent="0.2">
      <c r="A3081" t="s">
        <v>7462</v>
      </c>
      <c r="B3081" t="s">
        <v>7463</v>
      </c>
      <c r="C3081" t="s">
        <v>7462</v>
      </c>
      <c r="D3081" t="s">
        <v>84</v>
      </c>
      <c r="E3081" t="s">
        <v>116</v>
      </c>
      <c r="F3081" t="s">
        <v>117</v>
      </c>
      <c r="G3081" t="s">
        <v>90</v>
      </c>
      <c r="I3081" t="s">
        <v>118</v>
      </c>
      <c r="J3081" t="s">
        <v>5571</v>
      </c>
      <c r="K3081" t="s">
        <v>1716</v>
      </c>
      <c r="L3081">
        <v>12.772</v>
      </c>
      <c r="M3081">
        <v>13.83765657</v>
      </c>
      <c r="N3081">
        <v>14.835000000000001</v>
      </c>
      <c r="O3081">
        <v>15.029012030000001</v>
      </c>
      <c r="P3081">
        <v>7.7309999999999999</v>
      </c>
      <c r="Q3081" s="86">
        <v>45821</v>
      </c>
      <c r="S3081">
        <v>0.5</v>
      </c>
      <c r="T3081">
        <v>0.5</v>
      </c>
      <c r="V3081" t="s">
        <v>7464</v>
      </c>
      <c r="W3081">
        <v>6</v>
      </c>
      <c r="X3081" s="86">
        <v>45626</v>
      </c>
      <c r="Y3081">
        <v>4</v>
      </c>
      <c r="Z3081" s="86">
        <v>45777</v>
      </c>
      <c r="AA3081">
        <v>2</v>
      </c>
      <c r="AB3081">
        <v>3</v>
      </c>
      <c r="AC3081" t="s">
        <v>156</v>
      </c>
    </row>
    <row r="3082" spans="1:29" x14ac:dyDescent="0.2">
      <c r="A3082" t="s">
        <v>7465</v>
      </c>
      <c r="B3082" t="s">
        <v>7466</v>
      </c>
      <c r="C3082" t="s">
        <v>7465</v>
      </c>
      <c r="D3082" t="s">
        <v>84</v>
      </c>
      <c r="E3082" t="s">
        <v>116</v>
      </c>
      <c r="F3082" t="s">
        <v>117</v>
      </c>
      <c r="G3082" t="s">
        <v>90</v>
      </c>
      <c r="I3082" t="s">
        <v>118</v>
      </c>
      <c r="J3082" t="s">
        <v>5571</v>
      </c>
      <c r="K3082" t="s">
        <v>1811</v>
      </c>
      <c r="L3082">
        <v>27.643999999999998</v>
      </c>
      <c r="M3082">
        <v>26.51455584</v>
      </c>
      <c r="N3082">
        <v>28.497</v>
      </c>
      <c r="O3082">
        <v>26.146378200000001</v>
      </c>
      <c r="P3082">
        <v>20.256</v>
      </c>
      <c r="Q3082" s="86">
        <v>45821</v>
      </c>
      <c r="S3082">
        <v>0.4</v>
      </c>
      <c r="T3082">
        <v>0.4</v>
      </c>
      <c r="V3082" t="s">
        <v>7467</v>
      </c>
      <c r="W3082">
        <v>7</v>
      </c>
      <c r="X3082" s="86">
        <v>45699</v>
      </c>
      <c r="Y3082">
        <v>5</v>
      </c>
      <c r="Z3082" s="86">
        <v>43958</v>
      </c>
      <c r="AA3082">
        <v>4</v>
      </c>
      <c r="AB3082">
        <v>3</v>
      </c>
      <c r="AC3082" t="s">
        <v>156</v>
      </c>
    </row>
    <row r="3083" spans="1:29" x14ac:dyDescent="0.2">
      <c r="A3083" t="s">
        <v>7468</v>
      </c>
      <c r="B3083" t="s">
        <v>7469</v>
      </c>
      <c r="C3083" t="s">
        <v>7468</v>
      </c>
      <c r="D3083" t="s">
        <v>84</v>
      </c>
      <c r="E3083" t="s">
        <v>1465</v>
      </c>
      <c r="G3083" t="s">
        <v>5821</v>
      </c>
      <c r="I3083" t="s">
        <v>118</v>
      </c>
      <c r="L3083">
        <v>12.561</v>
      </c>
      <c r="M3083">
        <v>12.800715350000001</v>
      </c>
      <c r="N3083">
        <v>13.644</v>
      </c>
      <c r="O3083">
        <v>10.764290519999999</v>
      </c>
      <c r="P3083">
        <v>11.010999999999999</v>
      </c>
      <c r="Q3083" s="86">
        <v>45821</v>
      </c>
      <c r="S3083">
        <v>1</v>
      </c>
      <c r="W3083">
        <v>5</v>
      </c>
      <c r="X3083" s="86">
        <v>45736</v>
      </c>
      <c r="Y3083">
        <v>4</v>
      </c>
      <c r="Z3083" s="86">
        <v>45736</v>
      </c>
      <c r="AB3083">
        <v>3</v>
      </c>
      <c r="AC3083" t="s">
        <v>156</v>
      </c>
    </row>
    <row r="3084" spans="1:29" x14ac:dyDescent="0.2">
      <c r="A3084" t="s">
        <v>7470</v>
      </c>
      <c r="B3084" t="s">
        <v>7471</v>
      </c>
      <c r="C3084" t="s">
        <v>7470</v>
      </c>
      <c r="D3084" t="s">
        <v>84</v>
      </c>
      <c r="E3084" t="s">
        <v>89</v>
      </c>
      <c r="F3084" t="s">
        <v>642</v>
      </c>
      <c r="G3084" t="s">
        <v>90</v>
      </c>
      <c r="I3084" t="s">
        <v>91</v>
      </c>
      <c r="J3084" t="s">
        <v>5571</v>
      </c>
      <c r="K3084" t="s">
        <v>7360</v>
      </c>
      <c r="L3084">
        <v>8.0670000000000002</v>
      </c>
      <c r="M3084">
        <v>8.2571395269999996</v>
      </c>
      <c r="N3084">
        <v>8.2829999999999995</v>
      </c>
      <c r="O3084">
        <v>7.9717422610000002</v>
      </c>
      <c r="P3084">
        <v>7.9219999999999997</v>
      </c>
      <c r="Q3084" s="86">
        <v>45821</v>
      </c>
      <c r="R3084">
        <v>5</v>
      </c>
      <c r="S3084">
        <v>2.31</v>
      </c>
      <c r="T3084">
        <v>1.9</v>
      </c>
      <c r="V3084" t="s">
        <v>7472</v>
      </c>
      <c r="W3084">
        <v>4</v>
      </c>
      <c r="X3084" s="86">
        <v>45777</v>
      </c>
      <c r="Y3084">
        <v>3</v>
      </c>
      <c r="Z3084" s="86">
        <v>45777</v>
      </c>
      <c r="AA3084">
        <v>2</v>
      </c>
      <c r="AB3084">
        <v>3</v>
      </c>
      <c r="AC3084" t="s">
        <v>156</v>
      </c>
    </row>
    <row r="3085" spans="1:29" x14ac:dyDescent="0.2">
      <c r="A3085" t="s">
        <v>7473</v>
      </c>
      <c r="B3085" t="s">
        <v>7474</v>
      </c>
      <c r="C3085" t="s">
        <v>7473</v>
      </c>
      <c r="D3085" t="s">
        <v>84</v>
      </c>
      <c r="E3085" t="s">
        <v>89</v>
      </c>
      <c r="F3085" t="s">
        <v>642</v>
      </c>
      <c r="G3085" t="s">
        <v>90</v>
      </c>
      <c r="I3085" t="s">
        <v>91</v>
      </c>
      <c r="J3085" t="s">
        <v>5571</v>
      </c>
      <c r="K3085" t="s">
        <v>7360</v>
      </c>
      <c r="L3085">
        <v>8.0670000000000002</v>
      </c>
      <c r="M3085">
        <v>8.2583310129999994</v>
      </c>
      <c r="N3085">
        <v>8.2840000000000007</v>
      </c>
      <c r="O3085">
        <v>7.972670978</v>
      </c>
      <c r="P3085">
        <v>7.9119999999999999</v>
      </c>
      <c r="Q3085" s="86">
        <v>45821</v>
      </c>
      <c r="S3085">
        <v>2.29</v>
      </c>
      <c r="T3085">
        <v>1.9</v>
      </c>
      <c r="V3085" t="s">
        <v>7475</v>
      </c>
      <c r="W3085">
        <v>4</v>
      </c>
      <c r="X3085" s="86">
        <v>45777</v>
      </c>
      <c r="Y3085">
        <v>3</v>
      </c>
      <c r="Z3085" s="86">
        <v>45777</v>
      </c>
      <c r="AA3085">
        <v>2</v>
      </c>
      <c r="AB3085">
        <v>3</v>
      </c>
      <c r="AC3085" t="s">
        <v>156</v>
      </c>
    </row>
    <row r="3086" spans="1:29" x14ac:dyDescent="0.2">
      <c r="A3086" t="s">
        <v>7476</v>
      </c>
      <c r="B3086" t="s">
        <v>7477</v>
      </c>
      <c r="C3086" t="s">
        <v>7476</v>
      </c>
      <c r="D3086" t="s">
        <v>84</v>
      </c>
      <c r="E3086" t="s">
        <v>89</v>
      </c>
      <c r="G3086" t="s">
        <v>90</v>
      </c>
      <c r="L3086">
        <v>3.9079999999999999</v>
      </c>
      <c r="M3086">
        <v>4.1312619039999996</v>
      </c>
      <c r="N3086">
        <v>3.7890000000000001</v>
      </c>
      <c r="O3086">
        <v>2.404409164</v>
      </c>
      <c r="P3086">
        <v>1.857</v>
      </c>
      <c r="Q3086" s="86">
        <v>45821</v>
      </c>
      <c r="S3086">
        <v>0.34</v>
      </c>
      <c r="W3086">
        <v>4</v>
      </c>
      <c r="X3086" s="86">
        <v>45747</v>
      </c>
      <c r="Y3086">
        <v>2</v>
      </c>
      <c r="Z3086" s="86">
        <v>45747</v>
      </c>
      <c r="AB3086">
        <v>2</v>
      </c>
      <c r="AC3086" t="s">
        <v>153</v>
      </c>
    </row>
    <row r="3087" spans="1:29" x14ac:dyDescent="0.2">
      <c r="A3087" t="s">
        <v>7478</v>
      </c>
      <c r="B3087" t="s">
        <v>7479</v>
      </c>
      <c r="C3087" t="s">
        <v>7478</v>
      </c>
      <c r="D3087" t="s">
        <v>84</v>
      </c>
      <c r="E3087" t="s">
        <v>116</v>
      </c>
      <c r="F3087" t="s">
        <v>117</v>
      </c>
      <c r="G3087" t="s">
        <v>90</v>
      </c>
      <c r="I3087" t="s">
        <v>91</v>
      </c>
      <c r="J3087" t="s">
        <v>5571</v>
      </c>
      <c r="K3087" t="s">
        <v>688</v>
      </c>
      <c r="L3087">
        <v>13.194000000000001</v>
      </c>
      <c r="M3087">
        <v>6.9313061830000002</v>
      </c>
      <c r="N3087">
        <v>14.242000000000001</v>
      </c>
      <c r="O3087">
        <v>4.9800636870000003</v>
      </c>
      <c r="P3087">
        <v>10.641</v>
      </c>
      <c r="Q3087" s="86">
        <v>45821</v>
      </c>
      <c r="S3087">
        <v>0.12</v>
      </c>
      <c r="T3087">
        <v>0.12</v>
      </c>
      <c r="V3087" t="s">
        <v>7480</v>
      </c>
      <c r="W3087">
        <v>4</v>
      </c>
      <c r="X3087" s="86">
        <v>45747</v>
      </c>
      <c r="Y3087">
        <v>3</v>
      </c>
      <c r="Z3087" s="86">
        <v>45747</v>
      </c>
      <c r="AA3087">
        <v>2</v>
      </c>
      <c r="AB3087">
        <v>3</v>
      </c>
      <c r="AC3087" t="s">
        <v>156</v>
      </c>
    </row>
    <row r="3088" spans="1:29" x14ac:dyDescent="0.2">
      <c r="A3088" t="s">
        <v>7481</v>
      </c>
      <c r="B3088" t="s">
        <v>7482</v>
      </c>
      <c r="C3088" t="s">
        <v>7481</v>
      </c>
      <c r="D3088" t="s">
        <v>84</v>
      </c>
      <c r="E3088" t="s">
        <v>116</v>
      </c>
      <c r="G3088" t="s">
        <v>90</v>
      </c>
      <c r="I3088" t="s">
        <v>91</v>
      </c>
      <c r="J3088" t="s">
        <v>5571</v>
      </c>
      <c r="L3088">
        <v>10.114000000000001</v>
      </c>
      <c r="M3088">
        <v>2.9535686079999999</v>
      </c>
      <c r="N3088">
        <v>10.525</v>
      </c>
      <c r="O3088">
        <v>1.743556361</v>
      </c>
      <c r="P3088">
        <v>8.8420000000000005</v>
      </c>
      <c r="Q3088" s="86">
        <v>45821</v>
      </c>
      <c r="S3088">
        <v>0.12</v>
      </c>
      <c r="T3088">
        <v>0.12</v>
      </c>
      <c r="V3088" t="s">
        <v>7483</v>
      </c>
      <c r="W3088">
        <v>3</v>
      </c>
      <c r="X3088" s="86">
        <v>45747</v>
      </c>
      <c r="Y3088">
        <v>2</v>
      </c>
      <c r="Z3088" s="86">
        <v>45747</v>
      </c>
      <c r="AA3088">
        <v>2</v>
      </c>
      <c r="AB3088">
        <v>2</v>
      </c>
      <c r="AC3088" t="s">
        <v>153</v>
      </c>
    </row>
    <row r="3089" spans="1:29" x14ac:dyDescent="0.2">
      <c r="A3089" t="s">
        <v>7484</v>
      </c>
      <c r="B3089" t="s">
        <v>7485</v>
      </c>
      <c r="C3089" t="s">
        <v>7484</v>
      </c>
      <c r="D3089" t="s">
        <v>84</v>
      </c>
      <c r="E3089" t="s">
        <v>116</v>
      </c>
      <c r="F3089" t="s">
        <v>117</v>
      </c>
      <c r="G3089" t="s">
        <v>90</v>
      </c>
      <c r="I3089" t="s">
        <v>91</v>
      </c>
      <c r="J3089" t="s">
        <v>5571</v>
      </c>
      <c r="K3089" t="s">
        <v>688</v>
      </c>
      <c r="L3089">
        <v>25.154</v>
      </c>
      <c r="M3089">
        <v>17.183768690000001</v>
      </c>
      <c r="N3089">
        <v>23.948</v>
      </c>
      <c r="O3089">
        <v>18.716923340000001</v>
      </c>
      <c r="P3089">
        <v>23.478999999999999</v>
      </c>
      <c r="Q3089" s="86">
        <v>45434</v>
      </c>
      <c r="S3089">
        <v>0.64</v>
      </c>
      <c r="T3089">
        <v>0.64</v>
      </c>
      <c r="V3089" t="s">
        <v>7486</v>
      </c>
      <c r="W3089">
        <v>6</v>
      </c>
      <c r="X3089" s="86">
        <v>45412</v>
      </c>
      <c r="Y3089">
        <v>5</v>
      </c>
      <c r="Z3089" s="86">
        <v>45747</v>
      </c>
      <c r="AA3089">
        <v>3</v>
      </c>
      <c r="AB3089">
        <v>3</v>
      </c>
      <c r="AC3089" t="s">
        <v>156</v>
      </c>
    </row>
    <row r="3090" spans="1:29" x14ac:dyDescent="0.2">
      <c r="A3090" t="s">
        <v>7487</v>
      </c>
      <c r="B3090" t="s">
        <v>7488</v>
      </c>
      <c r="C3090" t="s">
        <v>7487</v>
      </c>
      <c r="D3090" t="s">
        <v>84</v>
      </c>
      <c r="E3090" t="s">
        <v>116</v>
      </c>
      <c r="G3090" t="s">
        <v>90</v>
      </c>
      <c r="H3090" t="s">
        <v>196</v>
      </c>
      <c r="L3090">
        <v>20.88</v>
      </c>
      <c r="M3090">
        <v>16.421935090000002</v>
      </c>
      <c r="N3090">
        <v>21.86</v>
      </c>
      <c r="O3090">
        <v>14.973254880000001</v>
      </c>
      <c r="P3090">
        <v>15.962999999999999</v>
      </c>
      <c r="Q3090" s="86">
        <v>45821</v>
      </c>
      <c r="S3090">
        <v>0.64</v>
      </c>
      <c r="W3090">
        <v>6</v>
      </c>
      <c r="X3090" s="86">
        <v>45747</v>
      </c>
      <c r="Y3090">
        <v>4</v>
      </c>
      <c r="Z3090" s="86">
        <v>45747</v>
      </c>
      <c r="AB3090">
        <v>3</v>
      </c>
      <c r="AC3090" t="s">
        <v>156</v>
      </c>
    </row>
    <row r="3091" spans="1:29" x14ac:dyDescent="0.2">
      <c r="A3091" t="s">
        <v>7489</v>
      </c>
      <c r="B3091" t="s">
        <v>7490</v>
      </c>
      <c r="C3091" t="s">
        <v>7489</v>
      </c>
      <c r="D3091" t="s">
        <v>84</v>
      </c>
      <c r="E3091" t="s">
        <v>89</v>
      </c>
      <c r="G3091" t="s">
        <v>90</v>
      </c>
      <c r="I3091" t="s">
        <v>91</v>
      </c>
      <c r="L3091">
        <v>5.6719999999999997</v>
      </c>
      <c r="M3091">
        <v>6.0172541519999996</v>
      </c>
      <c r="N3091">
        <v>6.3179999999999996</v>
      </c>
      <c r="O3091">
        <v>4.7949625449999997</v>
      </c>
      <c r="P3091">
        <v>3.8140000000000001</v>
      </c>
      <c r="Q3091" s="86">
        <v>45821</v>
      </c>
      <c r="S3091">
        <v>1.5</v>
      </c>
      <c r="W3091">
        <v>4</v>
      </c>
      <c r="X3091" s="86">
        <v>45747</v>
      </c>
      <c r="Y3091">
        <v>3</v>
      </c>
      <c r="Z3091" s="86">
        <v>45747</v>
      </c>
      <c r="AB3091">
        <v>3</v>
      </c>
      <c r="AC3091" t="s">
        <v>156</v>
      </c>
    </row>
    <row r="3092" spans="1:29" x14ac:dyDescent="0.2">
      <c r="A3092" t="s">
        <v>7491</v>
      </c>
      <c r="B3092" t="s">
        <v>7492</v>
      </c>
      <c r="C3092" t="s">
        <v>7491</v>
      </c>
      <c r="D3092" t="s">
        <v>84</v>
      </c>
      <c r="E3092" t="s">
        <v>89</v>
      </c>
      <c r="G3092" t="s">
        <v>90</v>
      </c>
      <c r="L3092">
        <v>14.007</v>
      </c>
      <c r="M3092">
        <v>6.8132438789999998</v>
      </c>
      <c r="N3092">
        <v>14.45</v>
      </c>
      <c r="O3092">
        <v>4.2772789339999999</v>
      </c>
      <c r="P3092">
        <v>7.7789999999999999</v>
      </c>
      <c r="Q3092" s="86">
        <v>45761</v>
      </c>
      <c r="W3092">
        <v>5</v>
      </c>
      <c r="X3092" s="86">
        <v>45716</v>
      </c>
      <c r="Y3092">
        <v>3</v>
      </c>
      <c r="Z3092" s="86">
        <v>45291</v>
      </c>
      <c r="AB3092">
        <v>3</v>
      </c>
      <c r="AC3092" t="s">
        <v>156</v>
      </c>
    </row>
    <row r="3093" spans="1:29" x14ac:dyDescent="0.2">
      <c r="A3093" t="s">
        <v>7493</v>
      </c>
      <c r="B3093" t="s">
        <v>7494</v>
      </c>
      <c r="C3093" t="s">
        <v>7493</v>
      </c>
      <c r="D3093" t="s">
        <v>84</v>
      </c>
      <c r="E3093" t="s">
        <v>116</v>
      </c>
      <c r="F3093" t="s">
        <v>117</v>
      </c>
      <c r="G3093" t="s">
        <v>90</v>
      </c>
      <c r="I3093" t="s">
        <v>91</v>
      </c>
      <c r="J3093" t="s">
        <v>5571</v>
      </c>
      <c r="K3093" t="s">
        <v>1082</v>
      </c>
      <c r="L3093">
        <v>14.087</v>
      </c>
      <c r="M3093">
        <v>14.62653793</v>
      </c>
      <c r="N3093">
        <v>12.613</v>
      </c>
      <c r="O3093">
        <v>10.39863896</v>
      </c>
      <c r="P3093">
        <v>10.531000000000001</v>
      </c>
      <c r="Q3093" s="86">
        <v>45821</v>
      </c>
      <c r="S3093">
        <v>0.15</v>
      </c>
      <c r="T3093">
        <v>0.15</v>
      </c>
      <c r="V3093" t="s">
        <v>7495</v>
      </c>
      <c r="W3093">
        <v>6</v>
      </c>
      <c r="X3093" s="86">
        <v>45471</v>
      </c>
      <c r="Y3093">
        <v>4</v>
      </c>
      <c r="Z3093" s="86">
        <v>45742</v>
      </c>
      <c r="AA3093">
        <v>3</v>
      </c>
      <c r="AB3093">
        <v>3</v>
      </c>
      <c r="AC3093" t="s">
        <v>156</v>
      </c>
    </row>
    <row r="3094" spans="1:29" x14ac:dyDescent="0.2">
      <c r="A3094" t="s">
        <v>7496</v>
      </c>
      <c r="B3094" t="s">
        <v>7497</v>
      </c>
      <c r="C3094" t="s">
        <v>7496</v>
      </c>
      <c r="D3094" t="s">
        <v>84</v>
      </c>
      <c r="E3094" t="s">
        <v>89</v>
      </c>
      <c r="F3094" t="s">
        <v>642</v>
      </c>
      <c r="G3094" t="s">
        <v>90</v>
      </c>
      <c r="I3094" t="s">
        <v>118</v>
      </c>
      <c r="J3094" t="s">
        <v>5571</v>
      </c>
      <c r="K3094" t="s">
        <v>1187</v>
      </c>
      <c r="L3094">
        <v>20.925000000000001</v>
      </c>
      <c r="M3094">
        <v>22.314441649999999</v>
      </c>
      <c r="N3094">
        <v>22.507999999999999</v>
      </c>
      <c r="O3094">
        <v>19.468866469999998</v>
      </c>
      <c r="P3094">
        <v>19.263999999999999</v>
      </c>
      <c r="Q3094" s="86">
        <v>45821</v>
      </c>
      <c r="R3094">
        <v>5</v>
      </c>
      <c r="S3094">
        <v>0.9</v>
      </c>
      <c r="T3094">
        <v>0.8</v>
      </c>
      <c r="V3094" t="s">
        <v>7498</v>
      </c>
      <c r="W3094">
        <v>6</v>
      </c>
      <c r="X3094" s="86">
        <v>45777</v>
      </c>
      <c r="Y3094">
        <v>5</v>
      </c>
      <c r="Z3094" s="86">
        <v>45777</v>
      </c>
      <c r="AA3094">
        <v>3</v>
      </c>
      <c r="AB3094">
        <v>3</v>
      </c>
      <c r="AC3094" t="s">
        <v>156</v>
      </c>
    </row>
    <row r="3095" spans="1:29" x14ac:dyDescent="0.2">
      <c r="A3095" t="s">
        <v>7499</v>
      </c>
      <c r="B3095" t="s">
        <v>7497</v>
      </c>
      <c r="C3095" t="s">
        <v>7499</v>
      </c>
      <c r="D3095" t="s">
        <v>84</v>
      </c>
      <c r="E3095" t="s">
        <v>89</v>
      </c>
      <c r="F3095" t="s">
        <v>642</v>
      </c>
      <c r="G3095" t="s">
        <v>90</v>
      </c>
      <c r="I3095" t="s">
        <v>91</v>
      </c>
      <c r="J3095" t="s">
        <v>5571</v>
      </c>
      <c r="K3095" t="s">
        <v>1187</v>
      </c>
      <c r="M3095">
        <v>19.2150721</v>
      </c>
      <c r="O3095">
        <v>18.259031159999999</v>
      </c>
      <c r="Q3095" s="86">
        <v>45434</v>
      </c>
      <c r="S3095">
        <v>0.9</v>
      </c>
      <c r="T3095">
        <v>0.8</v>
      </c>
      <c r="V3095" t="s">
        <v>7500</v>
      </c>
      <c r="Y3095">
        <v>5</v>
      </c>
      <c r="Z3095" s="86">
        <v>45777</v>
      </c>
      <c r="AA3095">
        <v>3</v>
      </c>
      <c r="AB3095">
        <v>3</v>
      </c>
      <c r="AC3095" t="s">
        <v>156</v>
      </c>
    </row>
    <row r="3096" spans="1:29" x14ac:dyDescent="0.2">
      <c r="A3096" t="s">
        <v>7501</v>
      </c>
      <c r="B3096" t="s">
        <v>7502</v>
      </c>
      <c r="C3096" t="s">
        <v>7501</v>
      </c>
      <c r="D3096" t="s">
        <v>84</v>
      </c>
      <c r="E3096" t="s">
        <v>89</v>
      </c>
      <c r="F3096" t="s">
        <v>642</v>
      </c>
      <c r="G3096" t="s">
        <v>90</v>
      </c>
      <c r="I3096" t="s">
        <v>91</v>
      </c>
      <c r="J3096" t="s">
        <v>5571</v>
      </c>
      <c r="K3096" t="s">
        <v>1187</v>
      </c>
      <c r="M3096">
        <v>19.235122199999999</v>
      </c>
      <c r="O3096">
        <v>18.240077679999999</v>
      </c>
      <c r="Q3096" s="86">
        <v>45434</v>
      </c>
      <c r="S3096">
        <v>0.6</v>
      </c>
      <c r="T3096">
        <v>0.5</v>
      </c>
      <c r="V3096" t="s">
        <v>7503</v>
      </c>
      <c r="Y3096">
        <v>5</v>
      </c>
      <c r="Z3096" s="86">
        <v>45777</v>
      </c>
      <c r="AA3096">
        <v>3</v>
      </c>
      <c r="AB3096">
        <v>3</v>
      </c>
      <c r="AC3096" t="s">
        <v>156</v>
      </c>
    </row>
    <row r="3097" spans="1:29" x14ac:dyDescent="0.2">
      <c r="A3097" t="s">
        <v>7504</v>
      </c>
      <c r="B3097" t="s">
        <v>7505</v>
      </c>
      <c r="C3097" t="s">
        <v>7504</v>
      </c>
      <c r="D3097" t="s">
        <v>84</v>
      </c>
      <c r="E3097" t="s">
        <v>116</v>
      </c>
      <c r="G3097" t="s">
        <v>90</v>
      </c>
      <c r="I3097" t="s">
        <v>341</v>
      </c>
      <c r="L3097">
        <v>35.025100000000002</v>
      </c>
      <c r="M3097">
        <v>39.242202589999998</v>
      </c>
      <c r="N3097">
        <v>45.473999999999997</v>
      </c>
      <c r="O3097">
        <v>56.09490409</v>
      </c>
      <c r="P3097">
        <v>30.954899999999999</v>
      </c>
      <c r="Q3097" s="86">
        <v>45821</v>
      </c>
      <c r="AB3097">
        <v>5</v>
      </c>
      <c r="AC3097" t="s">
        <v>86</v>
      </c>
    </row>
    <row r="3098" spans="1:29" x14ac:dyDescent="0.2">
      <c r="A3098" t="s">
        <v>7506</v>
      </c>
      <c r="B3098" t="s">
        <v>7507</v>
      </c>
      <c r="C3098" t="s">
        <v>7506</v>
      </c>
      <c r="D3098" t="s">
        <v>84</v>
      </c>
      <c r="E3098" t="s">
        <v>89</v>
      </c>
      <c r="F3098" t="s">
        <v>117</v>
      </c>
      <c r="G3098" t="s">
        <v>90</v>
      </c>
      <c r="I3098" t="s">
        <v>91</v>
      </c>
      <c r="J3098" t="s">
        <v>5571</v>
      </c>
      <c r="K3098" t="s">
        <v>1082</v>
      </c>
      <c r="L3098">
        <v>24.161999999999999</v>
      </c>
      <c r="M3098">
        <v>20.76973469</v>
      </c>
      <c r="N3098">
        <v>23.045000000000002</v>
      </c>
      <c r="O3098">
        <v>19.410192769999998</v>
      </c>
      <c r="P3098">
        <v>14.686999999999999</v>
      </c>
      <c r="Q3098" s="86">
        <v>45821</v>
      </c>
      <c r="S3098">
        <v>0.49</v>
      </c>
      <c r="T3098">
        <v>0.49</v>
      </c>
      <c r="V3098" t="s">
        <v>7508</v>
      </c>
      <c r="W3098">
        <v>7</v>
      </c>
      <c r="X3098" s="86">
        <v>45742</v>
      </c>
      <c r="Y3098">
        <v>5</v>
      </c>
      <c r="Z3098" s="86">
        <v>45742</v>
      </c>
      <c r="AA3098">
        <v>4</v>
      </c>
      <c r="AB3098">
        <v>3</v>
      </c>
      <c r="AC3098" t="s">
        <v>156</v>
      </c>
    </row>
    <row r="3099" spans="1:29" x14ac:dyDescent="0.2">
      <c r="A3099" t="s">
        <v>7509</v>
      </c>
      <c r="B3099" t="s">
        <v>7510</v>
      </c>
      <c r="C3099" t="s">
        <v>7509</v>
      </c>
      <c r="D3099" t="s">
        <v>84</v>
      </c>
      <c r="E3099" t="s">
        <v>89</v>
      </c>
      <c r="G3099" t="s">
        <v>90</v>
      </c>
      <c r="M3099">
        <v>11.234475160000001</v>
      </c>
      <c r="O3099">
        <v>11.851890300000001</v>
      </c>
      <c r="S3099">
        <v>0.62</v>
      </c>
      <c r="Y3099">
        <v>4</v>
      </c>
      <c r="Z3099" s="86">
        <v>45777</v>
      </c>
      <c r="AB3099">
        <v>3</v>
      </c>
      <c r="AC3099" t="s">
        <v>156</v>
      </c>
    </row>
    <row r="3100" spans="1:29" x14ac:dyDescent="0.2">
      <c r="A3100" t="s">
        <v>16234</v>
      </c>
      <c r="B3100" t="s">
        <v>16235</v>
      </c>
      <c r="C3100" t="s">
        <v>16234</v>
      </c>
      <c r="D3100" t="s">
        <v>84</v>
      </c>
      <c r="E3100" t="s">
        <v>116</v>
      </c>
      <c r="G3100" t="s">
        <v>90</v>
      </c>
      <c r="H3100" t="s">
        <v>16039</v>
      </c>
      <c r="L3100">
        <v>17.533999999999999</v>
      </c>
      <c r="M3100">
        <v>13.21130419</v>
      </c>
      <c r="N3100">
        <v>16.835999999999999</v>
      </c>
      <c r="O3100">
        <v>9.4942869259999991</v>
      </c>
      <c r="P3100">
        <v>12.33</v>
      </c>
      <c r="Q3100" s="86">
        <v>45821</v>
      </c>
      <c r="S3100">
        <v>0.3</v>
      </c>
      <c r="W3100">
        <v>6</v>
      </c>
      <c r="X3100" s="86">
        <v>45727</v>
      </c>
      <c r="Y3100">
        <v>4</v>
      </c>
      <c r="Z3100" s="86">
        <v>45783</v>
      </c>
      <c r="AB3100">
        <v>3</v>
      </c>
      <c r="AC3100" t="s">
        <v>156</v>
      </c>
    </row>
    <row r="3101" spans="1:29" x14ac:dyDescent="0.2">
      <c r="A3101" t="s">
        <v>7511</v>
      </c>
      <c r="B3101" t="s">
        <v>7512</v>
      </c>
      <c r="C3101" t="s">
        <v>7511</v>
      </c>
      <c r="D3101" t="s">
        <v>84</v>
      </c>
      <c r="E3101" t="s">
        <v>116</v>
      </c>
      <c r="G3101" t="s">
        <v>90</v>
      </c>
      <c r="L3101">
        <v>8.0039999999999996</v>
      </c>
      <c r="M3101">
        <v>0.91447218799999996</v>
      </c>
      <c r="N3101">
        <v>7.9370000000000003</v>
      </c>
      <c r="O3101">
        <v>0.62303294899999995</v>
      </c>
      <c r="P3101">
        <v>8.2949999999999999</v>
      </c>
      <c r="Q3101" s="86">
        <v>45821</v>
      </c>
      <c r="W3101">
        <v>2</v>
      </c>
      <c r="X3101" s="86">
        <v>45535</v>
      </c>
      <c r="Y3101">
        <v>2</v>
      </c>
      <c r="Z3101" s="86">
        <v>45747</v>
      </c>
      <c r="AB3101">
        <v>2</v>
      </c>
      <c r="AC3101" t="s">
        <v>153</v>
      </c>
    </row>
    <row r="3102" spans="1:29" x14ac:dyDescent="0.2">
      <c r="A3102" t="s">
        <v>7513</v>
      </c>
      <c r="B3102" t="s">
        <v>7514</v>
      </c>
      <c r="C3102" t="s">
        <v>7513</v>
      </c>
      <c r="D3102" t="s">
        <v>84</v>
      </c>
      <c r="E3102" t="s">
        <v>116</v>
      </c>
      <c r="F3102" t="s">
        <v>117</v>
      </c>
      <c r="G3102" t="s">
        <v>90</v>
      </c>
      <c r="I3102" t="s">
        <v>91</v>
      </c>
      <c r="J3102" t="s">
        <v>5571</v>
      </c>
      <c r="K3102" t="s">
        <v>5743</v>
      </c>
      <c r="L3102">
        <v>20.905999999999999</v>
      </c>
      <c r="M3102">
        <v>20.126591300000001</v>
      </c>
      <c r="N3102">
        <v>18.134</v>
      </c>
      <c r="O3102">
        <v>15.972471260000001</v>
      </c>
      <c r="P3102">
        <v>15.518000000000001</v>
      </c>
      <c r="Q3102" s="86">
        <v>45821</v>
      </c>
      <c r="S3102">
        <v>0.6</v>
      </c>
      <c r="T3102">
        <v>0.6</v>
      </c>
      <c r="V3102" t="s">
        <v>7515</v>
      </c>
      <c r="W3102">
        <v>6</v>
      </c>
      <c r="X3102" s="86">
        <v>45706</v>
      </c>
      <c r="Y3102">
        <v>5</v>
      </c>
      <c r="Z3102" s="86">
        <v>44952</v>
      </c>
      <c r="AA3102">
        <v>4</v>
      </c>
      <c r="AB3102">
        <v>3</v>
      </c>
      <c r="AC3102" t="s">
        <v>156</v>
      </c>
    </row>
    <row r="3103" spans="1:29" x14ac:dyDescent="0.2">
      <c r="A3103" t="s">
        <v>7516</v>
      </c>
      <c r="B3103" t="s">
        <v>7517</v>
      </c>
      <c r="C3103" t="s">
        <v>7516</v>
      </c>
      <c r="D3103" t="s">
        <v>84</v>
      </c>
      <c r="E3103" t="s">
        <v>89</v>
      </c>
      <c r="G3103" t="s">
        <v>90</v>
      </c>
      <c r="H3103" t="s">
        <v>225</v>
      </c>
      <c r="I3103" t="s">
        <v>118</v>
      </c>
      <c r="L3103">
        <v>13.775</v>
      </c>
      <c r="M3103">
        <v>13.243498499999999</v>
      </c>
      <c r="N3103">
        <v>13.571999999999999</v>
      </c>
      <c r="O3103">
        <v>11.92618478</v>
      </c>
      <c r="P3103">
        <v>10.696</v>
      </c>
      <c r="Q3103" s="86">
        <v>45821</v>
      </c>
      <c r="S3103">
        <v>0.89</v>
      </c>
      <c r="W3103">
        <v>5</v>
      </c>
      <c r="X3103" s="86">
        <v>45791</v>
      </c>
      <c r="Y3103">
        <v>4</v>
      </c>
      <c r="Z3103" s="86">
        <v>45657</v>
      </c>
      <c r="AB3103">
        <v>3</v>
      </c>
      <c r="AC3103" t="s">
        <v>156</v>
      </c>
    </row>
    <row r="3104" spans="1:29" x14ac:dyDescent="0.2">
      <c r="A3104" t="s">
        <v>7518</v>
      </c>
      <c r="B3104" t="s">
        <v>7519</v>
      </c>
      <c r="C3104" t="s">
        <v>7518</v>
      </c>
      <c r="D3104" t="s">
        <v>84</v>
      </c>
      <c r="E3104" t="s">
        <v>89</v>
      </c>
      <c r="G3104" t="s">
        <v>90</v>
      </c>
      <c r="I3104" t="s">
        <v>91</v>
      </c>
      <c r="J3104" t="s">
        <v>5571</v>
      </c>
      <c r="N3104">
        <v>7.5869999999999997</v>
      </c>
      <c r="O3104">
        <v>8.2563691299999995</v>
      </c>
      <c r="P3104">
        <v>8.5429999999999993</v>
      </c>
      <c r="Q3104" s="86">
        <v>45434</v>
      </c>
      <c r="S3104">
        <v>0.48</v>
      </c>
      <c r="W3104">
        <v>5</v>
      </c>
      <c r="X3104" s="86">
        <v>45747</v>
      </c>
      <c r="Y3104">
        <v>3</v>
      </c>
      <c r="Z3104" s="86">
        <v>45747</v>
      </c>
      <c r="AA3104">
        <v>5</v>
      </c>
      <c r="AB3104">
        <v>3</v>
      </c>
      <c r="AC3104" t="s">
        <v>156</v>
      </c>
    </row>
    <row r="3105" spans="1:29" x14ac:dyDescent="0.2">
      <c r="A3105" t="s">
        <v>7520</v>
      </c>
      <c r="B3105" t="s">
        <v>7521</v>
      </c>
      <c r="C3105" t="s">
        <v>7520</v>
      </c>
      <c r="D3105" t="s">
        <v>84</v>
      </c>
      <c r="G3105" t="s">
        <v>90</v>
      </c>
      <c r="L3105">
        <v>18.254000000000001</v>
      </c>
      <c r="M3105">
        <v>14.65985019</v>
      </c>
      <c r="N3105">
        <v>18.119</v>
      </c>
      <c r="O3105">
        <v>16.103088750000001</v>
      </c>
      <c r="P3105">
        <v>10.429</v>
      </c>
      <c r="Q3105" s="86">
        <v>45821</v>
      </c>
      <c r="S3105">
        <v>0.45</v>
      </c>
      <c r="V3105" t="s">
        <v>7522</v>
      </c>
      <c r="W3105">
        <v>6</v>
      </c>
      <c r="X3105" s="86">
        <v>45291</v>
      </c>
      <c r="Y3105">
        <v>4</v>
      </c>
      <c r="Z3105" s="86">
        <v>45747</v>
      </c>
      <c r="AB3105">
        <v>3</v>
      </c>
      <c r="AC3105" t="s">
        <v>156</v>
      </c>
    </row>
    <row r="3106" spans="1:29" x14ac:dyDescent="0.2">
      <c r="A3106" t="s">
        <v>7523</v>
      </c>
      <c r="B3106" t="s">
        <v>7524</v>
      </c>
      <c r="C3106" t="s">
        <v>7523</v>
      </c>
      <c r="D3106" t="s">
        <v>84</v>
      </c>
      <c r="E3106" t="s">
        <v>1465</v>
      </c>
      <c r="G3106" t="s">
        <v>5821</v>
      </c>
      <c r="I3106" t="s">
        <v>118</v>
      </c>
      <c r="L3106">
        <v>4.88</v>
      </c>
      <c r="N3106">
        <v>3.125</v>
      </c>
      <c r="P3106">
        <v>1.8280000000000001</v>
      </c>
      <c r="S3106">
        <v>0.49</v>
      </c>
      <c r="W3106">
        <v>3</v>
      </c>
      <c r="X3106" s="86">
        <v>45705</v>
      </c>
      <c r="Y3106">
        <v>2</v>
      </c>
      <c r="Z3106" s="86">
        <v>45383</v>
      </c>
      <c r="AB3106">
        <v>2</v>
      </c>
      <c r="AC3106" t="s">
        <v>153</v>
      </c>
    </row>
    <row r="3107" spans="1:29" x14ac:dyDescent="0.2">
      <c r="A3107" t="s">
        <v>7525</v>
      </c>
      <c r="B3107" t="s">
        <v>7526</v>
      </c>
      <c r="C3107" t="s">
        <v>7525</v>
      </c>
      <c r="D3107" t="s">
        <v>84</v>
      </c>
      <c r="E3107" t="s">
        <v>116</v>
      </c>
      <c r="F3107" t="s">
        <v>117</v>
      </c>
      <c r="G3107" t="s">
        <v>90</v>
      </c>
      <c r="I3107" t="s">
        <v>91</v>
      </c>
      <c r="J3107" t="s">
        <v>5571</v>
      </c>
      <c r="K3107" t="s">
        <v>6446</v>
      </c>
      <c r="L3107">
        <v>4.8760000000000003</v>
      </c>
      <c r="M3107">
        <v>5.3407810309999997</v>
      </c>
      <c r="N3107">
        <v>5.5579999999999998</v>
      </c>
      <c r="O3107">
        <v>4.5599039970000002</v>
      </c>
      <c r="P3107">
        <v>3.4209999999999998</v>
      </c>
      <c r="Q3107" s="86">
        <v>45821</v>
      </c>
      <c r="S3107">
        <v>0.1</v>
      </c>
      <c r="T3107">
        <v>0.1</v>
      </c>
      <c r="V3107" t="s">
        <v>7527</v>
      </c>
      <c r="W3107">
        <v>3</v>
      </c>
      <c r="X3107" s="86">
        <v>45747</v>
      </c>
      <c r="Y3107">
        <v>2</v>
      </c>
      <c r="Z3107" s="86">
        <v>45747</v>
      </c>
      <c r="AA3107">
        <v>2</v>
      </c>
      <c r="AB3107">
        <v>2</v>
      </c>
      <c r="AC3107" t="s">
        <v>153</v>
      </c>
    </row>
    <row r="3108" spans="1:29" x14ac:dyDescent="0.2">
      <c r="A3108" t="s">
        <v>7528</v>
      </c>
      <c r="B3108" t="s">
        <v>7529</v>
      </c>
      <c r="C3108" t="s">
        <v>7528</v>
      </c>
      <c r="D3108" t="s">
        <v>84</v>
      </c>
      <c r="E3108" t="s">
        <v>89</v>
      </c>
      <c r="G3108" t="s">
        <v>90</v>
      </c>
      <c r="L3108">
        <v>19.89</v>
      </c>
      <c r="M3108">
        <v>18.76487178</v>
      </c>
      <c r="N3108">
        <v>20.094000000000001</v>
      </c>
      <c r="O3108">
        <v>16.24930582</v>
      </c>
      <c r="P3108">
        <v>16.707000000000001</v>
      </c>
      <c r="Q3108" s="86">
        <v>45821</v>
      </c>
      <c r="W3108">
        <v>6</v>
      </c>
      <c r="X3108" s="86">
        <v>45747</v>
      </c>
      <c r="Y3108">
        <v>5</v>
      </c>
      <c r="Z3108" s="86">
        <v>45747</v>
      </c>
      <c r="AB3108">
        <v>3</v>
      </c>
      <c r="AC3108" t="s">
        <v>156</v>
      </c>
    </row>
    <row r="3109" spans="1:29" x14ac:dyDescent="0.2">
      <c r="A3109" t="s">
        <v>7530</v>
      </c>
      <c r="B3109" t="s">
        <v>7531</v>
      </c>
      <c r="C3109" t="s">
        <v>7530</v>
      </c>
      <c r="D3109" t="s">
        <v>84</v>
      </c>
      <c r="E3109" t="s">
        <v>89</v>
      </c>
      <c r="G3109" t="s">
        <v>90</v>
      </c>
      <c r="L3109">
        <v>19.937000000000001</v>
      </c>
      <c r="M3109">
        <v>18.812324239999999</v>
      </c>
      <c r="N3109">
        <v>20.151</v>
      </c>
      <c r="O3109">
        <v>16.286133809999999</v>
      </c>
      <c r="P3109">
        <v>16.780999999999999</v>
      </c>
      <c r="Q3109" s="86">
        <v>45821</v>
      </c>
      <c r="W3109">
        <v>6</v>
      </c>
      <c r="X3109" s="86">
        <v>45747</v>
      </c>
      <c r="Y3109">
        <v>5</v>
      </c>
      <c r="Z3109" s="86">
        <v>45747</v>
      </c>
      <c r="AB3109">
        <v>3</v>
      </c>
      <c r="AC3109" t="s">
        <v>156</v>
      </c>
    </row>
    <row r="3110" spans="1:29" x14ac:dyDescent="0.2">
      <c r="A3110" t="s">
        <v>17688</v>
      </c>
      <c r="B3110" t="s">
        <v>17689</v>
      </c>
      <c r="C3110" t="s">
        <v>17688</v>
      </c>
      <c r="D3110" t="s">
        <v>84</v>
      </c>
      <c r="E3110" t="s">
        <v>89</v>
      </c>
      <c r="G3110" t="s">
        <v>90</v>
      </c>
      <c r="H3110" t="s">
        <v>17690</v>
      </c>
      <c r="I3110" t="s">
        <v>118</v>
      </c>
      <c r="L3110">
        <v>19.951000000000001</v>
      </c>
      <c r="M3110">
        <v>21.41734636</v>
      </c>
      <c r="N3110">
        <v>20.149000000000001</v>
      </c>
      <c r="O3110">
        <v>17.488663819999999</v>
      </c>
      <c r="P3110">
        <v>16.803000000000001</v>
      </c>
      <c r="Q3110" s="86">
        <v>45821</v>
      </c>
      <c r="S3110">
        <v>0.59</v>
      </c>
      <c r="W3110">
        <v>6</v>
      </c>
      <c r="X3110" s="86">
        <v>45747</v>
      </c>
      <c r="Y3110">
        <v>5</v>
      </c>
      <c r="Z3110" s="86">
        <v>45747</v>
      </c>
      <c r="AB3110">
        <v>3</v>
      </c>
      <c r="AC3110" t="s">
        <v>156</v>
      </c>
    </row>
    <row r="3111" spans="1:29" x14ac:dyDescent="0.2">
      <c r="A3111" t="s">
        <v>7532</v>
      </c>
      <c r="B3111" t="s">
        <v>7533</v>
      </c>
      <c r="C3111" t="s">
        <v>7532</v>
      </c>
      <c r="D3111" t="s">
        <v>84</v>
      </c>
      <c r="E3111" t="s">
        <v>89</v>
      </c>
      <c r="F3111" t="s">
        <v>642</v>
      </c>
      <c r="G3111" t="s">
        <v>90</v>
      </c>
      <c r="I3111" t="s">
        <v>118</v>
      </c>
      <c r="J3111" t="s">
        <v>5571</v>
      </c>
      <c r="K3111" t="s">
        <v>6743</v>
      </c>
      <c r="L3111">
        <v>19.984000000000002</v>
      </c>
      <c r="M3111">
        <v>21.45613792</v>
      </c>
      <c r="N3111">
        <v>20.192</v>
      </c>
      <c r="O3111">
        <v>17.499944419999999</v>
      </c>
      <c r="P3111">
        <v>16.795999999999999</v>
      </c>
      <c r="Q3111" s="86">
        <v>45821</v>
      </c>
      <c r="S3111">
        <v>0.61</v>
      </c>
      <c r="W3111">
        <v>6</v>
      </c>
      <c r="X3111" s="86">
        <v>45747</v>
      </c>
      <c r="Y3111">
        <v>5</v>
      </c>
      <c r="Z3111" s="86">
        <v>45747</v>
      </c>
      <c r="AA3111">
        <v>3</v>
      </c>
      <c r="AB3111">
        <v>3</v>
      </c>
      <c r="AC3111" t="s">
        <v>156</v>
      </c>
    </row>
    <row r="3112" spans="1:29" x14ac:dyDescent="0.2">
      <c r="A3112" t="s">
        <v>7534</v>
      </c>
      <c r="B3112" t="s">
        <v>7535</v>
      </c>
      <c r="C3112" t="s">
        <v>7534</v>
      </c>
      <c r="D3112" t="s">
        <v>84</v>
      </c>
      <c r="E3112" t="s">
        <v>89</v>
      </c>
      <c r="G3112" t="s">
        <v>90</v>
      </c>
      <c r="I3112" t="s">
        <v>91</v>
      </c>
      <c r="J3112" t="s">
        <v>5571</v>
      </c>
      <c r="M3112">
        <v>18.459300330000001</v>
      </c>
      <c r="O3112">
        <v>20.095804189999999</v>
      </c>
      <c r="Q3112" s="86">
        <v>45434</v>
      </c>
      <c r="S3112">
        <v>0.86</v>
      </c>
      <c r="T3112">
        <v>0.75</v>
      </c>
      <c r="Y3112">
        <v>5</v>
      </c>
      <c r="Z3112" s="86">
        <v>45777</v>
      </c>
      <c r="AA3112">
        <v>5</v>
      </c>
      <c r="AB3112">
        <v>3</v>
      </c>
      <c r="AC3112" t="s">
        <v>156</v>
      </c>
    </row>
    <row r="3113" spans="1:29" x14ac:dyDescent="0.2">
      <c r="A3113" t="s">
        <v>7536</v>
      </c>
      <c r="B3113" t="s">
        <v>7537</v>
      </c>
      <c r="C3113" t="s">
        <v>7536</v>
      </c>
      <c r="D3113" t="s">
        <v>84</v>
      </c>
      <c r="E3113" t="s">
        <v>89</v>
      </c>
      <c r="G3113" t="s">
        <v>90</v>
      </c>
      <c r="I3113" t="s">
        <v>91</v>
      </c>
      <c r="L3113">
        <v>4.59</v>
      </c>
      <c r="M3113">
        <v>4.329105932</v>
      </c>
      <c r="N3113">
        <v>3.851</v>
      </c>
      <c r="O3113">
        <v>3.0019350889999998</v>
      </c>
      <c r="P3113">
        <v>2.8359999999999999</v>
      </c>
      <c r="Q3113" s="86">
        <v>45821</v>
      </c>
      <c r="S3113">
        <v>0.96</v>
      </c>
      <c r="W3113">
        <v>4</v>
      </c>
      <c r="X3113" s="86">
        <v>45708</v>
      </c>
      <c r="Y3113">
        <v>3</v>
      </c>
      <c r="Z3113" s="86">
        <v>44926</v>
      </c>
      <c r="AB3113">
        <v>3</v>
      </c>
      <c r="AC3113" t="s">
        <v>156</v>
      </c>
    </row>
    <row r="3114" spans="1:29" x14ac:dyDescent="0.2">
      <c r="A3114" t="s">
        <v>7538</v>
      </c>
      <c r="B3114" t="s">
        <v>7539</v>
      </c>
      <c r="C3114" t="s">
        <v>7538</v>
      </c>
      <c r="D3114" t="s">
        <v>84</v>
      </c>
      <c r="E3114" t="s">
        <v>89</v>
      </c>
      <c r="F3114" t="s">
        <v>642</v>
      </c>
      <c r="G3114" t="s">
        <v>90</v>
      </c>
      <c r="I3114" t="s">
        <v>91</v>
      </c>
      <c r="J3114" t="s">
        <v>5571</v>
      </c>
      <c r="K3114" t="s">
        <v>5248</v>
      </c>
      <c r="L3114">
        <v>4.5910000000000002</v>
      </c>
      <c r="M3114">
        <v>4.331294518</v>
      </c>
      <c r="N3114">
        <v>3.8530000000000002</v>
      </c>
      <c r="O3114">
        <v>3.0054309090000002</v>
      </c>
      <c r="P3114">
        <v>2.8450000000000002</v>
      </c>
      <c r="Q3114" s="86">
        <v>45821</v>
      </c>
      <c r="S3114">
        <v>0.94</v>
      </c>
      <c r="V3114" t="s">
        <v>7540</v>
      </c>
      <c r="W3114">
        <v>4</v>
      </c>
      <c r="X3114" s="86">
        <v>45708</v>
      </c>
      <c r="Y3114">
        <v>3</v>
      </c>
      <c r="Z3114" s="86">
        <v>44926</v>
      </c>
      <c r="AA3114">
        <v>2</v>
      </c>
      <c r="AB3114">
        <v>3</v>
      </c>
      <c r="AC3114" t="s">
        <v>156</v>
      </c>
    </row>
    <row r="3115" spans="1:29" x14ac:dyDescent="0.2">
      <c r="A3115" t="s">
        <v>7541</v>
      </c>
      <c r="B3115" t="s">
        <v>7542</v>
      </c>
      <c r="C3115" t="s">
        <v>7541</v>
      </c>
      <c r="D3115" t="s">
        <v>84</v>
      </c>
      <c r="E3115" t="s">
        <v>116</v>
      </c>
      <c r="F3115" t="s">
        <v>117</v>
      </c>
      <c r="G3115" t="s">
        <v>90</v>
      </c>
      <c r="I3115" t="s">
        <v>341</v>
      </c>
      <c r="J3115" t="s">
        <v>5571</v>
      </c>
      <c r="K3115" t="s">
        <v>7543</v>
      </c>
      <c r="L3115">
        <v>11.079000000000001</v>
      </c>
      <c r="M3115">
        <v>9.6753001080000001</v>
      </c>
      <c r="N3115">
        <v>10.151999999999999</v>
      </c>
      <c r="O3115">
        <v>7.5329805519999997</v>
      </c>
      <c r="P3115">
        <v>7.5339999999999998</v>
      </c>
      <c r="Q3115" s="86">
        <v>45821</v>
      </c>
      <c r="S3115">
        <v>0.25</v>
      </c>
      <c r="T3115">
        <v>0.25</v>
      </c>
      <c r="V3115" t="s">
        <v>7544</v>
      </c>
      <c r="W3115">
        <v>6</v>
      </c>
      <c r="X3115" s="86">
        <v>45775</v>
      </c>
      <c r="Y3115">
        <v>4</v>
      </c>
      <c r="Z3115" s="86">
        <v>45747</v>
      </c>
      <c r="AA3115">
        <v>3</v>
      </c>
      <c r="AB3115">
        <v>3</v>
      </c>
      <c r="AC3115" t="s">
        <v>156</v>
      </c>
    </row>
    <row r="3116" spans="1:29" x14ac:dyDescent="0.2">
      <c r="A3116" t="s">
        <v>7545</v>
      </c>
      <c r="B3116" t="s">
        <v>7546</v>
      </c>
      <c r="C3116" t="s">
        <v>7545</v>
      </c>
      <c r="D3116" t="s">
        <v>84</v>
      </c>
      <c r="E3116" t="s">
        <v>116</v>
      </c>
      <c r="F3116" t="s">
        <v>117</v>
      </c>
      <c r="G3116" t="s">
        <v>90</v>
      </c>
      <c r="I3116" t="s">
        <v>341</v>
      </c>
      <c r="J3116" t="s">
        <v>5571</v>
      </c>
      <c r="K3116" t="s">
        <v>7543</v>
      </c>
      <c r="L3116">
        <v>14.484999999999999</v>
      </c>
      <c r="M3116">
        <v>15.634739250000001</v>
      </c>
      <c r="N3116">
        <v>14.644</v>
      </c>
      <c r="O3116">
        <v>16.911798990000001</v>
      </c>
      <c r="P3116">
        <v>8.9930000000000003</v>
      </c>
      <c r="Q3116" s="86">
        <v>45821</v>
      </c>
      <c r="S3116">
        <v>0.45</v>
      </c>
      <c r="T3116">
        <v>0.45</v>
      </c>
      <c r="V3116" t="s">
        <v>7547</v>
      </c>
      <c r="W3116">
        <v>6</v>
      </c>
      <c r="X3116" s="86">
        <v>45351</v>
      </c>
      <c r="Y3116">
        <v>4</v>
      </c>
      <c r="Z3116" s="86">
        <v>45747</v>
      </c>
      <c r="AA3116">
        <v>3</v>
      </c>
      <c r="AB3116">
        <v>3</v>
      </c>
      <c r="AC3116" t="s">
        <v>156</v>
      </c>
    </row>
    <row r="3117" spans="1:29" x14ac:dyDescent="0.2">
      <c r="A3117" t="s">
        <v>7548</v>
      </c>
      <c r="B3117" t="s">
        <v>7549</v>
      </c>
      <c r="C3117" t="s">
        <v>7548</v>
      </c>
      <c r="D3117" t="s">
        <v>84</v>
      </c>
      <c r="E3117" t="s">
        <v>89</v>
      </c>
      <c r="F3117" t="s">
        <v>642</v>
      </c>
      <c r="G3117" t="s">
        <v>90</v>
      </c>
      <c r="I3117" t="s">
        <v>91</v>
      </c>
      <c r="J3117" t="s">
        <v>5571</v>
      </c>
      <c r="K3117" t="s">
        <v>7360</v>
      </c>
      <c r="L3117">
        <v>8.0660000000000007</v>
      </c>
      <c r="M3117">
        <v>8.2571331630000007</v>
      </c>
      <c r="N3117">
        <v>8.2850000000000001</v>
      </c>
      <c r="O3117">
        <v>7.9718158370000003</v>
      </c>
      <c r="P3117">
        <v>7.9219999999999997</v>
      </c>
      <c r="Q3117" s="86">
        <v>45821</v>
      </c>
      <c r="R3117">
        <v>2</v>
      </c>
      <c r="S3117">
        <v>1.89</v>
      </c>
      <c r="T3117">
        <v>1.5</v>
      </c>
      <c r="V3117" t="s">
        <v>7550</v>
      </c>
      <c r="W3117">
        <v>4</v>
      </c>
      <c r="X3117" s="86">
        <v>45777</v>
      </c>
      <c r="Y3117">
        <v>3</v>
      </c>
      <c r="Z3117" s="86">
        <v>45777</v>
      </c>
      <c r="AA3117">
        <v>2</v>
      </c>
      <c r="AB3117">
        <v>3</v>
      </c>
      <c r="AC3117" t="s">
        <v>156</v>
      </c>
    </row>
    <row r="3118" spans="1:29" x14ac:dyDescent="0.2">
      <c r="A3118" t="s">
        <v>7551</v>
      </c>
      <c r="B3118" t="s">
        <v>7552</v>
      </c>
      <c r="C3118" t="s">
        <v>7551</v>
      </c>
      <c r="D3118" t="s">
        <v>84</v>
      </c>
      <c r="E3118" t="s">
        <v>89</v>
      </c>
      <c r="F3118" t="s">
        <v>642</v>
      </c>
      <c r="G3118" t="s">
        <v>90</v>
      </c>
      <c r="I3118" t="s">
        <v>118</v>
      </c>
      <c r="J3118" t="s">
        <v>5571</v>
      </c>
      <c r="K3118" t="s">
        <v>7360</v>
      </c>
      <c r="L3118">
        <v>8.1189999999999998</v>
      </c>
      <c r="M3118">
        <v>12.7900601</v>
      </c>
      <c r="N3118">
        <v>8.5419999999999998</v>
      </c>
      <c r="O3118">
        <v>10.54709626</v>
      </c>
      <c r="P3118">
        <v>7.444</v>
      </c>
      <c r="Q3118" s="86">
        <v>45821</v>
      </c>
      <c r="R3118">
        <v>5</v>
      </c>
      <c r="S3118">
        <v>2.29</v>
      </c>
      <c r="T3118">
        <v>1.9</v>
      </c>
      <c r="V3118" t="s">
        <v>7553</v>
      </c>
      <c r="W3118">
        <v>5</v>
      </c>
      <c r="X3118" s="86">
        <v>45777</v>
      </c>
      <c r="Y3118">
        <v>4</v>
      </c>
      <c r="Z3118" s="86">
        <v>45777</v>
      </c>
      <c r="AA3118">
        <v>2</v>
      </c>
      <c r="AB3118">
        <v>3</v>
      </c>
      <c r="AC3118" t="s">
        <v>156</v>
      </c>
    </row>
    <row r="3119" spans="1:29" x14ac:dyDescent="0.2">
      <c r="A3119" t="s">
        <v>7554</v>
      </c>
      <c r="B3119" t="s">
        <v>7555</v>
      </c>
      <c r="C3119" t="s">
        <v>7554</v>
      </c>
      <c r="D3119" t="s">
        <v>84</v>
      </c>
      <c r="E3119" t="s">
        <v>89</v>
      </c>
      <c r="F3119" t="s">
        <v>642</v>
      </c>
      <c r="G3119" t="s">
        <v>90</v>
      </c>
      <c r="I3119" t="s">
        <v>91</v>
      </c>
      <c r="J3119" t="s">
        <v>5571</v>
      </c>
      <c r="K3119" t="s">
        <v>7360</v>
      </c>
      <c r="L3119">
        <v>8.0670000000000002</v>
      </c>
      <c r="M3119">
        <v>8.2590260359999998</v>
      </c>
      <c r="N3119">
        <v>8.2859999999999996</v>
      </c>
      <c r="O3119">
        <v>7.9755710799999999</v>
      </c>
      <c r="P3119">
        <v>7.9240000000000004</v>
      </c>
      <c r="Q3119" s="86">
        <v>45821</v>
      </c>
      <c r="R3119">
        <v>5</v>
      </c>
      <c r="S3119">
        <v>2.29</v>
      </c>
      <c r="T3119">
        <v>1.9</v>
      </c>
      <c r="V3119" t="s">
        <v>7556</v>
      </c>
      <c r="W3119">
        <v>4</v>
      </c>
      <c r="X3119" s="86">
        <v>45777</v>
      </c>
      <c r="Y3119">
        <v>3</v>
      </c>
      <c r="Z3119" s="86">
        <v>45777</v>
      </c>
      <c r="AA3119">
        <v>2</v>
      </c>
      <c r="AB3119">
        <v>3</v>
      </c>
      <c r="AC3119" t="s">
        <v>156</v>
      </c>
    </row>
    <row r="3120" spans="1:29" x14ac:dyDescent="0.2">
      <c r="A3120" t="s">
        <v>7557</v>
      </c>
      <c r="B3120" t="s">
        <v>7558</v>
      </c>
      <c r="C3120" t="s">
        <v>7557</v>
      </c>
      <c r="D3120" t="s">
        <v>84</v>
      </c>
      <c r="E3120" t="s">
        <v>89</v>
      </c>
      <c r="F3120" t="s">
        <v>642</v>
      </c>
      <c r="G3120" t="s">
        <v>90</v>
      </c>
      <c r="I3120" t="s">
        <v>91</v>
      </c>
      <c r="J3120" t="s">
        <v>5571</v>
      </c>
      <c r="K3120" t="s">
        <v>7360</v>
      </c>
      <c r="L3120">
        <v>8.0730000000000004</v>
      </c>
      <c r="M3120">
        <v>8.2621405190000008</v>
      </c>
      <c r="N3120">
        <v>8.2880000000000003</v>
      </c>
      <c r="O3120">
        <v>7.9755378910000001</v>
      </c>
      <c r="P3120">
        <v>7.9260000000000002</v>
      </c>
      <c r="Q3120" s="86">
        <v>45821</v>
      </c>
      <c r="S3120">
        <v>1.39</v>
      </c>
      <c r="T3120">
        <v>1</v>
      </c>
      <c r="V3120" t="s">
        <v>7559</v>
      </c>
      <c r="W3120">
        <v>4</v>
      </c>
      <c r="X3120" s="86">
        <v>45777</v>
      </c>
      <c r="Y3120">
        <v>3</v>
      </c>
      <c r="Z3120" s="86">
        <v>45777</v>
      </c>
      <c r="AA3120">
        <v>2</v>
      </c>
      <c r="AB3120">
        <v>3</v>
      </c>
      <c r="AC3120" t="s">
        <v>156</v>
      </c>
    </row>
    <row r="3121" spans="1:29" x14ac:dyDescent="0.2">
      <c r="A3121" t="s">
        <v>7560</v>
      </c>
      <c r="B3121" t="s">
        <v>7561</v>
      </c>
      <c r="C3121" t="s">
        <v>7560</v>
      </c>
      <c r="D3121" t="s">
        <v>84</v>
      </c>
      <c r="E3121" t="s">
        <v>116</v>
      </c>
      <c r="F3121" t="s">
        <v>117</v>
      </c>
      <c r="G3121" t="s">
        <v>90</v>
      </c>
      <c r="I3121" t="s">
        <v>91</v>
      </c>
      <c r="J3121" t="s">
        <v>5571</v>
      </c>
      <c r="K3121" t="s">
        <v>1716</v>
      </c>
      <c r="L3121">
        <v>11.661</v>
      </c>
      <c r="M3121">
        <v>5.1869710109999998</v>
      </c>
      <c r="N3121">
        <v>12.552</v>
      </c>
      <c r="O3121">
        <v>4.5951471809999997</v>
      </c>
      <c r="P3121">
        <v>11.109</v>
      </c>
      <c r="Q3121" s="86">
        <v>45821</v>
      </c>
      <c r="S3121">
        <v>0.1</v>
      </c>
      <c r="T3121">
        <v>0.1</v>
      </c>
      <c r="V3121" t="s">
        <v>7562</v>
      </c>
      <c r="W3121">
        <v>3</v>
      </c>
      <c r="X3121" s="86">
        <v>45691</v>
      </c>
      <c r="Y3121">
        <v>2</v>
      </c>
      <c r="Z3121" s="86">
        <v>45777</v>
      </c>
      <c r="AA3121">
        <v>2</v>
      </c>
      <c r="AB3121">
        <v>2</v>
      </c>
      <c r="AC3121" t="s">
        <v>153</v>
      </c>
    </row>
    <row r="3122" spans="1:29" x14ac:dyDescent="0.2">
      <c r="A3122" t="s">
        <v>7563</v>
      </c>
      <c r="B3122" t="s">
        <v>7564</v>
      </c>
      <c r="C3122" t="s">
        <v>7563</v>
      </c>
      <c r="D3122" t="s">
        <v>84</v>
      </c>
      <c r="E3122" t="s">
        <v>89</v>
      </c>
      <c r="G3122" t="s">
        <v>90</v>
      </c>
      <c r="I3122" t="s">
        <v>341</v>
      </c>
      <c r="J3122" t="s">
        <v>5571</v>
      </c>
      <c r="L3122">
        <v>6.2889999999999997</v>
      </c>
      <c r="M3122">
        <v>6.1705258230000002</v>
      </c>
      <c r="N3122">
        <v>6.8380000000000001</v>
      </c>
      <c r="O3122">
        <v>5.7543764580000003</v>
      </c>
      <c r="P3122">
        <v>5.17</v>
      </c>
      <c r="Q3122" s="86">
        <v>45821</v>
      </c>
      <c r="S3122">
        <v>1.04</v>
      </c>
      <c r="W3122">
        <v>4</v>
      </c>
      <c r="X3122" s="86">
        <v>45706</v>
      </c>
      <c r="Y3122">
        <v>3</v>
      </c>
      <c r="Z3122" s="86">
        <v>45657</v>
      </c>
      <c r="AA3122">
        <v>2</v>
      </c>
      <c r="AB3122">
        <v>3</v>
      </c>
      <c r="AC3122" t="s">
        <v>156</v>
      </c>
    </row>
    <row r="3123" spans="1:29" x14ac:dyDescent="0.2">
      <c r="A3123" t="s">
        <v>7565</v>
      </c>
      <c r="B3123" t="s">
        <v>7566</v>
      </c>
      <c r="C3123" t="s">
        <v>7565</v>
      </c>
      <c r="D3123" t="s">
        <v>84</v>
      </c>
      <c r="E3123" t="s">
        <v>116</v>
      </c>
      <c r="G3123" t="s">
        <v>90</v>
      </c>
      <c r="L3123">
        <v>10.635</v>
      </c>
      <c r="M3123">
        <v>11.343254809999999</v>
      </c>
      <c r="N3123">
        <v>11.331</v>
      </c>
      <c r="O3123">
        <v>7.0738611420000002</v>
      </c>
      <c r="P3123">
        <v>5.8470000000000004</v>
      </c>
      <c r="Q3123" s="86">
        <v>45821</v>
      </c>
      <c r="Y3123">
        <v>5</v>
      </c>
      <c r="Z3123" s="86">
        <v>45657</v>
      </c>
      <c r="AB3123">
        <v>3</v>
      </c>
      <c r="AC3123" t="s">
        <v>156</v>
      </c>
    </row>
    <row r="3124" spans="1:29" x14ac:dyDescent="0.2">
      <c r="A3124" t="s">
        <v>7567</v>
      </c>
      <c r="B3124" t="s">
        <v>7568</v>
      </c>
      <c r="C3124" t="s">
        <v>7567</v>
      </c>
      <c r="D3124" t="s">
        <v>84</v>
      </c>
      <c r="E3124" t="s">
        <v>89</v>
      </c>
      <c r="F3124" t="s">
        <v>642</v>
      </c>
      <c r="G3124" t="s">
        <v>90</v>
      </c>
      <c r="I3124" t="s">
        <v>91</v>
      </c>
      <c r="J3124" t="s">
        <v>5571</v>
      </c>
      <c r="K3124" t="s">
        <v>6017</v>
      </c>
      <c r="L3124">
        <v>22.716999999999999</v>
      </c>
      <c r="M3124">
        <v>21.26080069</v>
      </c>
      <c r="N3124">
        <v>22.408000000000001</v>
      </c>
      <c r="O3124">
        <v>21.24384732</v>
      </c>
      <c r="P3124">
        <v>22.648</v>
      </c>
      <c r="Q3124" s="86">
        <v>45821</v>
      </c>
      <c r="R3124">
        <v>5</v>
      </c>
      <c r="S3124">
        <v>0.96</v>
      </c>
      <c r="T3124">
        <v>0.75</v>
      </c>
      <c r="V3124" t="s">
        <v>7569</v>
      </c>
      <c r="W3124">
        <v>7</v>
      </c>
      <c r="X3124" s="86">
        <v>45688</v>
      </c>
      <c r="Y3124">
        <v>5</v>
      </c>
      <c r="Z3124" s="86">
        <v>45657</v>
      </c>
      <c r="AA3124">
        <v>4</v>
      </c>
      <c r="AB3124">
        <v>3</v>
      </c>
      <c r="AC3124" t="s">
        <v>156</v>
      </c>
    </row>
    <row r="3125" spans="1:29" x14ac:dyDescent="0.2">
      <c r="A3125" t="s">
        <v>7570</v>
      </c>
      <c r="B3125" t="s">
        <v>7571</v>
      </c>
      <c r="C3125" t="s">
        <v>7570</v>
      </c>
      <c r="D3125" t="s">
        <v>84</v>
      </c>
      <c r="E3125" t="s">
        <v>89</v>
      </c>
      <c r="F3125" t="s">
        <v>642</v>
      </c>
      <c r="G3125" t="s">
        <v>90</v>
      </c>
      <c r="I3125" t="s">
        <v>91</v>
      </c>
      <c r="J3125" t="s">
        <v>5571</v>
      </c>
      <c r="L3125">
        <v>15.131</v>
      </c>
      <c r="M3125">
        <v>10.69714765</v>
      </c>
      <c r="N3125">
        <v>14.67</v>
      </c>
      <c r="O3125">
        <v>8.0827058780000005</v>
      </c>
      <c r="P3125">
        <v>9.5449999999999999</v>
      </c>
      <c r="Q3125" s="86">
        <v>45821</v>
      </c>
      <c r="S3125">
        <v>0.9</v>
      </c>
      <c r="V3125" t="s">
        <v>7572</v>
      </c>
      <c r="W3125">
        <v>5</v>
      </c>
      <c r="X3125" s="86">
        <v>45702</v>
      </c>
      <c r="Y3125">
        <v>4</v>
      </c>
      <c r="Z3125" s="86">
        <v>45657</v>
      </c>
      <c r="AA3125">
        <v>3</v>
      </c>
      <c r="AB3125">
        <v>3</v>
      </c>
      <c r="AC3125" t="s">
        <v>156</v>
      </c>
    </row>
    <row r="3126" spans="1:29" x14ac:dyDescent="0.2">
      <c r="A3126" t="s">
        <v>7573</v>
      </c>
      <c r="B3126" t="s">
        <v>7574</v>
      </c>
      <c r="C3126" t="s">
        <v>7573</v>
      </c>
      <c r="D3126" t="s">
        <v>84</v>
      </c>
      <c r="E3126" t="s">
        <v>89</v>
      </c>
      <c r="F3126" t="s">
        <v>642</v>
      </c>
      <c r="G3126" t="s">
        <v>90</v>
      </c>
      <c r="I3126" t="s">
        <v>91</v>
      </c>
      <c r="J3126" t="s">
        <v>5571</v>
      </c>
      <c r="K3126" t="s">
        <v>7575</v>
      </c>
      <c r="L3126">
        <v>14.398</v>
      </c>
      <c r="M3126">
        <v>6.553942385</v>
      </c>
      <c r="N3126">
        <v>13.788</v>
      </c>
      <c r="O3126">
        <v>3.2970084860000002</v>
      </c>
      <c r="P3126">
        <v>8.1050000000000004</v>
      </c>
      <c r="Q3126" s="86">
        <v>45821</v>
      </c>
      <c r="S3126">
        <v>0.63</v>
      </c>
      <c r="V3126" t="s">
        <v>7576</v>
      </c>
      <c r="W3126">
        <v>6</v>
      </c>
      <c r="X3126" s="86">
        <v>45657</v>
      </c>
      <c r="Y3126">
        <v>4</v>
      </c>
      <c r="Z3126" s="86">
        <v>45107</v>
      </c>
      <c r="AA3126">
        <v>3</v>
      </c>
      <c r="AB3126">
        <v>3</v>
      </c>
      <c r="AC3126" t="s">
        <v>156</v>
      </c>
    </row>
    <row r="3127" spans="1:29" x14ac:dyDescent="0.2">
      <c r="A3127" t="s">
        <v>7577</v>
      </c>
      <c r="B3127" t="s">
        <v>7578</v>
      </c>
      <c r="C3127" t="s">
        <v>7577</v>
      </c>
      <c r="D3127" t="s">
        <v>84</v>
      </c>
      <c r="G3127" t="s">
        <v>90</v>
      </c>
      <c r="K3127" t="s">
        <v>778</v>
      </c>
      <c r="L3127">
        <v>6.6520000000000001</v>
      </c>
      <c r="M3127">
        <v>7.1094211630000004</v>
      </c>
      <c r="N3127">
        <v>7.3360000000000003</v>
      </c>
      <c r="O3127">
        <v>5.7923057499999997</v>
      </c>
      <c r="P3127">
        <v>4.016</v>
      </c>
      <c r="Q3127" s="86">
        <v>45821</v>
      </c>
      <c r="S3127">
        <v>0.25</v>
      </c>
      <c r="V3127" t="s">
        <v>7579</v>
      </c>
      <c r="W3127">
        <v>4</v>
      </c>
      <c r="X3127" s="86">
        <v>45716</v>
      </c>
      <c r="Y3127">
        <v>3</v>
      </c>
      <c r="Z3127" s="86">
        <v>45747</v>
      </c>
      <c r="AB3127">
        <v>3</v>
      </c>
      <c r="AC3127" t="s">
        <v>156</v>
      </c>
    </row>
    <row r="3128" spans="1:29" x14ac:dyDescent="0.2">
      <c r="A3128" t="s">
        <v>7580</v>
      </c>
      <c r="B3128" t="s">
        <v>7581</v>
      </c>
      <c r="C3128" t="s">
        <v>7580</v>
      </c>
      <c r="D3128" t="s">
        <v>84</v>
      </c>
      <c r="E3128" t="s">
        <v>116</v>
      </c>
      <c r="G3128" t="s">
        <v>90</v>
      </c>
      <c r="H3128" t="s">
        <v>196</v>
      </c>
      <c r="L3128">
        <v>15.733000000000001</v>
      </c>
      <c r="M3128">
        <v>15.42726446</v>
      </c>
      <c r="N3128">
        <v>15.789</v>
      </c>
      <c r="O3128">
        <v>12.56460021</v>
      </c>
      <c r="P3128">
        <v>9.85</v>
      </c>
      <c r="Q3128" s="86">
        <v>45821</v>
      </c>
      <c r="W3128">
        <v>6</v>
      </c>
      <c r="X3128" s="86">
        <v>45626</v>
      </c>
      <c r="Y3128">
        <v>4</v>
      </c>
      <c r="Z3128" s="86">
        <v>45808</v>
      </c>
      <c r="AB3128">
        <v>3</v>
      </c>
      <c r="AC3128" t="s">
        <v>156</v>
      </c>
    </row>
    <row r="3129" spans="1:29" x14ac:dyDescent="0.2">
      <c r="A3129" t="s">
        <v>7582</v>
      </c>
      <c r="B3129" t="s">
        <v>7583</v>
      </c>
      <c r="C3129" t="s">
        <v>7582</v>
      </c>
      <c r="D3129" t="s">
        <v>84</v>
      </c>
      <c r="G3129" t="s">
        <v>90</v>
      </c>
      <c r="L3129">
        <v>16.632999999999999</v>
      </c>
      <c r="M3129">
        <v>16.416124289999999</v>
      </c>
      <c r="N3129">
        <v>17.489000000000001</v>
      </c>
      <c r="O3129">
        <v>12.85331532</v>
      </c>
      <c r="P3129">
        <v>10.317</v>
      </c>
      <c r="Q3129" s="86">
        <v>45821</v>
      </c>
      <c r="S3129">
        <v>0.3</v>
      </c>
      <c r="V3129" t="s">
        <v>7584</v>
      </c>
      <c r="W3129">
        <v>6</v>
      </c>
      <c r="X3129" s="86">
        <v>45808</v>
      </c>
      <c r="Y3129">
        <v>4</v>
      </c>
      <c r="Z3129" s="86">
        <v>45808</v>
      </c>
      <c r="AB3129">
        <v>3</v>
      </c>
      <c r="AC3129" t="s">
        <v>156</v>
      </c>
    </row>
    <row r="3130" spans="1:29" x14ac:dyDescent="0.2">
      <c r="A3130" t="s">
        <v>7585</v>
      </c>
      <c r="B3130" t="s">
        <v>7586</v>
      </c>
      <c r="C3130" t="s">
        <v>7585</v>
      </c>
      <c r="D3130" t="s">
        <v>84</v>
      </c>
      <c r="E3130" t="s">
        <v>89</v>
      </c>
      <c r="G3130" t="s">
        <v>90</v>
      </c>
      <c r="I3130" t="s">
        <v>91</v>
      </c>
      <c r="J3130" t="s">
        <v>5571</v>
      </c>
      <c r="K3130" t="s">
        <v>1048</v>
      </c>
      <c r="L3130">
        <v>16.347000000000001</v>
      </c>
      <c r="M3130">
        <v>16.537222939999999</v>
      </c>
      <c r="N3130">
        <v>16.693999999999999</v>
      </c>
      <c r="O3130">
        <v>13.5644645</v>
      </c>
      <c r="P3130">
        <v>12.09</v>
      </c>
      <c r="Q3130" s="86">
        <v>45821</v>
      </c>
      <c r="S3130">
        <v>0.2</v>
      </c>
      <c r="V3130" t="s">
        <v>7587</v>
      </c>
      <c r="W3130">
        <v>6</v>
      </c>
      <c r="X3130" s="86">
        <v>45808</v>
      </c>
      <c r="Y3130">
        <v>4</v>
      </c>
      <c r="Z3130" s="86">
        <v>45808</v>
      </c>
      <c r="AA3130">
        <v>3</v>
      </c>
      <c r="AB3130">
        <v>3</v>
      </c>
      <c r="AC3130" t="s">
        <v>156</v>
      </c>
    </row>
    <row r="3131" spans="1:29" x14ac:dyDescent="0.2">
      <c r="A3131" t="s">
        <v>7588</v>
      </c>
      <c r="B3131" t="s">
        <v>7589</v>
      </c>
      <c r="C3131" t="s">
        <v>7588</v>
      </c>
      <c r="D3131" t="s">
        <v>84</v>
      </c>
      <c r="E3131" t="s">
        <v>89</v>
      </c>
      <c r="F3131" t="s">
        <v>642</v>
      </c>
      <c r="G3131" t="s">
        <v>90</v>
      </c>
      <c r="I3131" t="s">
        <v>91</v>
      </c>
      <c r="J3131" t="s">
        <v>5571</v>
      </c>
      <c r="K3131" t="s">
        <v>7590</v>
      </c>
      <c r="L3131">
        <v>6.6520000000000001</v>
      </c>
      <c r="M3131">
        <v>7.002246199</v>
      </c>
      <c r="N3131">
        <v>7.3029999999999999</v>
      </c>
      <c r="O3131">
        <v>4.9533352600000002</v>
      </c>
      <c r="P3131">
        <v>3.58</v>
      </c>
      <c r="Q3131" s="86">
        <v>45821</v>
      </c>
      <c r="S3131">
        <v>0.41</v>
      </c>
      <c r="T3131">
        <v>0.3</v>
      </c>
      <c r="W3131">
        <v>4</v>
      </c>
      <c r="X3131" s="86">
        <v>45734</v>
      </c>
      <c r="Y3131">
        <v>3</v>
      </c>
      <c r="Z3131" s="86">
        <v>45734</v>
      </c>
      <c r="AA3131">
        <v>2</v>
      </c>
      <c r="AB3131">
        <v>3</v>
      </c>
      <c r="AC3131" t="s">
        <v>156</v>
      </c>
    </row>
    <row r="3132" spans="1:29" x14ac:dyDescent="0.2">
      <c r="A3132" t="s">
        <v>7591</v>
      </c>
      <c r="B3132" t="s">
        <v>7592</v>
      </c>
      <c r="C3132" t="s">
        <v>7591</v>
      </c>
      <c r="D3132" t="s">
        <v>84</v>
      </c>
      <c r="E3132" t="s">
        <v>116</v>
      </c>
      <c r="G3132" t="s">
        <v>90</v>
      </c>
      <c r="L3132">
        <v>19.577000000000002</v>
      </c>
      <c r="M3132">
        <v>22.769226329999999</v>
      </c>
      <c r="N3132">
        <v>20.125</v>
      </c>
      <c r="O3132">
        <v>25.6248246</v>
      </c>
      <c r="P3132">
        <v>23.231000000000002</v>
      </c>
      <c r="Q3132" s="86">
        <v>45821</v>
      </c>
      <c r="S3132">
        <v>0.3</v>
      </c>
      <c r="W3132">
        <v>6</v>
      </c>
      <c r="X3132" s="86">
        <v>45323</v>
      </c>
      <c r="Y3132">
        <v>5</v>
      </c>
      <c r="Z3132" s="86">
        <v>44897</v>
      </c>
      <c r="AB3132">
        <v>3</v>
      </c>
      <c r="AC3132" t="s">
        <v>156</v>
      </c>
    </row>
    <row r="3133" spans="1:29" x14ac:dyDescent="0.2">
      <c r="A3133" t="s">
        <v>7593</v>
      </c>
      <c r="B3133" t="s">
        <v>7594</v>
      </c>
      <c r="C3133" t="s">
        <v>7593</v>
      </c>
      <c r="D3133" t="s">
        <v>84</v>
      </c>
      <c r="E3133" t="s">
        <v>116</v>
      </c>
      <c r="F3133" t="s">
        <v>117</v>
      </c>
      <c r="G3133" t="s">
        <v>90</v>
      </c>
      <c r="I3133" t="s">
        <v>91</v>
      </c>
      <c r="J3133" t="s">
        <v>5571</v>
      </c>
      <c r="K3133" t="s">
        <v>688</v>
      </c>
      <c r="L3133">
        <v>18.449000000000002</v>
      </c>
      <c r="M3133">
        <v>19.212783850000001</v>
      </c>
      <c r="N3133">
        <v>19.289000000000001</v>
      </c>
      <c r="O3133">
        <v>17.88878897</v>
      </c>
      <c r="P3133">
        <v>14.615</v>
      </c>
      <c r="Q3133" s="86">
        <v>45821</v>
      </c>
      <c r="S3133">
        <v>0.35</v>
      </c>
      <c r="T3133">
        <v>0.35</v>
      </c>
      <c r="V3133" t="s">
        <v>7595</v>
      </c>
      <c r="W3133">
        <v>6</v>
      </c>
      <c r="X3133" s="86">
        <v>45535</v>
      </c>
      <c r="Y3133">
        <v>5</v>
      </c>
      <c r="Z3133" s="86">
        <v>45747</v>
      </c>
      <c r="AA3133">
        <v>4</v>
      </c>
      <c r="AB3133">
        <v>3</v>
      </c>
      <c r="AC3133" t="s">
        <v>156</v>
      </c>
    </row>
    <row r="3134" spans="1:29" x14ac:dyDescent="0.2">
      <c r="A3134" t="s">
        <v>17157</v>
      </c>
      <c r="B3134" t="s">
        <v>17158</v>
      </c>
      <c r="C3134" t="s">
        <v>17157</v>
      </c>
      <c r="D3134" t="s">
        <v>84</v>
      </c>
      <c r="E3134" t="s">
        <v>89</v>
      </c>
      <c r="G3134" t="s">
        <v>90</v>
      </c>
      <c r="H3134" t="s">
        <v>225</v>
      </c>
      <c r="I3134" t="s">
        <v>118</v>
      </c>
      <c r="L3134">
        <v>13.775</v>
      </c>
      <c r="M3134">
        <v>14.580624500000001</v>
      </c>
      <c r="N3134">
        <v>13.96</v>
      </c>
      <c r="O3134">
        <v>13.683178010000001</v>
      </c>
      <c r="P3134">
        <v>14.058999999999999</v>
      </c>
      <c r="Q3134" s="86">
        <v>45821</v>
      </c>
      <c r="S3134">
        <v>0.61</v>
      </c>
      <c r="W3134">
        <v>6</v>
      </c>
      <c r="X3134" s="86">
        <v>45777</v>
      </c>
      <c r="Y3134">
        <v>4</v>
      </c>
      <c r="Z3134" s="86">
        <v>45777</v>
      </c>
      <c r="AB3134">
        <v>3</v>
      </c>
      <c r="AC3134" t="s">
        <v>156</v>
      </c>
    </row>
    <row r="3135" spans="1:29" x14ac:dyDescent="0.2">
      <c r="A3135" t="s">
        <v>7596</v>
      </c>
      <c r="B3135" t="s">
        <v>7597</v>
      </c>
      <c r="C3135" t="s">
        <v>7596</v>
      </c>
      <c r="D3135" t="s">
        <v>84</v>
      </c>
      <c r="E3135" t="s">
        <v>89</v>
      </c>
      <c r="G3135" t="s">
        <v>90</v>
      </c>
      <c r="H3135" t="s">
        <v>196</v>
      </c>
      <c r="I3135" t="s">
        <v>118</v>
      </c>
      <c r="L3135">
        <v>6.6440000000000001</v>
      </c>
      <c r="M3135">
        <v>6.3697430710000003</v>
      </c>
      <c r="N3135">
        <v>5.44</v>
      </c>
      <c r="O3135">
        <v>5.6391354339999999</v>
      </c>
      <c r="P3135">
        <v>6.7450000000000001</v>
      </c>
      <c r="Q3135" s="86">
        <v>45821</v>
      </c>
      <c r="S3135">
        <v>1.05</v>
      </c>
      <c r="W3135">
        <v>4</v>
      </c>
      <c r="X3135" s="86">
        <v>45705</v>
      </c>
      <c r="Y3135">
        <v>3</v>
      </c>
      <c r="Z3135" s="86">
        <v>45473</v>
      </c>
      <c r="AB3135">
        <v>3</v>
      </c>
      <c r="AC3135" t="s">
        <v>156</v>
      </c>
    </row>
    <row r="3136" spans="1:29" x14ac:dyDescent="0.2">
      <c r="A3136" t="s">
        <v>7598</v>
      </c>
      <c r="B3136" t="s">
        <v>7599</v>
      </c>
      <c r="C3136" t="s">
        <v>7598</v>
      </c>
      <c r="D3136" t="s">
        <v>84</v>
      </c>
      <c r="E3136" t="s">
        <v>116</v>
      </c>
      <c r="F3136" t="s">
        <v>117</v>
      </c>
      <c r="G3136" t="s">
        <v>90</v>
      </c>
      <c r="I3136" t="s">
        <v>91</v>
      </c>
      <c r="J3136" t="s">
        <v>5571</v>
      </c>
      <c r="K3136" t="s">
        <v>688</v>
      </c>
      <c r="L3136">
        <v>4.9020000000000001</v>
      </c>
      <c r="M3136">
        <v>5.3627291660000003</v>
      </c>
      <c r="N3136">
        <v>5.6079999999999997</v>
      </c>
      <c r="O3136">
        <v>4.6018625899999996</v>
      </c>
      <c r="P3136">
        <v>3.4220000000000002</v>
      </c>
      <c r="Q3136" s="86">
        <v>45821</v>
      </c>
      <c r="S3136">
        <v>0.1</v>
      </c>
      <c r="T3136">
        <v>0.1</v>
      </c>
      <c r="V3136" t="s">
        <v>7600</v>
      </c>
      <c r="W3136">
        <v>3</v>
      </c>
      <c r="X3136" s="86">
        <v>45747</v>
      </c>
      <c r="Y3136">
        <v>2</v>
      </c>
      <c r="Z3136" s="86">
        <v>45747</v>
      </c>
      <c r="AA3136">
        <v>2</v>
      </c>
      <c r="AB3136">
        <v>2</v>
      </c>
      <c r="AC3136" t="s">
        <v>153</v>
      </c>
    </row>
    <row r="3137" spans="1:29" x14ac:dyDescent="0.2">
      <c r="A3137" t="s">
        <v>7601</v>
      </c>
      <c r="B3137" t="s">
        <v>7602</v>
      </c>
      <c r="C3137" t="s">
        <v>7601</v>
      </c>
      <c r="D3137" t="s">
        <v>84</v>
      </c>
      <c r="E3137" t="s">
        <v>116</v>
      </c>
      <c r="F3137" t="s">
        <v>117</v>
      </c>
      <c r="G3137" t="s">
        <v>90</v>
      </c>
      <c r="I3137" t="s">
        <v>91</v>
      </c>
      <c r="J3137" t="s">
        <v>5571</v>
      </c>
      <c r="K3137" t="s">
        <v>172</v>
      </c>
      <c r="L3137">
        <v>7.8849999999999998</v>
      </c>
      <c r="M3137">
        <v>8.1914298260000002</v>
      </c>
      <c r="N3137">
        <v>8.3670000000000009</v>
      </c>
      <c r="O3137">
        <v>5.2549489390000002</v>
      </c>
      <c r="P3137">
        <v>2.944</v>
      </c>
      <c r="Q3137" s="86">
        <v>45821</v>
      </c>
      <c r="S3137">
        <v>0.4</v>
      </c>
      <c r="T3137">
        <v>0.4</v>
      </c>
      <c r="V3137" t="s">
        <v>7603</v>
      </c>
      <c r="W3137">
        <v>4</v>
      </c>
      <c r="X3137" s="86">
        <v>45338</v>
      </c>
      <c r="Y3137">
        <v>3</v>
      </c>
      <c r="Z3137" s="86">
        <v>45657</v>
      </c>
      <c r="AA3137">
        <v>3</v>
      </c>
      <c r="AB3137">
        <v>3</v>
      </c>
      <c r="AC3137" t="s">
        <v>156</v>
      </c>
    </row>
    <row r="3138" spans="1:29" x14ac:dyDescent="0.2">
      <c r="A3138" t="s">
        <v>7604</v>
      </c>
      <c r="B3138" t="s">
        <v>7605</v>
      </c>
      <c r="C3138" t="s">
        <v>7604</v>
      </c>
      <c r="D3138" t="s">
        <v>84</v>
      </c>
      <c r="E3138" t="s">
        <v>89</v>
      </c>
      <c r="F3138" t="s">
        <v>642</v>
      </c>
      <c r="G3138" t="s">
        <v>90</v>
      </c>
      <c r="I3138" t="s">
        <v>118</v>
      </c>
      <c r="J3138" t="s">
        <v>5571</v>
      </c>
      <c r="M3138">
        <v>4.48969211</v>
      </c>
      <c r="N3138">
        <v>4.7569999999999997</v>
      </c>
      <c r="O3138">
        <v>5.6131934299999999</v>
      </c>
      <c r="P3138">
        <v>6.2590000000000003</v>
      </c>
      <c r="Q3138" s="86">
        <v>45154</v>
      </c>
      <c r="S3138">
        <v>1.1399999999999999</v>
      </c>
      <c r="T3138">
        <v>0.8</v>
      </c>
      <c r="V3138" t="s">
        <v>7606</v>
      </c>
      <c r="W3138">
        <v>3</v>
      </c>
      <c r="X3138" s="86">
        <v>45107</v>
      </c>
      <c r="Y3138">
        <v>2</v>
      </c>
      <c r="Z3138" s="86">
        <v>45107</v>
      </c>
      <c r="AA3138">
        <v>2</v>
      </c>
      <c r="AB3138">
        <v>2</v>
      </c>
      <c r="AC3138" t="s">
        <v>153</v>
      </c>
    </row>
    <row r="3139" spans="1:29" x14ac:dyDescent="0.2">
      <c r="A3139" t="s">
        <v>7607</v>
      </c>
      <c r="B3139" t="s">
        <v>7608</v>
      </c>
      <c r="C3139" t="s">
        <v>7607</v>
      </c>
      <c r="D3139" t="s">
        <v>84</v>
      </c>
      <c r="E3139" t="s">
        <v>89</v>
      </c>
      <c r="F3139" t="s">
        <v>642</v>
      </c>
      <c r="G3139" t="s">
        <v>90</v>
      </c>
      <c r="I3139" t="s">
        <v>91</v>
      </c>
      <c r="J3139" t="s">
        <v>5571</v>
      </c>
      <c r="K3139" t="s">
        <v>7609</v>
      </c>
      <c r="L3139">
        <v>6.1849999999999996</v>
      </c>
      <c r="M3139">
        <v>6.0369750800000004</v>
      </c>
      <c r="N3139">
        <v>5.7190000000000003</v>
      </c>
      <c r="O3139">
        <v>5.2138824760000002</v>
      </c>
      <c r="P3139">
        <v>4.67</v>
      </c>
      <c r="Q3139" s="86">
        <v>45821</v>
      </c>
      <c r="S3139">
        <v>1.59</v>
      </c>
      <c r="V3139" t="s">
        <v>7610</v>
      </c>
      <c r="W3139">
        <v>4</v>
      </c>
      <c r="X3139" s="86">
        <v>45706</v>
      </c>
      <c r="Y3139">
        <v>3</v>
      </c>
      <c r="Z3139" s="86">
        <v>45657</v>
      </c>
      <c r="AA3139">
        <v>3</v>
      </c>
      <c r="AB3139">
        <v>3</v>
      </c>
      <c r="AC3139" t="s">
        <v>156</v>
      </c>
    </row>
    <row r="3140" spans="1:29" x14ac:dyDescent="0.2">
      <c r="A3140" t="s">
        <v>7611</v>
      </c>
      <c r="B3140" t="s">
        <v>7612</v>
      </c>
      <c r="C3140" t="s">
        <v>7611</v>
      </c>
      <c r="D3140" t="s">
        <v>84</v>
      </c>
      <c r="E3140" t="s">
        <v>89</v>
      </c>
      <c r="F3140" t="s">
        <v>642</v>
      </c>
      <c r="G3140" t="s">
        <v>90</v>
      </c>
      <c r="I3140" t="s">
        <v>91</v>
      </c>
      <c r="J3140" t="s">
        <v>5571</v>
      </c>
      <c r="K3140" t="s">
        <v>7609</v>
      </c>
      <c r="L3140">
        <v>6.19</v>
      </c>
      <c r="M3140">
        <v>6.0424272050000001</v>
      </c>
      <c r="N3140">
        <v>5.7229999999999999</v>
      </c>
      <c r="O3140">
        <v>5.21375046</v>
      </c>
      <c r="P3140">
        <v>4.67</v>
      </c>
      <c r="Q3140" s="86">
        <v>45821</v>
      </c>
      <c r="S3140">
        <v>1.59</v>
      </c>
      <c r="V3140" t="s">
        <v>7613</v>
      </c>
      <c r="W3140">
        <v>4</v>
      </c>
      <c r="X3140" s="86">
        <v>45706</v>
      </c>
      <c r="Y3140">
        <v>3</v>
      </c>
      <c r="Z3140" s="86">
        <v>45657</v>
      </c>
      <c r="AA3140">
        <v>2</v>
      </c>
      <c r="AB3140">
        <v>3</v>
      </c>
      <c r="AC3140" t="s">
        <v>156</v>
      </c>
    </row>
    <row r="3141" spans="1:29" x14ac:dyDescent="0.2">
      <c r="A3141" t="s">
        <v>7614</v>
      </c>
      <c r="B3141" t="s">
        <v>7615</v>
      </c>
      <c r="C3141" t="s">
        <v>7614</v>
      </c>
      <c r="D3141" t="s">
        <v>84</v>
      </c>
      <c r="E3141" t="s">
        <v>89</v>
      </c>
      <c r="F3141" t="s">
        <v>642</v>
      </c>
      <c r="G3141" t="s">
        <v>90</v>
      </c>
      <c r="I3141" t="s">
        <v>91</v>
      </c>
      <c r="J3141" t="s">
        <v>5571</v>
      </c>
      <c r="K3141" t="s">
        <v>7609</v>
      </c>
      <c r="L3141">
        <v>7.4790000000000001</v>
      </c>
      <c r="M3141">
        <v>7.3163574760000003</v>
      </c>
      <c r="N3141">
        <v>6.8609999999999998</v>
      </c>
      <c r="O3141">
        <v>6.3102013860000001</v>
      </c>
      <c r="P3141">
        <v>6.2709999999999999</v>
      </c>
      <c r="Q3141" s="86">
        <v>45821</v>
      </c>
      <c r="S3141">
        <v>1.59</v>
      </c>
      <c r="V3141" t="s">
        <v>7616</v>
      </c>
      <c r="W3141">
        <v>4</v>
      </c>
      <c r="X3141" s="86">
        <v>45706</v>
      </c>
      <c r="Y3141">
        <v>3</v>
      </c>
      <c r="Z3141" s="86">
        <v>45657</v>
      </c>
      <c r="AA3141">
        <v>2</v>
      </c>
      <c r="AB3141">
        <v>3</v>
      </c>
      <c r="AC3141" t="s">
        <v>156</v>
      </c>
    </row>
    <row r="3142" spans="1:29" x14ac:dyDescent="0.2">
      <c r="A3142" t="s">
        <v>7617</v>
      </c>
      <c r="B3142" t="s">
        <v>7618</v>
      </c>
      <c r="C3142" t="s">
        <v>7617</v>
      </c>
      <c r="D3142" t="s">
        <v>84</v>
      </c>
      <c r="E3142" t="s">
        <v>89</v>
      </c>
      <c r="F3142" t="s">
        <v>642</v>
      </c>
      <c r="G3142" t="s">
        <v>90</v>
      </c>
      <c r="I3142" t="s">
        <v>91</v>
      </c>
      <c r="J3142" t="s">
        <v>5571</v>
      </c>
      <c r="K3142" t="s">
        <v>7609</v>
      </c>
      <c r="L3142">
        <v>7.4779999999999998</v>
      </c>
      <c r="M3142">
        <v>7.3151761970000004</v>
      </c>
      <c r="N3142">
        <v>6.8609999999999998</v>
      </c>
      <c r="O3142">
        <v>6.3070843740000004</v>
      </c>
      <c r="P3142">
        <v>6.2690000000000001</v>
      </c>
      <c r="Q3142" s="86">
        <v>45821</v>
      </c>
      <c r="S3142">
        <v>1.59</v>
      </c>
      <c r="V3142" t="s">
        <v>7619</v>
      </c>
      <c r="W3142">
        <v>4</v>
      </c>
      <c r="X3142" s="86">
        <v>45706</v>
      </c>
      <c r="Y3142">
        <v>3</v>
      </c>
      <c r="Z3142" s="86">
        <v>45657</v>
      </c>
      <c r="AA3142">
        <v>2</v>
      </c>
      <c r="AB3142">
        <v>3</v>
      </c>
      <c r="AC3142" t="s">
        <v>156</v>
      </c>
    </row>
    <row r="3143" spans="1:29" x14ac:dyDescent="0.2">
      <c r="A3143" t="s">
        <v>7620</v>
      </c>
      <c r="B3143" t="s">
        <v>7621</v>
      </c>
      <c r="C3143" t="s">
        <v>7620</v>
      </c>
      <c r="D3143" t="s">
        <v>84</v>
      </c>
      <c r="E3143" t="s">
        <v>89</v>
      </c>
      <c r="F3143" t="s">
        <v>642</v>
      </c>
      <c r="G3143" t="s">
        <v>90</v>
      </c>
      <c r="I3143" t="s">
        <v>91</v>
      </c>
      <c r="J3143" t="s">
        <v>5571</v>
      </c>
      <c r="K3143" t="s">
        <v>7609</v>
      </c>
      <c r="L3143">
        <v>13.714</v>
      </c>
      <c r="M3143">
        <v>8.5225345709999996</v>
      </c>
      <c r="N3143">
        <v>13.353</v>
      </c>
      <c r="O3143">
        <v>7.6838093489999997</v>
      </c>
      <c r="P3143">
        <v>8.7479999999999993</v>
      </c>
      <c r="Q3143" s="86">
        <v>45821</v>
      </c>
      <c r="V3143" t="s">
        <v>7622</v>
      </c>
      <c r="W3143">
        <v>5</v>
      </c>
      <c r="X3143" s="86">
        <v>45706</v>
      </c>
      <c r="Y3143">
        <v>4</v>
      </c>
      <c r="Z3143" s="86">
        <v>45657</v>
      </c>
      <c r="AA3143">
        <v>3</v>
      </c>
      <c r="AB3143">
        <v>3</v>
      </c>
      <c r="AC3143" t="s">
        <v>156</v>
      </c>
    </row>
    <row r="3144" spans="1:29" x14ac:dyDescent="0.2">
      <c r="A3144" t="s">
        <v>7623</v>
      </c>
      <c r="B3144" t="s">
        <v>7624</v>
      </c>
      <c r="C3144" t="s">
        <v>7623</v>
      </c>
      <c r="D3144" t="s">
        <v>84</v>
      </c>
      <c r="E3144" t="s">
        <v>89</v>
      </c>
      <c r="F3144" t="s">
        <v>642</v>
      </c>
      <c r="G3144" t="s">
        <v>90</v>
      </c>
      <c r="I3144" t="s">
        <v>91</v>
      </c>
      <c r="J3144" t="s">
        <v>5571</v>
      </c>
      <c r="K3144" t="s">
        <v>7609</v>
      </c>
      <c r="L3144">
        <v>13.712</v>
      </c>
      <c r="M3144">
        <v>8.521039193</v>
      </c>
      <c r="N3144">
        <v>13.352</v>
      </c>
      <c r="O3144">
        <v>7.6819288099999996</v>
      </c>
      <c r="P3144">
        <v>8.7449999999999992</v>
      </c>
      <c r="Q3144" s="86">
        <v>45821</v>
      </c>
      <c r="V3144" t="s">
        <v>7625</v>
      </c>
      <c r="W3144">
        <v>5</v>
      </c>
      <c r="X3144" s="86">
        <v>45706</v>
      </c>
      <c r="Y3144">
        <v>4</v>
      </c>
      <c r="Z3144" s="86">
        <v>45657</v>
      </c>
      <c r="AA3144">
        <v>3</v>
      </c>
      <c r="AB3144">
        <v>3</v>
      </c>
      <c r="AC3144" t="s">
        <v>156</v>
      </c>
    </row>
    <row r="3145" spans="1:29" x14ac:dyDescent="0.2">
      <c r="A3145" t="s">
        <v>7626</v>
      </c>
      <c r="B3145" t="s">
        <v>7627</v>
      </c>
      <c r="C3145" t="s">
        <v>7626</v>
      </c>
      <c r="D3145" t="s">
        <v>84</v>
      </c>
      <c r="E3145" t="s">
        <v>89</v>
      </c>
      <c r="F3145" t="s">
        <v>642</v>
      </c>
      <c r="G3145" t="s">
        <v>90</v>
      </c>
      <c r="I3145" t="s">
        <v>91</v>
      </c>
      <c r="J3145" t="s">
        <v>5571</v>
      </c>
      <c r="K3145" t="s">
        <v>7609</v>
      </c>
      <c r="L3145">
        <v>8.5990000000000002</v>
      </c>
      <c r="M3145">
        <v>8.4064826149999998</v>
      </c>
      <c r="N3145">
        <v>7.9390000000000001</v>
      </c>
      <c r="O3145">
        <v>7.3189114709999998</v>
      </c>
      <c r="P3145">
        <v>7.7</v>
      </c>
      <c r="Q3145" s="86">
        <v>45821</v>
      </c>
      <c r="S3145">
        <v>1.59</v>
      </c>
      <c r="V3145" t="s">
        <v>7628</v>
      </c>
      <c r="W3145">
        <v>5</v>
      </c>
      <c r="X3145" s="86">
        <v>45706</v>
      </c>
      <c r="Y3145">
        <v>3</v>
      </c>
      <c r="Z3145" s="86">
        <v>45657</v>
      </c>
      <c r="AA3145">
        <v>3</v>
      </c>
      <c r="AB3145">
        <v>3</v>
      </c>
      <c r="AC3145" t="s">
        <v>156</v>
      </c>
    </row>
    <row r="3146" spans="1:29" x14ac:dyDescent="0.2">
      <c r="A3146" t="s">
        <v>7629</v>
      </c>
      <c r="B3146" t="s">
        <v>7630</v>
      </c>
      <c r="C3146" t="s">
        <v>7629</v>
      </c>
      <c r="D3146" t="s">
        <v>84</v>
      </c>
      <c r="E3146" t="s">
        <v>89</v>
      </c>
      <c r="F3146" t="s">
        <v>642</v>
      </c>
      <c r="G3146" t="s">
        <v>90</v>
      </c>
      <c r="I3146" t="s">
        <v>91</v>
      </c>
      <c r="J3146" t="s">
        <v>5571</v>
      </c>
      <c r="K3146" t="s">
        <v>7609</v>
      </c>
      <c r="L3146">
        <v>8.5990000000000002</v>
      </c>
      <c r="M3146">
        <v>8.4072596149999992</v>
      </c>
      <c r="N3146">
        <v>7.9390000000000001</v>
      </c>
      <c r="O3146">
        <v>7.3173846349999998</v>
      </c>
      <c r="P3146">
        <v>7.6980000000000004</v>
      </c>
      <c r="Q3146" s="86">
        <v>45821</v>
      </c>
      <c r="S3146">
        <v>1.59</v>
      </c>
      <c r="V3146" t="s">
        <v>7631</v>
      </c>
      <c r="W3146">
        <v>5</v>
      </c>
      <c r="X3146" s="86">
        <v>45706</v>
      </c>
      <c r="Y3146">
        <v>3</v>
      </c>
      <c r="Z3146" s="86">
        <v>45657</v>
      </c>
      <c r="AA3146">
        <v>3</v>
      </c>
      <c r="AB3146">
        <v>3</v>
      </c>
      <c r="AC3146" t="s">
        <v>156</v>
      </c>
    </row>
    <row r="3147" spans="1:29" x14ac:dyDescent="0.2">
      <c r="A3147" t="s">
        <v>7632</v>
      </c>
      <c r="B3147" t="s">
        <v>7633</v>
      </c>
      <c r="C3147" t="s">
        <v>7632</v>
      </c>
      <c r="D3147" t="s">
        <v>84</v>
      </c>
      <c r="E3147" t="s">
        <v>116</v>
      </c>
      <c r="G3147" t="s">
        <v>90</v>
      </c>
      <c r="L3147">
        <v>16.317</v>
      </c>
      <c r="M3147">
        <v>15.29305175</v>
      </c>
      <c r="N3147">
        <v>15.981</v>
      </c>
      <c r="O3147">
        <v>12.818901029999999</v>
      </c>
      <c r="P3147">
        <v>9.2260000000000009</v>
      </c>
      <c r="Q3147" s="86">
        <v>45821</v>
      </c>
      <c r="W3147">
        <v>6</v>
      </c>
      <c r="X3147" s="86">
        <v>45335</v>
      </c>
      <c r="Y3147">
        <v>4</v>
      </c>
      <c r="Z3147" s="86">
        <v>44952</v>
      </c>
      <c r="AB3147">
        <v>3</v>
      </c>
      <c r="AC3147" t="s">
        <v>156</v>
      </c>
    </row>
    <row r="3148" spans="1:29" x14ac:dyDescent="0.2">
      <c r="A3148" t="s">
        <v>7634</v>
      </c>
      <c r="B3148" t="s">
        <v>7635</v>
      </c>
      <c r="C3148" t="s">
        <v>7634</v>
      </c>
      <c r="D3148" t="s">
        <v>84</v>
      </c>
      <c r="E3148" t="s">
        <v>89</v>
      </c>
      <c r="G3148" t="s">
        <v>90</v>
      </c>
      <c r="I3148" t="s">
        <v>91</v>
      </c>
      <c r="J3148" t="s">
        <v>5571</v>
      </c>
      <c r="K3148" t="s">
        <v>3599</v>
      </c>
      <c r="L3148">
        <v>13.933999999999999</v>
      </c>
      <c r="M3148">
        <v>9.2008763249999994</v>
      </c>
      <c r="N3148">
        <v>13.954000000000001</v>
      </c>
      <c r="O3148">
        <v>7.837831918</v>
      </c>
      <c r="P3148">
        <v>11.419</v>
      </c>
      <c r="Q3148" s="86">
        <v>45821</v>
      </c>
      <c r="S3148">
        <v>0.75</v>
      </c>
      <c r="T3148">
        <v>0.8</v>
      </c>
      <c r="V3148" t="s">
        <v>7636</v>
      </c>
      <c r="W3148">
        <v>5</v>
      </c>
      <c r="X3148" s="86">
        <v>45777</v>
      </c>
      <c r="Y3148">
        <v>3</v>
      </c>
      <c r="Z3148" s="86">
        <v>45777</v>
      </c>
      <c r="AA3148">
        <v>3</v>
      </c>
      <c r="AB3148">
        <v>3</v>
      </c>
      <c r="AC3148" t="s">
        <v>156</v>
      </c>
    </row>
    <row r="3149" spans="1:29" x14ac:dyDescent="0.2">
      <c r="A3149" t="s">
        <v>7637</v>
      </c>
      <c r="B3149" t="s">
        <v>7638</v>
      </c>
      <c r="C3149" t="s">
        <v>7637</v>
      </c>
      <c r="D3149" t="s">
        <v>84</v>
      </c>
      <c r="E3149" t="s">
        <v>89</v>
      </c>
      <c r="F3149" t="s">
        <v>642</v>
      </c>
      <c r="G3149" t="s">
        <v>90</v>
      </c>
      <c r="I3149" t="s">
        <v>341</v>
      </c>
      <c r="J3149" t="s">
        <v>5571</v>
      </c>
      <c r="L3149">
        <v>13.695</v>
      </c>
      <c r="M3149">
        <v>13.322271280000001</v>
      </c>
      <c r="N3149">
        <v>14.04</v>
      </c>
      <c r="O3149">
        <v>10.401738910000001</v>
      </c>
      <c r="P3149">
        <v>9.7780000000000005</v>
      </c>
      <c r="Q3149" s="86">
        <v>45821</v>
      </c>
      <c r="S3149">
        <v>1.19</v>
      </c>
      <c r="V3149" t="s">
        <v>7639</v>
      </c>
      <c r="W3149">
        <v>6</v>
      </c>
      <c r="X3149" s="86">
        <v>45702</v>
      </c>
      <c r="AA3149">
        <v>3</v>
      </c>
      <c r="AB3149">
        <v>4</v>
      </c>
      <c r="AC3149" t="s">
        <v>127</v>
      </c>
    </row>
    <row r="3150" spans="1:29" x14ac:dyDescent="0.2">
      <c r="A3150" t="s">
        <v>7640</v>
      </c>
      <c r="B3150" t="s">
        <v>7641</v>
      </c>
      <c r="C3150" t="s">
        <v>7640</v>
      </c>
      <c r="D3150" t="s">
        <v>84</v>
      </c>
      <c r="E3150" t="s">
        <v>89</v>
      </c>
      <c r="F3150" t="s">
        <v>642</v>
      </c>
      <c r="G3150" t="s">
        <v>90</v>
      </c>
      <c r="I3150" t="s">
        <v>91</v>
      </c>
      <c r="J3150" t="s">
        <v>5571</v>
      </c>
      <c r="L3150">
        <v>13.731</v>
      </c>
      <c r="M3150">
        <v>11.60702889</v>
      </c>
      <c r="N3150">
        <v>13.893000000000001</v>
      </c>
      <c r="O3150">
        <v>9.3673729909999999</v>
      </c>
      <c r="P3150">
        <v>10.182</v>
      </c>
      <c r="Q3150" s="86">
        <v>45821</v>
      </c>
      <c r="S3150">
        <v>0.95</v>
      </c>
      <c r="V3150" t="s">
        <v>7642</v>
      </c>
      <c r="W3150">
        <v>6</v>
      </c>
      <c r="X3150" s="86">
        <v>45702</v>
      </c>
      <c r="AA3150">
        <v>3</v>
      </c>
      <c r="AB3150">
        <v>4</v>
      </c>
      <c r="AC3150" t="s">
        <v>127</v>
      </c>
    </row>
    <row r="3151" spans="1:29" x14ac:dyDescent="0.2">
      <c r="A3151" t="s">
        <v>16927</v>
      </c>
      <c r="B3151" t="s">
        <v>16928</v>
      </c>
      <c r="C3151" t="s">
        <v>16927</v>
      </c>
      <c r="D3151" t="s">
        <v>84</v>
      </c>
      <c r="E3151" t="s">
        <v>89</v>
      </c>
      <c r="G3151" t="s">
        <v>90</v>
      </c>
      <c r="H3151" t="s">
        <v>225</v>
      </c>
      <c r="I3151" t="s">
        <v>91</v>
      </c>
      <c r="L3151">
        <v>13.691000000000001</v>
      </c>
      <c r="M3151">
        <v>11.57078679</v>
      </c>
      <c r="N3151">
        <v>13.865</v>
      </c>
      <c r="O3151">
        <v>9.3567773120000002</v>
      </c>
      <c r="P3151">
        <v>10.207000000000001</v>
      </c>
      <c r="Q3151" s="86">
        <v>45821</v>
      </c>
      <c r="S3151">
        <v>0.7</v>
      </c>
      <c r="W3151">
        <v>6</v>
      </c>
      <c r="X3151" s="86">
        <v>45702</v>
      </c>
      <c r="Y3151">
        <v>4</v>
      </c>
      <c r="Z3151" s="86">
        <v>45735</v>
      </c>
      <c r="AB3151">
        <v>3</v>
      </c>
      <c r="AC3151" t="s">
        <v>156</v>
      </c>
    </row>
    <row r="3152" spans="1:29" x14ac:dyDescent="0.2">
      <c r="A3152" t="s">
        <v>16007</v>
      </c>
      <c r="B3152" t="s">
        <v>16008</v>
      </c>
      <c r="C3152" t="s">
        <v>16007</v>
      </c>
      <c r="D3152" t="s">
        <v>84</v>
      </c>
      <c r="E3152" t="s">
        <v>89</v>
      </c>
      <c r="G3152" t="s">
        <v>90</v>
      </c>
      <c r="H3152" t="s">
        <v>225</v>
      </c>
      <c r="I3152" t="s">
        <v>91</v>
      </c>
      <c r="L3152">
        <v>4.6630000000000003</v>
      </c>
      <c r="M3152">
        <v>4.876649016</v>
      </c>
      <c r="N3152">
        <v>5.2919999999999998</v>
      </c>
      <c r="O3152">
        <v>4.504250581</v>
      </c>
      <c r="P3152">
        <v>3.266</v>
      </c>
      <c r="Q3152" s="86">
        <v>45821</v>
      </c>
      <c r="S3152">
        <v>0.74</v>
      </c>
      <c r="W3152">
        <v>4</v>
      </c>
      <c r="X3152" s="86">
        <v>45705</v>
      </c>
      <c r="Y3152">
        <v>2</v>
      </c>
      <c r="Z3152" s="86">
        <v>45657</v>
      </c>
      <c r="AB3152">
        <v>2</v>
      </c>
      <c r="AC3152" t="s">
        <v>153</v>
      </c>
    </row>
    <row r="3153" spans="1:29" x14ac:dyDescent="0.2">
      <c r="A3153" t="s">
        <v>7643</v>
      </c>
      <c r="B3153" t="s">
        <v>7644</v>
      </c>
      <c r="C3153" t="s">
        <v>7643</v>
      </c>
      <c r="D3153" t="s">
        <v>84</v>
      </c>
      <c r="E3153" t="s">
        <v>89</v>
      </c>
      <c r="F3153" t="s">
        <v>642</v>
      </c>
      <c r="G3153" t="s">
        <v>90</v>
      </c>
      <c r="I3153" t="s">
        <v>91</v>
      </c>
      <c r="J3153" t="s">
        <v>5571</v>
      </c>
      <c r="K3153" t="s">
        <v>7348</v>
      </c>
      <c r="L3153">
        <v>4.6669999999999998</v>
      </c>
      <c r="M3153">
        <v>4.8820740369999998</v>
      </c>
      <c r="N3153">
        <v>5.298</v>
      </c>
      <c r="O3153">
        <v>4.5119149460000001</v>
      </c>
      <c r="P3153">
        <v>3.2690000000000001</v>
      </c>
      <c r="Q3153" s="86">
        <v>45821</v>
      </c>
      <c r="R3153">
        <v>1</v>
      </c>
      <c r="S3153">
        <v>0.5</v>
      </c>
      <c r="T3153">
        <v>0.35</v>
      </c>
      <c r="V3153" t="s">
        <v>7645</v>
      </c>
      <c r="W3153">
        <v>4</v>
      </c>
      <c r="X3153" s="86">
        <v>45705</v>
      </c>
      <c r="Y3153">
        <v>2</v>
      </c>
      <c r="Z3153" s="86">
        <v>45657</v>
      </c>
      <c r="AA3153">
        <v>2</v>
      </c>
      <c r="AB3153">
        <v>2</v>
      </c>
      <c r="AC3153" t="s">
        <v>153</v>
      </c>
    </row>
    <row r="3154" spans="1:29" x14ac:dyDescent="0.2">
      <c r="A3154" t="s">
        <v>7646</v>
      </c>
      <c r="B3154" t="s">
        <v>7647</v>
      </c>
      <c r="C3154" t="s">
        <v>7646</v>
      </c>
      <c r="D3154" t="s">
        <v>84</v>
      </c>
      <c r="E3154" t="s">
        <v>89</v>
      </c>
      <c r="G3154" t="s">
        <v>90</v>
      </c>
      <c r="I3154" t="s">
        <v>91</v>
      </c>
      <c r="L3154">
        <v>20.556000000000001</v>
      </c>
      <c r="M3154">
        <v>15.185295460000001</v>
      </c>
      <c r="N3154">
        <v>23.497</v>
      </c>
      <c r="O3154">
        <v>13.318489120000001</v>
      </c>
      <c r="P3154">
        <v>21.623000000000001</v>
      </c>
      <c r="Q3154" s="86">
        <v>45821</v>
      </c>
      <c r="S3154">
        <v>1.03</v>
      </c>
      <c r="W3154">
        <v>5</v>
      </c>
      <c r="X3154" s="86">
        <v>45747</v>
      </c>
      <c r="Y3154">
        <v>2</v>
      </c>
      <c r="Z3154" s="86">
        <v>45747</v>
      </c>
      <c r="AB3154">
        <v>2</v>
      </c>
      <c r="AC3154" t="s">
        <v>153</v>
      </c>
    </row>
    <row r="3155" spans="1:29" x14ac:dyDescent="0.2">
      <c r="A3155" t="s">
        <v>7648</v>
      </c>
      <c r="B3155" t="s">
        <v>7649</v>
      </c>
      <c r="C3155" t="s">
        <v>7648</v>
      </c>
      <c r="D3155" t="s">
        <v>84</v>
      </c>
      <c r="F3155" t="s">
        <v>642</v>
      </c>
      <c r="G3155" t="s">
        <v>90</v>
      </c>
      <c r="K3155" t="s">
        <v>1882</v>
      </c>
      <c r="L3155">
        <v>27.521000000000001</v>
      </c>
      <c r="M3155">
        <v>20.840832150000001</v>
      </c>
      <c r="N3155">
        <v>21.103000000000002</v>
      </c>
      <c r="O3155">
        <v>13.85412809</v>
      </c>
      <c r="P3155">
        <v>15.613</v>
      </c>
      <c r="Q3155" s="86">
        <v>45821</v>
      </c>
      <c r="R3155">
        <v>5</v>
      </c>
      <c r="S3155">
        <v>1.32</v>
      </c>
      <c r="V3155" t="s">
        <v>7650</v>
      </c>
      <c r="W3155">
        <v>7</v>
      </c>
      <c r="X3155" s="86">
        <v>45705</v>
      </c>
      <c r="Y3155">
        <v>5</v>
      </c>
      <c r="Z3155" s="86">
        <v>45291</v>
      </c>
      <c r="AB3155">
        <v>3</v>
      </c>
      <c r="AC3155" t="s">
        <v>156</v>
      </c>
    </row>
    <row r="3156" spans="1:29" x14ac:dyDescent="0.2">
      <c r="A3156" t="s">
        <v>7651</v>
      </c>
      <c r="B3156" t="s">
        <v>7652</v>
      </c>
      <c r="C3156" t="s">
        <v>7651</v>
      </c>
      <c r="D3156" t="s">
        <v>84</v>
      </c>
      <c r="E3156" t="s">
        <v>116</v>
      </c>
      <c r="F3156" t="s">
        <v>117</v>
      </c>
      <c r="G3156" t="s">
        <v>90</v>
      </c>
      <c r="I3156" t="s">
        <v>91</v>
      </c>
      <c r="J3156" t="s">
        <v>5571</v>
      </c>
      <c r="K3156" t="s">
        <v>688</v>
      </c>
      <c r="L3156">
        <v>8.4179999999999993</v>
      </c>
      <c r="M3156">
        <v>0.94562250999999997</v>
      </c>
      <c r="N3156">
        <v>8.1859999999999999</v>
      </c>
      <c r="O3156">
        <v>0.34453035500000001</v>
      </c>
      <c r="P3156">
        <v>7.3559999999999999</v>
      </c>
      <c r="Q3156" s="86">
        <v>45821</v>
      </c>
      <c r="S3156">
        <v>0.12</v>
      </c>
      <c r="T3156">
        <v>0.12</v>
      </c>
      <c r="V3156" t="s">
        <v>7653</v>
      </c>
      <c r="W3156">
        <v>2</v>
      </c>
      <c r="X3156" s="86">
        <v>45747</v>
      </c>
      <c r="Y3156">
        <v>2</v>
      </c>
      <c r="Z3156" s="86">
        <v>45747</v>
      </c>
      <c r="AA3156">
        <v>2</v>
      </c>
      <c r="AB3156">
        <v>2</v>
      </c>
      <c r="AC3156" t="s">
        <v>153</v>
      </c>
    </row>
    <row r="3157" spans="1:29" x14ac:dyDescent="0.2">
      <c r="A3157" t="s">
        <v>7654</v>
      </c>
      <c r="B3157" t="s">
        <v>7655</v>
      </c>
      <c r="C3157" t="s">
        <v>7654</v>
      </c>
      <c r="D3157" t="s">
        <v>84</v>
      </c>
      <c r="E3157" t="s">
        <v>89</v>
      </c>
      <c r="F3157" t="s">
        <v>642</v>
      </c>
      <c r="G3157" t="s">
        <v>90</v>
      </c>
      <c r="I3157" t="s">
        <v>341</v>
      </c>
      <c r="J3157" t="s">
        <v>5571</v>
      </c>
      <c r="L3157">
        <v>9.234</v>
      </c>
      <c r="M3157">
        <v>2.8980763770000002</v>
      </c>
      <c r="N3157">
        <v>9.141</v>
      </c>
      <c r="O3157">
        <v>2.8258882399999998</v>
      </c>
      <c r="P3157">
        <v>9.6790000000000003</v>
      </c>
      <c r="Q3157" s="86">
        <v>45821</v>
      </c>
      <c r="S3157">
        <v>0.98</v>
      </c>
      <c r="V3157" t="s">
        <v>7656</v>
      </c>
      <c r="W3157">
        <v>3</v>
      </c>
      <c r="X3157" s="86">
        <v>45747</v>
      </c>
      <c r="Y3157">
        <v>2</v>
      </c>
      <c r="Z3157" s="86">
        <v>45747</v>
      </c>
      <c r="AA3157">
        <v>3</v>
      </c>
      <c r="AB3157">
        <v>2</v>
      </c>
      <c r="AC3157" t="s">
        <v>153</v>
      </c>
    </row>
    <row r="3158" spans="1:29" x14ac:dyDescent="0.2">
      <c r="A3158" t="s">
        <v>7657</v>
      </c>
      <c r="B3158" t="s">
        <v>7658</v>
      </c>
      <c r="C3158" t="s">
        <v>7657</v>
      </c>
      <c r="D3158" t="s">
        <v>84</v>
      </c>
      <c r="E3158" t="s">
        <v>89</v>
      </c>
      <c r="F3158" t="s">
        <v>642</v>
      </c>
      <c r="G3158" t="s">
        <v>90</v>
      </c>
      <c r="I3158" t="s">
        <v>91</v>
      </c>
      <c r="J3158" t="s">
        <v>5571</v>
      </c>
      <c r="K3158" t="s">
        <v>6888</v>
      </c>
      <c r="L3158">
        <v>9.6389999999999993</v>
      </c>
      <c r="M3158">
        <v>2.8751592540000002</v>
      </c>
      <c r="N3158">
        <v>9.4120000000000008</v>
      </c>
      <c r="O3158">
        <v>2.814539039</v>
      </c>
      <c r="P3158">
        <v>8.859</v>
      </c>
      <c r="Q3158" s="86">
        <v>45821</v>
      </c>
      <c r="S3158">
        <v>0.98</v>
      </c>
      <c r="V3158" t="s">
        <v>7659</v>
      </c>
      <c r="W3158">
        <v>3</v>
      </c>
      <c r="X3158" s="86">
        <v>45747</v>
      </c>
      <c r="Y3158">
        <v>2</v>
      </c>
      <c r="Z3158" s="86">
        <v>45747</v>
      </c>
      <c r="AA3158">
        <v>2</v>
      </c>
      <c r="AB3158">
        <v>2</v>
      </c>
      <c r="AC3158" t="s">
        <v>153</v>
      </c>
    </row>
    <row r="3159" spans="1:29" x14ac:dyDescent="0.2">
      <c r="A3159" t="s">
        <v>7660</v>
      </c>
      <c r="B3159" t="s">
        <v>7661</v>
      </c>
      <c r="C3159" t="s">
        <v>7660</v>
      </c>
      <c r="D3159" t="s">
        <v>84</v>
      </c>
      <c r="E3159" t="s">
        <v>116</v>
      </c>
      <c r="F3159" t="s">
        <v>117</v>
      </c>
      <c r="G3159" t="s">
        <v>90</v>
      </c>
      <c r="I3159" t="s">
        <v>118</v>
      </c>
      <c r="J3159" t="s">
        <v>5571</v>
      </c>
      <c r="K3159" t="s">
        <v>5743</v>
      </c>
      <c r="L3159">
        <v>24.831</v>
      </c>
      <c r="M3159">
        <v>24.430862380000001</v>
      </c>
      <c r="N3159">
        <v>24.59</v>
      </c>
      <c r="O3159">
        <v>23.21480494</v>
      </c>
      <c r="P3159">
        <v>27.231000000000002</v>
      </c>
      <c r="Q3159" s="86">
        <v>45821</v>
      </c>
      <c r="S3159">
        <v>0.6</v>
      </c>
      <c r="T3159">
        <v>0.6</v>
      </c>
      <c r="V3159" t="s">
        <v>7662</v>
      </c>
      <c r="W3159">
        <v>7</v>
      </c>
      <c r="X3159" s="86">
        <v>45335</v>
      </c>
      <c r="Y3159">
        <v>6</v>
      </c>
      <c r="Z3159" s="86">
        <v>44952</v>
      </c>
      <c r="AA3159">
        <v>4</v>
      </c>
      <c r="AB3159">
        <v>4</v>
      </c>
      <c r="AC3159" t="s">
        <v>127</v>
      </c>
    </row>
    <row r="3160" spans="1:29" ht="28.5" x14ac:dyDescent="0.2">
      <c r="A3160" t="s">
        <v>16633</v>
      </c>
      <c r="B3160" s="87" t="s">
        <v>16634</v>
      </c>
      <c r="C3160" t="s">
        <v>16633</v>
      </c>
      <c r="D3160" t="s">
        <v>84</v>
      </c>
      <c r="E3160" t="s">
        <v>89</v>
      </c>
      <c r="G3160" t="s">
        <v>90</v>
      </c>
      <c r="I3160" t="s">
        <v>118</v>
      </c>
      <c r="L3160">
        <v>2.4300000000000002</v>
      </c>
      <c r="M3160">
        <v>2.6797105729999999</v>
      </c>
      <c r="N3160">
        <v>2.431</v>
      </c>
      <c r="O3160">
        <v>0.84516443799999996</v>
      </c>
      <c r="P3160">
        <v>0.33300000000000002</v>
      </c>
      <c r="Q3160" s="86">
        <v>45821</v>
      </c>
      <c r="S3160">
        <v>0.3</v>
      </c>
      <c r="W3160">
        <v>3</v>
      </c>
      <c r="X3160" s="86">
        <v>45706</v>
      </c>
      <c r="Y3160">
        <v>2</v>
      </c>
      <c r="Z3160" s="86">
        <v>45688</v>
      </c>
      <c r="AB3160">
        <v>2</v>
      </c>
      <c r="AC3160" t="s">
        <v>153</v>
      </c>
    </row>
    <row r="3161" spans="1:29" x14ac:dyDescent="0.2">
      <c r="A3161" t="s">
        <v>7663</v>
      </c>
      <c r="B3161" t="s">
        <v>7664</v>
      </c>
      <c r="C3161" t="s">
        <v>7663</v>
      </c>
      <c r="D3161" t="s">
        <v>84</v>
      </c>
      <c r="E3161" t="s">
        <v>89</v>
      </c>
      <c r="F3161" t="s">
        <v>642</v>
      </c>
      <c r="G3161" t="s">
        <v>90</v>
      </c>
      <c r="I3161" t="s">
        <v>91</v>
      </c>
      <c r="J3161" t="s">
        <v>5571</v>
      </c>
      <c r="K3161" t="s">
        <v>1772</v>
      </c>
      <c r="L3161">
        <v>2.4510000000000001</v>
      </c>
      <c r="M3161">
        <v>2.7009814379999999</v>
      </c>
      <c r="N3161">
        <v>2.4780000000000002</v>
      </c>
      <c r="O3161">
        <v>0.80405170400000003</v>
      </c>
      <c r="P3161">
        <v>0.29799999999999999</v>
      </c>
      <c r="Q3161" s="86">
        <v>45821</v>
      </c>
      <c r="S3161">
        <v>0.25</v>
      </c>
      <c r="T3161">
        <v>0.21</v>
      </c>
      <c r="V3161" t="s">
        <v>7665</v>
      </c>
      <c r="W3161">
        <v>3</v>
      </c>
      <c r="X3161" s="86">
        <v>45706</v>
      </c>
      <c r="Y3161">
        <v>2</v>
      </c>
      <c r="Z3161" s="86">
        <v>45688</v>
      </c>
      <c r="AA3161">
        <v>2</v>
      </c>
      <c r="AB3161">
        <v>2</v>
      </c>
      <c r="AC3161" t="s">
        <v>153</v>
      </c>
    </row>
    <row r="3162" spans="1:29" x14ac:dyDescent="0.2">
      <c r="A3162" t="s">
        <v>7666</v>
      </c>
      <c r="B3162" t="s">
        <v>7667</v>
      </c>
      <c r="C3162" t="s">
        <v>7666</v>
      </c>
      <c r="D3162" t="s">
        <v>84</v>
      </c>
      <c r="E3162" t="s">
        <v>89</v>
      </c>
      <c r="F3162" t="s">
        <v>642</v>
      </c>
      <c r="G3162" t="s">
        <v>90</v>
      </c>
      <c r="I3162" t="s">
        <v>91</v>
      </c>
      <c r="J3162" t="s">
        <v>5571</v>
      </c>
      <c r="K3162" t="s">
        <v>1772</v>
      </c>
      <c r="L3162">
        <v>2.4510000000000001</v>
      </c>
      <c r="M3162">
        <v>2.6985560300000002</v>
      </c>
      <c r="N3162">
        <v>2.4710000000000001</v>
      </c>
      <c r="O3162">
        <v>0.85826799600000003</v>
      </c>
      <c r="P3162">
        <v>0.35699999999999998</v>
      </c>
      <c r="Q3162" s="86">
        <v>45821</v>
      </c>
      <c r="S3162">
        <v>0.25</v>
      </c>
      <c r="T3162">
        <v>0.21</v>
      </c>
      <c r="V3162" t="s">
        <v>7668</v>
      </c>
      <c r="W3162">
        <v>3</v>
      </c>
      <c r="X3162" s="86">
        <v>45706</v>
      </c>
      <c r="Y3162">
        <v>2</v>
      </c>
      <c r="Z3162" s="86">
        <v>45688</v>
      </c>
      <c r="AA3162">
        <v>2</v>
      </c>
      <c r="AB3162">
        <v>2</v>
      </c>
      <c r="AC3162" t="s">
        <v>153</v>
      </c>
    </row>
    <row r="3163" spans="1:29" x14ac:dyDescent="0.2">
      <c r="A3163" t="s">
        <v>17159</v>
      </c>
      <c r="B3163" t="s">
        <v>17160</v>
      </c>
      <c r="C3163" t="s">
        <v>17159</v>
      </c>
      <c r="D3163" t="s">
        <v>84</v>
      </c>
      <c r="E3163" t="s">
        <v>89</v>
      </c>
      <c r="G3163" t="s">
        <v>90</v>
      </c>
      <c r="H3163" t="s">
        <v>225</v>
      </c>
      <c r="I3163" t="s">
        <v>341</v>
      </c>
      <c r="L3163">
        <v>16.114000000000001</v>
      </c>
      <c r="M3163">
        <v>14.493269440000001</v>
      </c>
      <c r="N3163">
        <v>16.326000000000001</v>
      </c>
      <c r="O3163">
        <v>13.04462854</v>
      </c>
      <c r="P3163">
        <v>11.117000000000001</v>
      </c>
      <c r="Q3163" s="86">
        <v>45821</v>
      </c>
      <c r="S3163">
        <v>0.17</v>
      </c>
      <c r="W3163">
        <v>6</v>
      </c>
      <c r="X3163" s="86">
        <v>45754</v>
      </c>
      <c r="Y3163">
        <v>4</v>
      </c>
      <c r="Z3163" s="86">
        <v>45747</v>
      </c>
      <c r="AB3163">
        <v>3</v>
      </c>
      <c r="AC3163" t="s">
        <v>156</v>
      </c>
    </row>
    <row r="3164" spans="1:29" x14ac:dyDescent="0.2">
      <c r="A3164" t="s">
        <v>7669</v>
      </c>
      <c r="B3164" t="s">
        <v>7670</v>
      </c>
      <c r="C3164" t="s">
        <v>7669</v>
      </c>
      <c r="D3164" t="s">
        <v>84</v>
      </c>
      <c r="E3164" t="s">
        <v>89</v>
      </c>
      <c r="F3164" t="s">
        <v>642</v>
      </c>
      <c r="G3164" t="s">
        <v>90</v>
      </c>
      <c r="I3164" t="s">
        <v>91</v>
      </c>
      <c r="J3164" t="s">
        <v>5571</v>
      </c>
      <c r="L3164">
        <v>14.266</v>
      </c>
      <c r="M3164">
        <v>6.3958210600000003</v>
      </c>
      <c r="N3164">
        <v>13.706</v>
      </c>
      <c r="O3164">
        <v>3.2986950749999999</v>
      </c>
      <c r="P3164">
        <v>8.1</v>
      </c>
      <c r="Q3164" s="86">
        <v>45821</v>
      </c>
      <c r="S3164">
        <v>0.63</v>
      </c>
      <c r="T3164">
        <v>0.55000000000000004</v>
      </c>
      <c r="V3164" t="s">
        <v>7671</v>
      </c>
      <c r="W3164">
        <v>6</v>
      </c>
      <c r="X3164" s="86">
        <v>45657</v>
      </c>
      <c r="Y3164">
        <v>4</v>
      </c>
      <c r="Z3164" s="86">
        <v>45107</v>
      </c>
      <c r="AA3164">
        <v>3</v>
      </c>
      <c r="AB3164">
        <v>3</v>
      </c>
      <c r="AC3164" t="s">
        <v>156</v>
      </c>
    </row>
    <row r="3165" spans="1:29" x14ac:dyDescent="0.2">
      <c r="A3165" t="s">
        <v>7672</v>
      </c>
      <c r="B3165" t="s">
        <v>7673</v>
      </c>
      <c r="C3165" t="s">
        <v>7672</v>
      </c>
      <c r="D3165" t="s">
        <v>84</v>
      </c>
      <c r="E3165" t="s">
        <v>89</v>
      </c>
      <c r="G3165" t="s">
        <v>90</v>
      </c>
      <c r="I3165" t="s">
        <v>91</v>
      </c>
      <c r="L3165">
        <v>5.9080000000000004</v>
      </c>
      <c r="M3165">
        <v>6.2196619899999996</v>
      </c>
      <c r="N3165">
        <v>6.6390000000000002</v>
      </c>
      <c r="O3165">
        <v>3.7435165779999999</v>
      </c>
      <c r="P3165">
        <v>2.367</v>
      </c>
      <c r="Q3165" s="86">
        <v>45821</v>
      </c>
      <c r="S3165">
        <v>1.34</v>
      </c>
      <c r="W3165">
        <v>4</v>
      </c>
      <c r="X3165" s="86">
        <v>45658</v>
      </c>
      <c r="Y3165">
        <v>3</v>
      </c>
      <c r="Z3165" s="86">
        <v>45658</v>
      </c>
      <c r="AB3165">
        <v>3</v>
      </c>
      <c r="AC3165" t="s">
        <v>156</v>
      </c>
    </row>
    <row r="3166" spans="1:29" x14ac:dyDescent="0.2">
      <c r="A3166" t="s">
        <v>7674</v>
      </c>
      <c r="B3166" t="s">
        <v>7675</v>
      </c>
      <c r="C3166" t="s">
        <v>7674</v>
      </c>
      <c r="D3166" t="s">
        <v>84</v>
      </c>
      <c r="E3166" t="s">
        <v>89</v>
      </c>
      <c r="G3166" t="s">
        <v>90</v>
      </c>
      <c r="L3166">
        <v>8.0820000000000007</v>
      </c>
      <c r="M3166">
        <v>6.3986188750000004</v>
      </c>
      <c r="N3166">
        <v>6.9169999999999998</v>
      </c>
      <c r="O3166">
        <v>3.2839408419999998</v>
      </c>
      <c r="P3166">
        <v>3.0030000000000001</v>
      </c>
      <c r="Q3166" s="86">
        <v>45821</v>
      </c>
      <c r="S3166">
        <v>0.64</v>
      </c>
      <c r="T3166">
        <v>0.64</v>
      </c>
      <c r="W3166">
        <v>6</v>
      </c>
      <c r="X3166" s="86">
        <v>45657</v>
      </c>
      <c r="Y3166">
        <v>4</v>
      </c>
      <c r="Z3166" s="86">
        <v>45107</v>
      </c>
      <c r="AB3166">
        <v>3</v>
      </c>
      <c r="AC3166" t="s">
        <v>156</v>
      </c>
    </row>
    <row r="3167" spans="1:29" x14ac:dyDescent="0.2">
      <c r="A3167" t="s">
        <v>7676</v>
      </c>
      <c r="B3167" t="s">
        <v>7677</v>
      </c>
      <c r="C3167" t="s">
        <v>7676</v>
      </c>
      <c r="D3167" t="s">
        <v>84</v>
      </c>
      <c r="E3167" t="s">
        <v>116</v>
      </c>
      <c r="G3167" t="s">
        <v>90</v>
      </c>
      <c r="L3167">
        <v>9.1869999999999994</v>
      </c>
      <c r="M3167">
        <v>8.7151736799999995</v>
      </c>
      <c r="N3167">
        <v>9.7509999999999994</v>
      </c>
      <c r="O3167">
        <v>7.8878919060000001</v>
      </c>
      <c r="P3167">
        <v>6.2489999999999997</v>
      </c>
      <c r="Q3167" s="86">
        <v>45701</v>
      </c>
      <c r="S3167">
        <v>0.2</v>
      </c>
      <c r="W3167">
        <v>4</v>
      </c>
      <c r="X3167" s="86">
        <v>45684</v>
      </c>
      <c r="Y3167">
        <v>3</v>
      </c>
      <c r="Z3167" s="86">
        <v>45747</v>
      </c>
      <c r="AB3167">
        <v>3</v>
      </c>
      <c r="AC3167" t="s">
        <v>156</v>
      </c>
    </row>
    <row r="3168" spans="1:29" x14ac:dyDescent="0.2">
      <c r="A3168" t="s">
        <v>7678</v>
      </c>
      <c r="B3168" t="s">
        <v>7679</v>
      </c>
      <c r="C3168" t="s">
        <v>7678</v>
      </c>
      <c r="D3168" t="s">
        <v>84</v>
      </c>
      <c r="E3168" t="s">
        <v>116</v>
      </c>
      <c r="G3168" t="s">
        <v>90</v>
      </c>
      <c r="L3168">
        <v>16.181999999999999</v>
      </c>
      <c r="M3168">
        <v>15.71639216</v>
      </c>
      <c r="N3168">
        <v>16.658000000000001</v>
      </c>
      <c r="O3168">
        <v>18.413110159999999</v>
      </c>
      <c r="P3168">
        <v>19.332000000000001</v>
      </c>
      <c r="Q3168" s="86">
        <v>45434</v>
      </c>
      <c r="W3168">
        <v>6</v>
      </c>
      <c r="X3168" s="86">
        <v>45412</v>
      </c>
      <c r="Y3168">
        <v>4</v>
      </c>
      <c r="Z3168" s="86">
        <v>45747</v>
      </c>
      <c r="AB3168">
        <v>3</v>
      </c>
      <c r="AC3168" t="s">
        <v>156</v>
      </c>
    </row>
    <row r="3169" spans="1:29" x14ac:dyDescent="0.2">
      <c r="A3169" t="s">
        <v>7680</v>
      </c>
      <c r="B3169" t="s">
        <v>7681</v>
      </c>
      <c r="C3169" t="s">
        <v>7680</v>
      </c>
      <c r="D3169" t="s">
        <v>84</v>
      </c>
      <c r="E3169" t="s">
        <v>89</v>
      </c>
      <c r="G3169" t="s">
        <v>90</v>
      </c>
      <c r="H3169" t="s">
        <v>196</v>
      </c>
      <c r="I3169" t="s">
        <v>91</v>
      </c>
      <c r="M3169">
        <v>16.393673199999999</v>
      </c>
      <c r="O3169">
        <v>12.57451429</v>
      </c>
      <c r="S3169">
        <v>0.89</v>
      </c>
      <c r="Y3169">
        <v>4</v>
      </c>
      <c r="Z3169" s="86">
        <v>45777</v>
      </c>
      <c r="AB3169">
        <v>3</v>
      </c>
      <c r="AC3169" t="s">
        <v>156</v>
      </c>
    </row>
    <row r="3170" spans="1:29" x14ac:dyDescent="0.2">
      <c r="A3170" t="s">
        <v>7682</v>
      </c>
      <c r="B3170" t="s">
        <v>7683</v>
      </c>
      <c r="C3170" t="s">
        <v>7682</v>
      </c>
      <c r="D3170" t="s">
        <v>84</v>
      </c>
      <c r="E3170" t="s">
        <v>89</v>
      </c>
      <c r="G3170" t="s">
        <v>90</v>
      </c>
      <c r="I3170" t="s">
        <v>91</v>
      </c>
      <c r="J3170" t="s">
        <v>5571</v>
      </c>
      <c r="M3170">
        <v>16.445720569999999</v>
      </c>
      <c r="O3170">
        <v>12.57064358</v>
      </c>
      <c r="Q3170" s="86">
        <v>45434</v>
      </c>
      <c r="S3170">
        <v>0.52</v>
      </c>
      <c r="T3170">
        <v>0.38</v>
      </c>
      <c r="Y3170">
        <v>4</v>
      </c>
      <c r="Z3170" s="86">
        <v>45777</v>
      </c>
      <c r="AA3170">
        <v>3</v>
      </c>
      <c r="AB3170">
        <v>3</v>
      </c>
      <c r="AC3170" t="s">
        <v>156</v>
      </c>
    </row>
    <row r="3171" spans="1:29" x14ac:dyDescent="0.2">
      <c r="A3171" t="s">
        <v>7684</v>
      </c>
      <c r="B3171" t="s">
        <v>7685</v>
      </c>
      <c r="C3171" t="s">
        <v>7684</v>
      </c>
      <c r="D3171" t="s">
        <v>84</v>
      </c>
      <c r="E3171" t="s">
        <v>89</v>
      </c>
      <c r="G3171" t="s">
        <v>90</v>
      </c>
      <c r="I3171" t="s">
        <v>341</v>
      </c>
      <c r="L3171">
        <v>26.849</v>
      </c>
      <c r="M3171">
        <v>22.83951081</v>
      </c>
      <c r="N3171">
        <v>21.693999999999999</v>
      </c>
      <c r="O3171">
        <v>18.088880079999999</v>
      </c>
      <c r="P3171">
        <v>16.538</v>
      </c>
      <c r="Q3171" s="86">
        <v>45821</v>
      </c>
      <c r="S3171">
        <v>0.99</v>
      </c>
      <c r="W3171">
        <v>7</v>
      </c>
      <c r="X3171" s="86">
        <v>45706</v>
      </c>
      <c r="Y3171">
        <v>6</v>
      </c>
      <c r="Z3171" s="86">
        <v>45000</v>
      </c>
      <c r="AB3171">
        <v>4</v>
      </c>
      <c r="AC3171" t="s">
        <v>127</v>
      </c>
    </row>
    <row r="3172" spans="1:29" x14ac:dyDescent="0.2">
      <c r="A3172" t="s">
        <v>7686</v>
      </c>
      <c r="B3172" t="s">
        <v>7687</v>
      </c>
      <c r="C3172" t="s">
        <v>7686</v>
      </c>
      <c r="D3172" t="s">
        <v>84</v>
      </c>
      <c r="E3172" t="s">
        <v>116</v>
      </c>
      <c r="G3172" t="s">
        <v>90</v>
      </c>
      <c r="I3172" t="s">
        <v>91</v>
      </c>
      <c r="J3172" t="s">
        <v>5571</v>
      </c>
      <c r="K3172" t="s">
        <v>199</v>
      </c>
      <c r="L3172">
        <v>18.942</v>
      </c>
      <c r="M3172">
        <v>14.98163336</v>
      </c>
      <c r="N3172">
        <v>16.119</v>
      </c>
      <c r="O3172">
        <v>13.54405648</v>
      </c>
      <c r="P3172">
        <v>10.57</v>
      </c>
      <c r="Q3172" s="86">
        <v>45665</v>
      </c>
      <c r="S3172">
        <v>0.1</v>
      </c>
      <c r="T3172">
        <v>0.1</v>
      </c>
      <c r="V3172" t="s">
        <v>7688</v>
      </c>
      <c r="W3172">
        <v>6</v>
      </c>
      <c r="X3172" s="86">
        <v>45621</v>
      </c>
      <c r="Y3172">
        <v>4</v>
      </c>
      <c r="Z3172" s="86">
        <v>45688</v>
      </c>
      <c r="AA3172">
        <v>3</v>
      </c>
      <c r="AB3172">
        <v>3</v>
      </c>
      <c r="AC3172" t="s">
        <v>156</v>
      </c>
    </row>
    <row r="3173" spans="1:29" x14ac:dyDescent="0.2">
      <c r="A3173" t="s">
        <v>7689</v>
      </c>
      <c r="B3173" t="s">
        <v>7690</v>
      </c>
      <c r="C3173" t="s">
        <v>7689</v>
      </c>
      <c r="D3173" t="s">
        <v>84</v>
      </c>
      <c r="E3173" t="s">
        <v>116</v>
      </c>
      <c r="F3173" t="s">
        <v>117</v>
      </c>
      <c r="G3173" t="s">
        <v>90</v>
      </c>
      <c r="I3173" t="s">
        <v>341</v>
      </c>
      <c r="J3173" t="s">
        <v>5571</v>
      </c>
      <c r="K3173" t="s">
        <v>199</v>
      </c>
      <c r="L3173">
        <v>16.204999999999998</v>
      </c>
      <c r="M3173">
        <v>16.427430139999998</v>
      </c>
      <c r="N3173">
        <v>16.643000000000001</v>
      </c>
      <c r="O3173">
        <v>13.54964947</v>
      </c>
      <c r="P3173">
        <v>11.997</v>
      </c>
      <c r="Q3173" s="86">
        <v>45821</v>
      </c>
      <c r="S3173">
        <v>7.0000000000000007E-2</v>
      </c>
      <c r="T3173">
        <v>7.0000000000000007E-2</v>
      </c>
      <c r="V3173" t="s">
        <v>7691</v>
      </c>
      <c r="W3173">
        <v>6</v>
      </c>
      <c r="X3173" s="86">
        <v>45698</v>
      </c>
      <c r="Y3173">
        <v>5</v>
      </c>
      <c r="Z3173" s="86">
        <v>45688</v>
      </c>
      <c r="AA3173">
        <v>3</v>
      </c>
      <c r="AB3173">
        <v>3</v>
      </c>
      <c r="AC3173" t="s">
        <v>156</v>
      </c>
    </row>
    <row r="3174" spans="1:29" x14ac:dyDescent="0.2">
      <c r="A3174" t="s">
        <v>7692</v>
      </c>
      <c r="B3174" t="s">
        <v>7693</v>
      </c>
      <c r="C3174" t="s">
        <v>7692</v>
      </c>
      <c r="D3174" t="s">
        <v>84</v>
      </c>
      <c r="E3174" t="s">
        <v>116</v>
      </c>
      <c r="F3174" t="s">
        <v>117</v>
      </c>
      <c r="G3174" t="s">
        <v>90</v>
      </c>
      <c r="I3174" t="s">
        <v>91</v>
      </c>
      <c r="J3174" t="s">
        <v>5571</v>
      </c>
      <c r="K3174" t="s">
        <v>199</v>
      </c>
      <c r="L3174">
        <v>13.590999999999999</v>
      </c>
      <c r="M3174">
        <v>9.8626630560000006</v>
      </c>
      <c r="N3174">
        <v>10.637</v>
      </c>
      <c r="O3174">
        <v>9.6722059770000008</v>
      </c>
      <c r="P3174">
        <v>8.8089999999999993</v>
      </c>
      <c r="Q3174" s="86">
        <v>45701</v>
      </c>
      <c r="S3174">
        <v>0.09</v>
      </c>
      <c r="T3174">
        <v>0.09</v>
      </c>
      <c r="V3174" t="s">
        <v>7694</v>
      </c>
      <c r="W3174">
        <v>6</v>
      </c>
      <c r="X3174" s="86">
        <v>45621</v>
      </c>
      <c r="Y3174">
        <v>4</v>
      </c>
      <c r="Z3174" s="86">
        <v>45688</v>
      </c>
      <c r="AA3174">
        <v>3</v>
      </c>
      <c r="AB3174">
        <v>3</v>
      </c>
      <c r="AC3174" t="s">
        <v>156</v>
      </c>
    </row>
    <row r="3175" spans="1:29" x14ac:dyDescent="0.2">
      <c r="A3175" t="s">
        <v>7695</v>
      </c>
      <c r="B3175" t="s">
        <v>7696</v>
      </c>
      <c r="C3175" t="s">
        <v>7695</v>
      </c>
      <c r="D3175" t="s">
        <v>84</v>
      </c>
      <c r="E3175" t="s">
        <v>116</v>
      </c>
      <c r="G3175" t="s">
        <v>90</v>
      </c>
      <c r="I3175" t="s">
        <v>91</v>
      </c>
      <c r="J3175" t="s">
        <v>5571</v>
      </c>
      <c r="K3175" t="s">
        <v>199</v>
      </c>
      <c r="L3175">
        <v>13.053000000000001</v>
      </c>
      <c r="M3175">
        <v>13.838089330000001</v>
      </c>
      <c r="N3175">
        <v>11.585000000000001</v>
      </c>
      <c r="O3175">
        <v>11.665570580000001</v>
      </c>
      <c r="P3175">
        <v>8.4420000000000002</v>
      </c>
      <c r="Q3175" s="86">
        <v>45761</v>
      </c>
      <c r="S3175">
        <v>0.15</v>
      </c>
      <c r="T3175">
        <v>0.15</v>
      </c>
      <c r="W3175">
        <v>6</v>
      </c>
      <c r="X3175" s="86">
        <v>45622</v>
      </c>
      <c r="Y3175">
        <v>4</v>
      </c>
      <c r="Z3175" s="86">
        <v>45688</v>
      </c>
      <c r="AA3175">
        <v>3</v>
      </c>
      <c r="AB3175">
        <v>3</v>
      </c>
      <c r="AC3175" t="s">
        <v>156</v>
      </c>
    </row>
    <row r="3176" spans="1:29" x14ac:dyDescent="0.2">
      <c r="A3176" t="s">
        <v>16931</v>
      </c>
      <c r="B3176" t="s">
        <v>16932</v>
      </c>
      <c r="C3176" t="s">
        <v>16931</v>
      </c>
      <c r="D3176" t="s">
        <v>84</v>
      </c>
      <c r="E3176" t="s">
        <v>116</v>
      </c>
      <c r="G3176" t="s">
        <v>90</v>
      </c>
      <c r="H3176" t="s">
        <v>225</v>
      </c>
      <c r="I3176" t="s">
        <v>341</v>
      </c>
      <c r="L3176">
        <v>15.39</v>
      </c>
      <c r="M3176">
        <v>11.485865390000001</v>
      </c>
      <c r="N3176">
        <v>14.013999999999999</v>
      </c>
      <c r="O3176">
        <v>11.131717200000001</v>
      </c>
      <c r="P3176">
        <v>9.5020000000000007</v>
      </c>
      <c r="Q3176" s="86">
        <v>45821</v>
      </c>
      <c r="S3176">
        <v>0.2</v>
      </c>
      <c r="W3176">
        <v>6</v>
      </c>
      <c r="X3176" s="86">
        <v>45688</v>
      </c>
      <c r="Y3176">
        <v>4</v>
      </c>
      <c r="Z3176" s="86">
        <v>45688</v>
      </c>
      <c r="AB3176">
        <v>3</v>
      </c>
      <c r="AC3176" t="s">
        <v>156</v>
      </c>
    </row>
    <row r="3177" spans="1:29" x14ac:dyDescent="0.2">
      <c r="A3177" t="s">
        <v>7697</v>
      </c>
      <c r="B3177" t="s">
        <v>7698</v>
      </c>
      <c r="C3177" t="s">
        <v>7697</v>
      </c>
      <c r="D3177" t="s">
        <v>84</v>
      </c>
      <c r="E3177" t="s">
        <v>116</v>
      </c>
      <c r="G3177" t="s">
        <v>90</v>
      </c>
      <c r="I3177" t="s">
        <v>341</v>
      </c>
      <c r="J3177" t="s">
        <v>5571</v>
      </c>
      <c r="K3177" t="s">
        <v>778</v>
      </c>
      <c r="L3177">
        <v>13.8</v>
      </c>
      <c r="M3177">
        <v>13.19154389</v>
      </c>
      <c r="N3177">
        <v>13.898999999999999</v>
      </c>
      <c r="O3177">
        <v>10.707367290000001</v>
      </c>
      <c r="P3177">
        <v>11.01</v>
      </c>
      <c r="Q3177" s="86">
        <v>45821</v>
      </c>
      <c r="S3177">
        <v>0.12</v>
      </c>
      <c r="T3177">
        <v>0.12</v>
      </c>
      <c r="W3177">
        <v>6</v>
      </c>
      <c r="X3177" s="86">
        <v>45754</v>
      </c>
      <c r="Y3177">
        <v>4</v>
      </c>
      <c r="Z3177" s="86">
        <v>45747</v>
      </c>
      <c r="AA3177">
        <v>3</v>
      </c>
      <c r="AB3177">
        <v>3</v>
      </c>
      <c r="AC3177" t="s">
        <v>156</v>
      </c>
    </row>
    <row r="3178" spans="1:29" x14ac:dyDescent="0.2">
      <c r="A3178" t="s">
        <v>7699</v>
      </c>
      <c r="B3178" t="s">
        <v>7700</v>
      </c>
      <c r="C3178" t="s">
        <v>7699</v>
      </c>
      <c r="D3178" t="s">
        <v>84</v>
      </c>
      <c r="E3178" t="s">
        <v>116</v>
      </c>
      <c r="F3178" t="s">
        <v>117</v>
      </c>
      <c r="G3178" t="s">
        <v>90</v>
      </c>
      <c r="I3178" t="s">
        <v>91</v>
      </c>
      <c r="J3178" t="s">
        <v>5571</v>
      </c>
      <c r="K3178" t="s">
        <v>688</v>
      </c>
      <c r="L3178">
        <v>18.841999999999999</v>
      </c>
      <c r="M3178">
        <v>17.221692000000001</v>
      </c>
      <c r="N3178">
        <v>17.645</v>
      </c>
      <c r="O3178">
        <v>14.51168082</v>
      </c>
      <c r="P3178">
        <v>11.276999999999999</v>
      </c>
      <c r="Q3178" s="86">
        <v>45701</v>
      </c>
      <c r="S3178">
        <v>7.0000000000000007E-2</v>
      </c>
      <c r="T3178">
        <v>7.0000000000000007E-2</v>
      </c>
      <c r="V3178" t="s">
        <v>7701</v>
      </c>
      <c r="W3178">
        <v>6</v>
      </c>
      <c r="X3178" s="86">
        <v>45535</v>
      </c>
      <c r="Y3178">
        <v>5</v>
      </c>
      <c r="Z3178" s="86">
        <v>45747</v>
      </c>
      <c r="AA3178">
        <v>3</v>
      </c>
      <c r="AB3178">
        <v>3</v>
      </c>
      <c r="AC3178" t="s">
        <v>156</v>
      </c>
    </row>
    <row r="3179" spans="1:29" x14ac:dyDescent="0.2">
      <c r="A3179" t="s">
        <v>7702</v>
      </c>
      <c r="B3179" t="s">
        <v>7703</v>
      </c>
      <c r="C3179" t="s">
        <v>7702</v>
      </c>
      <c r="D3179" t="s">
        <v>84</v>
      </c>
      <c r="E3179" t="s">
        <v>116</v>
      </c>
      <c r="F3179" t="s">
        <v>117</v>
      </c>
      <c r="G3179" t="s">
        <v>90</v>
      </c>
      <c r="I3179" t="s">
        <v>118</v>
      </c>
      <c r="J3179" t="s">
        <v>5571</v>
      </c>
      <c r="K3179" t="s">
        <v>688</v>
      </c>
      <c r="L3179">
        <v>16.122</v>
      </c>
      <c r="M3179">
        <v>16.109481070000001</v>
      </c>
      <c r="N3179">
        <v>16.459</v>
      </c>
      <c r="O3179">
        <v>13.47644094</v>
      </c>
      <c r="P3179">
        <v>11.176</v>
      </c>
      <c r="Q3179" s="86">
        <v>45821</v>
      </c>
      <c r="S3179">
        <v>0.2</v>
      </c>
      <c r="T3179">
        <v>0.2</v>
      </c>
      <c r="V3179" t="s">
        <v>7704</v>
      </c>
      <c r="W3179">
        <v>6</v>
      </c>
      <c r="X3179" s="86">
        <v>45754</v>
      </c>
      <c r="Y3179">
        <v>4</v>
      </c>
      <c r="Z3179" s="86">
        <v>45747</v>
      </c>
      <c r="AA3179">
        <v>3</v>
      </c>
      <c r="AB3179">
        <v>3</v>
      </c>
      <c r="AC3179" t="s">
        <v>156</v>
      </c>
    </row>
    <row r="3180" spans="1:29" x14ac:dyDescent="0.2">
      <c r="A3180" t="s">
        <v>7705</v>
      </c>
      <c r="B3180" t="s">
        <v>7706</v>
      </c>
      <c r="C3180" t="s">
        <v>7705</v>
      </c>
      <c r="D3180" t="s">
        <v>84</v>
      </c>
      <c r="E3180" t="s">
        <v>116</v>
      </c>
      <c r="G3180" t="s">
        <v>90</v>
      </c>
      <c r="I3180" t="s">
        <v>341</v>
      </c>
      <c r="J3180" t="s">
        <v>5571</v>
      </c>
      <c r="L3180">
        <v>12.946</v>
      </c>
      <c r="M3180">
        <v>14.79685078</v>
      </c>
      <c r="N3180">
        <v>12.303000000000001</v>
      </c>
      <c r="O3180">
        <v>11.88199865</v>
      </c>
      <c r="P3180">
        <v>9.7089999999999996</v>
      </c>
      <c r="Q3180" s="86">
        <v>45821</v>
      </c>
      <c r="S3180">
        <v>0.15</v>
      </c>
      <c r="T3180">
        <v>0.15</v>
      </c>
      <c r="W3180">
        <v>6</v>
      </c>
      <c r="X3180" s="86">
        <v>45754</v>
      </c>
      <c r="Y3180">
        <v>4</v>
      </c>
      <c r="Z3180" s="86">
        <v>45747</v>
      </c>
      <c r="AA3180">
        <v>3</v>
      </c>
      <c r="AB3180">
        <v>3</v>
      </c>
      <c r="AC3180" t="s">
        <v>156</v>
      </c>
    </row>
    <row r="3181" spans="1:29" x14ac:dyDescent="0.2">
      <c r="A3181" t="s">
        <v>16683</v>
      </c>
      <c r="B3181" t="s">
        <v>16684</v>
      </c>
      <c r="C3181" t="s">
        <v>16683</v>
      </c>
      <c r="D3181" t="s">
        <v>84</v>
      </c>
      <c r="E3181" t="s">
        <v>116</v>
      </c>
      <c r="G3181" t="s">
        <v>90</v>
      </c>
      <c r="L3181">
        <v>16.013999999999999</v>
      </c>
      <c r="M3181">
        <v>15.8123886</v>
      </c>
      <c r="N3181">
        <v>16.87</v>
      </c>
      <c r="O3181">
        <v>12.885302149999999</v>
      </c>
      <c r="P3181">
        <v>9.7620000000000005</v>
      </c>
      <c r="Q3181" s="86">
        <v>45821</v>
      </c>
      <c r="S3181">
        <v>0.18</v>
      </c>
      <c r="W3181">
        <v>6</v>
      </c>
      <c r="X3181" s="86">
        <v>45747</v>
      </c>
      <c r="Y3181">
        <v>4</v>
      </c>
      <c r="Z3181" s="86">
        <v>45747</v>
      </c>
      <c r="AB3181">
        <v>3</v>
      </c>
      <c r="AC3181" t="s">
        <v>156</v>
      </c>
    </row>
    <row r="3182" spans="1:29" x14ac:dyDescent="0.2">
      <c r="A3182" t="s">
        <v>7707</v>
      </c>
      <c r="B3182" t="s">
        <v>7708</v>
      </c>
      <c r="C3182" t="s">
        <v>7707</v>
      </c>
      <c r="D3182" t="s">
        <v>84</v>
      </c>
      <c r="E3182" t="s">
        <v>89</v>
      </c>
      <c r="F3182" t="s">
        <v>642</v>
      </c>
      <c r="G3182" t="s">
        <v>90</v>
      </c>
      <c r="I3182" t="s">
        <v>118</v>
      </c>
      <c r="J3182" t="s">
        <v>5571</v>
      </c>
      <c r="K3182" t="s">
        <v>199</v>
      </c>
      <c r="L3182">
        <v>16.201000000000001</v>
      </c>
      <c r="M3182">
        <v>16.42395969</v>
      </c>
      <c r="N3182">
        <v>16.638000000000002</v>
      </c>
      <c r="O3182">
        <v>13.539464649999999</v>
      </c>
      <c r="P3182">
        <v>11.989000000000001</v>
      </c>
      <c r="Q3182" s="86">
        <v>45821</v>
      </c>
      <c r="S3182">
        <v>0.06</v>
      </c>
      <c r="T3182">
        <v>0.06</v>
      </c>
      <c r="V3182" t="s">
        <v>7709</v>
      </c>
      <c r="W3182">
        <v>6</v>
      </c>
      <c r="X3182" s="86">
        <v>45707</v>
      </c>
      <c r="Y3182">
        <v>5</v>
      </c>
      <c r="Z3182" s="86">
        <v>45688</v>
      </c>
      <c r="AA3182">
        <v>3</v>
      </c>
      <c r="AB3182">
        <v>3</v>
      </c>
      <c r="AC3182" t="s">
        <v>156</v>
      </c>
    </row>
    <row r="3183" spans="1:29" x14ac:dyDescent="0.2">
      <c r="A3183" t="s">
        <v>7710</v>
      </c>
      <c r="B3183" t="s">
        <v>7711</v>
      </c>
      <c r="C3183" t="s">
        <v>7710</v>
      </c>
      <c r="D3183" t="s">
        <v>84</v>
      </c>
      <c r="E3183" t="s">
        <v>89</v>
      </c>
      <c r="F3183" t="s">
        <v>642</v>
      </c>
      <c r="G3183" t="s">
        <v>90</v>
      </c>
      <c r="I3183" t="s">
        <v>91</v>
      </c>
      <c r="J3183" t="s">
        <v>5571</v>
      </c>
      <c r="K3183" t="s">
        <v>199</v>
      </c>
      <c r="L3183">
        <v>12.468999999999999</v>
      </c>
      <c r="M3183">
        <v>7.0629950969999999</v>
      </c>
      <c r="N3183">
        <v>13.753</v>
      </c>
      <c r="O3183">
        <v>5.2211479269999996</v>
      </c>
      <c r="P3183">
        <v>10.204000000000001</v>
      </c>
      <c r="Q3183" s="86">
        <v>45821</v>
      </c>
      <c r="S3183">
        <v>0.12</v>
      </c>
      <c r="T3183">
        <v>0.12</v>
      </c>
      <c r="V3183" t="s">
        <v>7712</v>
      </c>
      <c r="W3183">
        <v>4</v>
      </c>
      <c r="X3183" s="86">
        <v>45707</v>
      </c>
      <c r="Y3183">
        <v>3</v>
      </c>
      <c r="Z3183" s="86">
        <v>45688</v>
      </c>
      <c r="AA3183">
        <v>2</v>
      </c>
      <c r="AB3183">
        <v>3</v>
      </c>
      <c r="AC3183" t="s">
        <v>156</v>
      </c>
    </row>
    <row r="3184" spans="1:29" x14ac:dyDescent="0.2">
      <c r="A3184" t="s">
        <v>7713</v>
      </c>
      <c r="B3184" t="s">
        <v>7714</v>
      </c>
      <c r="C3184" t="s">
        <v>7713</v>
      </c>
      <c r="D3184" t="s">
        <v>84</v>
      </c>
      <c r="E3184" t="s">
        <v>89</v>
      </c>
      <c r="F3184" t="s">
        <v>642</v>
      </c>
      <c r="G3184" t="s">
        <v>90</v>
      </c>
      <c r="I3184" t="s">
        <v>91</v>
      </c>
      <c r="J3184" t="s">
        <v>5571</v>
      </c>
      <c r="K3184" t="s">
        <v>199</v>
      </c>
      <c r="L3184">
        <v>12.295</v>
      </c>
      <c r="M3184">
        <v>6.057048784</v>
      </c>
      <c r="N3184">
        <v>13.273999999999999</v>
      </c>
      <c r="O3184">
        <v>5.6642350590000001</v>
      </c>
      <c r="P3184">
        <v>11.276999999999999</v>
      </c>
      <c r="Q3184" s="86">
        <v>45821</v>
      </c>
      <c r="S3184">
        <v>0.12</v>
      </c>
      <c r="T3184">
        <v>0.12</v>
      </c>
      <c r="V3184" t="s">
        <v>7715</v>
      </c>
      <c r="W3184">
        <v>4</v>
      </c>
      <c r="X3184" s="86">
        <v>45707</v>
      </c>
      <c r="Y3184">
        <v>3</v>
      </c>
      <c r="Z3184" s="86">
        <v>45688</v>
      </c>
      <c r="AA3184">
        <v>2</v>
      </c>
      <c r="AB3184">
        <v>3</v>
      </c>
      <c r="AC3184" t="s">
        <v>156</v>
      </c>
    </row>
    <row r="3185" spans="1:29" x14ac:dyDescent="0.2">
      <c r="A3185" t="s">
        <v>7716</v>
      </c>
      <c r="B3185" t="s">
        <v>7717</v>
      </c>
      <c r="C3185" t="s">
        <v>7716</v>
      </c>
      <c r="D3185" t="s">
        <v>84</v>
      </c>
      <c r="E3185" t="s">
        <v>89</v>
      </c>
      <c r="F3185" t="s">
        <v>642</v>
      </c>
      <c r="G3185" t="s">
        <v>90</v>
      </c>
      <c r="I3185" t="s">
        <v>91</v>
      </c>
      <c r="J3185" t="s">
        <v>5571</v>
      </c>
      <c r="K3185" t="s">
        <v>199</v>
      </c>
      <c r="L3185">
        <v>14</v>
      </c>
      <c r="M3185">
        <v>7.6058571500000003</v>
      </c>
      <c r="N3185">
        <v>14.8</v>
      </c>
      <c r="O3185">
        <v>6.425445624</v>
      </c>
      <c r="P3185">
        <v>11.101000000000001</v>
      </c>
      <c r="Q3185" s="86">
        <v>45821</v>
      </c>
      <c r="S3185">
        <v>0.12</v>
      </c>
      <c r="T3185">
        <v>0.12</v>
      </c>
      <c r="V3185" t="s">
        <v>7718</v>
      </c>
      <c r="W3185">
        <v>4</v>
      </c>
      <c r="X3185" s="86">
        <v>45707</v>
      </c>
      <c r="Y3185">
        <v>3</v>
      </c>
      <c r="Z3185" s="86">
        <v>45688</v>
      </c>
      <c r="AA3185">
        <v>2</v>
      </c>
      <c r="AB3185">
        <v>3</v>
      </c>
      <c r="AC3185" t="s">
        <v>156</v>
      </c>
    </row>
    <row r="3186" spans="1:29" x14ac:dyDescent="0.2">
      <c r="A3186" t="s">
        <v>7719</v>
      </c>
      <c r="B3186" t="s">
        <v>7720</v>
      </c>
      <c r="C3186" t="s">
        <v>7719</v>
      </c>
      <c r="D3186" t="s">
        <v>84</v>
      </c>
      <c r="E3186" t="s">
        <v>116</v>
      </c>
      <c r="F3186" t="s">
        <v>117</v>
      </c>
      <c r="G3186" t="s">
        <v>90</v>
      </c>
      <c r="I3186" t="s">
        <v>91</v>
      </c>
      <c r="J3186" t="s">
        <v>5571</v>
      </c>
      <c r="K3186" t="s">
        <v>6446</v>
      </c>
      <c r="L3186">
        <v>19.154</v>
      </c>
      <c r="M3186">
        <v>19.267622830000001</v>
      </c>
      <c r="N3186">
        <v>18.853999999999999</v>
      </c>
      <c r="O3186">
        <v>12.517480539999999</v>
      </c>
      <c r="P3186">
        <v>13.132</v>
      </c>
      <c r="Q3186" s="86">
        <v>45821</v>
      </c>
      <c r="S3186">
        <v>0.15</v>
      </c>
      <c r="T3186">
        <v>0.15</v>
      </c>
      <c r="V3186" t="s">
        <v>7721</v>
      </c>
      <c r="W3186">
        <v>6</v>
      </c>
      <c r="X3186" s="86">
        <v>45740</v>
      </c>
      <c r="Y3186">
        <v>5</v>
      </c>
      <c r="Z3186" s="86">
        <v>45747</v>
      </c>
      <c r="AA3186">
        <v>3</v>
      </c>
      <c r="AB3186">
        <v>3</v>
      </c>
      <c r="AC3186" t="s">
        <v>156</v>
      </c>
    </row>
    <row r="3187" spans="1:29" x14ac:dyDescent="0.2">
      <c r="A3187" t="s">
        <v>7722</v>
      </c>
      <c r="B3187" t="s">
        <v>7723</v>
      </c>
      <c r="C3187" t="s">
        <v>7722</v>
      </c>
      <c r="D3187" t="s">
        <v>84</v>
      </c>
      <c r="E3187" t="s">
        <v>89</v>
      </c>
      <c r="F3187" t="s">
        <v>642</v>
      </c>
      <c r="G3187" t="s">
        <v>90</v>
      </c>
      <c r="I3187" t="s">
        <v>91</v>
      </c>
      <c r="J3187" t="s">
        <v>5571</v>
      </c>
      <c r="K3187" t="s">
        <v>1954</v>
      </c>
      <c r="L3187">
        <v>15.032</v>
      </c>
      <c r="M3187">
        <v>11.662501560000001</v>
      </c>
      <c r="N3187">
        <v>15.121</v>
      </c>
      <c r="O3187">
        <v>11.904351419999999</v>
      </c>
      <c r="P3187">
        <v>11.622</v>
      </c>
      <c r="Q3187" s="86">
        <v>45821</v>
      </c>
      <c r="S3187">
        <v>0.8</v>
      </c>
      <c r="T3187">
        <v>0.68</v>
      </c>
      <c r="V3187" t="s">
        <v>7724</v>
      </c>
      <c r="W3187">
        <v>5</v>
      </c>
      <c r="X3187" s="86">
        <v>45702</v>
      </c>
      <c r="Y3187">
        <v>4</v>
      </c>
      <c r="Z3187" s="86">
        <v>45657</v>
      </c>
      <c r="AA3187">
        <v>3</v>
      </c>
      <c r="AB3187">
        <v>3</v>
      </c>
      <c r="AC3187" t="s">
        <v>156</v>
      </c>
    </row>
    <row r="3188" spans="1:29" x14ac:dyDescent="0.2">
      <c r="A3188" t="s">
        <v>7725</v>
      </c>
      <c r="B3188" t="s">
        <v>7726</v>
      </c>
      <c r="C3188" t="s">
        <v>7725</v>
      </c>
      <c r="D3188" t="s">
        <v>84</v>
      </c>
      <c r="E3188" t="s">
        <v>89</v>
      </c>
      <c r="F3188" t="s">
        <v>642</v>
      </c>
      <c r="G3188" t="s">
        <v>90</v>
      </c>
      <c r="I3188" t="s">
        <v>341</v>
      </c>
      <c r="J3188" t="s">
        <v>5571</v>
      </c>
      <c r="K3188" t="s">
        <v>1022</v>
      </c>
      <c r="L3188">
        <v>13.941000000000001</v>
      </c>
      <c r="M3188">
        <v>14.362590689999999</v>
      </c>
      <c r="N3188">
        <v>13.345000000000001</v>
      </c>
      <c r="O3188">
        <v>11.13666519</v>
      </c>
      <c r="P3188">
        <v>9.8659999999999997</v>
      </c>
      <c r="Q3188" s="86">
        <v>45821</v>
      </c>
      <c r="S3188">
        <v>0.79</v>
      </c>
      <c r="T3188">
        <v>0.6</v>
      </c>
      <c r="V3188" t="s">
        <v>7727</v>
      </c>
      <c r="W3188">
        <v>6</v>
      </c>
      <c r="X3188" s="86">
        <v>45770</v>
      </c>
      <c r="Y3188">
        <v>4</v>
      </c>
      <c r="Z3188" s="86">
        <v>45565</v>
      </c>
      <c r="AA3188">
        <v>3</v>
      </c>
      <c r="AB3188">
        <v>3</v>
      </c>
      <c r="AC3188" t="s">
        <v>156</v>
      </c>
    </row>
    <row r="3189" spans="1:29" x14ac:dyDescent="0.2">
      <c r="A3189" t="s">
        <v>7728</v>
      </c>
      <c r="B3189" t="s">
        <v>7729</v>
      </c>
      <c r="C3189" t="s">
        <v>7728</v>
      </c>
      <c r="D3189" t="s">
        <v>84</v>
      </c>
      <c r="E3189" t="s">
        <v>89</v>
      </c>
      <c r="F3189" t="s">
        <v>642</v>
      </c>
      <c r="G3189" t="s">
        <v>90</v>
      </c>
      <c r="I3189" t="s">
        <v>91</v>
      </c>
      <c r="J3189" t="s">
        <v>5571</v>
      </c>
      <c r="K3189" t="s">
        <v>1022</v>
      </c>
      <c r="L3189">
        <v>13.986000000000001</v>
      </c>
      <c r="M3189">
        <v>13.329728169999999</v>
      </c>
      <c r="N3189">
        <v>12.989000000000001</v>
      </c>
      <c r="O3189">
        <v>10.34314786</v>
      </c>
      <c r="P3189">
        <v>9.4</v>
      </c>
      <c r="Q3189" s="86">
        <v>45821</v>
      </c>
      <c r="S3189">
        <v>0.79</v>
      </c>
      <c r="T3189">
        <v>0.6</v>
      </c>
      <c r="V3189" t="s">
        <v>7730</v>
      </c>
      <c r="W3189">
        <v>6</v>
      </c>
      <c r="X3189" s="86">
        <v>45770</v>
      </c>
      <c r="Y3189">
        <v>4</v>
      </c>
      <c r="Z3189" s="86">
        <v>45565</v>
      </c>
      <c r="AA3189">
        <v>3</v>
      </c>
      <c r="AB3189">
        <v>3</v>
      </c>
      <c r="AC3189" t="s">
        <v>156</v>
      </c>
    </row>
    <row r="3190" spans="1:29" x14ac:dyDescent="0.2">
      <c r="A3190" t="s">
        <v>7731</v>
      </c>
      <c r="B3190" t="s">
        <v>7732</v>
      </c>
      <c r="C3190" t="s">
        <v>7731</v>
      </c>
      <c r="D3190" t="s">
        <v>84</v>
      </c>
      <c r="F3190" t="s">
        <v>642</v>
      </c>
      <c r="G3190" t="s">
        <v>90</v>
      </c>
      <c r="K3190" t="s">
        <v>1187</v>
      </c>
      <c r="L3190">
        <v>22.305</v>
      </c>
      <c r="M3190">
        <v>19.402321529999998</v>
      </c>
      <c r="N3190">
        <v>21.766999999999999</v>
      </c>
      <c r="O3190">
        <v>20.180524630000001</v>
      </c>
      <c r="P3190">
        <v>17.788</v>
      </c>
      <c r="Q3190" s="86">
        <v>45821</v>
      </c>
      <c r="R3190">
        <v>5</v>
      </c>
      <c r="S3190">
        <v>117</v>
      </c>
      <c r="V3190" t="s">
        <v>7733</v>
      </c>
      <c r="W3190">
        <v>6</v>
      </c>
      <c r="X3190" s="86">
        <v>45777</v>
      </c>
      <c r="Y3190">
        <v>5</v>
      </c>
      <c r="Z3190" s="86">
        <v>45777</v>
      </c>
      <c r="AB3190">
        <v>3</v>
      </c>
      <c r="AC3190" t="s">
        <v>156</v>
      </c>
    </row>
    <row r="3191" spans="1:29" x14ac:dyDescent="0.2">
      <c r="A3191" t="s">
        <v>7734</v>
      </c>
      <c r="B3191" t="s">
        <v>7735</v>
      </c>
      <c r="C3191" t="s">
        <v>7734</v>
      </c>
      <c r="D3191" t="s">
        <v>84</v>
      </c>
      <c r="E3191" t="s">
        <v>89</v>
      </c>
      <c r="F3191" t="s">
        <v>642</v>
      </c>
      <c r="G3191" t="s">
        <v>90</v>
      </c>
      <c r="I3191" t="s">
        <v>91</v>
      </c>
      <c r="J3191" t="s">
        <v>5571</v>
      </c>
      <c r="K3191" t="s">
        <v>7257</v>
      </c>
      <c r="L3191">
        <v>5.9989999999999997</v>
      </c>
      <c r="M3191">
        <v>6.3359921449999996</v>
      </c>
      <c r="N3191">
        <v>6.2960000000000003</v>
      </c>
      <c r="O3191">
        <v>5.6247685169999997</v>
      </c>
      <c r="P3191">
        <v>6.9989999999999997</v>
      </c>
      <c r="Q3191" s="86">
        <v>45821</v>
      </c>
      <c r="S3191">
        <v>0.91</v>
      </c>
      <c r="T3191">
        <v>0.71</v>
      </c>
      <c r="V3191" t="s">
        <v>7736</v>
      </c>
      <c r="W3191">
        <v>4</v>
      </c>
      <c r="X3191" s="86">
        <v>45747</v>
      </c>
      <c r="Y3191">
        <v>3</v>
      </c>
      <c r="Z3191" s="86">
        <v>45747</v>
      </c>
      <c r="AA3191">
        <v>2</v>
      </c>
      <c r="AB3191">
        <v>3</v>
      </c>
      <c r="AC3191" t="s">
        <v>156</v>
      </c>
    </row>
    <row r="3192" spans="1:29" x14ac:dyDescent="0.2">
      <c r="A3192" t="s">
        <v>7737</v>
      </c>
      <c r="B3192" t="s">
        <v>7738</v>
      </c>
      <c r="C3192" t="s">
        <v>7737</v>
      </c>
      <c r="D3192" t="s">
        <v>84</v>
      </c>
      <c r="E3192" t="s">
        <v>89</v>
      </c>
      <c r="F3192" t="s">
        <v>642</v>
      </c>
      <c r="G3192" t="s">
        <v>90</v>
      </c>
      <c r="I3192" t="s">
        <v>91</v>
      </c>
      <c r="J3192" t="s">
        <v>5571</v>
      </c>
      <c r="K3192" t="s">
        <v>6330</v>
      </c>
      <c r="L3192">
        <v>10.491</v>
      </c>
      <c r="M3192">
        <v>10.658191560000001</v>
      </c>
      <c r="N3192">
        <v>10.887</v>
      </c>
      <c r="O3192">
        <v>8.7155027660000002</v>
      </c>
      <c r="P3192">
        <v>6.7939999999999996</v>
      </c>
      <c r="Q3192" s="86">
        <v>45821</v>
      </c>
      <c r="R3192">
        <v>5</v>
      </c>
      <c r="V3192" t="s">
        <v>7739</v>
      </c>
      <c r="W3192">
        <v>5</v>
      </c>
      <c r="X3192" s="86">
        <v>45702</v>
      </c>
      <c r="Y3192">
        <v>3</v>
      </c>
      <c r="Z3192" s="86">
        <v>45504</v>
      </c>
      <c r="AA3192">
        <v>3</v>
      </c>
      <c r="AB3192">
        <v>3</v>
      </c>
      <c r="AC3192" t="s">
        <v>156</v>
      </c>
    </row>
    <row r="3193" spans="1:29" x14ac:dyDescent="0.2">
      <c r="A3193" t="s">
        <v>7740</v>
      </c>
      <c r="B3193" t="s">
        <v>7741</v>
      </c>
      <c r="C3193" t="s">
        <v>7740</v>
      </c>
      <c r="D3193" t="s">
        <v>84</v>
      </c>
      <c r="E3193" t="s">
        <v>89</v>
      </c>
      <c r="F3193" t="s">
        <v>642</v>
      </c>
      <c r="G3193" t="s">
        <v>90</v>
      </c>
      <c r="I3193" t="s">
        <v>91</v>
      </c>
      <c r="J3193" t="s">
        <v>5571</v>
      </c>
      <c r="K3193" t="s">
        <v>3787</v>
      </c>
      <c r="L3193">
        <v>10.507</v>
      </c>
      <c r="M3193">
        <v>10.67483666</v>
      </c>
      <c r="N3193">
        <v>10.914</v>
      </c>
      <c r="O3193">
        <v>8.758424883</v>
      </c>
      <c r="P3193">
        <v>6.859</v>
      </c>
      <c r="Q3193" s="86">
        <v>45821</v>
      </c>
      <c r="R3193">
        <v>4</v>
      </c>
      <c r="V3193" t="s">
        <v>7742</v>
      </c>
      <c r="W3193">
        <v>5</v>
      </c>
      <c r="X3193" s="86">
        <v>45702</v>
      </c>
      <c r="Y3193">
        <v>3</v>
      </c>
      <c r="Z3193" s="86">
        <v>45504</v>
      </c>
      <c r="AA3193">
        <v>3</v>
      </c>
      <c r="AB3193">
        <v>3</v>
      </c>
      <c r="AC3193" t="s">
        <v>156</v>
      </c>
    </row>
    <row r="3194" spans="1:29" x14ac:dyDescent="0.2">
      <c r="A3194" t="s">
        <v>7743</v>
      </c>
      <c r="B3194" t="s">
        <v>7744</v>
      </c>
      <c r="C3194" t="s">
        <v>7743</v>
      </c>
      <c r="D3194" t="s">
        <v>84</v>
      </c>
      <c r="E3194" t="s">
        <v>89</v>
      </c>
      <c r="F3194" t="s">
        <v>642</v>
      </c>
      <c r="G3194" t="s">
        <v>5307</v>
      </c>
      <c r="I3194" t="s">
        <v>91</v>
      </c>
      <c r="J3194" t="s">
        <v>5571</v>
      </c>
      <c r="K3194" t="s">
        <v>6330</v>
      </c>
      <c r="L3194">
        <v>12.832000000000001</v>
      </c>
      <c r="M3194">
        <v>13.011642419999999</v>
      </c>
      <c r="N3194">
        <v>13.036</v>
      </c>
      <c r="O3194">
        <v>10.67348159</v>
      </c>
      <c r="P3194">
        <v>8.6890000000000001</v>
      </c>
      <c r="Q3194" s="86">
        <v>45821</v>
      </c>
      <c r="R3194">
        <v>5</v>
      </c>
      <c r="S3194">
        <v>2.83</v>
      </c>
      <c r="V3194" t="s">
        <v>7745</v>
      </c>
      <c r="W3194">
        <v>6</v>
      </c>
      <c r="X3194" s="86">
        <v>45702</v>
      </c>
      <c r="Y3194">
        <v>4</v>
      </c>
      <c r="Z3194" s="86">
        <v>45504</v>
      </c>
      <c r="AA3194">
        <v>3</v>
      </c>
      <c r="AB3194">
        <v>3</v>
      </c>
      <c r="AC3194" t="s">
        <v>156</v>
      </c>
    </row>
    <row r="3195" spans="1:29" x14ac:dyDescent="0.2">
      <c r="A3195" t="s">
        <v>7746</v>
      </c>
      <c r="B3195" t="s">
        <v>7747</v>
      </c>
      <c r="C3195" t="s">
        <v>7746</v>
      </c>
      <c r="D3195" t="s">
        <v>84</v>
      </c>
      <c r="E3195" t="s">
        <v>89</v>
      </c>
      <c r="G3195" t="s">
        <v>90</v>
      </c>
      <c r="I3195" t="s">
        <v>91</v>
      </c>
      <c r="L3195">
        <v>12.824</v>
      </c>
      <c r="M3195">
        <v>12.999745470000001</v>
      </c>
      <c r="N3195">
        <v>13.029</v>
      </c>
      <c r="O3195">
        <v>10.65825809</v>
      </c>
      <c r="P3195">
        <v>8.6980000000000004</v>
      </c>
      <c r="Q3195" s="86">
        <v>45821</v>
      </c>
      <c r="W3195">
        <v>6</v>
      </c>
      <c r="X3195" s="86">
        <v>45702</v>
      </c>
      <c r="Y3195">
        <v>4</v>
      </c>
      <c r="Z3195" s="86">
        <v>45504</v>
      </c>
      <c r="AB3195">
        <v>3</v>
      </c>
      <c r="AC3195" t="s">
        <v>156</v>
      </c>
    </row>
    <row r="3196" spans="1:29" x14ac:dyDescent="0.2">
      <c r="A3196" t="s">
        <v>7748</v>
      </c>
      <c r="B3196" t="s">
        <v>7749</v>
      </c>
      <c r="C3196" t="s">
        <v>7748</v>
      </c>
      <c r="D3196" t="s">
        <v>84</v>
      </c>
      <c r="E3196" t="s">
        <v>89</v>
      </c>
      <c r="F3196" t="s">
        <v>642</v>
      </c>
      <c r="G3196" t="s">
        <v>90</v>
      </c>
      <c r="I3196" t="s">
        <v>91</v>
      </c>
      <c r="J3196" t="s">
        <v>5571</v>
      </c>
      <c r="K3196" t="s">
        <v>6330</v>
      </c>
      <c r="L3196">
        <v>11.935</v>
      </c>
      <c r="M3196">
        <v>8.8110257579999995</v>
      </c>
      <c r="N3196">
        <v>11.281000000000001</v>
      </c>
      <c r="O3196">
        <v>8.5846214419999995</v>
      </c>
      <c r="P3196">
        <v>7.3840000000000003</v>
      </c>
      <c r="Q3196" s="86">
        <v>45821</v>
      </c>
      <c r="R3196">
        <v>5</v>
      </c>
      <c r="V3196" t="s">
        <v>7750</v>
      </c>
      <c r="W3196">
        <v>5</v>
      </c>
      <c r="X3196" s="86">
        <v>45702</v>
      </c>
      <c r="Y3196">
        <v>4</v>
      </c>
      <c r="Z3196" s="86">
        <v>45504</v>
      </c>
      <c r="AA3196">
        <v>2</v>
      </c>
      <c r="AB3196">
        <v>3</v>
      </c>
      <c r="AC3196" t="s">
        <v>156</v>
      </c>
    </row>
    <row r="3197" spans="1:29" x14ac:dyDescent="0.2">
      <c r="A3197" t="s">
        <v>7751</v>
      </c>
      <c r="B3197" t="s">
        <v>7752</v>
      </c>
      <c r="C3197" t="s">
        <v>7751</v>
      </c>
      <c r="D3197" t="s">
        <v>84</v>
      </c>
      <c r="E3197" t="s">
        <v>116</v>
      </c>
      <c r="G3197" t="s">
        <v>90</v>
      </c>
      <c r="L3197">
        <v>16.518000000000001</v>
      </c>
      <c r="M3197">
        <v>16.194613480000001</v>
      </c>
      <c r="N3197">
        <v>16.745999999999999</v>
      </c>
      <c r="O3197">
        <v>12.696478969999999</v>
      </c>
      <c r="P3197">
        <v>12.458</v>
      </c>
      <c r="Q3197" s="86">
        <v>45821</v>
      </c>
      <c r="S3197">
        <v>0.05</v>
      </c>
      <c r="W3197">
        <v>6</v>
      </c>
      <c r="X3197" s="86">
        <v>45471</v>
      </c>
      <c r="Y3197">
        <v>5</v>
      </c>
      <c r="Z3197" s="86">
        <v>45742</v>
      </c>
      <c r="AB3197">
        <v>3</v>
      </c>
      <c r="AC3197" t="s">
        <v>156</v>
      </c>
    </row>
    <row r="3198" spans="1:29" x14ac:dyDescent="0.2">
      <c r="A3198" t="s">
        <v>7753</v>
      </c>
      <c r="B3198" t="s">
        <v>7754</v>
      </c>
      <c r="C3198" t="s">
        <v>7753</v>
      </c>
      <c r="D3198" t="s">
        <v>84</v>
      </c>
      <c r="E3198" t="s">
        <v>116</v>
      </c>
      <c r="G3198" t="s">
        <v>90</v>
      </c>
      <c r="L3198">
        <v>11.432</v>
      </c>
      <c r="M3198">
        <v>9.8688172880000007</v>
      </c>
      <c r="N3198">
        <v>10.983000000000001</v>
      </c>
      <c r="O3198">
        <v>8.7251120019999995</v>
      </c>
      <c r="P3198">
        <v>8.9469999999999992</v>
      </c>
      <c r="Q3198" s="86">
        <v>45821</v>
      </c>
      <c r="S3198">
        <v>0.05</v>
      </c>
      <c r="W3198">
        <v>6</v>
      </c>
      <c r="X3198" s="86">
        <v>45742</v>
      </c>
      <c r="Y3198">
        <v>4</v>
      </c>
      <c r="Z3198" s="86">
        <v>45742</v>
      </c>
      <c r="AB3198">
        <v>3</v>
      </c>
      <c r="AC3198" t="s">
        <v>156</v>
      </c>
    </row>
    <row r="3199" spans="1:29" x14ac:dyDescent="0.2">
      <c r="A3199" t="s">
        <v>16459</v>
      </c>
      <c r="B3199" t="s">
        <v>16460</v>
      </c>
      <c r="C3199" t="s">
        <v>16459</v>
      </c>
      <c r="D3199" t="s">
        <v>84</v>
      </c>
      <c r="E3199" t="s">
        <v>89</v>
      </c>
      <c r="G3199" t="s">
        <v>90</v>
      </c>
      <c r="H3199" t="s">
        <v>16039</v>
      </c>
      <c r="I3199" t="s">
        <v>91</v>
      </c>
      <c r="L3199">
        <v>5.476</v>
      </c>
      <c r="M3199">
        <v>5.6674308800000004</v>
      </c>
      <c r="N3199">
        <v>6.2729999999999997</v>
      </c>
      <c r="O3199">
        <v>4.8295086559999998</v>
      </c>
      <c r="P3199">
        <v>4.0039999999999996</v>
      </c>
      <c r="Q3199" s="86">
        <v>45821</v>
      </c>
      <c r="S3199">
        <v>1</v>
      </c>
      <c r="W3199">
        <v>4</v>
      </c>
      <c r="X3199" s="86">
        <v>45706</v>
      </c>
      <c r="Y3199">
        <v>3</v>
      </c>
      <c r="Z3199" s="86">
        <v>45657</v>
      </c>
      <c r="AB3199">
        <v>3</v>
      </c>
      <c r="AC3199" t="s">
        <v>156</v>
      </c>
    </row>
    <row r="3200" spans="1:29" x14ac:dyDescent="0.2">
      <c r="A3200" t="s">
        <v>7755</v>
      </c>
      <c r="B3200" t="s">
        <v>7756</v>
      </c>
      <c r="C3200" t="s">
        <v>7755</v>
      </c>
      <c r="D3200" t="s">
        <v>84</v>
      </c>
      <c r="E3200" t="s">
        <v>89</v>
      </c>
      <c r="G3200" t="s">
        <v>90</v>
      </c>
      <c r="L3200">
        <v>6.2919999999999998</v>
      </c>
      <c r="M3200">
        <v>6.1877973800000001</v>
      </c>
      <c r="N3200">
        <v>6.8520000000000003</v>
      </c>
      <c r="O3200">
        <v>5.7757281420000002</v>
      </c>
      <c r="P3200">
        <v>5.24</v>
      </c>
      <c r="Q3200" s="86">
        <v>45821</v>
      </c>
      <c r="W3200">
        <v>4</v>
      </c>
      <c r="X3200" s="86">
        <v>45706</v>
      </c>
      <c r="Y3200">
        <v>3</v>
      </c>
      <c r="Z3200" s="86">
        <v>45657</v>
      </c>
      <c r="AB3200">
        <v>3</v>
      </c>
      <c r="AC3200" t="s">
        <v>156</v>
      </c>
    </row>
    <row r="3201" spans="1:29" x14ac:dyDescent="0.2">
      <c r="A3201" t="s">
        <v>7757</v>
      </c>
      <c r="B3201" t="s">
        <v>7758</v>
      </c>
      <c r="C3201" t="s">
        <v>7757</v>
      </c>
      <c r="D3201" t="s">
        <v>84</v>
      </c>
      <c r="E3201" t="s">
        <v>89</v>
      </c>
      <c r="F3201" t="s">
        <v>642</v>
      </c>
      <c r="G3201" t="s">
        <v>90</v>
      </c>
      <c r="I3201" t="s">
        <v>91</v>
      </c>
      <c r="J3201" t="s">
        <v>5571</v>
      </c>
      <c r="K3201" t="s">
        <v>1384</v>
      </c>
      <c r="L3201">
        <v>7.5590000000000002</v>
      </c>
      <c r="M3201">
        <v>7.0912090709999998</v>
      </c>
      <c r="N3201">
        <v>7.7850000000000001</v>
      </c>
      <c r="O3201">
        <v>6.9644072420000001</v>
      </c>
      <c r="P3201">
        <v>6.8689999999999998</v>
      </c>
      <c r="Q3201" s="86">
        <v>45821</v>
      </c>
      <c r="S3201">
        <v>1.07</v>
      </c>
      <c r="T3201">
        <v>0.67</v>
      </c>
      <c r="V3201" t="s">
        <v>7759</v>
      </c>
      <c r="W3201">
        <v>5</v>
      </c>
      <c r="X3201" s="86">
        <v>45706</v>
      </c>
      <c r="Y3201">
        <v>3</v>
      </c>
      <c r="Z3201" s="86">
        <v>45657</v>
      </c>
      <c r="AA3201">
        <v>3</v>
      </c>
      <c r="AB3201">
        <v>3</v>
      </c>
      <c r="AC3201" t="s">
        <v>156</v>
      </c>
    </row>
    <row r="3202" spans="1:29" x14ac:dyDescent="0.2">
      <c r="A3202" t="s">
        <v>7760</v>
      </c>
      <c r="B3202" t="s">
        <v>7761</v>
      </c>
      <c r="C3202" t="s">
        <v>7760</v>
      </c>
      <c r="D3202" t="s">
        <v>84</v>
      </c>
      <c r="E3202" t="s">
        <v>116</v>
      </c>
      <c r="G3202" t="s">
        <v>90</v>
      </c>
      <c r="I3202" t="s">
        <v>91</v>
      </c>
      <c r="J3202" t="s">
        <v>5571</v>
      </c>
      <c r="L3202">
        <v>15.78</v>
      </c>
      <c r="M3202">
        <v>15.42436345</v>
      </c>
      <c r="N3202">
        <v>16.082000000000001</v>
      </c>
      <c r="O3202">
        <v>12.108704380000001</v>
      </c>
      <c r="P3202">
        <v>10.603999999999999</v>
      </c>
      <c r="Q3202" s="86">
        <v>45821</v>
      </c>
      <c r="S3202">
        <v>0.12</v>
      </c>
      <c r="T3202">
        <v>0.12</v>
      </c>
      <c r="W3202">
        <v>6</v>
      </c>
      <c r="X3202" s="86">
        <v>45565</v>
      </c>
      <c r="Y3202">
        <v>4</v>
      </c>
      <c r="Z3202" s="86">
        <v>45747</v>
      </c>
      <c r="AA3202">
        <v>3</v>
      </c>
      <c r="AB3202">
        <v>3</v>
      </c>
      <c r="AC3202" t="s">
        <v>156</v>
      </c>
    </row>
    <row r="3203" spans="1:29" x14ac:dyDescent="0.2">
      <c r="A3203" t="s">
        <v>7762</v>
      </c>
      <c r="B3203" t="s">
        <v>7763</v>
      </c>
      <c r="C3203" t="s">
        <v>7762</v>
      </c>
      <c r="D3203" t="s">
        <v>84</v>
      </c>
      <c r="E3203" t="s">
        <v>89</v>
      </c>
      <c r="F3203" t="s">
        <v>642</v>
      </c>
      <c r="G3203" t="s">
        <v>90</v>
      </c>
      <c r="I3203" t="s">
        <v>91</v>
      </c>
      <c r="J3203" t="s">
        <v>5571</v>
      </c>
      <c r="K3203" t="s">
        <v>7764</v>
      </c>
      <c r="L3203">
        <v>4.367</v>
      </c>
      <c r="M3203">
        <v>4.4212334479999997</v>
      </c>
      <c r="N3203">
        <v>4.3499999999999996</v>
      </c>
      <c r="O3203">
        <v>4.1236580590000003</v>
      </c>
      <c r="P3203">
        <v>4.3360000000000003</v>
      </c>
      <c r="Q3203" s="86">
        <v>45821</v>
      </c>
      <c r="R3203">
        <v>5</v>
      </c>
      <c r="V3203" t="s">
        <v>7765</v>
      </c>
      <c r="Y3203">
        <v>3</v>
      </c>
      <c r="Z3203" s="86">
        <v>45688</v>
      </c>
      <c r="AA3203">
        <v>2</v>
      </c>
      <c r="AB3203">
        <v>3</v>
      </c>
      <c r="AC3203" t="s">
        <v>156</v>
      </c>
    </row>
    <row r="3204" spans="1:29" x14ac:dyDescent="0.2">
      <c r="A3204" t="s">
        <v>7766</v>
      </c>
      <c r="B3204" t="s">
        <v>7767</v>
      </c>
      <c r="C3204" t="s">
        <v>7766</v>
      </c>
      <c r="D3204" t="s">
        <v>84</v>
      </c>
      <c r="E3204" t="s">
        <v>89</v>
      </c>
      <c r="F3204" t="s">
        <v>642</v>
      </c>
      <c r="G3204" t="s">
        <v>90</v>
      </c>
      <c r="I3204" t="s">
        <v>91</v>
      </c>
      <c r="J3204" t="s">
        <v>5571</v>
      </c>
      <c r="K3204" t="s">
        <v>7764</v>
      </c>
      <c r="L3204">
        <v>6.1820000000000004</v>
      </c>
      <c r="M3204">
        <v>6.1628981109999996</v>
      </c>
      <c r="N3204">
        <v>6.3330000000000002</v>
      </c>
      <c r="O3204">
        <v>5.5271207819999999</v>
      </c>
      <c r="P3204">
        <v>5.1840000000000002</v>
      </c>
      <c r="Q3204" s="86">
        <v>45821</v>
      </c>
      <c r="R3204">
        <v>5</v>
      </c>
      <c r="V3204" t="s">
        <v>7768</v>
      </c>
      <c r="Y3204">
        <v>3</v>
      </c>
      <c r="Z3204" s="86">
        <v>45688</v>
      </c>
      <c r="AA3204">
        <v>2</v>
      </c>
      <c r="AB3204">
        <v>3</v>
      </c>
      <c r="AC3204" t="s">
        <v>156</v>
      </c>
    </row>
    <row r="3205" spans="1:29" x14ac:dyDescent="0.2">
      <c r="A3205" t="s">
        <v>7769</v>
      </c>
      <c r="B3205" t="s">
        <v>7770</v>
      </c>
      <c r="C3205" t="s">
        <v>7769</v>
      </c>
      <c r="D3205" t="s">
        <v>84</v>
      </c>
      <c r="E3205" t="s">
        <v>89</v>
      </c>
      <c r="F3205" t="s">
        <v>642</v>
      </c>
      <c r="G3205" t="s">
        <v>90</v>
      </c>
      <c r="I3205" t="s">
        <v>91</v>
      </c>
      <c r="J3205" t="s">
        <v>5571</v>
      </c>
      <c r="K3205" t="s">
        <v>7764</v>
      </c>
      <c r="L3205">
        <v>6.2590000000000003</v>
      </c>
      <c r="M3205">
        <v>6.2678984260000004</v>
      </c>
      <c r="N3205">
        <v>6.21</v>
      </c>
      <c r="O3205">
        <v>6.1571087699999998</v>
      </c>
      <c r="P3205">
        <v>6.9980000000000002</v>
      </c>
      <c r="Q3205" s="86">
        <v>45821</v>
      </c>
      <c r="R3205">
        <v>5</v>
      </c>
      <c r="V3205" t="s">
        <v>7771</v>
      </c>
      <c r="Y3205">
        <v>3</v>
      </c>
      <c r="Z3205" s="86">
        <v>45688</v>
      </c>
      <c r="AA3205">
        <v>2</v>
      </c>
      <c r="AB3205">
        <v>3</v>
      </c>
      <c r="AC3205" t="s">
        <v>156</v>
      </c>
    </row>
    <row r="3206" spans="1:29" x14ac:dyDescent="0.2">
      <c r="A3206" t="s">
        <v>7772</v>
      </c>
      <c r="B3206" t="s">
        <v>7773</v>
      </c>
      <c r="C3206" t="s">
        <v>7772</v>
      </c>
      <c r="D3206" t="s">
        <v>84</v>
      </c>
      <c r="E3206" t="s">
        <v>89</v>
      </c>
      <c r="F3206" t="s">
        <v>642</v>
      </c>
      <c r="G3206" t="s">
        <v>90</v>
      </c>
      <c r="I3206" t="s">
        <v>91</v>
      </c>
      <c r="J3206" t="s">
        <v>5571</v>
      </c>
      <c r="K3206" t="s">
        <v>7764</v>
      </c>
      <c r="L3206">
        <v>7.335</v>
      </c>
      <c r="M3206">
        <v>7.2706485939999999</v>
      </c>
      <c r="N3206">
        <v>7.226</v>
      </c>
      <c r="O3206">
        <v>7.1472781950000002</v>
      </c>
      <c r="P3206">
        <v>8.0440000000000005</v>
      </c>
      <c r="Q3206" s="86">
        <v>45821</v>
      </c>
      <c r="R3206">
        <v>5</v>
      </c>
      <c r="V3206" t="s">
        <v>7774</v>
      </c>
      <c r="Y3206">
        <v>3</v>
      </c>
      <c r="Z3206" s="86">
        <v>45688</v>
      </c>
      <c r="AA3206">
        <v>2</v>
      </c>
      <c r="AB3206">
        <v>3</v>
      </c>
      <c r="AC3206" t="s">
        <v>156</v>
      </c>
    </row>
    <row r="3207" spans="1:29" x14ac:dyDescent="0.2">
      <c r="A3207" t="s">
        <v>7775</v>
      </c>
      <c r="B3207" t="s">
        <v>7776</v>
      </c>
      <c r="C3207" t="s">
        <v>7775</v>
      </c>
      <c r="D3207" t="s">
        <v>84</v>
      </c>
      <c r="E3207" t="s">
        <v>89</v>
      </c>
      <c r="F3207" t="s">
        <v>642</v>
      </c>
      <c r="G3207" t="s">
        <v>90</v>
      </c>
      <c r="I3207" t="s">
        <v>341</v>
      </c>
      <c r="J3207" t="s">
        <v>5571</v>
      </c>
      <c r="K3207" t="s">
        <v>1587</v>
      </c>
      <c r="L3207">
        <v>14.119</v>
      </c>
      <c r="M3207">
        <v>11.78861972</v>
      </c>
      <c r="N3207">
        <v>13.981999999999999</v>
      </c>
      <c r="O3207">
        <v>10.21552799</v>
      </c>
      <c r="P3207">
        <v>10.861000000000001</v>
      </c>
      <c r="Q3207" s="86">
        <v>45821</v>
      </c>
      <c r="R3207">
        <v>5</v>
      </c>
      <c r="S3207">
        <v>0.88</v>
      </c>
      <c r="T3207">
        <v>0.8</v>
      </c>
      <c r="V3207" t="s">
        <v>7777</v>
      </c>
      <c r="W3207">
        <v>5</v>
      </c>
      <c r="X3207" s="86">
        <v>45791</v>
      </c>
      <c r="Y3207">
        <v>4</v>
      </c>
      <c r="Z3207" s="86">
        <v>45657</v>
      </c>
      <c r="AA3207">
        <v>3</v>
      </c>
      <c r="AB3207">
        <v>3</v>
      </c>
      <c r="AC3207" t="s">
        <v>156</v>
      </c>
    </row>
    <row r="3208" spans="1:29" x14ac:dyDescent="0.2">
      <c r="A3208" t="s">
        <v>7778</v>
      </c>
      <c r="B3208" t="s">
        <v>7779</v>
      </c>
      <c r="C3208" t="s">
        <v>7778</v>
      </c>
      <c r="D3208" t="s">
        <v>84</v>
      </c>
      <c r="E3208" t="s">
        <v>116</v>
      </c>
      <c r="G3208" t="s">
        <v>90</v>
      </c>
      <c r="L3208">
        <v>30.172000000000001</v>
      </c>
      <c r="M3208">
        <v>29.72773754</v>
      </c>
      <c r="N3208">
        <v>31.164000000000001</v>
      </c>
      <c r="O3208">
        <v>25.465763280000001</v>
      </c>
      <c r="P3208">
        <v>18.661000000000001</v>
      </c>
      <c r="Q3208" s="86">
        <v>45701</v>
      </c>
      <c r="W3208">
        <v>7</v>
      </c>
      <c r="X3208" s="86">
        <v>45572</v>
      </c>
      <c r="Y3208">
        <v>6</v>
      </c>
      <c r="Z3208" s="86">
        <v>45657</v>
      </c>
      <c r="AB3208">
        <v>4</v>
      </c>
      <c r="AC3208" t="s">
        <v>127</v>
      </c>
    </row>
    <row r="3209" spans="1:29" x14ac:dyDescent="0.2">
      <c r="A3209" t="s">
        <v>7780</v>
      </c>
      <c r="B3209" t="s">
        <v>7781</v>
      </c>
      <c r="C3209" t="s">
        <v>7780</v>
      </c>
      <c r="D3209" t="s">
        <v>84</v>
      </c>
      <c r="E3209" t="s">
        <v>116</v>
      </c>
      <c r="G3209" t="s">
        <v>90</v>
      </c>
      <c r="I3209" t="s">
        <v>91</v>
      </c>
      <c r="L3209">
        <v>16.138000000000002</v>
      </c>
      <c r="M3209">
        <v>14.766347619999999</v>
      </c>
      <c r="N3209">
        <v>16.274000000000001</v>
      </c>
      <c r="O3209">
        <v>12.27653593</v>
      </c>
      <c r="P3209">
        <v>10.3</v>
      </c>
      <c r="Q3209" s="86">
        <v>45761</v>
      </c>
      <c r="S3209">
        <v>0.25</v>
      </c>
      <c r="W3209">
        <v>6</v>
      </c>
      <c r="X3209" s="86">
        <v>45716</v>
      </c>
      <c r="Y3209">
        <v>4</v>
      </c>
      <c r="Z3209" s="86">
        <v>45747</v>
      </c>
      <c r="AB3209">
        <v>3</v>
      </c>
      <c r="AC3209" t="s">
        <v>156</v>
      </c>
    </row>
    <row r="3210" spans="1:29" x14ac:dyDescent="0.2">
      <c r="A3210" t="s">
        <v>7782</v>
      </c>
      <c r="B3210" t="s">
        <v>7783</v>
      </c>
      <c r="C3210" t="s">
        <v>7782</v>
      </c>
      <c r="D3210" t="s">
        <v>84</v>
      </c>
      <c r="E3210" t="s">
        <v>89</v>
      </c>
      <c r="F3210" t="s">
        <v>642</v>
      </c>
      <c r="G3210" t="s">
        <v>90</v>
      </c>
      <c r="I3210" t="s">
        <v>91</v>
      </c>
      <c r="J3210" t="s">
        <v>5571</v>
      </c>
      <c r="K3210" t="s">
        <v>2652</v>
      </c>
      <c r="L3210">
        <v>24.968</v>
      </c>
      <c r="M3210">
        <v>20.11172616</v>
      </c>
      <c r="N3210">
        <v>25.292999999999999</v>
      </c>
      <c r="O3210">
        <v>19.84962784</v>
      </c>
      <c r="P3210">
        <v>18.422999999999998</v>
      </c>
      <c r="Q3210" s="86">
        <v>45821</v>
      </c>
      <c r="S3210">
        <v>0.67</v>
      </c>
      <c r="V3210" t="s">
        <v>7784</v>
      </c>
      <c r="W3210">
        <v>6</v>
      </c>
      <c r="X3210" s="86">
        <v>45706</v>
      </c>
      <c r="Y3210">
        <v>5</v>
      </c>
      <c r="Z3210" s="86">
        <v>45000</v>
      </c>
      <c r="AA3210">
        <v>4</v>
      </c>
      <c r="AB3210">
        <v>3</v>
      </c>
      <c r="AC3210" t="s">
        <v>156</v>
      </c>
    </row>
    <row r="3211" spans="1:29" x14ac:dyDescent="0.2">
      <c r="A3211" t="s">
        <v>17727</v>
      </c>
      <c r="B3211" t="s">
        <v>17728</v>
      </c>
      <c r="C3211" t="s">
        <v>17727</v>
      </c>
      <c r="D3211" t="s">
        <v>84</v>
      </c>
      <c r="E3211" t="s">
        <v>89</v>
      </c>
      <c r="G3211" t="s">
        <v>90</v>
      </c>
      <c r="I3211" t="s">
        <v>118</v>
      </c>
      <c r="S3211">
        <v>0.66</v>
      </c>
      <c r="Y3211">
        <v>5</v>
      </c>
      <c r="Z3211" s="86">
        <v>45688</v>
      </c>
      <c r="AB3211">
        <v>3</v>
      </c>
      <c r="AC3211" t="s">
        <v>156</v>
      </c>
    </row>
    <row r="3212" spans="1:29" x14ac:dyDescent="0.2">
      <c r="A3212" t="s">
        <v>7785</v>
      </c>
      <c r="B3212" t="s">
        <v>7786</v>
      </c>
      <c r="C3212" t="s">
        <v>7785</v>
      </c>
      <c r="D3212" t="s">
        <v>84</v>
      </c>
      <c r="E3212" t="s">
        <v>89</v>
      </c>
      <c r="G3212" t="s">
        <v>90</v>
      </c>
      <c r="I3212" t="s">
        <v>118</v>
      </c>
      <c r="J3212" t="s">
        <v>5571</v>
      </c>
      <c r="L3212">
        <v>10.066000000000001</v>
      </c>
      <c r="M3212">
        <v>10.06736531</v>
      </c>
      <c r="N3212">
        <v>10.698</v>
      </c>
      <c r="O3212">
        <v>8.246673929</v>
      </c>
      <c r="P3212">
        <v>6.7270000000000003</v>
      </c>
      <c r="Q3212" s="86">
        <v>45821</v>
      </c>
      <c r="S3212">
        <v>0.33</v>
      </c>
      <c r="T3212">
        <v>0.28000000000000003</v>
      </c>
      <c r="V3212" t="s">
        <v>7787</v>
      </c>
      <c r="W3212">
        <v>5</v>
      </c>
      <c r="X3212" s="86">
        <v>45706</v>
      </c>
      <c r="Y3212">
        <v>3</v>
      </c>
      <c r="Z3212" s="86">
        <v>45688</v>
      </c>
      <c r="AA3212">
        <v>2</v>
      </c>
      <c r="AB3212">
        <v>3</v>
      </c>
      <c r="AC3212" t="s">
        <v>156</v>
      </c>
    </row>
    <row r="3213" spans="1:29" x14ac:dyDescent="0.2">
      <c r="A3213" t="s">
        <v>7788</v>
      </c>
      <c r="B3213" t="s">
        <v>7789</v>
      </c>
      <c r="C3213" t="s">
        <v>7788</v>
      </c>
      <c r="D3213" t="s">
        <v>84</v>
      </c>
      <c r="F3213" t="s">
        <v>642</v>
      </c>
      <c r="G3213" t="s">
        <v>90</v>
      </c>
      <c r="L3213">
        <v>9.0109999999999992</v>
      </c>
      <c r="M3213">
        <v>9.6266701470000005</v>
      </c>
      <c r="N3213">
        <v>10.313000000000001</v>
      </c>
      <c r="O3213">
        <v>10.559012389999999</v>
      </c>
      <c r="P3213">
        <v>14.294</v>
      </c>
      <c r="Q3213" s="86">
        <v>45821</v>
      </c>
      <c r="S3213">
        <v>1.26</v>
      </c>
      <c r="V3213" t="s">
        <v>7790</v>
      </c>
      <c r="W3213">
        <v>4</v>
      </c>
      <c r="X3213" s="86">
        <v>45747</v>
      </c>
      <c r="Y3213">
        <v>3</v>
      </c>
      <c r="Z3213" s="86">
        <v>45747</v>
      </c>
      <c r="AB3213">
        <v>3</v>
      </c>
      <c r="AC3213" t="s">
        <v>156</v>
      </c>
    </row>
    <row r="3214" spans="1:29" x14ac:dyDescent="0.2">
      <c r="A3214" t="s">
        <v>7791</v>
      </c>
      <c r="B3214" t="s">
        <v>7792</v>
      </c>
      <c r="C3214" t="s">
        <v>7791</v>
      </c>
      <c r="D3214" t="s">
        <v>84</v>
      </c>
      <c r="E3214" t="s">
        <v>89</v>
      </c>
      <c r="F3214" t="s">
        <v>642</v>
      </c>
      <c r="G3214" t="s">
        <v>90</v>
      </c>
      <c r="I3214" t="s">
        <v>91</v>
      </c>
      <c r="J3214" t="s">
        <v>5571</v>
      </c>
      <c r="K3214" t="s">
        <v>1400</v>
      </c>
      <c r="L3214">
        <v>2.673</v>
      </c>
      <c r="M3214">
        <v>2.8436893150000002</v>
      </c>
      <c r="N3214">
        <v>2.8940000000000001</v>
      </c>
      <c r="O3214">
        <v>2.4055166830000001</v>
      </c>
      <c r="P3214">
        <v>2.1059999999999999</v>
      </c>
      <c r="Q3214" s="86">
        <v>45821</v>
      </c>
      <c r="R3214">
        <v>5</v>
      </c>
      <c r="S3214">
        <v>0.63</v>
      </c>
      <c r="T3214">
        <v>0.5</v>
      </c>
      <c r="V3214" t="s">
        <v>7793</v>
      </c>
      <c r="W3214">
        <v>3</v>
      </c>
      <c r="X3214" s="86">
        <v>45793</v>
      </c>
      <c r="Y3214">
        <v>2</v>
      </c>
      <c r="Z3214" s="86">
        <v>45657</v>
      </c>
      <c r="AA3214">
        <v>1</v>
      </c>
      <c r="AB3214">
        <v>2</v>
      </c>
      <c r="AC3214" t="s">
        <v>153</v>
      </c>
    </row>
    <row r="3215" spans="1:29" x14ac:dyDescent="0.2">
      <c r="A3215" t="s">
        <v>17729</v>
      </c>
      <c r="B3215" t="s">
        <v>17730</v>
      </c>
      <c r="C3215" t="s">
        <v>17729</v>
      </c>
      <c r="D3215" t="s">
        <v>84</v>
      </c>
      <c r="E3215" t="s">
        <v>116</v>
      </c>
      <c r="G3215" t="s">
        <v>90</v>
      </c>
      <c r="S3215">
        <v>0.3</v>
      </c>
      <c r="Y3215">
        <v>5</v>
      </c>
      <c r="Z3215" s="86">
        <v>45657</v>
      </c>
      <c r="AB3215">
        <v>3</v>
      </c>
      <c r="AC3215" t="s">
        <v>156</v>
      </c>
    </row>
    <row r="3216" spans="1:29" x14ac:dyDescent="0.2">
      <c r="A3216" t="s">
        <v>7794</v>
      </c>
      <c r="B3216" t="s">
        <v>7795</v>
      </c>
      <c r="C3216" t="s">
        <v>7794</v>
      </c>
      <c r="D3216" t="s">
        <v>84</v>
      </c>
      <c r="E3216" t="s">
        <v>116</v>
      </c>
      <c r="G3216" t="s">
        <v>90</v>
      </c>
      <c r="H3216" t="s">
        <v>150</v>
      </c>
      <c r="I3216" t="s">
        <v>91</v>
      </c>
      <c r="O3216">
        <v>5.2976559439999997</v>
      </c>
      <c r="P3216">
        <v>9.1300000000000008</v>
      </c>
      <c r="S3216">
        <v>0.25</v>
      </c>
      <c r="W3216">
        <v>5</v>
      </c>
      <c r="X3216" s="86">
        <v>45708</v>
      </c>
      <c r="Y3216">
        <v>3</v>
      </c>
      <c r="Z3216" s="86">
        <v>45708</v>
      </c>
      <c r="AB3216">
        <v>3</v>
      </c>
      <c r="AC3216" t="s">
        <v>156</v>
      </c>
    </row>
    <row r="3217" spans="1:29" x14ac:dyDescent="0.2">
      <c r="A3217" t="s">
        <v>7796</v>
      </c>
      <c r="B3217" t="s">
        <v>7797</v>
      </c>
      <c r="C3217" t="s">
        <v>7796</v>
      </c>
      <c r="D3217" t="s">
        <v>84</v>
      </c>
      <c r="G3217" t="s">
        <v>90</v>
      </c>
      <c r="J3217" t="s">
        <v>323</v>
      </c>
      <c r="K3217" t="s">
        <v>688</v>
      </c>
      <c r="L3217">
        <v>18.420999999999999</v>
      </c>
      <c r="M3217">
        <v>17.502630719999999</v>
      </c>
      <c r="N3217">
        <v>17.945</v>
      </c>
      <c r="O3217">
        <v>15.96992262</v>
      </c>
      <c r="P3217">
        <v>15.555</v>
      </c>
      <c r="Q3217" s="86">
        <v>45821</v>
      </c>
      <c r="S3217">
        <v>0.4</v>
      </c>
      <c r="V3217" t="s">
        <v>7798</v>
      </c>
      <c r="W3217">
        <v>6</v>
      </c>
      <c r="X3217" s="86">
        <v>45626</v>
      </c>
      <c r="Y3217">
        <v>5</v>
      </c>
      <c r="Z3217" s="86">
        <v>45747</v>
      </c>
      <c r="AB3217">
        <v>3</v>
      </c>
      <c r="AC3217" t="s">
        <v>156</v>
      </c>
    </row>
    <row r="3218" spans="1:29" x14ac:dyDescent="0.2">
      <c r="A3218" t="s">
        <v>7799</v>
      </c>
      <c r="B3218" t="s">
        <v>7800</v>
      </c>
      <c r="C3218" t="s">
        <v>7799</v>
      </c>
      <c r="D3218" t="s">
        <v>84</v>
      </c>
      <c r="E3218" t="s">
        <v>116</v>
      </c>
      <c r="F3218" t="s">
        <v>117</v>
      </c>
      <c r="G3218" t="s">
        <v>90</v>
      </c>
      <c r="I3218" t="s">
        <v>118</v>
      </c>
      <c r="J3218" t="s">
        <v>5571</v>
      </c>
      <c r="L3218">
        <v>18.466999999999999</v>
      </c>
      <c r="M3218">
        <v>20.94710804</v>
      </c>
      <c r="N3218">
        <v>17.812999999999999</v>
      </c>
      <c r="O3218">
        <v>20.281029490000002</v>
      </c>
      <c r="P3218">
        <v>14.747999999999999</v>
      </c>
      <c r="Q3218" s="86">
        <v>45821</v>
      </c>
      <c r="S3218">
        <v>0.4</v>
      </c>
      <c r="T3218">
        <v>0.4</v>
      </c>
      <c r="V3218" t="s">
        <v>7801</v>
      </c>
      <c r="W3218">
        <v>6</v>
      </c>
      <c r="X3218" s="86">
        <v>45291</v>
      </c>
      <c r="Y3218">
        <v>5</v>
      </c>
      <c r="Z3218" s="86">
        <v>45747</v>
      </c>
      <c r="AA3218">
        <v>4</v>
      </c>
      <c r="AB3218">
        <v>3</v>
      </c>
      <c r="AC3218" t="s">
        <v>156</v>
      </c>
    </row>
    <row r="3219" spans="1:29" x14ac:dyDescent="0.2">
      <c r="A3219" t="s">
        <v>7802</v>
      </c>
      <c r="B3219" t="s">
        <v>7803</v>
      </c>
      <c r="C3219" t="s">
        <v>7802</v>
      </c>
      <c r="D3219" t="s">
        <v>84</v>
      </c>
      <c r="E3219" t="s">
        <v>89</v>
      </c>
      <c r="I3219" t="s">
        <v>122</v>
      </c>
      <c r="J3219" t="s">
        <v>5571</v>
      </c>
      <c r="L3219">
        <v>15.07</v>
      </c>
      <c r="M3219">
        <v>7.0952437450000003</v>
      </c>
      <c r="N3219">
        <v>16.071000000000002</v>
      </c>
      <c r="O3219">
        <v>5.676533751</v>
      </c>
      <c r="P3219">
        <v>12.582000000000001</v>
      </c>
      <c r="Q3219" s="86">
        <v>45821</v>
      </c>
      <c r="R3219">
        <v>5</v>
      </c>
      <c r="S3219">
        <v>0.84</v>
      </c>
      <c r="T3219">
        <v>0.49</v>
      </c>
      <c r="W3219">
        <v>4</v>
      </c>
      <c r="X3219" s="86">
        <v>45747</v>
      </c>
      <c r="Y3219">
        <v>3</v>
      </c>
      <c r="Z3219" s="86">
        <v>45747</v>
      </c>
      <c r="AA3219">
        <v>5</v>
      </c>
      <c r="AB3219">
        <v>3</v>
      </c>
      <c r="AC3219" t="s">
        <v>156</v>
      </c>
    </row>
    <row r="3220" spans="1:29" x14ac:dyDescent="0.2">
      <c r="A3220" t="s">
        <v>7804</v>
      </c>
      <c r="B3220" t="s">
        <v>7805</v>
      </c>
      <c r="C3220" t="s">
        <v>7804</v>
      </c>
      <c r="D3220" t="s">
        <v>84</v>
      </c>
      <c r="E3220" t="s">
        <v>116</v>
      </c>
      <c r="G3220" t="s">
        <v>90</v>
      </c>
      <c r="I3220" t="s">
        <v>91</v>
      </c>
      <c r="J3220" t="s">
        <v>5571</v>
      </c>
      <c r="L3220">
        <v>21.798999999999999</v>
      </c>
      <c r="M3220">
        <v>16.916991710000001</v>
      </c>
      <c r="N3220">
        <v>21.832999999999998</v>
      </c>
      <c r="O3220">
        <v>15.47209295</v>
      </c>
      <c r="P3220">
        <v>14.813000000000001</v>
      </c>
      <c r="Q3220" s="86">
        <v>45821</v>
      </c>
      <c r="S3220">
        <v>0.12</v>
      </c>
      <c r="T3220">
        <v>0.12</v>
      </c>
      <c r="V3220" t="s">
        <v>7806</v>
      </c>
      <c r="W3220">
        <v>6</v>
      </c>
      <c r="X3220" s="86">
        <v>45473</v>
      </c>
      <c r="Y3220">
        <v>4</v>
      </c>
      <c r="Z3220" s="86">
        <v>45747</v>
      </c>
      <c r="AA3220">
        <v>4</v>
      </c>
      <c r="AB3220">
        <v>3</v>
      </c>
      <c r="AC3220" t="s">
        <v>156</v>
      </c>
    </row>
    <row r="3221" spans="1:29" x14ac:dyDescent="0.2">
      <c r="A3221" t="s">
        <v>7807</v>
      </c>
      <c r="B3221" t="s">
        <v>7808</v>
      </c>
      <c r="C3221" t="s">
        <v>7807</v>
      </c>
      <c r="D3221" t="s">
        <v>84</v>
      </c>
      <c r="E3221" t="s">
        <v>89</v>
      </c>
      <c r="G3221" t="s">
        <v>90</v>
      </c>
      <c r="H3221" t="s">
        <v>5881</v>
      </c>
      <c r="L3221">
        <v>19.939</v>
      </c>
      <c r="M3221">
        <v>18.818842360000001</v>
      </c>
      <c r="N3221">
        <v>20.135999999999999</v>
      </c>
      <c r="O3221">
        <v>16.291305260000001</v>
      </c>
      <c r="P3221">
        <v>16.771999999999998</v>
      </c>
      <c r="Q3221" s="86">
        <v>45821</v>
      </c>
      <c r="W3221">
        <v>6</v>
      </c>
      <c r="X3221" s="86">
        <v>45747</v>
      </c>
      <c r="Y3221">
        <v>5</v>
      </c>
      <c r="Z3221" s="86">
        <v>45747</v>
      </c>
      <c r="AB3221">
        <v>3</v>
      </c>
      <c r="AC3221" t="s">
        <v>156</v>
      </c>
    </row>
    <row r="3222" spans="1:29" x14ac:dyDescent="0.2">
      <c r="A3222" t="s">
        <v>17193</v>
      </c>
      <c r="B3222" t="s">
        <v>17194</v>
      </c>
      <c r="C3222" t="s">
        <v>17193</v>
      </c>
      <c r="D3222" t="s">
        <v>84</v>
      </c>
      <c r="E3222" t="s">
        <v>89</v>
      </c>
      <c r="G3222" t="s">
        <v>90</v>
      </c>
      <c r="H3222" t="s">
        <v>225</v>
      </c>
      <c r="I3222" t="s">
        <v>118</v>
      </c>
      <c r="M3222">
        <v>21.41398916</v>
      </c>
      <c r="N3222">
        <v>20.138999999999999</v>
      </c>
      <c r="O3222">
        <v>17.473873810000001</v>
      </c>
      <c r="P3222">
        <v>16.792000000000002</v>
      </c>
      <c r="S3222">
        <v>0.69</v>
      </c>
      <c r="W3222">
        <v>6</v>
      </c>
      <c r="X3222" s="86">
        <v>45747</v>
      </c>
      <c r="Y3222">
        <v>5</v>
      </c>
      <c r="Z3222" s="86">
        <v>45747</v>
      </c>
      <c r="AB3222">
        <v>3</v>
      </c>
      <c r="AC3222" t="s">
        <v>156</v>
      </c>
    </row>
    <row r="3223" spans="1:29" x14ac:dyDescent="0.2">
      <c r="A3223" t="s">
        <v>7809</v>
      </c>
      <c r="B3223" t="s">
        <v>7810</v>
      </c>
      <c r="C3223" t="s">
        <v>7809</v>
      </c>
      <c r="D3223" t="s">
        <v>84</v>
      </c>
      <c r="E3223" t="s">
        <v>89</v>
      </c>
      <c r="F3223" t="s">
        <v>642</v>
      </c>
      <c r="G3223" t="s">
        <v>90</v>
      </c>
      <c r="H3223" t="s">
        <v>5881</v>
      </c>
      <c r="I3223" t="s">
        <v>91</v>
      </c>
      <c r="J3223" t="s">
        <v>5571</v>
      </c>
      <c r="K3223" t="s">
        <v>6743</v>
      </c>
      <c r="L3223">
        <v>16.605</v>
      </c>
      <c r="M3223">
        <v>11.76105813</v>
      </c>
      <c r="N3223">
        <v>16.690999999999999</v>
      </c>
      <c r="O3223">
        <v>10.911086900000001</v>
      </c>
      <c r="P3223">
        <v>10.491</v>
      </c>
      <c r="Q3223" s="86">
        <v>45821</v>
      </c>
      <c r="S3223">
        <v>0.73</v>
      </c>
      <c r="V3223" t="s">
        <v>7811</v>
      </c>
      <c r="W3223">
        <v>6</v>
      </c>
      <c r="X3223" s="86">
        <v>45747</v>
      </c>
      <c r="Y3223">
        <v>4</v>
      </c>
      <c r="Z3223" s="86">
        <v>45747</v>
      </c>
      <c r="AA3223">
        <v>3</v>
      </c>
      <c r="AB3223">
        <v>3</v>
      </c>
      <c r="AC3223" t="s">
        <v>156</v>
      </c>
    </row>
    <row r="3224" spans="1:29" x14ac:dyDescent="0.2">
      <c r="A3224" t="s">
        <v>7812</v>
      </c>
      <c r="B3224" t="s">
        <v>7813</v>
      </c>
      <c r="C3224" t="s">
        <v>7812</v>
      </c>
      <c r="D3224" t="s">
        <v>84</v>
      </c>
      <c r="E3224" t="s">
        <v>89</v>
      </c>
      <c r="F3224" t="s">
        <v>642</v>
      </c>
      <c r="G3224" t="s">
        <v>90</v>
      </c>
      <c r="H3224" t="s">
        <v>5881</v>
      </c>
      <c r="K3224" t="s">
        <v>6743</v>
      </c>
      <c r="L3224">
        <v>16.594999999999999</v>
      </c>
      <c r="M3224">
        <v>11.758871660000001</v>
      </c>
      <c r="N3224">
        <v>16.675999999999998</v>
      </c>
      <c r="O3224">
        <v>10.884643730000001</v>
      </c>
      <c r="P3224">
        <v>10.481999999999999</v>
      </c>
      <c r="Q3224" s="86">
        <v>45821</v>
      </c>
      <c r="S3224">
        <v>0.73</v>
      </c>
      <c r="V3224" t="s">
        <v>7814</v>
      </c>
      <c r="W3224">
        <v>6</v>
      </c>
      <c r="X3224" s="86">
        <v>45747</v>
      </c>
      <c r="Y3224">
        <v>4</v>
      </c>
      <c r="Z3224" s="86">
        <v>45747</v>
      </c>
      <c r="AB3224">
        <v>3</v>
      </c>
      <c r="AC3224" t="s">
        <v>156</v>
      </c>
    </row>
    <row r="3225" spans="1:29" x14ac:dyDescent="0.2">
      <c r="A3225" t="s">
        <v>7815</v>
      </c>
      <c r="B3225" t="s">
        <v>7816</v>
      </c>
      <c r="C3225" t="s">
        <v>7815</v>
      </c>
      <c r="D3225" t="s">
        <v>84</v>
      </c>
      <c r="E3225" t="s">
        <v>1465</v>
      </c>
      <c r="G3225" t="s">
        <v>90</v>
      </c>
      <c r="I3225" t="s">
        <v>118</v>
      </c>
      <c r="L3225">
        <v>16.609000000000002</v>
      </c>
      <c r="M3225">
        <v>16.295848060000001</v>
      </c>
      <c r="N3225">
        <v>16.657</v>
      </c>
      <c r="O3225">
        <v>13.39543529</v>
      </c>
      <c r="P3225">
        <v>10.52</v>
      </c>
      <c r="Q3225" s="86">
        <v>45821</v>
      </c>
      <c r="S3225">
        <v>0.71</v>
      </c>
      <c r="W3225">
        <v>6</v>
      </c>
      <c r="X3225" s="86">
        <v>45747</v>
      </c>
      <c r="Y3225">
        <v>4</v>
      </c>
      <c r="Z3225" s="86">
        <v>45747</v>
      </c>
      <c r="AB3225">
        <v>3</v>
      </c>
      <c r="AC3225" t="s">
        <v>156</v>
      </c>
    </row>
    <row r="3226" spans="1:29" x14ac:dyDescent="0.2">
      <c r="A3226" t="s">
        <v>7817</v>
      </c>
      <c r="B3226" t="s">
        <v>7818</v>
      </c>
      <c r="C3226" t="s">
        <v>7817</v>
      </c>
      <c r="D3226" t="s">
        <v>84</v>
      </c>
      <c r="E3226" t="s">
        <v>116</v>
      </c>
      <c r="G3226" t="s">
        <v>90</v>
      </c>
      <c r="L3226">
        <v>23.408000000000001</v>
      </c>
      <c r="M3226">
        <v>24.695141270000001</v>
      </c>
      <c r="N3226">
        <v>22.942</v>
      </c>
      <c r="O3226">
        <v>20.148824730000001</v>
      </c>
      <c r="P3226">
        <v>21.143999999999998</v>
      </c>
      <c r="Q3226" s="86">
        <v>45821</v>
      </c>
      <c r="S3226">
        <v>0.55000000000000004</v>
      </c>
      <c r="W3226">
        <v>7</v>
      </c>
      <c r="X3226" s="86">
        <v>45706</v>
      </c>
      <c r="Y3226">
        <v>6</v>
      </c>
      <c r="Z3226" s="86">
        <v>44952</v>
      </c>
      <c r="AB3226">
        <v>4</v>
      </c>
      <c r="AC3226" t="s">
        <v>127</v>
      </c>
    </row>
    <row r="3227" spans="1:29" x14ac:dyDescent="0.2">
      <c r="A3227" t="s">
        <v>7819</v>
      </c>
      <c r="B3227" t="s">
        <v>7820</v>
      </c>
      <c r="C3227" t="s">
        <v>7819</v>
      </c>
      <c r="D3227" t="s">
        <v>84</v>
      </c>
      <c r="E3227" t="s">
        <v>116</v>
      </c>
      <c r="G3227" t="s">
        <v>90</v>
      </c>
      <c r="I3227" t="s">
        <v>91</v>
      </c>
      <c r="J3227" t="s">
        <v>5571</v>
      </c>
      <c r="K3227" t="s">
        <v>1716</v>
      </c>
      <c r="L3227">
        <v>3.5179999999999998</v>
      </c>
      <c r="M3227">
        <v>3.910193976</v>
      </c>
      <c r="N3227">
        <v>4.375</v>
      </c>
      <c r="O3227">
        <v>2.8584884310000001</v>
      </c>
      <c r="P3227">
        <v>2.1749999999999998</v>
      </c>
      <c r="Q3227" s="86">
        <v>45821</v>
      </c>
      <c r="S3227">
        <v>0.06</v>
      </c>
      <c r="T3227">
        <v>0.06</v>
      </c>
      <c r="V3227" t="s">
        <v>7821</v>
      </c>
      <c r="W3227">
        <v>3</v>
      </c>
      <c r="X3227" s="86">
        <v>45777</v>
      </c>
      <c r="Y3227">
        <v>2</v>
      </c>
      <c r="Z3227" s="86">
        <v>45777</v>
      </c>
      <c r="AA3227">
        <v>2</v>
      </c>
      <c r="AB3227">
        <v>2</v>
      </c>
      <c r="AC3227" t="s">
        <v>153</v>
      </c>
    </row>
    <row r="3228" spans="1:29" x14ac:dyDescent="0.2">
      <c r="A3228" t="s">
        <v>7822</v>
      </c>
      <c r="B3228" t="s">
        <v>7823</v>
      </c>
      <c r="C3228" t="s">
        <v>7822</v>
      </c>
      <c r="D3228" t="s">
        <v>84</v>
      </c>
      <c r="E3228" t="s">
        <v>116</v>
      </c>
      <c r="G3228" t="s">
        <v>90</v>
      </c>
      <c r="I3228" t="s">
        <v>91</v>
      </c>
      <c r="J3228" t="s">
        <v>5571</v>
      </c>
      <c r="K3228" t="s">
        <v>1716</v>
      </c>
      <c r="L3228">
        <v>9.8190000000000008</v>
      </c>
      <c r="M3228">
        <v>10.330569649999999</v>
      </c>
      <c r="N3228">
        <v>11.058</v>
      </c>
      <c r="O3228">
        <v>9.0080657639999995</v>
      </c>
      <c r="P3228">
        <v>8.3539999999999992</v>
      </c>
      <c r="Q3228" s="86">
        <v>45474</v>
      </c>
      <c r="S3228">
        <v>0.06</v>
      </c>
      <c r="T3228">
        <v>0.06</v>
      </c>
      <c r="W3228">
        <v>5</v>
      </c>
      <c r="X3228" s="86">
        <v>45535</v>
      </c>
      <c r="Y3228">
        <v>3</v>
      </c>
      <c r="Z3228" s="86">
        <v>45777</v>
      </c>
      <c r="AA3228">
        <v>2</v>
      </c>
      <c r="AB3228">
        <v>3</v>
      </c>
      <c r="AC3228" t="s">
        <v>156</v>
      </c>
    </row>
    <row r="3229" spans="1:29" x14ac:dyDescent="0.2">
      <c r="A3229" t="s">
        <v>7824</v>
      </c>
      <c r="B3229" t="s">
        <v>7825</v>
      </c>
      <c r="C3229" t="s">
        <v>7824</v>
      </c>
      <c r="D3229" t="s">
        <v>84</v>
      </c>
      <c r="E3229" t="s">
        <v>116</v>
      </c>
      <c r="G3229" t="s">
        <v>90</v>
      </c>
      <c r="I3229" t="s">
        <v>91</v>
      </c>
      <c r="J3229" t="s">
        <v>5571</v>
      </c>
      <c r="K3229" t="s">
        <v>1716</v>
      </c>
      <c r="L3229">
        <v>9.6270000000000007</v>
      </c>
      <c r="M3229">
        <v>10.17758259</v>
      </c>
      <c r="N3229">
        <v>10.571</v>
      </c>
      <c r="O3229">
        <v>7.0813785710000001</v>
      </c>
      <c r="P3229">
        <v>5.78</v>
      </c>
      <c r="Q3229" s="86">
        <v>45821</v>
      </c>
      <c r="S3229">
        <v>0.06</v>
      </c>
      <c r="T3229">
        <v>0.06</v>
      </c>
      <c r="W3229">
        <v>5</v>
      </c>
      <c r="X3229" s="86">
        <v>45777</v>
      </c>
      <c r="Y3229">
        <v>3</v>
      </c>
      <c r="Z3229" s="86">
        <v>45777</v>
      </c>
      <c r="AA3229">
        <v>3</v>
      </c>
      <c r="AB3229">
        <v>3</v>
      </c>
      <c r="AC3229" t="s">
        <v>156</v>
      </c>
    </row>
    <row r="3230" spans="1:29" x14ac:dyDescent="0.2">
      <c r="A3230" t="s">
        <v>7826</v>
      </c>
      <c r="B3230" t="s">
        <v>7827</v>
      </c>
      <c r="C3230" t="s">
        <v>7826</v>
      </c>
      <c r="D3230" t="s">
        <v>84</v>
      </c>
      <c r="E3230" t="s">
        <v>116</v>
      </c>
      <c r="F3230" t="s">
        <v>117</v>
      </c>
      <c r="G3230" t="s">
        <v>90</v>
      </c>
      <c r="I3230" t="s">
        <v>91</v>
      </c>
      <c r="J3230" t="s">
        <v>5571</v>
      </c>
      <c r="K3230" t="s">
        <v>688</v>
      </c>
      <c r="L3230">
        <v>16.143999999999998</v>
      </c>
      <c r="M3230">
        <v>16.02812007</v>
      </c>
      <c r="N3230">
        <v>16.242999999999999</v>
      </c>
      <c r="O3230">
        <v>13.08989699</v>
      </c>
      <c r="P3230">
        <v>10.358000000000001</v>
      </c>
      <c r="Q3230" s="86">
        <v>45821</v>
      </c>
      <c r="S3230">
        <v>0.2</v>
      </c>
      <c r="T3230">
        <v>0.2</v>
      </c>
      <c r="V3230" t="s">
        <v>7828</v>
      </c>
      <c r="W3230">
        <v>6</v>
      </c>
      <c r="X3230" s="86">
        <v>45747</v>
      </c>
      <c r="Y3230">
        <v>4</v>
      </c>
      <c r="Z3230" s="86">
        <v>45747</v>
      </c>
      <c r="AA3230">
        <v>3</v>
      </c>
      <c r="AB3230">
        <v>3</v>
      </c>
      <c r="AC3230" t="s">
        <v>156</v>
      </c>
    </row>
    <row r="3231" spans="1:29" x14ac:dyDescent="0.2">
      <c r="A3231" t="s">
        <v>7829</v>
      </c>
      <c r="B3231" t="s">
        <v>7830</v>
      </c>
      <c r="C3231" t="s">
        <v>7829</v>
      </c>
      <c r="D3231" t="s">
        <v>84</v>
      </c>
      <c r="E3231" t="s">
        <v>116</v>
      </c>
      <c r="G3231" t="s">
        <v>90</v>
      </c>
      <c r="I3231" t="s">
        <v>91</v>
      </c>
      <c r="J3231" t="s">
        <v>5571</v>
      </c>
      <c r="K3231" t="s">
        <v>199</v>
      </c>
      <c r="L3231">
        <v>16.728999999999999</v>
      </c>
      <c r="M3231">
        <v>15.258267849999999</v>
      </c>
      <c r="N3231">
        <v>16.808</v>
      </c>
      <c r="O3231">
        <v>12.47414528</v>
      </c>
      <c r="P3231">
        <v>10.815</v>
      </c>
      <c r="Q3231" s="86">
        <v>45821</v>
      </c>
      <c r="S3231">
        <v>0.1</v>
      </c>
      <c r="T3231">
        <v>0.1</v>
      </c>
      <c r="V3231" t="s">
        <v>7831</v>
      </c>
      <c r="W3231">
        <v>6</v>
      </c>
      <c r="X3231" s="86">
        <v>45621</v>
      </c>
      <c r="Y3231">
        <v>5</v>
      </c>
      <c r="Z3231" s="86">
        <v>45688</v>
      </c>
      <c r="AA3231">
        <v>4</v>
      </c>
      <c r="AB3231">
        <v>3</v>
      </c>
      <c r="AC3231" t="s">
        <v>156</v>
      </c>
    </row>
    <row r="3232" spans="1:29" x14ac:dyDescent="0.2">
      <c r="A3232" t="s">
        <v>7832</v>
      </c>
      <c r="B3232" t="s">
        <v>7833</v>
      </c>
      <c r="C3232" t="s">
        <v>7832</v>
      </c>
      <c r="D3232" t="s">
        <v>84</v>
      </c>
      <c r="E3232" t="s">
        <v>89</v>
      </c>
      <c r="F3232" t="s">
        <v>642</v>
      </c>
      <c r="G3232" t="s">
        <v>90</v>
      </c>
      <c r="I3232" t="s">
        <v>91</v>
      </c>
      <c r="J3232" t="s">
        <v>5571</v>
      </c>
      <c r="K3232" t="s">
        <v>7348</v>
      </c>
      <c r="L3232">
        <v>4.6660000000000004</v>
      </c>
      <c r="M3232">
        <v>4.8797470240000003</v>
      </c>
      <c r="N3232">
        <v>5.2960000000000003</v>
      </c>
      <c r="O3232">
        <v>4.5086343680000001</v>
      </c>
      <c r="P3232">
        <v>3.2749999999999999</v>
      </c>
      <c r="Q3232" s="86">
        <v>45821</v>
      </c>
      <c r="R3232">
        <v>1</v>
      </c>
      <c r="S3232">
        <v>0.6</v>
      </c>
      <c r="V3232" t="s">
        <v>7834</v>
      </c>
      <c r="W3232">
        <v>4</v>
      </c>
      <c r="X3232" s="86">
        <v>45705</v>
      </c>
      <c r="Y3232">
        <v>2</v>
      </c>
      <c r="Z3232" s="86">
        <v>45657</v>
      </c>
      <c r="AA3232">
        <v>2</v>
      </c>
      <c r="AB3232">
        <v>2</v>
      </c>
      <c r="AC3232" t="s">
        <v>153</v>
      </c>
    </row>
    <row r="3233" spans="1:29" x14ac:dyDescent="0.2">
      <c r="A3233" t="s">
        <v>7835</v>
      </c>
      <c r="B3233" t="s">
        <v>7836</v>
      </c>
      <c r="C3233" t="s">
        <v>7835</v>
      </c>
      <c r="D3233" t="s">
        <v>84</v>
      </c>
      <c r="E3233" t="s">
        <v>89</v>
      </c>
      <c r="F3233" t="s">
        <v>642</v>
      </c>
      <c r="G3233" t="s">
        <v>90</v>
      </c>
      <c r="I3233" t="s">
        <v>91</v>
      </c>
      <c r="J3233" t="s">
        <v>5571</v>
      </c>
      <c r="L3233">
        <v>11.287000000000001</v>
      </c>
      <c r="M3233">
        <v>9.8185036219999997</v>
      </c>
      <c r="N3233">
        <v>8.5549999999999997</v>
      </c>
      <c r="O3233">
        <v>8.3624961809999991</v>
      </c>
      <c r="P3233">
        <v>9.2520000000000007</v>
      </c>
      <c r="Q3233" s="86">
        <v>45821</v>
      </c>
      <c r="S3233">
        <v>1.06</v>
      </c>
      <c r="V3233" t="s">
        <v>7837</v>
      </c>
      <c r="W3233">
        <v>5</v>
      </c>
      <c r="X3233" s="86">
        <v>45707</v>
      </c>
      <c r="Y3233">
        <v>3</v>
      </c>
      <c r="Z3233" s="86">
        <v>45657</v>
      </c>
      <c r="AA3233">
        <v>3</v>
      </c>
      <c r="AB3233">
        <v>3</v>
      </c>
      <c r="AC3233" t="s">
        <v>156</v>
      </c>
    </row>
    <row r="3234" spans="1:29" x14ac:dyDescent="0.2">
      <c r="A3234" t="s">
        <v>7838</v>
      </c>
      <c r="B3234" t="s">
        <v>7839</v>
      </c>
      <c r="C3234" t="s">
        <v>7838</v>
      </c>
      <c r="D3234" t="s">
        <v>84</v>
      </c>
      <c r="E3234" t="s">
        <v>89</v>
      </c>
      <c r="F3234" t="s">
        <v>642</v>
      </c>
      <c r="G3234" t="s">
        <v>90</v>
      </c>
      <c r="I3234" t="s">
        <v>91</v>
      </c>
      <c r="J3234" t="s">
        <v>5571</v>
      </c>
      <c r="K3234" t="s">
        <v>1187</v>
      </c>
      <c r="M3234">
        <v>25.55320481</v>
      </c>
      <c r="O3234">
        <v>22.24801952</v>
      </c>
      <c r="Q3234" s="86">
        <v>45434</v>
      </c>
      <c r="R3234">
        <v>5</v>
      </c>
      <c r="S3234">
        <v>0.59</v>
      </c>
      <c r="T3234">
        <v>0.38</v>
      </c>
      <c r="V3234" t="s">
        <v>7840</v>
      </c>
      <c r="W3234">
        <v>6</v>
      </c>
      <c r="X3234" s="86">
        <v>45107</v>
      </c>
      <c r="Y3234">
        <v>5</v>
      </c>
      <c r="Z3234" s="86">
        <v>45777</v>
      </c>
      <c r="AA3234">
        <v>4</v>
      </c>
      <c r="AB3234">
        <v>3</v>
      </c>
      <c r="AC3234" t="s">
        <v>156</v>
      </c>
    </row>
    <row r="3235" spans="1:29" x14ac:dyDescent="0.2">
      <c r="A3235" t="s">
        <v>7841</v>
      </c>
      <c r="B3235" t="s">
        <v>7842</v>
      </c>
      <c r="C3235" t="s">
        <v>7841</v>
      </c>
      <c r="D3235" t="s">
        <v>84</v>
      </c>
      <c r="E3235" t="s">
        <v>116</v>
      </c>
      <c r="G3235" t="s">
        <v>90</v>
      </c>
      <c r="I3235" t="s">
        <v>91</v>
      </c>
      <c r="L3235">
        <v>0.78700000000000003</v>
      </c>
      <c r="M3235">
        <v>0.82627203199999999</v>
      </c>
      <c r="N3235">
        <v>0.64500000000000002</v>
      </c>
      <c r="O3235">
        <v>0.390399363</v>
      </c>
      <c r="P3235">
        <v>0.36699999999999999</v>
      </c>
      <c r="Q3235" s="86">
        <v>45821</v>
      </c>
      <c r="S3235">
        <v>0.18</v>
      </c>
      <c r="W3235">
        <v>2</v>
      </c>
      <c r="X3235" s="86">
        <v>45808</v>
      </c>
      <c r="Y3235">
        <v>1</v>
      </c>
      <c r="Z3235" s="86">
        <v>45808</v>
      </c>
      <c r="AB3235">
        <v>1</v>
      </c>
      <c r="AC3235" t="s">
        <v>124</v>
      </c>
    </row>
    <row r="3236" spans="1:29" x14ac:dyDescent="0.2">
      <c r="A3236" t="s">
        <v>7843</v>
      </c>
      <c r="B3236" t="s">
        <v>7844</v>
      </c>
      <c r="C3236" t="s">
        <v>7843</v>
      </c>
      <c r="D3236" t="s">
        <v>84</v>
      </c>
      <c r="E3236" t="s">
        <v>116</v>
      </c>
      <c r="G3236" t="s">
        <v>90</v>
      </c>
      <c r="I3236" t="s">
        <v>91</v>
      </c>
      <c r="J3236" t="s">
        <v>5571</v>
      </c>
      <c r="K3236" t="s">
        <v>199</v>
      </c>
      <c r="L3236">
        <v>5.5179999999999998</v>
      </c>
      <c r="M3236">
        <v>6.0331615200000002</v>
      </c>
      <c r="N3236">
        <v>6.3079999999999998</v>
      </c>
      <c r="O3236">
        <v>5.088731042</v>
      </c>
      <c r="P3236">
        <v>3.9169999999999998</v>
      </c>
      <c r="Q3236" s="86">
        <v>45821</v>
      </c>
      <c r="S3236">
        <v>0.1</v>
      </c>
      <c r="T3236">
        <v>0.1</v>
      </c>
      <c r="V3236" t="s">
        <v>7845</v>
      </c>
      <c r="W3236">
        <v>4</v>
      </c>
      <c r="X3236" s="86">
        <v>45698</v>
      </c>
      <c r="Y3236">
        <v>2</v>
      </c>
      <c r="Z3236" s="86">
        <v>45688</v>
      </c>
      <c r="AA3236">
        <v>2</v>
      </c>
      <c r="AB3236">
        <v>2</v>
      </c>
      <c r="AC3236" t="s">
        <v>153</v>
      </c>
    </row>
    <row r="3237" spans="1:29" x14ac:dyDescent="0.2">
      <c r="A3237" t="s">
        <v>7846</v>
      </c>
      <c r="B3237" t="s">
        <v>7847</v>
      </c>
      <c r="C3237" t="s">
        <v>7846</v>
      </c>
      <c r="D3237" t="s">
        <v>84</v>
      </c>
      <c r="E3237" t="s">
        <v>116</v>
      </c>
      <c r="G3237" t="s">
        <v>90</v>
      </c>
      <c r="L3237">
        <v>5.4790000000000001</v>
      </c>
      <c r="M3237">
        <v>5.960363053</v>
      </c>
      <c r="N3237">
        <v>6.2450000000000001</v>
      </c>
      <c r="O3237">
        <v>5.1109988030000002</v>
      </c>
      <c r="P3237">
        <v>3.823</v>
      </c>
      <c r="Q3237" s="86">
        <v>45821</v>
      </c>
      <c r="S3237">
        <v>0.1</v>
      </c>
      <c r="W3237">
        <v>4</v>
      </c>
      <c r="X3237" s="86">
        <v>45698</v>
      </c>
      <c r="Y3237">
        <v>2</v>
      </c>
      <c r="Z3237" s="86">
        <v>45688</v>
      </c>
      <c r="AB3237">
        <v>2</v>
      </c>
      <c r="AC3237" t="s">
        <v>153</v>
      </c>
    </row>
    <row r="3238" spans="1:29" x14ac:dyDescent="0.2">
      <c r="A3238" t="s">
        <v>7848</v>
      </c>
      <c r="B3238" t="s">
        <v>7849</v>
      </c>
      <c r="C3238" t="s">
        <v>7848</v>
      </c>
      <c r="D3238" t="s">
        <v>84</v>
      </c>
      <c r="E3238" t="s">
        <v>89</v>
      </c>
      <c r="F3238" t="s">
        <v>642</v>
      </c>
      <c r="G3238" t="s">
        <v>90</v>
      </c>
      <c r="I3238" t="s">
        <v>91</v>
      </c>
      <c r="J3238" t="s">
        <v>5571</v>
      </c>
      <c r="K3238" t="s">
        <v>1022</v>
      </c>
      <c r="L3238">
        <v>26.882000000000001</v>
      </c>
      <c r="M3238">
        <v>24.96115017</v>
      </c>
      <c r="N3238">
        <v>23.507999999999999</v>
      </c>
      <c r="O3238">
        <v>21.51283454</v>
      </c>
      <c r="P3238">
        <v>22.806000000000001</v>
      </c>
      <c r="Q3238" s="86">
        <v>45821</v>
      </c>
      <c r="S3238">
        <v>0.68</v>
      </c>
      <c r="T3238">
        <v>0.62</v>
      </c>
      <c r="V3238" t="s">
        <v>7850</v>
      </c>
      <c r="W3238">
        <v>7</v>
      </c>
      <c r="X3238" s="86">
        <v>45692</v>
      </c>
      <c r="Y3238">
        <v>5</v>
      </c>
      <c r="Z3238" s="86">
        <v>45382</v>
      </c>
      <c r="AA3238">
        <v>4</v>
      </c>
      <c r="AB3238">
        <v>3</v>
      </c>
      <c r="AC3238" t="s">
        <v>156</v>
      </c>
    </row>
    <row r="3239" spans="1:29" x14ac:dyDescent="0.2">
      <c r="A3239" t="s">
        <v>7851</v>
      </c>
      <c r="B3239" t="s">
        <v>7852</v>
      </c>
      <c r="C3239" t="s">
        <v>7851</v>
      </c>
      <c r="D3239" t="s">
        <v>84</v>
      </c>
      <c r="E3239" t="s">
        <v>89</v>
      </c>
      <c r="G3239" t="s">
        <v>90</v>
      </c>
      <c r="I3239" t="s">
        <v>91</v>
      </c>
      <c r="M3239">
        <v>7.7896883490000004</v>
      </c>
      <c r="N3239">
        <v>7.1680000000000001</v>
      </c>
      <c r="O3239">
        <v>5.0350096969999996</v>
      </c>
      <c r="P3239">
        <v>5.56</v>
      </c>
      <c r="S3239">
        <v>1.2</v>
      </c>
      <c r="Y3239">
        <v>2</v>
      </c>
      <c r="Z3239" s="86">
        <v>45289</v>
      </c>
      <c r="AB3239">
        <v>2</v>
      </c>
      <c r="AC3239" t="s">
        <v>153</v>
      </c>
    </row>
    <row r="3240" spans="1:29" x14ac:dyDescent="0.2">
      <c r="A3240" t="s">
        <v>7853</v>
      </c>
      <c r="B3240" t="s">
        <v>7854</v>
      </c>
      <c r="C3240" t="s">
        <v>7853</v>
      </c>
      <c r="D3240" t="s">
        <v>84</v>
      </c>
      <c r="E3240" t="s">
        <v>89</v>
      </c>
      <c r="G3240" t="s">
        <v>90</v>
      </c>
      <c r="I3240" t="s">
        <v>118</v>
      </c>
      <c r="J3240" t="s">
        <v>5571</v>
      </c>
      <c r="K3240" t="s">
        <v>6743</v>
      </c>
      <c r="L3240">
        <v>17.896000000000001</v>
      </c>
      <c r="M3240">
        <v>17.885035649999999</v>
      </c>
      <c r="N3240">
        <v>18.904</v>
      </c>
      <c r="O3240">
        <v>18.183632110000001</v>
      </c>
      <c r="P3240">
        <v>18.108000000000001</v>
      </c>
      <c r="Q3240" s="86">
        <v>45821</v>
      </c>
      <c r="S3240">
        <v>1.73</v>
      </c>
      <c r="T3240">
        <v>1</v>
      </c>
      <c r="V3240" t="s">
        <v>7855</v>
      </c>
      <c r="W3240">
        <v>6</v>
      </c>
      <c r="X3240" s="86">
        <v>45747</v>
      </c>
      <c r="Y3240">
        <v>5</v>
      </c>
      <c r="Z3240" s="86">
        <v>45747</v>
      </c>
      <c r="AA3240">
        <v>4</v>
      </c>
      <c r="AB3240">
        <v>3</v>
      </c>
      <c r="AC3240" t="s">
        <v>156</v>
      </c>
    </row>
    <row r="3241" spans="1:29" x14ac:dyDescent="0.2">
      <c r="A3241" t="s">
        <v>7856</v>
      </c>
      <c r="B3241" t="s">
        <v>7857</v>
      </c>
      <c r="C3241" t="s">
        <v>7856</v>
      </c>
      <c r="D3241" t="s">
        <v>84</v>
      </c>
      <c r="E3241" t="s">
        <v>1465</v>
      </c>
      <c r="G3241" t="s">
        <v>5821</v>
      </c>
      <c r="I3241" t="s">
        <v>118</v>
      </c>
      <c r="L3241">
        <v>13.712</v>
      </c>
      <c r="M3241">
        <v>13.466641729999999</v>
      </c>
      <c r="N3241">
        <v>13.961</v>
      </c>
      <c r="O3241">
        <v>11.01013668</v>
      </c>
      <c r="P3241">
        <v>10.657999999999999</v>
      </c>
      <c r="Q3241" s="86">
        <v>45821</v>
      </c>
      <c r="S3241">
        <v>0.75</v>
      </c>
      <c r="W3241">
        <v>5</v>
      </c>
      <c r="X3241" s="86">
        <v>45777</v>
      </c>
      <c r="Y3241">
        <v>4</v>
      </c>
      <c r="Z3241" s="86">
        <v>45777</v>
      </c>
      <c r="AB3241">
        <v>3</v>
      </c>
      <c r="AC3241" t="s">
        <v>156</v>
      </c>
    </row>
    <row r="3242" spans="1:29" x14ac:dyDescent="0.2">
      <c r="A3242" t="s">
        <v>7858</v>
      </c>
      <c r="B3242" t="s">
        <v>7859</v>
      </c>
      <c r="C3242" t="s">
        <v>7858</v>
      </c>
      <c r="D3242" t="s">
        <v>84</v>
      </c>
      <c r="E3242" t="s">
        <v>89</v>
      </c>
      <c r="F3242" t="s">
        <v>642</v>
      </c>
      <c r="G3242" t="s">
        <v>90</v>
      </c>
      <c r="I3242" t="s">
        <v>91</v>
      </c>
      <c r="J3242" t="s">
        <v>5571</v>
      </c>
      <c r="K3242" t="s">
        <v>2652</v>
      </c>
      <c r="L3242">
        <v>9.3979999999999997</v>
      </c>
      <c r="M3242">
        <v>8.9303201740000002</v>
      </c>
      <c r="N3242">
        <v>9.0730000000000004</v>
      </c>
      <c r="O3242">
        <v>9.2498162740000005</v>
      </c>
      <c r="P3242">
        <v>10.696999999999999</v>
      </c>
      <c r="Q3242" s="86">
        <v>45821</v>
      </c>
      <c r="R3242">
        <v>5</v>
      </c>
      <c r="S3242">
        <v>1.98</v>
      </c>
      <c r="V3242" t="s">
        <v>7860</v>
      </c>
      <c r="W3242">
        <v>5</v>
      </c>
      <c r="X3242" s="86">
        <v>45706</v>
      </c>
      <c r="Y3242">
        <v>4</v>
      </c>
      <c r="Z3242" s="86">
        <v>45237</v>
      </c>
      <c r="AA3242">
        <v>2</v>
      </c>
      <c r="AB3242">
        <v>3</v>
      </c>
      <c r="AC3242" t="s">
        <v>156</v>
      </c>
    </row>
    <row r="3243" spans="1:29" x14ac:dyDescent="0.2">
      <c r="A3243" t="s">
        <v>7861</v>
      </c>
      <c r="B3243" t="s">
        <v>7862</v>
      </c>
      <c r="C3243" t="s">
        <v>7861</v>
      </c>
      <c r="D3243" t="s">
        <v>84</v>
      </c>
      <c r="E3243" t="s">
        <v>89</v>
      </c>
      <c r="F3243" t="s">
        <v>642</v>
      </c>
      <c r="G3243" t="s">
        <v>90</v>
      </c>
      <c r="I3243" t="s">
        <v>91</v>
      </c>
      <c r="J3243" t="s">
        <v>5571</v>
      </c>
      <c r="K3243" t="s">
        <v>2652</v>
      </c>
      <c r="L3243">
        <v>8.109</v>
      </c>
      <c r="M3243">
        <v>7.8056177880000002</v>
      </c>
      <c r="N3243">
        <v>7.8849999999999998</v>
      </c>
      <c r="O3243">
        <v>8.0104307370000001</v>
      </c>
      <c r="P3243">
        <v>9.3629999999999995</v>
      </c>
      <c r="Q3243" s="86">
        <v>45821</v>
      </c>
      <c r="R3243">
        <v>5</v>
      </c>
      <c r="S3243">
        <v>2</v>
      </c>
      <c r="V3243" t="s">
        <v>7863</v>
      </c>
      <c r="W3243">
        <v>5</v>
      </c>
      <c r="X3243" s="86">
        <v>45706</v>
      </c>
      <c r="Y3243">
        <v>3</v>
      </c>
      <c r="Z3243" s="86">
        <v>45000</v>
      </c>
      <c r="AA3243">
        <v>2</v>
      </c>
      <c r="AB3243">
        <v>3</v>
      </c>
      <c r="AC3243" t="s">
        <v>156</v>
      </c>
    </row>
    <row r="3244" spans="1:29" x14ac:dyDescent="0.2">
      <c r="A3244" t="s">
        <v>7864</v>
      </c>
      <c r="B3244" t="s">
        <v>7865</v>
      </c>
      <c r="C3244" t="s">
        <v>7864</v>
      </c>
      <c r="D3244" t="s">
        <v>84</v>
      </c>
      <c r="E3244" t="s">
        <v>89</v>
      </c>
      <c r="F3244" t="s">
        <v>642</v>
      </c>
      <c r="G3244" t="s">
        <v>90</v>
      </c>
      <c r="I3244" t="s">
        <v>341</v>
      </c>
      <c r="J3244" t="s">
        <v>5571</v>
      </c>
      <c r="K3244" t="s">
        <v>2652</v>
      </c>
      <c r="L3244">
        <v>8.0980000000000008</v>
      </c>
      <c r="M3244">
        <v>9.5517397670000008</v>
      </c>
      <c r="N3244">
        <v>7.8840000000000003</v>
      </c>
      <c r="O3244">
        <v>9.2842094209999999</v>
      </c>
      <c r="P3244">
        <v>9.3659999999999997</v>
      </c>
      <c r="Q3244" s="86">
        <v>45821</v>
      </c>
      <c r="R3244">
        <v>5</v>
      </c>
      <c r="S3244">
        <v>2</v>
      </c>
      <c r="V3244" t="s">
        <v>7866</v>
      </c>
      <c r="W3244">
        <v>4</v>
      </c>
      <c r="X3244" s="86">
        <v>45706</v>
      </c>
      <c r="Y3244">
        <v>3</v>
      </c>
      <c r="Z3244" s="86">
        <v>45000</v>
      </c>
      <c r="AA3244">
        <v>3</v>
      </c>
      <c r="AB3244">
        <v>3</v>
      </c>
      <c r="AC3244" t="s">
        <v>156</v>
      </c>
    </row>
    <row r="3245" spans="1:29" x14ac:dyDescent="0.2">
      <c r="A3245" t="s">
        <v>7867</v>
      </c>
      <c r="B3245" t="s">
        <v>7868</v>
      </c>
      <c r="C3245" t="s">
        <v>7867</v>
      </c>
      <c r="D3245" t="s">
        <v>84</v>
      </c>
      <c r="E3245" t="s">
        <v>89</v>
      </c>
      <c r="F3245" t="s">
        <v>642</v>
      </c>
      <c r="G3245" t="s">
        <v>90</v>
      </c>
      <c r="I3245" t="s">
        <v>118</v>
      </c>
      <c r="J3245" t="s">
        <v>5571</v>
      </c>
      <c r="K3245" t="s">
        <v>2652</v>
      </c>
      <c r="L3245">
        <v>8.109</v>
      </c>
      <c r="M3245">
        <v>7.7926491880000004</v>
      </c>
      <c r="N3245">
        <v>7.8789999999999996</v>
      </c>
      <c r="O3245">
        <v>7.9811546010000001</v>
      </c>
      <c r="P3245">
        <v>9.2789999999999999</v>
      </c>
      <c r="Q3245" s="86">
        <v>45821</v>
      </c>
      <c r="R3245">
        <v>5</v>
      </c>
      <c r="S3245">
        <v>2.08</v>
      </c>
      <c r="V3245" t="s">
        <v>7869</v>
      </c>
      <c r="W3245">
        <v>5</v>
      </c>
      <c r="X3245" s="86">
        <v>45706</v>
      </c>
      <c r="Y3245">
        <v>3</v>
      </c>
      <c r="Z3245" s="86">
        <v>45000</v>
      </c>
      <c r="AA3245">
        <v>3</v>
      </c>
      <c r="AB3245">
        <v>3</v>
      </c>
      <c r="AC3245" t="s">
        <v>156</v>
      </c>
    </row>
    <row r="3246" spans="1:29" x14ac:dyDescent="0.2">
      <c r="A3246" t="s">
        <v>7870</v>
      </c>
      <c r="B3246" t="s">
        <v>7871</v>
      </c>
      <c r="C3246" t="s">
        <v>7870</v>
      </c>
      <c r="D3246" t="s">
        <v>84</v>
      </c>
      <c r="E3246" t="s">
        <v>89</v>
      </c>
      <c r="F3246" t="s">
        <v>642</v>
      </c>
      <c r="G3246" t="s">
        <v>90</v>
      </c>
      <c r="I3246" t="s">
        <v>91</v>
      </c>
      <c r="J3246" t="s">
        <v>5571</v>
      </c>
      <c r="K3246" t="s">
        <v>2652</v>
      </c>
      <c r="L3246">
        <v>8.1180000000000003</v>
      </c>
      <c r="M3246">
        <v>7.8128753619999998</v>
      </c>
      <c r="N3246">
        <v>7.891</v>
      </c>
      <c r="O3246">
        <v>8.0124920189999997</v>
      </c>
      <c r="P3246">
        <v>9.3699999999999992</v>
      </c>
      <c r="Q3246" s="86">
        <v>45821</v>
      </c>
      <c r="R3246">
        <v>5</v>
      </c>
      <c r="S3246">
        <v>0.98</v>
      </c>
      <c r="V3246" t="s">
        <v>7872</v>
      </c>
      <c r="W3246">
        <v>5</v>
      </c>
      <c r="X3246" s="86">
        <v>45706</v>
      </c>
      <c r="Y3246">
        <v>3</v>
      </c>
      <c r="Z3246" s="86">
        <v>45000</v>
      </c>
      <c r="AA3246">
        <v>2</v>
      </c>
      <c r="AB3246">
        <v>3</v>
      </c>
      <c r="AC3246" t="s">
        <v>156</v>
      </c>
    </row>
    <row r="3247" spans="1:29" x14ac:dyDescent="0.2">
      <c r="A3247" t="s">
        <v>7873</v>
      </c>
      <c r="B3247" t="s">
        <v>7874</v>
      </c>
      <c r="C3247" t="s">
        <v>7873</v>
      </c>
      <c r="D3247" t="s">
        <v>84</v>
      </c>
      <c r="E3247" t="s">
        <v>89</v>
      </c>
      <c r="F3247" t="s">
        <v>642</v>
      </c>
      <c r="G3247" t="s">
        <v>90</v>
      </c>
      <c r="I3247" t="s">
        <v>91</v>
      </c>
      <c r="J3247" t="s">
        <v>5571</v>
      </c>
      <c r="K3247" t="s">
        <v>2652</v>
      </c>
      <c r="L3247">
        <v>8.1080000000000005</v>
      </c>
      <c r="M3247">
        <v>7.8049981119999998</v>
      </c>
      <c r="N3247">
        <v>7.8849999999999998</v>
      </c>
      <c r="O3247">
        <v>8.0105244530000004</v>
      </c>
      <c r="P3247">
        <v>9.3620000000000001</v>
      </c>
      <c r="Q3247" s="86">
        <v>45821</v>
      </c>
      <c r="R3247">
        <v>5</v>
      </c>
      <c r="S3247">
        <v>2.2000000000000002</v>
      </c>
      <c r="V3247" t="s">
        <v>7875</v>
      </c>
      <c r="W3247">
        <v>5</v>
      </c>
      <c r="X3247" s="86">
        <v>45706</v>
      </c>
      <c r="Y3247">
        <v>3</v>
      </c>
      <c r="Z3247" s="86">
        <v>45000</v>
      </c>
      <c r="AA3247">
        <v>3</v>
      </c>
      <c r="AB3247">
        <v>3</v>
      </c>
      <c r="AC3247" t="s">
        <v>156</v>
      </c>
    </row>
    <row r="3248" spans="1:29" x14ac:dyDescent="0.2">
      <c r="A3248" t="s">
        <v>7876</v>
      </c>
      <c r="B3248" t="s">
        <v>7877</v>
      </c>
      <c r="C3248" t="s">
        <v>7876</v>
      </c>
      <c r="D3248" t="s">
        <v>84</v>
      </c>
      <c r="E3248" t="s">
        <v>89</v>
      </c>
      <c r="G3248" t="s">
        <v>90</v>
      </c>
      <c r="I3248" t="s">
        <v>91</v>
      </c>
      <c r="L3248">
        <v>8.1180000000000003</v>
      </c>
      <c r="M3248">
        <v>7.8134371949999997</v>
      </c>
      <c r="N3248">
        <v>7.891</v>
      </c>
      <c r="O3248">
        <v>8.0124737449999994</v>
      </c>
      <c r="P3248">
        <v>9.3710000000000004</v>
      </c>
      <c r="Q3248" s="86">
        <v>45821</v>
      </c>
      <c r="S3248">
        <v>0.8</v>
      </c>
      <c r="W3248">
        <v>5</v>
      </c>
      <c r="X3248" s="86">
        <v>45706</v>
      </c>
      <c r="Y3248">
        <v>3</v>
      </c>
      <c r="Z3248" s="86">
        <v>45000</v>
      </c>
      <c r="AB3248">
        <v>3</v>
      </c>
      <c r="AC3248" t="s">
        <v>156</v>
      </c>
    </row>
    <row r="3249" spans="1:29" x14ac:dyDescent="0.2">
      <c r="A3249" t="s">
        <v>7878</v>
      </c>
      <c r="B3249" t="s">
        <v>7879</v>
      </c>
      <c r="C3249" t="s">
        <v>7878</v>
      </c>
      <c r="D3249" t="s">
        <v>84</v>
      </c>
      <c r="E3249" t="s">
        <v>89</v>
      </c>
      <c r="F3249" t="s">
        <v>642</v>
      </c>
      <c r="G3249" t="s">
        <v>90</v>
      </c>
      <c r="I3249" t="s">
        <v>91</v>
      </c>
      <c r="J3249" t="s">
        <v>5571</v>
      </c>
      <c r="K3249" t="s">
        <v>2652</v>
      </c>
      <c r="L3249">
        <v>9.4079999999999995</v>
      </c>
      <c r="M3249">
        <v>8.9374860779999992</v>
      </c>
      <c r="N3249">
        <v>9.0790000000000006</v>
      </c>
      <c r="O3249">
        <v>9.2526729900000007</v>
      </c>
      <c r="P3249">
        <v>10.705</v>
      </c>
      <c r="Q3249" s="86">
        <v>45821</v>
      </c>
      <c r="R3249">
        <v>5</v>
      </c>
      <c r="S3249">
        <v>0.98</v>
      </c>
      <c r="V3249" t="s">
        <v>7880</v>
      </c>
      <c r="W3249">
        <v>5</v>
      </c>
      <c r="X3249" s="86">
        <v>45706</v>
      </c>
      <c r="Y3249">
        <v>4</v>
      </c>
      <c r="Z3249" s="86">
        <v>45237</v>
      </c>
      <c r="AA3249">
        <v>2</v>
      </c>
      <c r="AB3249">
        <v>3</v>
      </c>
      <c r="AC3249" t="s">
        <v>156</v>
      </c>
    </row>
    <row r="3250" spans="1:29" x14ac:dyDescent="0.2">
      <c r="A3250" t="s">
        <v>7881</v>
      </c>
      <c r="B3250" t="s">
        <v>7882</v>
      </c>
      <c r="C3250" t="s">
        <v>7881</v>
      </c>
      <c r="D3250" t="s">
        <v>84</v>
      </c>
      <c r="E3250" t="s">
        <v>89</v>
      </c>
      <c r="F3250" t="s">
        <v>642</v>
      </c>
      <c r="G3250" t="s">
        <v>90</v>
      </c>
      <c r="I3250" t="s">
        <v>341</v>
      </c>
      <c r="J3250" t="s">
        <v>5571</v>
      </c>
      <c r="K3250" t="s">
        <v>2652</v>
      </c>
      <c r="L3250">
        <v>9.3970000000000002</v>
      </c>
      <c r="M3250">
        <v>10.699779380000001</v>
      </c>
      <c r="N3250">
        <v>9.0749999999999993</v>
      </c>
      <c r="O3250">
        <v>10.538498819999999</v>
      </c>
      <c r="P3250">
        <v>10.707000000000001</v>
      </c>
      <c r="Q3250" s="86">
        <v>45821</v>
      </c>
      <c r="R3250">
        <v>5</v>
      </c>
      <c r="S3250">
        <v>0.97</v>
      </c>
      <c r="V3250" t="s">
        <v>7883</v>
      </c>
      <c r="W3250">
        <v>5</v>
      </c>
      <c r="X3250" s="86">
        <v>45706</v>
      </c>
      <c r="Y3250">
        <v>4</v>
      </c>
      <c r="Z3250" s="86">
        <v>45000</v>
      </c>
      <c r="AA3250">
        <v>3</v>
      </c>
      <c r="AB3250">
        <v>3</v>
      </c>
      <c r="AC3250" t="s">
        <v>156</v>
      </c>
    </row>
    <row r="3251" spans="1:29" x14ac:dyDescent="0.2">
      <c r="A3251" t="s">
        <v>16388</v>
      </c>
      <c r="B3251" t="s">
        <v>16389</v>
      </c>
      <c r="C3251" t="s">
        <v>16388</v>
      </c>
      <c r="D3251" t="s">
        <v>84</v>
      </c>
      <c r="E3251" t="s">
        <v>89</v>
      </c>
      <c r="G3251" t="s">
        <v>90</v>
      </c>
      <c r="H3251" t="s">
        <v>16039</v>
      </c>
      <c r="I3251" t="s">
        <v>91</v>
      </c>
      <c r="L3251">
        <v>9.3970000000000002</v>
      </c>
      <c r="M3251">
        <v>8.9287353039999999</v>
      </c>
      <c r="N3251">
        <v>9.0719999999999992</v>
      </c>
      <c r="O3251">
        <v>9.2491089009999996</v>
      </c>
      <c r="P3251">
        <v>10.696</v>
      </c>
      <c r="Q3251" s="86">
        <v>45821</v>
      </c>
      <c r="S3251">
        <v>2.1800000000000002</v>
      </c>
      <c r="W3251">
        <v>5</v>
      </c>
      <c r="X3251" s="86">
        <v>45706</v>
      </c>
      <c r="Y3251">
        <v>4</v>
      </c>
      <c r="Z3251" s="86">
        <v>45237</v>
      </c>
      <c r="AB3251">
        <v>3</v>
      </c>
      <c r="AC3251" t="s">
        <v>156</v>
      </c>
    </row>
    <row r="3252" spans="1:29" x14ac:dyDescent="0.2">
      <c r="A3252" t="s">
        <v>7884</v>
      </c>
      <c r="B3252" t="s">
        <v>7885</v>
      </c>
      <c r="C3252" t="s">
        <v>7884</v>
      </c>
      <c r="D3252" t="s">
        <v>84</v>
      </c>
      <c r="E3252" t="s">
        <v>89</v>
      </c>
      <c r="F3252" t="s">
        <v>642</v>
      </c>
      <c r="G3252" t="s">
        <v>90</v>
      </c>
      <c r="I3252" t="s">
        <v>91</v>
      </c>
      <c r="J3252" t="s">
        <v>5571</v>
      </c>
      <c r="K3252" t="s">
        <v>1772</v>
      </c>
      <c r="L3252">
        <v>6.726</v>
      </c>
      <c r="M3252">
        <v>7.2475789050000001</v>
      </c>
      <c r="N3252">
        <v>7.46</v>
      </c>
      <c r="O3252">
        <v>5.5762558569999996</v>
      </c>
      <c r="P3252">
        <v>3.9630000000000001</v>
      </c>
      <c r="Q3252" s="86">
        <v>45821</v>
      </c>
      <c r="S3252">
        <v>0.27</v>
      </c>
      <c r="T3252">
        <v>0.23</v>
      </c>
      <c r="V3252" t="s">
        <v>7886</v>
      </c>
      <c r="W3252">
        <v>4</v>
      </c>
      <c r="X3252" s="86">
        <v>45706</v>
      </c>
      <c r="Y3252">
        <v>3</v>
      </c>
      <c r="Z3252" s="86">
        <v>45688</v>
      </c>
      <c r="AA3252">
        <v>2</v>
      </c>
      <c r="AB3252">
        <v>3</v>
      </c>
      <c r="AC3252" t="s">
        <v>156</v>
      </c>
    </row>
    <row r="3253" spans="1:29" x14ac:dyDescent="0.2">
      <c r="A3253" t="s">
        <v>17572</v>
      </c>
      <c r="B3253" t="s">
        <v>17573</v>
      </c>
      <c r="C3253" t="s">
        <v>17572</v>
      </c>
      <c r="D3253" t="s">
        <v>84</v>
      </c>
      <c r="E3253" t="s">
        <v>89</v>
      </c>
      <c r="G3253" t="s">
        <v>90</v>
      </c>
      <c r="I3253" t="s">
        <v>118</v>
      </c>
      <c r="L3253">
        <v>6.75</v>
      </c>
      <c r="M3253">
        <v>7.2787719769999999</v>
      </c>
      <c r="N3253">
        <v>7.476</v>
      </c>
      <c r="O3253">
        <v>5.6042064610000004</v>
      </c>
      <c r="P3253">
        <v>3.9790000000000001</v>
      </c>
      <c r="Q3253" s="86">
        <v>45821</v>
      </c>
      <c r="S3253">
        <v>0.3</v>
      </c>
      <c r="W3253">
        <v>4</v>
      </c>
      <c r="X3253" s="86">
        <v>45706</v>
      </c>
      <c r="Y3253">
        <v>3</v>
      </c>
      <c r="Z3253" s="86">
        <v>45688</v>
      </c>
      <c r="AB3253">
        <v>3</v>
      </c>
      <c r="AC3253" t="s">
        <v>156</v>
      </c>
    </row>
    <row r="3254" spans="1:29" x14ac:dyDescent="0.2">
      <c r="A3254" t="s">
        <v>7887</v>
      </c>
      <c r="B3254" t="s">
        <v>7888</v>
      </c>
      <c r="C3254" t="s">
        <v>7887</v>
      </c>
      <c r="D3254" t="s">
        <v>84</v>
      </c>
      <c r="E3254" t="s">
        <v>116</v>
      </c>
      <c r="F3254" t="s">
        <v>117</v>
      </c>
      <c r="G3254" t="s">
        <v>90</v>
      </c>
      <c r="I3254" t="s">
        <v>91</v>
      </c>
      <c r="J3254" t="s">
        <v>5571</v>
      </c>
      <c r="K3254" t="s">
        <v>1811</v>
      </c>
      <c r="L3254">
        <v>16.977</v>
      </c>
      <c r="M3254">
        <v>13.750192370000001</v>
      </c>
      <c r="N3254">
        <v>15.894</v>
      </c>
      <c r="O3254">
        <v>13.244490839999999</v>
      </c>
      <c r="P3254">
        <v>11.397</v>
      </c>
      <c r="Q3254" s="86">
        <v>45821</v>
      </c>
      <c r="S3254">
        <v>0.35</v>
      </c>
      <c r="T3254">
        <v>0.35</v>
      </c>
      <c r="V3254" t="s">
        <v>7889</v>
      </c>
      <c r="W3254">
        <v>5</v>
      </c>
      <c r="X3254" s="86">
        <v>44978</v>
      </c>
      <c r="Y3254">
        <v>5</v>
      </c>
      <c r="Z3254" s="86">
        <v>43958</v>
      </c>
      <c r="AA3254">
        <v>4</v>
      </c>
      <c r="AB3254">
        <v>3</v>
      </c>
      <c r="AC3254" t="s">
        <v>156</v>
      </c>
    </row>
    <row r="3255" spans="1:29" x14ac:dyDescent="0.2">
      <c r="A3255" t="s">
        <v>7890</v>
      </c>
      <c r="B3255" t="s">
        <v>7891</v>
      </c>
      <c r="C3255" t="s">
        <v>7890</v>
      </c>
      <c r="D3255" t="s">
        <v>84</v>
      </c>
      <c r="E3255" t="s">
        <v>116</v>
      </c>
      <c r="G3255" t="s">
        <v>294</v>
      </c>
      <c r="H3255" t="s">
        <v>7892</v>
      </c>
      <c r="L3255">
        <v>39.503</v>
      </c>
      <c r="M3255">
        <v>38.143455549999999</v>
      </c>
      <c r="N3255">
        <v>39.353000000000002</v>
      </c>
      <c r="O3255">
        <v>38.140702599999997</v>
      </c>
      <c r="P3255">
        <v>38.786000000000001</v>
      </c>
      <c r="Q3255" s="86">
        <v>45761</v>
      </c>
      <c r="W3255">
        <v>7</v>
      </c>
      <c r="X3255" s="86">
        <v>45691</v>
      </c>
      <c r="Y3255">
        <v>6</v>
      </c>
      <c r="Z3255" s="86">
        <v>45777</v>
      </c>
      <c r="AB3255">
        <v>4</v>
      </c>
      <c r="AC3255" t="s">
        <v>127</v>
      </c>
    </row>
    <row r="3256" spans="1:29" x14ac:dyDescent="0.2">
      <c r="A3256" t="s">
        <v>16390</v>
      </c>
      <c r="B3256" t="s">
        <v>16391</v>
      </c>
      <c r="C3256" t="s">
        <v>16390</v>
      </c>
      <c r="D3256" t="s">
        <v>84</v>
      </c>
      <c r="E3256" t="s">
        <v>116</v>
      </c>
      <c r="G3256" t="s">
        <v>90</v>
      </c>
      <c r="H3256" t="s">
        <v>16039</v>
      </c>
      <c r="L3256">
        <v>0.77700000000000002</v>
      </c>
      <c r="M3256">
        <v>0.78524817899999999</v>
      </c>
      <c r="N3256">
        <v>0.54400000000000004</v>
      </c>
      <c r="O3256">
        <v>0.28263532400000002</v>
      </c>
      <c r="P3256">
        <v>0.30299999999999999</v>
      </c>
      <c r="Q3256" s="86">
        <v>45821</v>
      </c>
      <c r="S3256">
        <v>0.09</v>
      </c>
      <c r="W3256">
        <v>2</v>
      </c>
      <c r="X3256" s="86">
        <v>45747</v>
      </c>
      <c r="Y3256">
        <v>2</v>
      </c>
      <c r="Z3256" s="86">
        <v>45747</v>
      </c>
      <c r="AB3256">
        <v>2</v>
      </c>
      <c r="AC3256" t="s">
        <v>153</v>
      </c>
    </row>
    <row r="3257" spans="1:29" x14ac:dyDescent="0.2">
      <c r="A3257" t="s">
        <v>7893</v>
      </c>
      <c r="B3257" t="s">
        <v>7894</v>
      </c>
      <c r="C3257" t="s">
        <v>7893</v>
      </c>
      <c r="D3257" t="s">
        <v>84</v>
      </c>
      <c r="E3257" t="s">
        <v>89</v>
      </c>
      <c r="F3257" t="s">
        <v>642</v>
      </c>
      <c r="G3257" t="s">
        <v>90</v>
      </c>
      <c r="I3257" t="s">
        <v>118</v>
      </c>
      <c r="J3257" t="s">
        <v>5571</v>
      </c>
      <c r="K3257" t="s">
        <v>199</v>
      </c>
      <c r="L3257">
        <v>5.4660000000000002</v>
      </c>
      <c r="M3257">
        <v>5.9679338380000004</v>
      </c>
      <c r="N3257">
        <v>6.2279999999999998</v>
      </c>
      <c r="O3257">
        <v>5.1082552149999998</v>
      </c>
      <c r="P3257">
        <v>3.9</v>
      </c>
      <c r="Q3257" s="86">
        <v>45821</v>
      </c>
      <c r="S3257">
        <v>0.15</v>
      </c>
      <c r="T3257">
        <v>0.15</v>
      </c>
      <c r="V3257" t="s">
        <v>7895</v>
      </c>
      <c r="W3257">
        <v>4</v>
      </c>
      <c r="X3257" s="86">
        <v>45707</v>
      </c>
      <c r="Y3257">
        <v>2</v>
      </c>
      <c r="Z3257" s="86">
        <v>45688</v>
      </c>
      <c r="AA3257">
        <v>2</v>
      </c>
      <c r="AB3257">
        <v>2</v>
      </c>
      <c r="AC3257" t="s">
        <v>153</v>
      </c>
    </row>
    <row r="3258" spans="1:29" x14ac:dyDescent="0.2">
      <c r="A3258" t="s">
        <v>7896</v>
      </c>
      <c r="B3258" t="s">
        <v>7897</v>
      </c>
      <c r="C3258" t="s">
        <v>7896</v>
      </c>
      <c r="D3258" t="s">
        <v>84</v>
      </c>
      <c r="E3258" t="s">
        <v>89</v>
      </c>
      <c r="F3258" t="s">
        <v>642</v>
      </c>
      <c r="G3258" t="s">
        <v>90</v>
      </c>
      <c r="I3258" t="s">
        <v>118</v>
      </c>
      <c r="J3258" t="s">
        <v>5571</v>
      </c>
      <c r="K3258" t="s">
        <v>1022</v>
      </c>
      <c r="L3258">
        <v>22.052</v>
      </c>
      <c r="M3258">
        <v>21.81765141</v>
      </c>
      <c r="N3258">
        <v>19.533000000000001</v>
      </c>
      <c r="O3258">
        <v>17.209690689999999</v>
      </c>
      <c r="P3258">
        <v>13.428000000000001</v>
      </c>
      <c r="Q3258" s="86">
        <v>45821</v>
      </c>
      <c r="S3258">
        <v>0.65</v>
      </c>
      <c r="T3258">
        <v>0.5</v>
      </c>
      <c r="W3258">
        <v>7</v>
      </c>
      <c r="X3258" s="86">
        <v>45692</v>
      </c>
      <c r="Y3258">
        <v>5</v>
      </c>
      <c r="Z3258" s="86">
        <v>45565</v>
      </c>
      <c r="AA3258">
        <v>4</v>
      </c>
      <c r="AB3258">
        <v>3</v>
      </c>
      <c r="AC3258" t="s">
        <v>156</v>
      </c>
    </row>
    <row r="3259" spans="1:29" x14ac:dyDescent="0.2">
      <c r="A3259" t="s">
        <v>7898</v>
      </c>
      <c r="B3259" t="s">
        <v>7899</v>
      </c>
      <c r="C3259" t="s">
        <v>7898</v>
      </c>
      <c r="D3259" t="s">
        <v>84</v>
      </c>
      <c r="E3259" t="s">
        <v>89</v>
      </c>
      <c r="G3259" t="s">
        <v>90</v>
      </c>
      <c r="M3259">
        <v>3.6636233859999998</v>
      </c>
      <c r="N3259">
        <v>9.8819999999999997</v>
      </c>
      <c r="O3259">
        <v>1.814458664</v>
      </c>
      <c r="P3259">
        <v>7.77</v>
      </c>
      <c r="Q3259" s="86">
        <v>45434</v>
      </c>
      <c r="W3259">
        <v>3</v>
      </c>
      <c r="X3259" s="86">
        <v>45736</v>
      </c>
      <c r="Y3259">
        <v>2</v>
      </c>
      <c r="Z3259" s="86">
        <v>45736</v>
      </c>
      <c r="AB3259">
        <v>2</v>
      </c>
      <c r="AC3259" t="s">
        <v>153</v>
      </c>
    </row>
    <row r="3260" spans="1:29" x14ac:dyDescent="0.2">
      <c r="A3260" t="s">
        <v>7900</v>
      </c>
      <c r="B3260" t="s">
        <v>7901</v>
      </c>
      <c r="C3260" t="s">
        <v>7900</v>
      </c>
      <c r="D3260" t="s">
        <v>84</v>
      </c>
      <c r="E3260" t="s">
        <v>89</v>
      </c>
      <c r="F3260" t="s">
        <v>642</v>
      </c>
      <c r="G3260" t="s">
        <v>90</v>
      </c>
      <c r="I3260" t="s">
        <v>341</v>
      </c>
      <c r="J3260" t="s">
        <v>5571</v>
      </c>
      <c r="K3260" t="s">
        <v>2652</v>
      </c>
      <c r="L3260">
        <v>14.141</v>
      </c>
      <c r="M3260">
        <v>13.285263499999999</v>
      </c>
      <c r="N3260">
        <v>13.922000000000001</v>
      </c>
      <c r="O3260">
        <v>10.499511119999999</v>
      </c>
      <c r="P3260">
        <v>9.6660000000000004</v>
      </c>
      <c r="Q3260" s="86">
        <v>45821</v>
      </c>
      <c r="R3260">
        <v>5</v>
      </c>
      <c r="S3260">
        <v>1.99</v>
      </c>
      <c r="T3260">
        <v>1.5</v>
      </c>
      <c r="V3260" t="s">
        <v>7902</v>
      </c>
      <c r="W3260">
        <v>6</v>
      </c>
      <c r="X3260" s="86">
        <v>45706</v>
      </c>
      <c r="Y3260">
        <v>4</v>
      </c>
      <c r="Z3260" s="86">
        <v>45000</v>
      </c>
      <c r="AA3260">
        <v>3</v>
      </c>
      <c r="AB3260">
        <v>3</v>
      </c>
      <c r="AC3260" t="s">
        <v>156</v>
      </c>
    </row>
    <row r="3261" spans="1:29" x14ac:dyDescent="0.2">
      <c r="A3261" t="s">
        <v>7903</v>
      </c>
      <c r="B3261" t="s">
        <v>7904</v>
      </c>
      <c r="C3261" t="s">
        <v>7903</v>
      </c>
      <c r="D3261" t="s">
        <v>84</v>
      </c>
      <c r="E3261" t="s">
        <v>89</v>
      </c>
      <c r="F3261" t="s">
        <v>642</v>
      </c>
      <c r="G3261" t="s">
        <v>90</v>
      </c>
      <c r="I3261" t="s">
        <v>341</v>
      </c>
      <c r="J3261" t="s">
        <v>5571</v>
      </c>
      <c r="K3261" t="s">
        <v>2652</v>
      </c>
      <c r="L3261">
        <v>13.733000000000001</v>
      </c>
      <c r="M3261">
        <v>10.815322719999999</v>
      </c>
      <c r="N3261">
        <v>13.393000000000001</v>
      </c>
      <c r="O3261">
        <v>9.2525519260000006</v>
      </c>
      <c r="P3261">
        <v>8.9239999999999995</v>
      </c>
      <c r="Q3261" s="86">
        <v>45821</v>
      </c>
      <c r="R3261">
        <v>5</v>
      </c>
      <c r="S3261">
        <v>1.81</v>
      </c>
      <c r="T3261">
        <v>1.5</v>
      </c>
      <c r="V3261" t="s">
        <v>7905</v>
      </c>
      <c r="W3261">
        <v>5</v>
      </c>
      <c r="X3261" s="86">
        <v>45706</v>
      </c>
      <c r="Y3261">
        <v>4</v>
      </c>
      <c r="Z3261" s="86">
        <v>45000</v>
      </c>
      <c r="AA3261">
        <v>3</v>
      </c>
      <c r="AB3261">
        <v>3</v>
      </c>
      <c r="AC3261" t="s">
        <v>156</v>
      </c>
    </row>
    <row r="3262" spans="1:29" x14ac:dyDescent="0.2">
      <c r="A3262" t="s">
        <v>7906</v>
      </c>
      <c r="B3262" t="s">
        <v>7907</v>
      </c>
      <c r="C3262" t="s">
        <v>7906</v>
      </c>
      <c r="D3262" t="s">
        <v>84</v>
      </c>
      <c r="E3262" t="s">
        <v>89</v>
      </c>
      <c r="G3262" t="s">
        <v>90</v>
      </c>
      <c r="I3262" t="s">
        <v>91</v>
      </c>
      <c r="J3262" t="s">
        <v>5571</v>
      </c>
      <c r="L3262">
        <v>16.286000000000001</v>
      </c>
      <c r="M3262">
        <v>12.723587</v>
      </c>
      <c r="N3262">
        <v>17.353000000000002</v>
      </c>
      <c r="O3262">
        <v>10.392874320000001</v>
      </c>
      <c r="P3262">
        <v>10.432</v>
      </c>
      <c r="Q3262" s="86">
        <v>45821</v>
      </c>
      <c r="S3262">
        <v>0.17</v>
      </c>
      <c r="W3262">
        <v>6</v>
      </c>
      <c r="X3262" s="86">
        <v>45716</v>
      </c>
      <c r="Y3262">
        <v>4</v>
      </c>
      <c r="Z3262" s="86">
        <v>45716</v>
      </c>
      <c r="AA3262">
        <v>3</v>
      </c>
      <c r="AB3262">
        <v>3</v>
      </c>
      <c r="AC3262" t="s">
        <v>156</v>
      </c>
    </row>
    <row r="3263" spans="1:29" x14ac:dyDescent="0.2">
      <c r="A3263" t="s">
        <v>7908</v>
      </c>
      <c r="B3263" t="s">
        <v>7909</v>
      </c>
      <c r="C3263" t="s">
        <v>7908</v>
      </c>
      <c r="D3263" t="s">
        <v>84</v>
      </c>
      <c r="E3263" t="s">
        <v>89</v>
      </c>
      <c r="G3263" t="s">
        <v>90</v>
      </c>
      <c r="I3263" t="s">
        <v>91</v>
      </c>
      <c r="O3263">
        <v>11.229621740000001</v>
      </c>
      <c r="P3263">
        <v>10.827999999999999</v>
      </c>
      <c r="Q3263" s="86">
        <v>45154</v>
      </c>
      <c r="W3263">
        <v>5</v>
      </c>
      <c r="X3263" s="86">
        <v>45716</v>
      </c>
      <c r="Y3263">
        <v>3</v>
      </c>
      <c r="Z3263" s="86">
        <v>45716</v>
      </c>
      <c r="AA3263">
        <v>3</v>
      </c>
      <c r="AB3263">
        <v>3</v>
      </c>
      <c r="AC3263" t="s">
        <v>156</v>
      </c>
    </row>
    <row r="3264" spans="1:29" x14ac:dyDescent="0.2">
      <c r="A3264" t="s">
        <v>7910</v>
      </c>
      <c r="B3264" t="s">
        <v>7911</v>
      </c>
      <c r="C3264" t="s">
        <v>7910</v>
      </c>
      <c r="D3264" t="s">
        <v>84</v>
      </c>
      <c r="E3264" t="s">
        <v>116</v>
      </c>
      <c r="F3264" t="s">
        <v>117</v>
      </c>
      <c r="G3264" t="s">
        <v>90</v>
      </c>
      <c r="I3264" t="s">
        <v>118</v>
      </c>
      <c r="J3264" t="s">
        <v>5571</v>
      </c>
      <c r="K3264" t="s">
        <v>688</v>
      </c>
      <c r="L3264">
        <v>23.602</v>
      </c>
      <c r="M3264">
        <v>23.145100859999999</v>
      </c>
      <c r="N3264">
        <v>25.216999999999999</v>
      </c>
      <c r="O3264">
        <v>22.301585429999999</v>
      </c>
      <c r="P3264">
        <v>14.839</v>
      </c>
      <c r="Q3264" s="86">
        <v>45821</v>
      </c>
      <c r="S3264">
        <v>0.4</v>
      </c>
      <c r="T3264">
        <v>0.4</v>
      </c>
      <c r="V3264" t="s">
        <v>7912</v>
      </c>
      <c r="W3264">
        <v>7</v>
      </c>
      <c r="X3264" s="86">
        <v>45747</v>
      </c>
      <c r="Y3264">
        <v>5</v>
      </c>
      <c r="Z3264" s="86">
        <v>45747</v>
      </c>
      <c r="AA3264">
        <v>4</v>
      </c>
      <c r="AB3264">
        <v>3</v>
      </c>
      <c r="AC3264" t="s">
        <v>156</v>
      </c>
    </row>
    <row r="3265" spans="1:29" x14ac:dyDescent="0.2">
      <c r="A3265" t="s">
        <v>7913</v>
      </c>
      <c r="B3265" t="s">
        <v>7914</v>
      </c>
      <c r="C3265" t="s">
        <v>7913</v>
      </c>
      <c r="D3265" t="s">
        <v>84</v>
      </c>
      <c r="E3265" t="s">
        <v>89</v>
      </c>
      <c r="G3265" t="s">
        <v>90</v>
      </c>
      <c r="I3265" t="s">
        <v>91</v>
      </c>
      <c r="L3265">
        <v>20.533000000000001</v>
      </c>
      <c r="M3265">
        <v>14.42536114</v>
      </c>
      <c r="N3265">
        <v>20.606999999999999</v>
      </c>
      <c r="O3265">
        <v>11.774783859999999</v>
      </c>
      <c r="P3265">
        <v>11.688000000000001</v>
      </c>
      <c r="Q3265" s="86">
        <v>45821</v>
      </c>
      <c r="S3265">
        <v>0.14000000000000001</v>
      </c>
      <c r="W3265">
        <v>6</v>
      </c>
      <c r="X3265" s="86">
        <v>45747</v>
      </c>
      <c r="Y3265">
        <v>4</v>
      </c>
      <c r="Z3265" s="86">
        <v>45747</v>
      </c>
      <c r="AB3265">
        <v>3</v>
      </c>
      <c r="AC3265" t="s">
        <v>156</v>
      </c>
    </row>
    <row r="3266" spans="1:29" x14ac:dyDescent="0.2">
      <c r="A3266" t="s">
        <v>7915</v>
      </c>
      <c r="B3266" t="s">
        <v>7916</v>
      </c>
      <c r="C3266" t="s">
        <v>7915</v>
      </c>
      <c r="D3266" t="s">
        <v>84</v>
      </c>
      <c r="E3266" t="s">
        <v>89</v>
      </c>
      <c r="G3266" t="s">
        <v>90</v>
      </c>
      <c r="I3266" t="s">
        <v>91</v>
      </c>
      <c r="J3266" t="s">
        <v>5571</v>
      </c>
      <c r="L3266">
        <v>29.523</v>
      </c>
      <c r="M3266">
        <v>26.384302309999999</v>
      </c>
      <c r="N3266">
        <v>31.559000000000001</v>
      </c>
      <c r="O3266">
        <v>25.711056110000001</v>
      </c>
      <c r="P3266">
        <v>34.573999999999998</v>
      </c>
      <c r="Q3266" s="86">
        <v>45434</v>
      </c>
      <c r="S3266">
        <v>1.2</v>
      </c>
      <c r="T3266">
        <v>1</v>
      </c>
      <c r="V3266" t="s">
        <v>7917</v>
      </c>
      <c r="W3266">
        <v>7</v>
      </c>
      <c r="X3266" s="86">
        <v>45331</v>
      </c>
      <c r="Y3266">
        <v>5</v>
      </c>
      <c r="Z3266" s="86">
        <v>45291</v>
      </c>
      <c r="AA3266">
        <v>4</v>
      </c>
      <c r="AB3266">
        <v>3</v>
      </c>
      <c r="AC3266" t="s">
        <v>156</v>
      </c>
    </row>
    <row r="3267" spans="1:29" x14ac:dyDescent="0.2">
      <c r="A3267" t="s">
        <v>7918</v>
      </c>
      <c r="B3267" t="s">
        <v>7919</v>
      </c>
      <c r="C3267" t="s">
        <v>7918</v>
      </c>
      <c r="D3267" t="s">
        <v>84</v>
      </c>
      <c r="E3267" t="s">
        <v>116</v>
      </c>
      <c r="G3267" t="s">
        <v>90</v>
      </c>
      <c r="I3267" t="s">
        <v>91</v>
      </c>
      <c r="J3267" t="s">
        <v>5571</v>
      </c>
      <c r="L3267">
        <v>13.871</v>
      </c>
      <c r="M3267">
        <v>8.1871979380000006</v>
      </c>
      <c r="N3267">
        <v>15.337</v>
      </c>
      <c r="O3267">
        <v>7.549261381</v>
      </c>
      <c r="P3267">
        <v>12.728</v>
      </c>
      <c r="Q3267" s="86">
        <v>45821</v>
      </c>
      <c r="S3267">
        <v>0.1</v>
      </c>
      <c r="T3267">
        <v>0.1</v>
      </c>
      <c r="V3267" t="s">
        <v>7920</v>
      </c>
      <c r="W3267">
        <v>4</v>
      </c>
      <c r="X3267" s="86">
        <v>45747</v>
      </c>
      <c r="Y3267">
        <v>3</v>
      </c>
      <c r="Z3267" s="86">
        <v>45747</v>
      </c>
      <c r="AA3267">
        <v>3</v>
      </c>
      <c r="AB3267">
        <v>3</v>
      </c>
      <c r="AC3267" t="s">
        <v>156</v>
      </c>
    </row>
    <row r="3268" spans="1:29" x14ac:dyDescent="0.2">
      <c r="A3268" t="s">
        <v>7921</v>
      </c>
      <c r="B3268" t="s">
        <v>7922</v>
      </c>
      <c r="C3268" t="s">
        <v>7921</v>
      </c>
      <c r="D3268" t="s">
        <v>84</v>
      </c>
      <c r="E3268" t="s">
        <v>116</v>
      </c>
      <c r="G3268" t="s">
        <v>90</v>
      </c>
      <c r="H3268" t="s">
        <v>196</v>
      </c>
      <c r="L3268">
        <v>13.276</v>
      </c>
      <c r="M3268">
        <v>8.1526844100000009</v>
      </c>
      <c r="N3268">
        <v>14.401999999999999</v>
      </c>
      <c r="O3268">
        <v>8.4426105719999995</v>
      </c>
      <c r="P3268">
        <v>12.69</v>
      </c>
      <c r="Q3268" s="86">
        <v>45821</v>
      </c>
      <c r="W3268">
        <v>4</v>
      </c>
      <c r="X3268" s="86">
        <v>45626</v>
      </c>
      <c r="Y3268">
        <v>3</v>
      </c>
      <c r="Z3268" s="86">
        <v>45747</v>
      </c>
      <c r="AB3268">
        <v>2</v>
      </c>
      <c r="AC3268" t="s">
        <v>153</v>
      </c>
    </row>
    <row r="3269" spans="1:29" x14ac:dyDescent="0.2">
      <c r="A3269" t="s">
        <v>7923</v>
      </c>
      <c r="B3269" t="s">
        <v>7924</v>
      </c>
      <c r="C3269" t="s">
        <v>7923</v>
      </c>
      <c r="D3269" t="s">
        <v>84</v>
      </c>
      <c r="E3269" t="s">
        <v>116</v>
      </c>
      <c r="F3269" t="s">
        <v>117</v>
      </c>
      <c r="G3269" t="s">
        <v>90</v>
      </c>
      <c r="I3269" t="s">
        <v>91</v>
      </c>
      <c r="J3269" t="s">
        <v>5571</v>
      </c>
      <c r="K3269" t="s">
        <v>688</v>
      </c>
      <c r="L3269">
        <v>16.605</v>
      </c>
      <c r="M3269">
        <v>10.6430916</v>
      </c>
      <c r="N3269">
        <v>16.649000000000001</v>
      </c>
      <c r="O3269">
        <v>8.0713439480000009</v>
      </c>
      <c r="P3269">
        <v>12.672000000000001</v>
      </c>
      <c r="Q3269" s="86">
        <v>45821</v>
      </c>
      <c r="S3269">
        <v>0.35</v>
      </c>
      <c r="T3269">
        <v>0.35</v>
      </c>
      <c r="V3269" t="s">
        <v>7925</v>
      </c>
      <c r="W3269">
        <v>5</v>
      </c>
      <c r="X3269" s="86">
        <v>45747</v>
      </c>
      <c r="Y3269">
        <v>4</v>
      </c>
      <c r="Z3269" s="86">
        <v>45747</v>
      </c>
      <c r="AA3269">
        <v>3</v>
      </c>
      <c r="AB3269">
        <v>3</v>
      </c>
      <c r="AC3269" t="s">
        <v>156</v>
      </c>
    </row>
    <row r="3270" spans="1:29" x14ac:dyDescent="0.2">
      <c r="A3270" t="s">
        <v>7926</v>
      </c>
      <c r="B3270" t="s">
        <v>7927</v>
      </c>
      <c r="C3270" t="s">
        <v>7926</v>
      </c>
      <c r="D3270" t="s">
        <v>84</v>
      </c>
      <c r="E3270" t="s">
        <v>89</v>
      </c>
      <c r="G3270" t="s">
        <v>90</v>
      </c>
      <c r="L3270">
        <v>6.2919999999999998</v>
      </c>
      <c r="M3270">
        <v>6.8709817519999996</v>
      </c>
      <c r="N3270">
        <v>7.6139999999999999</v>
      </c>
      <c r="O3270">
        <v>6.2949964830000003</v>
      </c>
      <c r="P3270">
        <v>5.2370000000000001</v>
      </c>
      <c r="Q3270" s="86">
        <v>45821</v>
      </c>
      <c r="W3270">
        <v>4</v>
      </c>
      <c r="X3270" s="86">
        <v>45702</v>
      </c>
      <c r="Y3270">
        <v>2</v>
      </c>
      <c r="Z3270" s="86">
        <v>43220</v>
      </c>
      <c r="AB3270">
        <v>2</v>
      </c>
      <c r="AC3270" t="s">
        <v>153</v>
      </c>
    </row>
    <row r="3271" spans="1:29" x14ac:dyDescent="0.2">
      <c r="A3271" t="s">
        <v>7928</v>
      </c>
      <c r="B3271" t="s">
        <v>7929</v>
      </c>
      <c r="C3271" t="s">
        <v>7928</v>
      </c>
      <c r="D3271" t="s">
        <v>84</v>
      </c>
      <c r="E3271" t="s">
        <v>116</v>
      </c>
      <c r="G3271" t="s">
        <v>90</v>
      </c>
      <c r="L3271">
        <v>22.015999999999998</v>
      </c>
      <c r="M3271">
        <v>21.590346749999998</v>
      </c>
      <c r="N3271">
        <v>23.027999999999999</v>
      </c>
      <c r="O3271">
        <v>17.602115600000001</v>
      </c>
      <c r="P3271">
        <v>18.518000000000001</v>
      </c>
      <c r="Q3271" s="86">
        <v>45821</v>
      </c>
      <c r="W3271">
        <v>6</v>
      </c>
      <c r="X3271" s="86">
        <v>45644</v>
      </c>
      <c r="Y3271">
        <v>5</v>
      </c>
      <c r="Z3271" s="86">
        <v>45509</v>
      </c>
      <c r="AB3271">
        <v>3</v>
      </c>
      <c r="AC3271" t="s">
        <v>156</v>
      </c>
    </row>
    <row r="3272" spans="1:29" x14ac:dyDescent="0.2">
      <c r="A3272" t="s">
        <v>7930</v>
      </c>
      <c r="B3272" t="s">
        <v>7931</v>
      </c>
      <c r="C3272" t="s">
        <v>7930</v>
      </c>
      <c r="D3272" t="s">
        <v>84</v>
      </c>
      <c r="F3272" t="s">
        <v>642</v>
      </c>
      <c r="G3272" t="s">
        <v>90</v>
      </c>
      <c r="K3272" t="s">
        <v>7932</v>
      </c>
      <c r="N3272">
        <v>24.122</v>
      </c>
      <c r="O3272">
        <v>11.106679120000001</v>
      </c>
      <c r="P3272">
        <v>12.662000000000001</v>
      </c>
      <c r="Q3272" s="86">
        <v>45434</v>
      </c>
      <c r="R3272">
        <v>5</v>
      </c>
      <c r="S3272">
        <v>2.39</v>
      </c>
      <c r="AB3272">
        <v>4</v>
      </c>
      <c r="AC3272" t="s">
        <v>127</v>
      </c>
    </row>
    <row r="3273" spans="1:29" x14ac:dyDescent="0.2">
      <c r="A3273" t="s">
        <v>7933</v>
      </c>
      <c r="B3273" t="s">
        <v>7934</v>
      </c>
      <c r="C3273" t="s">
        <v>7933</v>
      </c>
      <c r="D3273" t="s">
        <v>84</v>
      </c>
      <c r="E3273" t="s">
        <v>89</v>
      </c>
      <c r="F3273" t="s">
        <v>642</v>
      </c>
      <c r="G3273" t="s">
        <v>90</v>
      </c>
      <c r="I3273" t="s">
        <v>91</v>
      </c>
      <c r="J3273" t="s">
        <v>5571</v>
      </c>
      <c r="K3273" t="s">
        <v>7932</v>
      </c>
      <c r="L3273">
        <v>23.08</v>
      </c>
      <c r="M3273">
        <v>16.593255490000001</v>
      </c>
      <c r="N3273">
        <v>21.244</v>
      </c>
      <c r="O3273">
        <v>15.83923145</v>
      </c>
      <c r="P3273">
        <v>22.018000000000001</v>
      </c>
      <c r="Q3273" s="86">
        <v>45821</v>
      </c>
      <c r="R3273">
        <v>5</v>
      </c>
      <c r="S3273">
        <v>2.4300000000000002</v>
      </c>
      <c r="T3273">
        <v>1.75</v>
      </c>
      <c r="V3273" t="s">
        <v>7935</v>
      </c>
      <c r="W3273">
        <v>6</v>
      </c>
      <c r="X3273" s="86">
        <v>44977</v>
      </c>
      <c r="AA3273">
        <v>3</v>
      </c>
      <c r="AB3273">
        <v>4</v>
      </c>
      <c r="AC3273" t="s">
        <v>127</v>
      </c>
    </row>
    <row r="3274" spans="1:29" x14ac:dyDescent="0.2">
      <c r="A3274" t="s">
        <v>7936</v>
      </c>
      <c r="B3274" t="s">
        <v>7937</v>
      </c>
      <c r="C3274" t="s">
        <v>7936</v>
      </c>
      <c r="D3274" t="s">
        <v>84</v>
      </c>
      <c r="E3274" t="s">
        <v>116</v>
      </c>
      <c r="G3274" t="s">
        <v>90</v>
      </c>
      <c r="L3274">
        <v>0.73399999999999999</v>
      </c>
      <c r="M3274">
        <v>0.72720004100000002</v>
      </c>
      <c r="N3274">
        <v>0.59199999999999997</v>
      </c>
      <c r="O3274">
        <v>0.24501371699999999</v>
      </c>
      <c r="P3274">
        <v>0.221</v>
      </c>
      <c r="Q3274" s="86">
        <v>45761</v>
      </c>
      <c r="S3274">
        <v>7.0000000000000007E-2</v>
      </c>
      <c r="W3274">
        <v>1</v>
      </c>
      <c r="X3274" s="86">
        <v>45684</v>
      </c>
      <c r="Y3274">
        <v>1</v>
      </c>
      <c r="Z3274" s="86">
        <v>45747</v>
      </c>
      <c r="AB3274">
        <v>1</v>
      </c>
      <c r="AC3274" t="s">
        <v>124</v>
      </c>
    </row>
    <row r="3275" spans="1:29" x14ac:dyDescent="0.2">
      <c r="A3275" t="s">
        <v>7938</v>
      </c>
      <c r="B3275" t="s">
        <v>7939</v>
      </c>
      <c r="C3275" t="s">
        <v>7938</v>
      </c>
      <c r="D3275" t="s">
        <v>84</v>
      </c>
      <c r="E3275" t="s">
        <v>89</v>
      </c>
      <c r="G3275" t="s">
        <v>90</v>
      </c>
      <c r="I3275" t="s">
        <v>91</v>
      </c>
      <c r="J3275" t="s">
        <v>5571</v>
      </c>
      <c r="L3275">
        <v>8.2530000000000001</v>
      </c>
      <c r="M3275">
        <v>5.8583353919999999</v>
      </c>
      <c r="N3275">
        <v>6.6950000000000003</v>
      </c>
      <c r="O3275">
        <v>6.4590636039999998</v>
      </c>
      <c r="P3275">
        <v>7.0510000000000002</v>
      </c>
      <c r="Q3275" s="86">
        <v>45474</v>
      </c>
      <c r="S3275">
        <v>1.04</v>
      </c>
      <c r="T3275">
        <v>0.85</v>
      </c>
      <c r="W3275">
        <v>4</v>
      </c>
      <c r="X3275" s="86">
        <v>45570</v>
      </c>
      <c r="Y3275">
        <v>3</v>
      </c>
      <c r="Z3275" s="86">
        <v>45570</v>
      </c>
      <c r="AA3275">
        <v>2</v>
      </c>
      <c r="AB3275">
        <v>3</v>
      </c>
      <c r="AC3275" t="s">
        <v>156</v>
      </c>
    </row>
    <row r="3276" spans="1:29" x14ac:dyDescent="0.2">
      <c r="A3276" t="s">
        <v>7940</v>
      </c>
      <c r="B3276" t="s">
        <v>7941</v>
      </c>
      <c r="C3276" t="s">
        <v>7940</v>
      </c>
      <c r="D3276" t="s">
        <v>84</v>
      </c>
      <c r="E3276" t="s">
        <v>89</v>
      </c>
      <c r="G3276" t="s">
        <v>90</v>
      </c>
      <c r="I3276" t="s">
        <v>91</v>
      </c>
      <c r="J3276" t="s">
        <v>5571</v>
      </c>
      <c r="L3276">
        <v>8.25</v>
      </c>
      <c r="M3276">
        <v>5.8576901550000002</v>
      </c>
      <c r="N3276">
        <v>6.6950000000000003</v>
      </c>
      <c r="O3276">
        <v>6.4539187699999996</v>
      </c>
      <c r="P3276">
        <v>7.0469999999999997</v>
      </c>
      <c r="Q3276" s="86">
        <v>45474</v>
      </c>
      <c r="S3276">
        <v>0.62</v>
      </c>
      <c r="T3276">
        <v>0.43</v>
      </c>
      <c r="W3276">
        <v>4</v>
      </c>
      <c r="X3276" s="86">
        <v>45570</v>
      </c>
      <c r="Y3276">
        <v>3</v>
      </c>
      <c r="Z3276" s="86">
        <v>45570</v>
      </c>
      <c r="AA3276">
        <v>2</v>
      </c>
      <c r="AB3276">
        <v>3</v>
      </c>
      <c r="AC3276" t="s">
        <v>156</v>
      </c>
    </row>
    <row r="3277" spans="1:29" x14ac:dyDescent="0.2">
      <c r="A3277" t="s">
        <v>7942</v>
      </c>
      <c r="B3277" t="s">
        <v>7943</v>
      </c>
      <c r="C3277" t="s">
        <v>7942</v>
      </c>
      <c r="D3277" t="s">
        <v>84</v>
      </c>
      <c r="E3277" t="s">
        <v>89</v>
      </c>
      <c r="G3277" t="s">
        <v>90</v>
      </c>
      <c r="I3277" t="s">
        <v>91</v>
      </c>
      <c r="J3277" t="s">
        <v>5571</v>
      </c>
      <c r="L3277">
        <v>8.2520000000000007</v>
      </c>
      <c r="M3277">
        <v>5.8552529819999997</v>
      </c>
      <c r="N3277">
        <v>6.6920000000000002</v>
      </c>
      <c r="O3277">
        <v>6.4556318399999997</v>
      </c>
      <c r="P3277">
        <v>7.0510000000000002</v>
      </c>
      <c r="Q3277" s="86">
        <v>45474</v>
      </c>
      <c r="S3277">
        <v>1.04</v>
      </c>
      <c r="T3277">
        <v>0.85</v>
      </c>
      <c r="V3277" t="s">
        <v>7944</v>
      </c>
      <c r="W3277">
        <v>4</v>
      </c>
      <c r="X3277" s="86">
        <v>45570</v>
      </c>
      <c r="Y3277">
        <v>3</v>
      </c>
      <c r="Z3277" s="86">
        <v>45570</v>
      </c>
      <c r="AA3277">
        <v>2</v>
      </c>
      <c r="AB3277">
        <v>3</v>
      </c>
      <c r="AC3277" t="s">
        <v>156</v>
      </c>
    </row>
    <row r="3278" spans="1:29" x14ac:dyDescent="0.2">
      <c r="A3278" t="s">
        <v>7945</v>
      </c>
      <c r="B3278" t="s">
        <v>7946</v>
      </c>
      <c r="C3278" t="s">
        <v>7945</v>
      </c>
      <c r="D3278" t="s">
        <v>84</v>
      </c>
      <c r="E3278" t="s">
        <v>116</v>
      </c>
      <c r="G3278" t="s">
        <v>90</v>
      </c>
      <c r="H3278" t="s">
        <v>2245</v>
      </c>
      <c r="L3278">
        <v>14.532999999999999</v>
      </c>
      <c r="M3278">
        <v>13.480773470000001</v>
      </c>
      <c r="N3278">
        <v>14.509</v>
      </c>
      <c r="O3278">
        <v>10.328378150000001</v>
      </c>
      <c r="P3278">
        <v>11.262</v>
      </c>
      <c r="Q3278" s="86">
        <v>45821</v>
      </c>
      <c r="S3278">
        <v>0.09</v>
      </c>
      <c r="W3278">
        <v>6</v>
      </c>
      <c r="X3278" s="86">
        <v>45544</v>
      </c>
      <c r="Y3278">
        <v>4</v>
      </c>
      <c r="Z3278" s="86">
        <v>45708</v>
      </c>
      <c r="AB3278">
        <v>3</v>
      </c>
      <c r="AC3278" t="s">
        <v>156</v>
      </c>
    </row>
    <row r="3279" spans="1:29" x14ac:dyDescent="0.2">
      <c r="A3279" t="s">
        <v>7947</v>
      </c>
      <c r="B3279" t="s">
        <v>7948</v>
      </c>
      <c r="C3279" t="s">
        <v>7947</v>
      </c>
      <c r="D3279" t="s">
        <v>84</v>
      </c>
      <c r="E3279" t="s">
        <v>116</v>
      </c>
      <c r="G3279" t="s">
        <v>90</v>
      </c>
      <c r="L3279">
        <v>25.763000000000002</v>
      </c>
      <c r="M3279">
        <v>21.22774231</v>
      </c>
      <c r="N3279">
        <v>26.561</v>
      </c>
      <c r="O3279">
        <v>17.96115752</v>
      </c>
      <c r="P3279">
        <v>21.631</v>
      </c>
      <c r="Q3279" s="86">
        <v>45821</v>
      </c>
      <c r="S3279">
        <v>0.35</v>
      </c>
      <c r="T3279">
        <v>0.35</v>
      </c>
      <c r="W3279">
        <v>6</v>
      </c>
      <c r="X3279" s="86">
        <v>45708</v>
      </c>
      <c r="Y3279">
        <v>5</v>
      </c>
      <c r="Z3279" s="86">
        <v>45708</v>
      </c>
      <c r="AB3279">
        <v>3</v>
      </c>
      <c r="AC3279" t="s">
        <v>156</v>
      </c>
    </row>
    <row r="3280" spans="1:29" x14ac:dyDescent="0.2">
      <c r="A3280" t="s">
        <v>7949</v>
      </c>
      <c r="B3280" t="s">
        <v>7950</v>
      </c>
      <c r="C3280" t="s">
        <v>7949</v>
      </c>
      <c r="D3280" t="s">
        <v>84</v>
      </c>
      <c r="E3280" t="s">
        <v>89</v>
      </c>
      <c r="G3280" t="s">
        <v>90</v>
      </c>
      <c r="H3280" t="s">
        <v>1740</v>
      </c>
      <c r="I3280" t="s">
        <v>91</v>
      </c>
      <c r="L3280">
        <v>5.0609999999999999</v>
      </c>
      <c r="M3280">
        <v>5.4889522270000004</v>
      </c>
      <c r="N3280">
        <v>5.7069999999999999</v>
      </c>
      <c r="O3280">
        <v>4.6071113490000002</v>
      </c>
      <c r="P3280">
        <v>3.5630000000000002</v>
      </c>
      <c r="Q3280" s="86">
        <v>45821</v>
      </c>
      <c r="S3280">
        <v>7.0000000000000007E-2</v>
      </c>
      <c r="W3280">
        <v>4</v>
      </c>
      <c r="X3280" s="86">
        <v>45789</v>
      </c>
      <c r="Y3280">
        <v>2</v>
      </c>
      <c r="Z3280" s="86">
        <v>44897</v>
      </c>
      <c r="AB3280">
        <v>2</v>
      </c>
      <c r="AC3280" t="s">
        <v>153</v>
      </c>
    </row>
    <row r="3281" spans="1:29" x14ac:dyDescent="0.2">
      <c r="A3281" t="s">
        <v>7951</v>
      </c>
      <c r="B3281" t="s">
        <v>7952</v>
      </c>
      <c r="C3281" t="s">
        <v>7951</v>
      </c>
      <c r="D3281" t="s">
        <v>84</v>
      </c>
      <c r="E3281" t="s">
        <v>89</v>
      </c>
      <c r="G3281" t="s">
        <v>90</v>
      </c>
      <c r="H3281" t="s">
        <v>1740</v>
      </c>
      <c r="I3281" t="s">
        <v>91</v>
      </c>
      <c r="L3281">
        <v>5.0549999999999997</v>
      </c>
      <c r="M3281">
        <v>5.4827933160000004</v>
      </c>
      <c r="N3281">
        <v>5.6980000000000004</v>
      </c>
      <c r="O3281">
        <v>4.5938476970000002</v>
      </c>
      <c r="P3281">
        <v>3.552</v>
      </c>
      <c r="Q3281" s="86">
        <v>45821</v>
      </c>
      <c r="S3281">
        <v>7.0000000000000007E-2</v>
      </c>
      <c r="W3281">
        <v>4</v>
      </c>
      <c r="X3281" s="86">
        <v>45789</v>
      </c>
      <c r="Y3281">
        <v>2</v>
      </c>
      <c r="Z3281" s="86">
        <v>44897</v>
      </c>
      <c r="AB3281">
        <v>2</v>
      </c>
      <c r="AC3281" t="s">
        <v>153</v>
      </c>
    </row>
    <row r="3282" spans="1:29" x14ac:dyDescent="0.2">
      <c r="A3282" t="s">
        <v>7953</v>
      </c>
      <c r="B3282" t="s">
        <v>7954</v>
      </c>
      <c r="C3282" t="s">
        <v>7953</v>
      </c>
      <c r="D3282" t="s">
        <v>84</v>
      </c>
      <c r="E3282" t="s">
        <v>89</v>
      </c>
      <c r="G3282" t="s">
        <v>90</v>
      </c>
      <c r="H3282" t="s">
        <v>1740</v>
      </c>
      <c r="I3282" t="s">
        <v>91</v>
      </c>
      <c r="M3282">
        <v>5.3232020699999998</v>
      </c>
      <c r="N3282">
        <v>5.5780000000000003</v>
      </c>
      <c r="O3282">
        <v>4.5974515870000001</v>
      </c>
      <c r="P3282">
        <v>3.3460000000000001</v>
      </c>
      <c r="S3282">
        <v>7.0000000000000007E-2</v>
      </c>
      <c r="W3282">
        <v>3</v>
      </c>
      <c r="X3282" s="86">
        <v>45723</v>
      </c>
      <c r="Y3282">
        <v>2</v>
      </c>
      <c r="Z3282" s="86">
        <v>44897</v>
      </c>
      <c r="AB3282">
        <v>2</v>
      </c>
      <c r="AC3282" t="s">
        <v>153</v>
      </c>
    </row>
    <row r="3283" spans="1:29" x14ac:dyDescent="0.2">
      <c r="A3283" t="s">
        <v>7955</v>
      </c>
      <c r="B3283" t="s">
        <v>7956</v>
      </c>
      <c r="C3283" t="s">
        <v>7955</v>
      </c>
      <c r="D3283" t="s">
        <v>84</v>
      </c>
      <c r="E3283" t="s">
        <v>89</v>
      </c>
      <c r="G3283" t="s">
        <v>90</v>
      </c>
      <c r="H3283" t="s">
        <v>1740</v>
      </c>
      <c r="I3283" t="s">
        <v>91</v>
      </c>
      <c r="L3283">
        <v>6.7679999999999998</v>
      </c>
      <c r="M3283">
        <v>7.2136052509999997</v>
      </c>
      <c r="N3283">
        <v>7.4589999999999996</v>
      </c>
      <c r="O3283">
        <v>5.7382329570000001</v>
      </c>
      <c r="P3283">
        <v>4.0110000000000001</v>
      </c>
      <c r="Q3283" s="86">
        <v>45821</v>
      </c>
      <c r="S3283">
        <v>0.1</v>
      </c>
      <c r="W3283">
        <v>4</v>
      </c>
      <c r="X3283" s="86">
        <v>45775</v>
      </c>
      <c r="Y3283">
        <v>3</v>
      </c>
      <c r="Z3283" s="86">
        <v>44897</v>
      </c>
      <c r="AB3283">
        <v>3</v>
      </c>
      <c r="AC3283" t="s">
        <v>156</v>
      </c>
    </row>
    <row r="3284" spans="1:29" x14ac:dyDescent="0.2">
      <c r="A3284" t="s">
        <v>7957</v>
      </c>
      <c r="B3284" t="s">
        <v>7958</v>
      </c>
      <c r="C3284" t="s">
        <v>7957</v>
      </c>
      <c r="D3284" t="s">
        <v>84</v>
      </c>
      <c r="E3284" t="s">
        <v>116</v>
      </c>
      <c r="G3284" t="s">
        <v>90</v>
      </c>
      <c r="L3284">
        <v>7.6630000000000003</v>
      </c>
      <c r="M3284">
        <v>8.0955070510000002</v>
      </c>
      <c r="N3284">
        <v>8.3049999999999997</v>
      </c>
      <c r="O3284">
        <v>6.9704520370000003</v>
      </c>
      <c r="P3284">
        <v>5.1539999999999999</v>
      </c>
      <c r="Q3284" s="86">
        <v>45821</v>
      </c>
      <c r="S3284">
        <v>0.09</v>
      </c>
      <c r="W3284">
        <v>4</v>
      </c>
      <c r="X3284" s="86">
        <v>45698</v>
      </c>
      <c r="Y3284">
        <v>3</v>
      </c>
      <c r="Z3284" s="86">
        <v>45688</v>
      </c>
      <c r="AB3284">
        <v>3</v>
      </c>
      <c r="AC3284" t="s">
        <v>156</v>
      </c>
    </row>
    <row r="3285" spans="1:29" x14ac:dyDescent="0.2">
      <c r="A3285" t="s">
        <v>7959</v>
      </c>
      <c r="B3285" t="s">
        <v>7960</v>
      </c>
      <c r="C3285" t="s">
        <v>7959</v>
      </c>
      <c r="D3285" t="s">
        <v>84</v>
      </c>
      <c r="E3285" t="s">
        <v>116</v>
      </c>
      <c r="G3285" t="s">
        <v>90</v>
      </c>
      <c r="I3285" t="s">
        <v>118</v>
      </c>
      <c r="J3285" t="s">
        <v>5571</v>
      </c>
      <c r="K3285" t="s">
        <v>199</v>
      </c>
      <c r="L3285">
        <v>2.202</v>
      </c>
      <c r="M3285">
        <v>2.3622445500000002</v>
      </c>
      <c r="N3285">
        <v>2.3170000000000002</v>
      </c>
      <c r="O3285">
        <v>2.016745099</v>
      </c>
      <c r="P3285">
        <v>1.512</v>
      </c>
      <c r="Q3285" s="86">
        <v>45821</v>
      </c>
      <c r="S3285">
        <v>0.09</v>
      </c>
      <c r="T3285">
        <v>0.09</v>
      </c>
      <c r="W3285">
        <v>4</v>
      </c>
      <c r="X3285" s="86">
        <v>45622</v>
      </c>
      <c r="Y3285">
        <v>2</v>
      </c>
      <c r="Z3285" s="86">
        <v>45688</v>
      </c>
      <c r="AA3285">
        <v>2</v>
      </c>
      <c r="AB3285">
        <v>2</v>
      </c>
      <c r="AC3285" t="s">
        <v>153</v>
      </c>
    </row>
    <row r="3286" spans="1:29" x14ac:dyDescent="0.2">
      <c r="A3286" t="s">
        <v>16392</v>
      </c>
      <c r="B3286" t="s">
        <v>16393</v>
      </c>
      <c r="C3286" t="s">
        <v>16392</v>
      </c>
      <c r="D3286" t="s">
        <v>84</v>
      </c>
      <c r="E3286" t="s">
        <v>116</v>
      </c>
      <c r="G3286" t="s">
        <v>90</v>
      </c>
      <c r="H3286" t="s">
        <v>16039</v>
      </c>
      <c r="L3286">
        <v>10.186999999999999</v>
      </c>
      <c r="M3286">
        <v>10.760652240000001</v>
      </c>
      <c r="N3286">
        <v>11.108000000000001</v>
      </c>
      <c r="O3286">
        <v>7.3968418009999999</v>
      </c>
      <c r="P3286">
        <v>5.923</v>
      </c>
      <c r="Q3286" s="86">
        <v>45821</v>
      </c>
      <c r="S3286">
        <v>7.0000000000000007E-2</v>
      </c>
      <c r="W3286">
        <v>5</v>
      </c>
      <c r="X3286" s="86">
        <v>45698</v>
      </c>
      <c r="Y3286">
        <v>3</v>
      </c>
      <c r="Z3286" s="86">
        <v>45688</v>
      </c>
      <c r="AB3286">
        <v>3</v>
      </c>
      <c r="AC3286" t="s">
        <v>156</v>
      </c>
    </row>
    <row r="3287" spans="1:29" x14ac:dyDescent="0.2">
      <c r="A3287" t="s">
        <v>7961</v>
      </c>
      <c r="B3287" t="s">
        <v>7962</v>
      </c>
      <c r="C3287" t="s">
        <v>7961</v>
      </c>
      <c r="D3287" t="s">
        <v>84</v>
      </c>
      <c r="E3287" t="s">
        <v>89</v>
      </c>
      <c r="F3287" t="s">
        <v>642</v>
      </c>
      <c r="G3287" t="s">
        <v>90</v>
      </c>
      <c r="H3287" t="s">
        <v>7963</v>
      </c>
      <c r="I3287" t="s">
        <v>91</v>
      </c>
      <c r="J3287" t="s">
        <v>5571</v>
      </c>
      <c r="K3287" t="s">
        <v>7609</v>
      </c>
      <c r="L3287">
        <v>13.705</v>
      </c>
      <c r="M3287">
        <v>8.5180172489999997</v>
      </c>
      <c r="N3287">
        <v>13.347</v>
      </c>
      <c r="O3287">
        <v>7.6833386289999996</v>
      </c>
      <c r="P3287">
        <v>8.7420000000000009</v>
      </c>
      <c r="Q3287" s="86">
        <v>45821</v>
      </c>
      <c r="T3287">
        <v>1.8</v>
      </c>
      <c r="V3287" t="s">
        <v>7964</v>
      </c>
      <c r="W3287">
        <v>5</v>
      </c>
      <c r="X3287" s="86">
        <v>45706</v>
      </c>
      <c r="Y3287">
        <v>4</v>
      </c>
      <c r="Z3287" s="86">
        <v>45657</v>
      </c>
      <c r="AA3287">
        <v>3</v>
      </c>
      <c r="AB3287">
        <v>3</v>
      </c>
      <c r="AC3287" t="s">
        <v>156</v>
      </c>
    </row>
    <row r="3288" spans="1:29" x14ac:dyDescent="0.2">
      <c r="A3288" t="s">
        <v>7965</v>
      </c>
      <c r="B3288" t="s">
        <v>7966</v>
      </c>
      <c r="C3288" t="s">
        <v>7965</v>
      </c>
      <c r="D3288" t="s">
        <v>84</v>
      </c>
      <c r="E3288" t="s">
        <v>89</v>
      </c>
      <c r="G3288" t="s">
        <v>90</v>
      </c>
      <c r="H3288" t="s">
        <v>2291</v>
      </c>
      <c r="I3288" t="s">
        <v>118</v>
      </c>
      <c r="L3288">
        <v>14.654999999999999</v>
      </c>
      <c r="M3288">
        <v>14.91377698</v>
      </c>
      <c r="N3288">
        <v>15.891999999999999</v>
      </c>
      <c r="O3288">
        <v>14.0983114</v>
      </c>
      <c r="P3288">
        <v>11.32</v>
      </c>
      <c r="Q3288" s="86">
        <v>45821</v>
      </c>
      <c r="S3288">
        <v>74</v>
      </c>
      <c r="W3288">
        <v>6</v>
      </c>
      <c r="X3288" s="86">
        <v>45777</v>
      </c>
      <c r="Y3288">
        <v>4</v>
      </c>
      <c r="Z3288" s="86">
        <v>45777</v>
      </c>
      <c r="AB3288">
        <v>3</v>
      </c>
      <c r="AC3288" t="s">
        <v>156</v>
      </c>
    </row>
    <row r="3289" spans="1:29" x14ac:dyDescent="0.2">
      <c r="A3289" t="s">
        <v>7967</v>
      </c>
      <c r="B3289" t="s">
        <v>7968</v>
      </c>
      <c r="C3289" t="s">
        <v>7967</v>
      </c>
      <c r="D3289" t="s">
        <v>84</v>
      </c>
      <c r="E3289" t="s">
        <v>89</v>
      </c>
      <c r="G3289" t="s">
        <v>90</v>
      </c>
      <c r="I3289" t="s">
        <v>118</v>
      </c>
      <c r="L3289">
        <v>14.65</v>
      </c>
      <c r="M3289">
        <v>14.918998459999999</v>
      </c>
      <c r="N3289">
        <v>15.888</v>
      </c>
      <c r="O3289">
        <v>14.095551179999999</v>
      </c>
      <c r="P3289">
        <v>11.292</v>
      </c>
      <c r="Q3289" s="86">
        <v>45821</v>
      </c>
      <c r="S3289">
        <v>0.75</v>
      </c>
      <c r="W3289">
        <v>6</v>
      </c>
      <c r="X3289" s="86">
        <v>45777</v>
      </c>
      <c r="Y3289">
        <v>4</v>
      </c>
      <c r="Z3289" s="86">
        <v>45777</v>
      </c>
      <c r="AB3289">
        <v>3</v>
      </c>
      <c r="AC3289" t="s">
        <v>156</v>
      </c>
    </row>
    <row r="3290" spans="1:29" x14ac:dyDescent="0.2">
      <c r="A3290" t="s">
        <v>7969</v>
      </c>
      <c r="B3290" t="s">
        <v>7970</v>
      </c>
      <c r="C3290" t="s">
        <v>7969</v>
      </c>
      <c r="D3290" t="s">
        <v>84</v>
      </c>
      <c r="E3290" t="s">
        <v>89</v>
      </c>
      <c r="F3290" t="s">
        <v>642</v>
      </c>
      <c r="G3290" t="s">
        <v>90</v>
      </c>
      <c r="I3290" t="s">
        <v>91</v>
      </c>
      <c r="J3290" t="s">
        <v>5571</v>
      </c>
      <c r="K3290" t="s">
        <v>199</v>
      </c>
      <c r="L3290">
        <v>2.5310000000000001</v>
      </c>
      <c r="M3290">
        <v>2.8193494189999999</v>
      </c>
      <c r="N3290">
        <v>2.8809999999999998</v>
      </c>
      <c r="O3290">
        <v>2.204244858</v>
      </c>
      <c r="P3290">
        <v>1.903</v>
      </c>
      <c r="Q3290" s="86">
        <v>45821</v>
      </c>
      <c r="S3290">
        <v>0.15</v>
      </c>
      <c r="T3290">
        <v>0.15</v>
      </c>
      <c r="V3290" t="s">
        <v>7971</v>
      </c>
      <c r="W3290">
        <v>3</v>
      </c>
      <c r="X3290" s="86">
        <v>45707</v>
      </c>
      <c r="Y3290">
        <v>2</v>
      </c>
      <c r="Z3290" s="86">
        <v>45688</v>
      </c>
      <c r="AA3290">
        <v>1</v>
      </c>
      <c r="AB3290">
        <v>2</v>
      </c>
      <c r="AC3290" t="s">
        <v>153</v>
      </c>
    </row>
    <row r="3291" spans="1:29" x14ac:dyDescent="0.2">
      <c r="A3291" t="s">
        <v>7972</v>
      </c>
      <c r="B3291" t="s">
        <v>7973</v>
      </c>
      <c r="C3291" t="s">
        <v>7972</v>
      </c>
      <c r="D3291" t="s">
        <v>84</v>
      </c>
      <c r="E3291" t="s">
        <v>89</v>
      </c>
      <c r="G3291" t="s">
        <v>90</v>
      </c>
      <c r="I3291" t="s">
        <v>91</v>
      </c>
      <c r="J3291" t="s">
        <v>5571</v>
      </c>
      <c r="K3291" t="s">
        <v>199</v>
      </c>
      <c r="L3291">
        <v>2.5310000000000001</v>
      </c>
      <c r="M3291">
        <v>2.8191345390000002</v>
      </c>
      <c r="N3291">
        <v>2.8809999999999998</v>
      </c>
      <c r="O3291">
        <v>2.2033695980000001</v>
      </c>
      <c r="P3291">
        <v>1.9</v>
      </c>
      <c r="Q3291" s="86">
        <v>45821</v>
      </c>
      <c r="S3291">
        <v>0.15</v>
      </c>
      <c r="T3291">
        <v>0.15</v>
      </c>
      <c r="V3291" t="s">
        <v>7974</v>
      </c>
      <c r="W3291">
        <v>3</v>
      </c>
      <c r="X3291" s="86">
        <v>45707</v>
      </c>
      <c r="Y3291">
        <v>2</v>
      </c>
      <c r="Z3291" s="86">
        <v>45688</v>
      </c>
      <c r="AA3291">
        <v>1</v>
      </c>
      <c r="AB3291">
        <v>2</v>
      </c>
      <c r="AC3291" t="s">
        <v>153</v>
      </c>
    </row>
    <row r="3292" spans="1:29" x14ac:dyDescent="0.2">
      <c r="A3292" t="s">
        <v>7975</v>
      </c>
      <c r="B3292" t="s">
        <v>7976</v>
      </c>
      <c r="C3292" t="s">
        <v>7975</v>
      </c>
      <c r="D3292" t="s">
        <v>84</v>
      </c>
      <c r="E3292" t="s">
        <v>89</v>
      </c>
      <c r="G3292" t="s">
        <v>90</v>
      </c>
      <c r="I3292" t="s">
        <v>91</v>
      </c>
      <c r="L3292">
        <v>2.508</v>
      </c>
      <c r="M3292">
        <v>2.7925694640000001</v>
      </c>
      <c r="N3292">
        <v>2.8340000000000001</v>
      </c>
      <c r="O3292">
        <v>2.2093145249999999</v>
      </c>
      <c r="P3292">
        <v>1.9119999999999999</v>
      </c>
      <c r="Q3292" s="86">
        <v>45821</v>
      </c>
      <c r="W3292">
        <v>3</v>
      </c>
      <c r="X3292" s="86">
        <v>45707</v>
      </c>
      <c r="Y3292">
        <v>2</v>
      </c>
      <c r="Z3292" s="86">
        <v>45688</v>
      </c>
      <c r="AB3292">
        <v>2</v>
      </c>
      <c r="AC3292" t="s">
        <v>153</v>
      </c>
    </row>
    <row r="3293" spans="1:29" x14ac:dyDescent="0.2">
      <c r="A3293" t="s">
        <v>16758</v>
      </c>
      <c r="B3293" t="s">
        <v>16759</v>
      </c>
      <c r="C3293" t="s">
        <v>16758</v>
      </c>
      <c r="D3293" t="s">
        <v>84</v>
      </c>
      <c r="E3293" t="s">
        <v>89</v>
      </c>
      <c r="G3293" t="s">
        <v>699</v>
      </c>
      <c r="H3293" t="s">
        <v>16760</v>
      </c>
      <c r="I3293" t="s">
        <v>91</v>
      </c>
      <c r="M3293">
        <v>10.013219210000001</v>
      </c>
      <c r="N3293">
        <v>14.955</v>
      </c>
      <c r="O3293">
        <v>9.1227677420000006</v>
      </c>
      <c r="P3293">
        <v>13.547000000000001</v>
      </c>
      <c r="S3293">
        <v>1.3</v>
      </c>
      <c r="W3293">
        <v>6</v>
      </c>
      <c r="X3293" s="86">
        <v>45702</v>
      </c>
      <c r="Y3293">
        <v>4</v>
      </c>
      <c r="Z3293" s="86">
        <v>45657</v>
      </c>
      <c r="AB3293">
        <v>3</v>
      </c>
      <c r="AC3293" t="s">
        <v>156</v>
      </c>
    </row>
    <row r="3294" spans="1:29" x14ac:dyDescent="0.2">
      <c r="A3294" t="s">
        <v>7977</v>
      </c>
      <c r="B3294" t="s">
        <v>7978</v>
      </c>
      <c r="C3294" t="s">
        <v>7977</v>
      </c>
      <c r="D3294" t="s">
        <v>84</v>
      </c>
      <c r="E3294" t="s">
        <v>89</v>
      </c>
      <c r="F3294" t="s">
        <v>642</v>
      </c>
      <c r="G3294" t="s">
        <v>90</v>
      </c>
      <c r="I3294" t="s">
        <v>91</v>
      </c>
      <c r="J3294" t="s">
        <v>5571</v>
      </c>
      <c r="L3294">
        <v>19.297000000000001</v>
      </c>
      <c r="M3294">
        <v>12.790201440000001</v>
      </c>
      <c r="N3294">
        <v>18.539000000000001</v>
      </c>
      <c r="O3294">
        <v>12.4556229</v>
      </c>
      <c r="P3294">
        <v>11.711</v>
      </c>
      <c r="Q3294" s="86">
        <v>45821</v>
      </c>
      <c r="R3294">
        <v>5.25</v>
      </c>
      <c r="S3294">
        <v>0.7</v>
      </c>
      <c r="T3294">
        <v>0.55000000000000004</v>
      </c>
      <c r="V3294" t="s">
        <v>7979</v>
      </c>
      <c r="W3294">
        <v>6</v>
      </c>
      <c r="X3294" s="86">
        <v>45708</v>
      </c>
      <c r="Y3294">
        <v>4</v>
      </c>
      <c r="Z3294" s="86">
        <v>45657</v>
      </c>
      <c r="AA3294">
        <v>4</v>
      </c>
      <c r="AB3294">
        <v>3</v>
      </c>
      <c r="AC3294" t="s">
        <v>156</v>
      </c>
    </row>
    <row r="3295" spans="1:29" x14ac:dyDescent="0.2">
      <c r="A3295" t="s">
        <v>7980</v>
      </c>
      <c r="B3295" t="s">
        <v>7981</v>
      </c>
      <c r="C3295" t="s">
        <v>7980</v>
      </c>
      <c r="D3295" t="s">
        <v>84</v>
      </c>
      <c r="E3295" t="s">
        <v>89</v>
      </c>
      <c r="G3295" t="s">
        <v>90</v>
      </c>
      <c r="H3295" t="s">
        <v>196</v>
      </c>
      <c r="I3295" t="s">
        <v>91</v>
      </c>
      <c r="L3295">
        <v>13.196999999999999</v>
      </c>
      <c r="M3295">
        <v>7.5743212099999999</v>
      </c>
      <c r="N3295">
        <v>14.201000000000001</v>
      </c>
      <c r="O3295">
        <v>4.1245094629999999</v>
      </c>
      <c r="P3295">
        <v>8.2260000000000009</v>
      </c>
      <c r="Q3295" s="86">
        <v>45821</v>
      </c>
      <c r="S3295">
        <v>1.1399999999999999</v>
      </c>
      <c r="W3295">
        <v>4</v>
      </c>
      <c r="X3295" s="86">
        <v>45796</v>
      </c>
      <c r="Y3295">
        <v>3</v>
      </c>
      <c r="Z3295" s="86">
        <v>45747</v>
      </c>
      <c r="AB3295">
        <v>3</v>
      </c>
      <c r="AC3295" t="s">
        <v>156</v>
      </c>
    </row>
    <row r="3296" spans="1:29" x14ac:dyDescent="0.2">
      <c r="A3296" t="s">
        <v>7982</v>
      </c>
      <c r="B3296" t="s">
        <v>7983</v>
      </c>
      <c r="C3296" t="s">
        <v>7982</v>
      </c>
      <c r="D3296" t="s">
        <v>84</v>
      </c>
      <c r="E3296" t="s">
        <v>89</v>
      </c>
      <c r="F3296" t="s">
        <v>642</v>
      </c>
      <c r="G3296" t="s">
        <v>90</v>
      </c>
      <c r="I3296" t="s">
        <v>91</v>
      </c>
      <c r="J3296" t="s">
        <v>5571</v>
      </c>
      <c r="K3296" t="s">
        <v>1247</v>
      </c>
      <c r="L3296">
        <v>9.843</v>
      </c>
      <c r="M3296">
        <v>9.9364851670000007</v>
      </c>
      <c r="N3296">
        <v>9.4949999999999992</v>
      </c>
      <c r="O3296">
        <v>9.6789476469999993</v>
      </c>
      <c r="P3296">
        <v>10.596</v>
      </c>
      <c r="Q3296" s="86">
        <v>45821</v>
      </c>
      <c r="R3296">
        <v>5</v>
      </c>
      <c r="S3296">
        <v>2</v>
      </c>
      <c r="V3296" t="s">
        <v>7984</v>
      </c>
      <c r="W3296">
        <v>5</v>
      </c>
      <c r="X3296" s="86">
        <v>45808</v>
      </c>
      <c r="AA3296">
        <v>3</v>
      </c>
      <c r="AB3296">
        <v>3</v>
      </c>
      <c r="AC3296" t="s">
        <v>156</v>
      </c>
    </row>
    <row r="3297" spans="1:29" x14ac:dyDescent="0.2">
      <c r="A3297" t="s">
        <v>7985</v>
      </c>
      <c r="B3297" t="s">
        <v>7986</v>
      </c>
      <c r="C3297" t="s">
        <v>7985</v>
      </c>
      <c r="D3297" t="s">
        <v>84</v>
      </c>
      <c r="E3297" t="s">
        <v>89</v>
      </c>
      <c r="F3297" t="s">
        <v>642</v>
      </c>
      <c r="G3297" t="s">
        <v>90</v>
      </c>
      <c r="I3297" t="s">
        <v>91</v>
      </c>
      <c r="J3297" t="s">
        <v>5571</v>
      </c>
      <c r="K3297" t="s">
        <v>2748</v>
      </c>
      <c r="L3297">
        <v>9.8490000000000002</v>
      </c>
      <c r="M3297">
        <v>9.9433655040000009</v>
      </c>
      <c r="N3297">
        <v>9.5</v>
      </c>
      <c r="O3297">
        <v>9.681507324</v>
      </c>
      <c r="P3297">
        <v>10.603</v>
      </c>
      <c r="Q3297" s="86">
        <v>45821</v>
      </c>
      <c r="S3297">
        <v>1.25</v>
      </c>
      <c r="V3297" t="s">
        <v>7987</v>
      </c>
      <c r="W3297">
        <v>5</v>
      </c>
      <c r="X3297" s="86">
        <v>45808</v>
      </c>
      <c r="AA3297">
        <v>3</v>
      </c>
      <c r="AB3297">
        <v>3</v>
      </c>
      <c r="AC3297" t="s">
        <v>156</v>
      </c>
    </row>
    <row r="3298" spans="1:29" x14ac:dyDescent="0.2">
      <c r="A3298" t="s">
        <v>7988</v>
      </c>
      <c r="B3298" t="s">
        <v>7989</v>
      </c>
      <c r="C3298" t="s">
        <v>7988</v>
      </c>
      <c r="D3298" t="s">
        <v>84</v>
      </c>
      <c r="E3298" t="s">
        <v>89</v>
      </c>
      <c r="G3298" t="s">
        <v>90</v>
      </c>
      <c r="L3298">
        <v>9.8490000000000002</v>
      </c>
      <c r="M3298">
        <v>9.9419217450000001</v>
      </c>
      <c r="N3298">
        <v>9.4920000000000009</v>
      </c>
      <c r="O3298">
        <v>9.6699121140000006</v>
      </c>
      <c r="P3298">
        <v>10.542999999999999</v>
      </c>
      <c r="Q3298" s="86">
        <v>45821</v>
      </c>
      <c r="S3298">
        <v>1.24</v>
      </c>
      <c r="T3298">
        <v>1.24</v>
      </c>
      <c r="W3298">
        <v>5</v>
      </c>
      <c r="X3298" s="86">
        <v>45808</v>
      </c>
      <c r="Y3298">
        <v>4</v>
      </c>
      <c r="Z3298" s="86">
        <v>44927</v>
      </c>
      <c r="AB3298">
        <v>3</v>
      </c>
      <c r="AC3298" t="s">
        <v>156</v>
      </c>
    </row>
    <row r="3299" spans="1:29" x14ac:dyDescent="0.2">
      <c r="A3299" t="s">
        <v>7990</v>
      </c>
      <c r="B3299" t="s">
        <v>7991</v>
      </c>
      <c r="C3299" t="s">
        <v>7990</v>
      </c>
      <c r="D3299" t="s">
        <v>84</v>
      </c>
      <c r="E3299" t="s">
        <v>89</v>
      </c>
      <c r="F3299" t="s">
        <v>642</v>
      </c>
      <c r="G3299" t="s">
        <v>90</v>
      </c>
      <c r="I3299" t="s">
        <v>91</v>
      </c>
      <c r="J3299" t="s">
        <v>5571</v>
      </c>
      <c r="K3299" t="s">
        <v>1247</v>
      </c>
      <c r="L3299">
        <v>5.8049999999999997</v>
      </c>
      <c r="M3299">
        <v>5.9108387660000004</v>
      </c>
      <c r="N3299">
        <v>6.3</v>
      </c>
      <c r="O3299">
        <v>5.8353834320000004</v>
      </c>
      <c r="P3299">
        <v>5.4180000000000001</v>
      </c>
      <c r="Q3299" s="86">
        <v>45821</v>
      </c>
      <c r="R3299">
        <v>5</v>
      </c>
      <c r="S3299">
        <v>2.0099999999999998</v>
      </c>
      <c r="V3299" t="s">
        <v>7992</v>
      </c>
      <c r="W3299">
        <v>4</v>
      </c>
      <c r="X3299" s="86">
        <v>45808</v>
      </c>
      <c r="AA3299">
        <v>2</v>
      </c>
      <c r="AB3299">
        <v>3</v>
      </c>
      <c r="AC3299" t="s">
        <v>156</v>
      </c>
    </row>
    <row r="3300" spans="1:29" x14ac:dyDescent="0.2">
      <c r="A3300" t="s">
        <v>7993</v>
      </c>
      <c r="B3300" t="s">
        <v>7994</v>
      </c>
      <c r="C3300" t="s">
        <v>7993</v>
      </c>
      <c r="D3300" t="s">
        <v>84</v>
      </c>
      <c r="E3300" t="s">
        <v>89</v>
      </c>
      <c r="F3300" t="s">
        <v>642</v>
      </c>
      <c r="G3300" t="s">
        <v>90</v>
      </c>
      <c r="I3300" t="s">
        <v>91</v>
      </c>
      <c r="J3300" t="s">
        <v>5571</v>
      </c>
      <c r="K3300" t="s">
        <v>1247</v>
      </c>
      <c r="L3300">
        <v>5.8079999999999998</v>
      </c>
      <c r="M3300">
        <v>5.9137037939999999</v>
      </c>
      <c r="N3300">
        <v>6.3</v>
      </c>
      <c r="O3300">
        <v>5.8299412610000001</v>
      </c>
      <c r="P3300">
        <v>5.4109999999999996</v>
      </c>
      <c r="Q3300" s="86">
        <v>45821</v>
      </c>
      <c r="S3300">
        <v>1.26</v>
      </c>
      <c r="V3300" t="s">
        <v>7995</v>
      </c>
      <c r="W3300">
        <v>4</v>
      </c>
      <c r="X3300" s="86">
        <v>45808</v>
      </c>
      <c r="AA3300">
        <v>3</v>
      </c>
      <c r="AB3300">
        <v>3</v>
      </c>
      <c r="AC3300" t="s">
        <v>156</v>
      </c>
    </row>
    <row r="3301" spans="1:29" x14ac:dyDescent="0.2">
      <c r="A3301" t="s">
        <v>7996</v>
      </c>
      <c r="B3301" t="s">
        <v>7997</v>
      </c>
      <c r="C3301" t="s">
        <v>7996</v>
      </c>
      <c r="D3301" t="s">
        <v>84</v>
      </c>
      <c r="E3301" t="s">
        <v>89</v>
      </c>
      <c r="F3301" t="s">
        <v>642</v>
      </c>
      <c r="G3301" t="s">
        <v>90</v>
      </c>
      <c r="I3301" t="s">
        <v>91</v>
      </c>
      <c r="J3301" t="s">
        <v>5571</v>
      </c>
      <c r="L3301">
        <v>4.7130000000000001</v>
      </c>
      <c r="M3301">
        <v>4.9599636179999997</v>
      </c>
      <c r="N3301">
        <v>5.32</v>
      </c>
      <c r="O3301">
        <v>4.9389259860000001</v>
      </c>
      <c r="P3301">
        <v>4.2389999999999999</v>
      </c>
      <c r="Q3301" s="86">
        <v>45821</v>
      </c>
      <c r="R3301">
        <v>5</v>
      </c>
      <c r="S3301">
        <v>1.97</v>
      </c>
      <c r="V3301" t="s">
        <v>7998</v>
      </c>
      <c r="W3301">
        <v>4</v>
      </c>
      <c r="X3301" s="86">
        <v>45808</v>
      </c>
      <c r="AA3301">
        <v>2</v>
      </c>
      <c r="AB3301">
        <v>3</v>
      </c>
      <c r="AC3301" t="s">
        <v>156</v>
      </c>
    </row>
    <row r="3302" spans="1:29" x14ac:dyDescent="0.2">
      <c r="A3302" t="s">
        <v>7999</v>
      </c>
      <c r="B3302" t="s">
        <v>8000</v>
      </c>
      <c r="C3302" t="s">
        <v>7999</v>
      </c>
      <c r="D3302" t="s">
        <v>84</v>
      </c>
      <c r="E3302" t="s">
        <v>89</v>
      </c>
      <c r="G3302" t="s">
        <v>90</v>
      </c>
      <c r="I3302" t="s">
        <v>91</v>
      </c>
      <c r="J3302" t="s">
        <v>5571</v>
      </c>
      <c r="L3302">
        <v>4.7240000000000002</v>
      </c>
      <c r="M3302">
        <v>4.9701674149999997</v>
      </c>
      <c r="N3302">
        <v>5.3310000000000004</v>
      </c>
      <c r="O3302">
        <v>4.9461666490000002</v>
      </c>
      <c r="P3302">
        <v>4.2430000000000003</v>
      </c>
      <c r="Q3302" s="86">
        <v>45821</v>
      </c>
      <c r="R3302">
        <v>1</v>
      </c>
      <c r="S3302">
        <v>1.17</v>
      </c>
      <c r="W3302">
        <v>4</v>
      </c>
      <c r="X3302" s="86">
        <v>45808</v>
      </c>
      <c r="AA3302">
        <v>2</v>
      </c>
      <c r="AB3302">
        <v>3</v>
      </c>
      <c r="AC3302" t="s">
        <v>156</v>
      </c>
    </row>
    <row r="3303" spans="1:29" x14ac:dyDescent="0.2">
      <c r="A3303" t="s">
        <v>8001</v>
      </c>
      <c r="B3303" t="s">
        <v>8002</v>
      </c>
      <c r="C3303" t="s">
        <v>8001</v>
      </c>
      <c r="D3303" t="s">
        <v>84</v>
      </c>
      <c r="E3303" t="s">
        <v>89</v>
      </c>
      <c r="G3303" t="s">
        <v>90</v>
      </c>
      <c r="I3303" t="s">
        <v>91</v>
      </c>
      <c r="J3303" t="s">
        <v>5571</v>
      </c>
      <c r="K3303" t="s">
        <v>1247</v>
      </c>
      <c r="L3303">
        <v>4.7210000000000001</v>
      </c>
      <c r="M3303">
        <v>4.9679946519999998</v>
      </c>
      <c r="N3303">
        <v>5.3289999999999997</v>
      </c>
      <c r="O3303">
        <v>4.9428342020000002</v>
      </c>
      <c r="P3303">
        <v>4.242</v>
      </c>
      <c r="Q3303" s="86">
        <v>45821</v>
      </c>
      <c r="S3303">
        <v>1.17</v>
      </c>
      <c r="W3303">
        <v>4</v>
      </c>
      <c r="X3303" s="86">
        <v>45808</v>
      </c>
      <c r="AA3303">
        <v>2</v>
      </c>
      <c r="AB3303">
        <v>3</v>
      </c>
      <c r="AC3303" t="s">
        <v>156</v>
      </c>
    </row>
    <row r="3304" spans="1:29" x14ac:dyDescent="0.2">
      <c r="A3304" t="s">
        <v>8003</v>
      </c>
      <c r="B3304" t="s">
        <v>8004</v>
      </c>
      <c r="C3304" t="s">
        <v>8003</v>
      </c>
      <c r="D3304" t="s">
        <v>84</v>
      </c>
      <c r="E3304" t="s">
        <v>89</v>
      </c>
      <c r="F3304" t="s">
        <v>642</v>
      </c>
      <c r="G3304" t="s">
        <v>90</v>
      </c>
      <c r="I3304" t="s">
        <v>91</v>
      </c>
      <c r="J3304" t="s">
        <v>5571</v>
      </c>
      <c r="K3304" t="s">
        <v>1247</v>
      </c>
      <c r="L3304">
        <v>7.09</v>
      </c>
      <c r="M3304">
        <v>7.0213960230000003</v>
      </c>
      <c r="N3304">
        <v>7.2320000000000002</v>
      </c>
      <c r="O3304">
        <v>7.0217672699999998</v>
      </c>
      <c r="P3304">
        <v>7.3689999999999998</v>
      </c>
      <c r="Q3304" s="86">
        <v>45821</v>
      </c>
      <c r="R3304">
        <v>5</v>
      </c>
      <c r="S3304">
        <v>1.92</v>
      </c>
      <c r="V3304" t="s">
        <v>8005</v>
      </c>
      <c r="W3304">
        <v>5</v>
      </c>
      <c r="X3304" s="86">
        <v>45808</v>
      </c>
      <c r="AA3304">
        <v>2</v>
      </c>
      <c r="AB3304">
        <v>3</v>
      </c>
      <c r="AC3304" t="s">
        <v>156</v>
      </c>
    </row>
    <row r="3305" spans="1:29" x14ac:dyDescent="0.2">
      <c r="A3305" t="s">
        <v>8006</v>
      </c>
      <c r="B3305" t="s">
        <v>8007</v>
      </c>
      <c r="C3305" t="s">
        <v>8006</v>
      </c>
      <c r="D3305" t="s">
        <v>84</v>
      </c>
      <c r="E3305" t="s">
        <v>89</v>
      </c>
      <c r="F3305" t="s">
        <v>642</v>
      </c>
      <c r="G3305" t="s">
        <v>90</v>
      </c>
      <c r="I3305" t="s">
        <v>91</v>
      </c>
      <c r="J3305" t="s">
        <v>5571</v>
      </c>
      <c r="K3305" t="s">
        <v>1247</v>
      </c>
      <c r="L3305">
        <v>7.0960000000000001</v>
      </c>
      <c r="M3305">
        <v>7.0252280149999997</v>
      </c>
      <c r="N3305">
        <v>7.234</v>
      </c>
      <c r="O3305">
        <v>7.0175514359999998</v>
      </c>
      <c r="P3305">
        <v>7.37</v>
      </c>
      <c r="Q3305" s="86">
        <v>45821</v>
      </c>
      <c r="S3305">
        <v>1.17</v>
      </c>
      <c r="V3305" t="s">
        <v>8008</v>
      </c>
      <c r="W3305">
        <v>5</v>
      </c>
      <c r="X3305" s="86">
        <v>45808</v>
      </c>
      <c r="AA3305">
        <v>2</v>
      </c>
      <c r="AB3305">
        <v>3</v>
      </c>
      <c r="AC3305" t="s">
        <v>156</v>
      </c>
    </row>
    <row r="3306" spans="1:29" x14ac:dyDescent="0.2">
      <c r="A3306" t="s">
        <v>8009</v>
      </c>
      <c r="B3306" t="s">
        <v>8010</v>
      </c>
      <c r="C3306" t="s">
        <v>8009</v>
      </c>
      <c r="D3306" t="s">
        <v>84</v>
      </c>
      <c r="E3306" t="s">
        <v>89</v>
      </c>
      <c r="F3306" t="s">
        <v>642</v>
      </c>
      <c r="G3306" t="s">
        <v>90</v>
      </c>
      <c r="I3306" t="s">
        <v>91</v>
      </c>
      <c r="J3306" t="s">
        <v>5571</v>
      </c>
      <c r="K3306" t="s">
        <v>7609</v>
      </c>
      <c r="L3306">
        <v>13.705</v>
      </c>
      <c r="M3306">
        <v>8.5188439270000007</v>
      </c>
      <c r="N3306">
        <v>13.347</v>
      </c>
      <c r="O3306">
        <v>7.6895051629999998</v>
      </c>
      <c r="P3306">
        <v>8.7490000000000006</v>
      </c>
      <c r="Q3306" s="86">
        <v>45821</v>
      </c>
      <c r="W3306">
        <v>5</v>
      </c>
      <c r="X3306" s="86">
        <v>45706</v>
      </c>
      <c r="Y3306">
        <v>4</v>
      </c>
      <c r="Z3306" s="86">
        <v>45657</v>
      </c>
      <c r="AA3306">
        <v>3</v>
      </c>
      <c r="AB3306">
        <v>3</v>
      </c>
      <c r="AC3306" t="s">
        <v>156</v>
      </c>
    </row>
    <row r="3307" spans="1:29" x14ac:dyDescent="0.2">
      <c r="A3307" t="s">
        <v>8011</v>
      </c>
      <c r="B3307" t="s">
        <v>8012</v>
      </c>
      <c r="C3307" t="s">
        <v>8011</v>
      </c>
      <c r="D3307" t="s">
        <v>84</v>
      </c>
      <c r="E3307" t="s">
        <v>89</v>
      </c>
      <c r="F3307" t="s">
        <v>642</v>
      </c>
      <c r="G3307" t="s">
        <v>90</v>
      </c>
      <c r="I3307" t="s">
        <v>341</v>
      </c>
      <c r="J3307" t="s">
        <v>5571</v>
      </c>
      <c r="K3307" t="s">
        <v>7609</v>
      </c>
      <c r="L3307">
        <v>13.718</v>
      </c>
      <c r="M3307">
        <v>10.841562769999999</v>
      </c>
      <c r="N3307">
        <v>13.348000000000001</v>
      </c>
      <c r="O3307">
        <v>9.2760834219999992</v>
      </c>
      <c r="P3307">
        <v>8.7420000000000009</v>
      </c>
      <c r="Q3307" s="86">
        <v>45821</v>
      </c>
      <c r="S3307">
        <v>1.95</v>
      </c>
      <c r="V3307" t="s">
        <v>8013</v>
      </c>
      <c r="W3307">
        <v>5</v>
      </c>
      <c r="X3307" s="86">
        <v>45706</v>
      </c>
      <c r="Y3307">
        <v>4</v>
      </c>
      <c r="Z3307" s="86">
        <v>45657</v>
      </c>
      <c r="AA3307">
        <v>3</v>
      </c>
      <c r="AB3307">
        <v>3</v>
      </c>
      <c r="AC3307" t="s">
        <v>156</v>
      </c>
    </row>
    <row r="3308" spans="1:29" x14ac:dyDescent="0.2">
      <c r="A3308" t="s">
        <v>8014</v>
      </c>
      <c r="B3308" t="s">
        <v>8015</v>
      </c>
      <c r="C3308" t="s">
        <v>8014</v>
      </c>
      <c r="D3308" t="s">
        <v>84</v>
      </c>
      <c r="E3308" t="s">
        <v>89</v>
      </c>
      <c r="F3308" t="s">
        <v>642</v>
      </c>
      <c r="G3308" t="s">
        <v>90</v>
      </c>
      <c r="I3308" t="s">
        <v>341</v>
      </c>
      <c r="J3308" t="s">
        <v>5571</v>
      </c>
      <c r="K3308" t="s">
        <v>7609</v>
      </c>
      <c r="L3308">
        <v>13.724</v>
      </c>
      <c r="M3308">
        <v>10.84477425</v>
      </c>
      <c r="N3308">
        <v>13.353999999999999</v>
      </c>
      <c r="O3308">
        <v>9.2814855059999992</v>
      </c>
      <c r="P3308">
        <v>8.7460000000000004</v>
      </c>
      <c r="Q3308" s="86">
        <v>45821</v>
      </c>
      <c r="V3308" t="s">
        <v>8016</v>
      </c>
      <c r="W3308">
        <v>5</v>
      </c>
      <c r="X3308" s="86">
        <v>45706</v>
      </c>
      <c r="Y3308">
        <v>4</v>
      </c>
      <c r="Z3308" s="86">
        <v>45657</v>
      </c>
      <c r="AA3308">
        <v>3</v>
      </c>
      <c r="AB3308">
        <v>3</v>
      </c>
      <c r="AC3308" t="s">
        <v>156</v>
      </c>
    </row>
    <row r="3309" spans="1:29" x14ac:dyDescent="0.2">
      <c r="A3309" t="s">
        <v>8017</v>
      </c>
      <c r="B3309" t="s">
        <v>8018</v>
      </c>
      <c r="C3309" t="s">
        <v>8017</v>
      </c>
      <c r="D3309" t="s">
        <v>84</v>
      </c>
      <c r="E3309" t="s">
        <v>89</v>
      </c>
      <c r="G3309" t="s">
        <v>90</v>
      </c>
      <c r="I3309" t="s">
        <v>118</v>
      </c>
      <c r="L3309">
        <v>6.5170000000000003</v>
      </c>
      <c r="M3309">
        <v>6.9675716169999999</v>
      </c>
      <c r="N3309">
        <v>6.8550000000000004</v>
      </c>
      <c r="O3309">
        <v>3.5325266929999999</v>
      </c>
      <c r="P3309">
        <v>2.4929999999999999</v>
      </c>
      <c r="Q3309" s="86">
        <v>45821</v>
      </c>
      <c r="S3309">
        <v>0.67</v>
      </c>
      <c r="W3309">
        <v>4</v>
      </c>
      <c r="X3309" s="86">
        <v>45706</v>
      </c>
      <c r="Y3309">
        <v>3</v>
      </c>
      <c r="Z3309" s="86">
        <v>44926</v>
      </c>
      <c r="AB3309">
        <v>3</v>
      </c>
      <c r="AC3309" t="s">
        <v>156</v>
      </c>
    </row>
    <row r="3310" spans="1:29" x14ac:dyDescent="0.2">
      <c r="A3310" t="s">
        <v>8019</v>
      </c>
      <c r="B3310" t="s">
        <v>8020</v>
      </c>
      <c r="C3310" t="s">
        <v>8019</v>
      </c>
      <c r="D3310" t="s">
        <v>84</v>
      </c>
      <c r="E3310" t="s">
        <v>89</v>
      </c>
      <c r="F3310" t="s">
        <v>642</v>
      </c>
      <c r="G3310" t="s">
        <v>90</v>
      </c>
      <c r="I3310" t="s">
        <v>118</v>
      </c>
      <c r="J3310" t="s">
        <v>5571</v>
      </c>
      <c r="K3310" t="s">
        <v>7609</v>
      </c>
      <c r="L3310">
        <v>13.65</v>
      </c>
      <c r="M3310">
        <v>13.128266099999999</v>
      </c>
      <c r="N3310">
        <v>13.326000000000001</v>
      </c>
      <c r="O3310">
        <v>10.50975942</v>
      </c>
      <c r="P3310">
        <v>8.7460000000000004</v>
      </c>
      <c r="Q3310" s="86">
        <v>45821</v>
      </c>
      <c r="W3310">
        <v>6</v>
      </c>
      <c r="X3310" s="86">
        <v>45706</v>
      </c>
      <c r="Y3310">
        <v>4</v>
      </c>
      <c r="Z3310" s="86">
        <v>45657</v>
      </c>
      <c r="AA3310">
        <v>3</v>
      </c>
      <c r="AB3310">
        <v>3</v>
      </c>
      <c r="AC3310" t="s">
        <v>156</v>
      </c>
    </row>
    <row r="3311" spans="1:29" x14ac:dyDescent="0.2">
      <c r="A3311" t="s">
        <v>8021</v>
      </c>
      <c r="B3311" t="s">
        <v>8022</v>
      </c>
      <c r="C3311" t="s">
        <v>8021</v>
      </c>
      <c r="D3311" t="s">
        <v>84</v>
      </c>
      <c r="E3311" t="s">
        <v>89</v>
      </c>
      <c r="F3311" t="s">
        <v>642</v>
      </c>
      <c r="G3311" t="s">
        <v>90</v>
      </c>
      <c r="I3311" t="s">
        <v>341</v>
      </c>
      <c r="J3311" t="s">
        <v>5571</v>
      </c>
      <c r="K3311" t="s">
        <v>7609</v>
      </c>
      <c r="L3311">
        <v>13.728</v>
      </c>
      <c r="M3311">
        <v>10.84680303</v>
      </c>
      <c r="N3311">
        <v>13.356</v>
      </c>
      <c r="O3311">
        <v>9.2819477920000004</v>
      </c>
      <c r="P3311">
        <v>8.7520000000000007</v>
      </c>
      <c r="Q3311" s="86">
        <v>45821</v>
      </c>
      <c r="V3311" t="s">
        <v>8023</v>
      </c>
      <c r="W3311">
        <v>5</v>
      </c>
      <c r="X3311" s="86">
        <v>45706</v>
      </c>
      <c r="Y3311">
        <v>4</v>
      </c>
      <c r="Z3311" s="86">
        <v>45657</v>
      </c>
      <c r="AA3311">
        <v>3</v>
      </c>
      <c r="AB3311">
        <v>3</v>
      </c>
      <c r="AC3311" t="s">
        <v>156</v>
      </c>
    </row>
    <row r="3312" spans="1:29" x14ac:dyDescent="0.2">
      <c r="A3312" t="s">
        <v>8024</v>
      </c>
      <c r="B3312" t="s">
        <v>8025</v>
      </c>
      <c r="C3312" t="s">
        <v>8024</v>
      </c>
      <c r="D3312" t="s">
        <v>84</v>
      </c>
      <c r="E3312" t="s">
        <v>116</v>
      </c>
      <c r="F3312" t="s">
        <v>117</v>
      </c>
      <c r="G3312" t="s">
        <v>90</v>
      </c>
      <c r="I3312" t="s">
        <v>91</v>
      </c>
      <c r="J3312" t="s">
        <v>5571</v>
      </c>
      <c r="K3312" t="s">
        <v>706</v>
      </c>
      <c r="L3312">
        <v>22.46</v>
      </c>
      <c r="M3312">
        <v>16.51484962</v>
      </c>
      <c r="N3312">
        <v>22.631</v>
      </c>
      <c r="O3312">
        <v>12.61724343</v>
      </c>
      <c r="P3312">
        <v>13.055999999999999</v>
      </c>
      <c r="Q3312" s="86">
        <v>45821</v>
      </c>
      <c r="S3312">
        <v>0.17</v>
      </c>
      <c r="T3312">
        <v>0.17</v>
      </c>
      <c r="V3312" t="s">
        <v>8026</v>
      </c>
      <c r="W3312">
        <v>6</v>
      </c>
      <c r="X3312" s="86">
        <v>45637</v>
      </c>
      <c r="Y3312">
        <v>4</v>
      </c>
      <c r="Z3312" s="86">
        <v>45783</v>
      </c>
      <c r="AA3312">
        <v>4</v>
      </c>
      <c r="AB3312">
        <v>3</v>
      </c>
      <c r="AC3312" t="s">
        <v>156</v>
      </c>
    </row>
    <row r="3313" spans="1:29" x14ac:dyDescent="0.2">
      <c r="A3313" t="s">
        <v>8027</v>
      </c>
      <c r="B3313" t="s">
        <v>8028</v>
      </c>
      <c r="C3313" t="s">
        <v>8027</v>
      </c>
      <c r="D3313" t="s">
        <v>84</v>
      </c>
      <c r="E3313" t="s">
        <v>89</v>
      </c>
      <c r="F3313" t="s">
        <v>642</v>
      </c>
      <c r="G3313" t="s">
        <v>90</v>
      </c>
      <c r="I3313" t="s">
        <v>91</v>
      </c>
      <c r="J3313" t="s">
        <v>5571</v>
      </c>
      <c r="K3313" t="s">
        <v>5662</v>
      </c>
      <c r="L3313">
        <v>3.0219999999999998</v>
      </c>
      <c r="M3313">
        <v>3.2244377040000001</v>
      </c>
      <c r="N3313">
        <v>3.6389999999999998</v>
      </c>
      <c r="O3313">
        <v>2.1005640639999998</v>
      </c>
      <c r="P3313">
        <v>2.282</v>
      </c>
      <c r="Q3313" s="86">
        <v>45821</v>
      </c>
      <c r="S3313">
        <v>0.49</v>
      </c>
      <c r="T3313">
        <v>0.49</v>
      </c>
      <c r="W3313">
        <v>3</v>
      </c>
      <c r="X3313" s="86">
        <v>45747</v>
      </c>
      <c r="Y3313">
        <v>2</v>
      </c>
      <c r="Z3313" s="86">
        <v>45747</v>
      </c>
      <c r="AA3313">
        <v>1</v>
      </c>
      <c r="AB3313">
        <v>2</v>
      </c>
      <c r="AC3313" t="s">
        <v>153</v>
      </c>
    </row>
    <row r="3314" spans="1:29" x14ac:dyDescent="0.2">
      <c r="A3314" t="s">
        <v>8029</v>
      </c>
      <c r="B3314" t="s">
        <v>8030</v>
      </c>
      <c r="C3314" t="s">
        <v>8029</v>
      </c>
      <c r="D3314" t="s">
        <v>84</v>
      </c>
      <c r="E3314" t="s">
        <v>116</v>
      </c>
      <c r="G3314" t="s">
        <v>90</v>
      </c>
      <c r="I3314" t="s">
        <v>91</v>
      </c>
      <c r="J3314" t="s">
        <v>5571</v>
      </c>
      <c r="L3314">
        <v>16.652999999999999</v>
      </c>
      <c r="M3314">
        <v>16.293202740000002</v>
      </c>
      <c r="N3314">
        <v>17.468</v>
      </c>
      <c r="O3314">
        <v>13.2814821</v>
      </c>
      <c r="P3314">
        <v>10.314</v>
      </c>
      <c r="Q3314" s="86">
        <v>45821</v>
      </c>
      <c r="S3314">
        <v>0.18</v>
      </c>
      <c r="T3314">
        <v>0.18</v>
      </c>
      <c r="V3314" t="s">
        <v>8031</v>
      </c>
      <c r="W3314">
        <v>6</v>
      </c>
      <c r="X3314" s="86">
        <v>45747</v>
      </c>
      <c r="Y3314">
        <v>4</v>
      </c>
      <c r="Z3314" s="86">
        <v>45747</v>
      </c>
      <c r="AA3314">
        <v>3</v>
      </c>
      <c r="AB3314">
        <v>3</v>
      </c>
      <c r="AC3314" t="s">
        <v>156</v>
      </c>
    </row>
    <row r="3315" spans="1:29" x14ac:dyDescent="0.2">
      <c r="A3315" t="s">
        <v>16394</v>
      </c>
      <c r="B3315" t="s">
        <v>16395</v>
      </c>
      <c r="C3315" t="s">
        <v>16394</v>
      </c>
      <c r="D3315" t="s">
        <v>84</v>
      </c>
      <c r="E3315" t="s">
        <v>116</v>
      </c>
      <c r="G3315" t="s">
        <v>90</v>
      </c>
      <c r="H3315" t="s">
        <v>16039</v>
      </c>
      <c r="L3315">
        <v>16.192</v>
      </c>
      <c r="M3315">
        <v>16.114621419999999</v>
      </c>
      <c r="N3315">
        <v>16.472000000000001</v>
      </c>
      <c r="O3315">
        <v>13.37961542</v>
      </c>
      <c r="P3315">
        <v>10.878</v>
      </c>
      <c r="Q3315" s="86">
        <v>45821</v>
      </c>
      <c r="S3315">
        <v>0.2</v>
      </c>
      <c r="W3315">
        <v>6</v>
      </c>
      <c r="X3315" s="86">
        <v>45814</v>
      </c>
      <c r="Y3315">
        <v>4</v>
      </c>
      <c r="Z3315" s="86">
        <v>45747</v>
      </c>
      <c r="AB3315">
        <v>3</v>
      </c>
      <c r="AC3315" t="s">
        <v>156</v>
      </c>
    </row>
    <row r="3316" spans="1:29" x14ac:dyDescent="0.2">
      <c r="A3316" t="s">
        <v>8032</v>
      </c>
      <c r="B3316" t="s">
        <v>8033</v>
      </c>
      <c r="C3316" t="s">
        <v>8032</v>
      </c>
      <c r="D3316" t="s">
        <v>84</v>
      </c>
      <c r="E3316" t="s">
        <v>116</v>
      </c>
      <c r="G3316" t="s">
        <v>90</v>
      </c>
      <c r="I3316" t="s">
        <v>118</v>
      </c>
      <c r="J3316" t="s">
        <v>5571</v>
      </c>
      <c r="K3316" t="s">
        <v>778</v>
      </c>
      <c r="L3316">
        <v>16.687000000000001</v>
      </c>
      <c r="M3316">
        <v>16.478111940000002</v>
      </c>
      <c r="N3316">
        <v>16.795000000000002</v>
      </c>
      <c r="O3316">
        <v>12.802590520000001</v>
      </c>
      <c r="P3316">
        <v>11.986000000000001</v>
      </c>
      <c r="Q3316" s="86">
        <v>45821</v>
      </c>
      <c r="S3316">
        <v>7.0000000000000007E-2</v>
      </c>
      <c r="T3316">
        <v>7.0000000000000007E-2</v>
      </c>
      <c r="W3316">
        <v>6</v>
      </c>
      <c r="X3316" s="86">
        <v>45684</v>
      </c>
      <c r="Y3316">
        <v>5</v>
      </c>
      <c r="Z3316" s="86">
        <v>45747</v>
      </c>
      <c r="AA3316">
        <v>3</v>
      </c>
      <c r="AB3316">
        <v>3</v>
      </c>
      <c r="AC3316" t="s">
        <v>156</v>
      </c>
    </row>
    <row r="3317" spans="1:29" x14ac:dyDescent="0.2">
      <c r="A3317" t="s">
        <v>8034</v>
      </c>
      <c r="B3317" t="s">
        <v>8035</v>
      </c>
      <c r="C3317" t="s">
        <v>8034</v>
      </c>
      <c r="D3317" t="s">
        <v>84</v>
      </c>
      <c r="E3317" t="s">
        <v>116</v>
      </c>
      <c r="G3317" t="s">
        <v>90</v>
      </c>
      <c r="I3317" t="s">
        <v>91</v>
      </c>
      <c r="L3317">
        <v>16.297000000000001</v>
      </c>
      <c r="N3317">
        <v>15.096</v>
      </c>
      <c r="P3317">
        <v>16.547999999999998</v>
      </c>
      <c r="S3317">
        <v>0.19</v>
      </c>
      <c r="Y3317">
        <v>4</v>
      </c>
      <c r="Z3317" s="86">
        <v>45747</v>
      </c>
      <c r="AB3317">
        <v>3</v>
      </c>
      <c r="AC3317" t="s">
        <v>156</v>
      </c>
    </row>
    <row r="3318" spans="1:29" x14ac:dyDescent="0.2">
      <c r="A3318" t="s">
        <v>8036</v>
      </c>
      <c r="B3318" t="s">
        <v>8037</v>
      </c>
      <c r="C3318" t="s">
        <v>8036</v>
      </c>
      <c r="D3318" t="s">
        <v>84</v>
      </c>
      <c r="E3318" t="s">
        <v>116</v>
      </c>
      <c r="G3318" t="s">
        <v>90</v>
      </c>
      <c r="L3318">
        <v>28.007000000000001</v>
      </c>
      <c r="N3318">
        <v>32.640999999999998</v>
      </c>
      <c r="P3318">
        <v>28.818000000000001</v>
      </c>
      <c r="S3318">
        <v>0.19</v>
      </c>
      <c r="Y3318">
        <v>5</v>
      </c>
      <c r="Z3318" s="86">
        <v>45747</v>
      </c>
      <c r="AB3318">
        <v>3</v>
      </c>
      <c r="AC3318" t="s">
        <v>156</v>
      </c>
    </row>
    <row r="3319" spans="1:29" x14ac:dyDescent="0.2">
      <c r="A3319" t="s">
        <v>8038</v>
      </c>
      <c r="B3319" t="s">
        <v>8039</v>
      </c>
      <c r="C3319" t="s">
        <v>8038</v>
      </c>
      <c r="D3319" t="s">
        <v>84</v>
      </c>
      <c r="E3319" t="s">
        <v>116</v>
      </c>
      <c r="G3319" t="s">
        <v>90</v>
      </c>
      <c r="H3319" t="s">
        <v>196</v>
      </c>
      <c r="L3319">
        <v>16.347999999999999</v>
      </c>
      <c r="M3319">
        <v>16.537636289999998</v>
      </c>
      <c r="N3319">
        <v>16.693999999999999</v>
      </c>
      <c r="O3319">
        <v>13.56438002</v>
      </c>
      <c r="P3319">
        <v>12.09</v>
      </c>
      <c r="Q3319" s="86">
        <v>45821</v>
      </c>
      <c r="W3319">
        <v>6</v>
      </c>
      <c r="X3319" s="86">
        <v>45808</v>
      </c>
      <c r="Y3319">
        <v>4</v>
      </c>
      <c r="Z3319" s="86">
        <v>45808</v>
      </c>
      <c r="AB3319">
        <v>3</v>
      </c>
      <c r="AC3319" t="s">
        <v>156</v>
      </c>
    </row>
    <row r="3320" spans="1:29" x14ac:dyDescent="0.2">
      <c r="A3320" t="s">
        <v>8040</v>
      </c>
      <c r="B3320" t="s">
        <v>8041</v>
      </c>
      <c r="C3320" t="s">
        <v>8040</v>
      </c>
      <c r="D3320" t="s">
        <v>84</v>
      </c>
      <c r="E3320" t="s">
        <v>89</v>
      </c>
      <c r="G3320" t="s">
        <v>90</v>
      </c>
      <c r="I3320" t="s">
        <v>91</v>
      </c>
      <c r="L3320">
        <v>5.6870000000000003</v>
      </c>
      <c r="M3320">
        <v>6.038699115</v>
      </c>
      <c r="N3320">
        <v>6.3390000000000004</v>
      </c>
      <c r="O3320">
        <v>4.8460218619999997</v>
      </c>
      <c r="P3320">
        <v>3.8029999999999999</v>
      </c>
      <c r="Q3320" s="86">
        <v>45821</v>
      </c>
      <c r="S3320">
        <v>0.6</v>
      </c>
      <c r="W3320">
        <v>4</v>
      </c>
      <c r="X3320" s="86">
        <v>45747</v>
      </c>
      <c r="Y3320">
        <v>3</v>
      </c>
      <c r="Z3320" s="86">
        <v>45747</v>
      </c>
      <c r="AB3320">
        <v>3</v>
      </c>
      <c r="AC3320" t="s">
        <v>156</v>
      </c>
    </row>
    <row r="3321" spans="1:29" x14ac:dyDescent="0.2">
      <c r="A3321" t="s">
        <v>8042</v>
      </c>
      <c r="B3321" t="s">
        <v>8043</v>
      </c>
      <c r="C3321" t="s">
        <v>8042</v>
      </c>
      <c r="D3321" t="s">
        <v>84</v>
      </c>
      <c r="E3321" t="s">
        <v>116</v>
      </c>
      <c r="G3321" t="s">
        <v>90</v>
      </c>
      <c r="L3321">
        <v>15.824999999999999</v>
      </c>
      <c r="M3321">
        <v>15.64238654</v>
      </c>
      <c r="N3321">
        <v>16.106000000000002</v>
      </c>
      <c r="O3321">
        <v>12.572561800000001</v>
      </c>
      <c r="P3321">
        <v>10.613</v>
      </c>
      <c r="Q3321" s="86">
        <v>45821</v>
      </c>
      <c r="W3321">
        <v>6</v>
      </c>
      <c r="X3321" s="86">
        <v>45708</v>
      </c>
      <c r="Y3321">
        <v>4</v>
      </c>
      <c r="Z3321" s="86">
        <v>45708</v>
      </c>
      <c r="AB3321">
        <v>3</v>
      </c>
      <c r="AC3321" t="s">
        <v>156</v>
      </c>
    </row>
    <row r="3322" spans="1:29" x14ac:dyDescent="0.2">
      <c r="A3322" t="s">
        <v>8044</v>
      </c>
      <c r="B3322" t="s">
        <v>8045</v>
      </c>
      <c r="C3322" t="s">
        <v>8044</v>
      </c>
      <c r="D3322" t="s">
        <v>84</v>
      </c>
      <c r="E3322" t="s">
        <v>116</v>
      </c>
      <c r="G3322" t="s">
        <v>90</v>
      </c>
      <c r="L3322">
        <v>18.106999999999999</v>
      </c>
      <c r="M3322">
        <v>15.89272025</v>
      </c>
      <c r="N3322">
        <v>17.177</v>
      </c>
      <c r="O3322">
        <v>14.3432601</v>
      </c>
      <c r="P3322">
        <v>10.781000000000001</v>
      </c>
      <c r="Q3322" s="86">
        <v>45821</v>
      </c>
      <c r="S3322">
        <v>7.0000000000000007E-2</v>
      </c>
      <c r="Y3322">
        <v>5</v>
      </c>
      <c r="Z3322" s="86">
        <v>45708</v>
      </c>
      <c r="AB3322">
        <v>3</v>
      </c>
      <c r="AC3322" t="s">
        <v>156</v>
      </c>
    </row>
    <row r="3323" spans="1:29" x14ac:dyDescent="0.2">
      <c r="A3323" t="s">
        <v>8046</v>
      </c>
      <c r="B3323" t="s">
        <v>8047</v>
      </c>
      <c r="C3323" t="s">
        <v>8046</v>
      </c>
      <c r="D3323" t="s">
        <v>84</v>
      </c>
      <c r="E3323" t="s">
        <v>89</v>
      </c>
      <c r="G3323" t="s">
        <v>90</v>
      </c>
      <c r="H3323" t="s">
        <v>196</v>
      </c>
      <c r="I3323" t="s">
        <v>91</v>
      </c>
      <c r="L3323">
        <v>2.8639999999999999</v>
      </c>
      <c r="M3323">
        <v>3.0030154439999999</v>
      </c>
      <c r="N3323">
        <v>3.351</v>
      </c>
      <c r="O3323">
        <v>3.1448494220000001</v>
      </c>
      <c r="P3323">
        <v>2.8380000000000001</v>
      </c>
      <c r="Q3323" s="86">
        <v>45761</v>
      </c>
      <c r="S3323">
        <v>0.7</v>
      </c>
      <c r="W3323">
        <v>3</v>
      </c>
      <c r="X3323" s="86">
        <v>45716</v>
      </c>
      <c r="Y3323">
        <v>2</v>
      </c>
      <c r="Z3323" s="86">
        <v>45291</v>
      </c>
      <c r="AB3323">
        <v>2</v>
      </c>
      <c r="AC3323" t="s">
        <v>153</v>
      </c>
    </row>
    <row r="3324" spans="1:29" x14ac:dyDescent="0.2">
      <c r="A3324" t="s">
        <v>8048</v>
      </c>
      <c r="B3324" t="s">
        <v>8049</v>
      </c>
      <c r="C3324" t="s">
        <v>8048</v>
      </c>
      <c r="D3324" t="s">
        <v>84</v>
      </c>
      <c r="E3324" t="s">
        <v>89</v>
      </c>
      <c r="G3324" t="s">
        <v>90</v>
      </c>
      <c r="L3324">
        <v>2.7</v>
      </c>
      <c r="M3324">
        <v>2.8590389570000001</v>
      </c>
      <c r="N3324">
        <v>3.1819999999999999</v>
      </c>
      <c r="O3324">
        <v>2.8990212710000001</v>
      </c>
      <c r="P3324">
        <v>2.4039999999999999</v>
      </c>
      <c r="Q3324" s="86">
        <v>45761</v>
      </c>
      <c r="W3324">
        <v>3</v>
      </c>
      <c r="X3324" s="86">
        <v>45716</v>
      </c>
      <c r="Y3324">
        <v>2</v>
      </c>
      <c r="Z3324" s="86">
        <v>45291</v>
      </c>
      <c r="AB3324">
        <v>2</v>
      </c>
      <c r="AC3324" t="s">
        <v>153</v>
      </c>
    </row>
    <row r="3325" spans="1:29" x14ac:dyDescent="0.2">
      <c r="A3325" t="s">
        <v>8050</v>
      </c>
      <c r="B3325" t="s">
        <v>8051</v>
      </c>
      <c r="C3325" t="s">
        <v>8050</v>
      </c>
      <c r="D3325" t="s">
        <v>84</v>
      </c>
      <c r="E3325" t="s">
        <v>89</v>
      </c>
      <c r="G3325" t="s">
        <v>90</v>
      </c>
      <c r="H3325" t="s">
        <v>150</v>
      </c>
      <c r="I3325" t="s">
        <v>91</v>
      </c>
      <c r="L3325">
        <v>2.4249999999999998</v>
      </c>
      <c r="M3325">
        <v>2.6560301310000001</v>
      </c>
      <c r="N3325">
        <v>2.7320000000000002</v>
      </c>
      <c r="O3325">
        <v>1.4358044720000001</v>
      </c>
      <c r="P3325">
        <v>1.0329999999999999</v>
      </c>
      <c r="Q3325" s="86">
        <v>45821</v>
      </c>
      <c r="S3325">
        <v>1.07</v>
      </c>
      <c r="W3325">
        <v>3</v>
      </c>
      <c r="X3325" s="86">
        <v>45778</v>
      </c>
      <c r="Y3325">
        <v>3</v>
      </c>
      <c r="Z3325" s="86">
        <v>45657</v>
      </c>
      <c r="AB3325">
        <v>3</v>
      </c>
      <c r="AC3325" t="s">
        <v>156</v>
      </c>
    </row>
    <row r="3326" spans="1:29" x14ac:dyDescent="0.2">
      <c r="A3326" t="s">
        <v>16396</v>
      </c>
      <c r="B3326" t="s">
        <v>16397</v>
      </c>
      <c r="C3326" t="s">
        <v>16396</v>
      </c>
      <c r="D3326" t="s">
        <v>84</v>
      </c>
      <c r="E3326" t="s">
        <v>89</v>
      </c>
      <c r="G3326" t="s">
        <v>90</v>
      </c>
      <c r="H3326" t="s">
        <v>16039</v>
      </c>
      <c r="I3326" t="s">
        <v>118</v>
      </c>
      <c r="L3326">
        <v>13.651999999999999</v>
      </c>
      <c r="M3326">
        <v>13.13078915</v>
      </c>
      <c r="N3326">
        <v>13.329000000000001</v>
      </c>
      <c r="O3326">
        <v>10.50560825</v>
      </c>
      <c r="P3326">
        <v>8.7430000000000003</v>
      </c>
      <c r="Q3326" s="86">
        <v>45821</v>
      </c>
      <c r="S3326">
        <v>1.1000000000000001</v>
      </c>
      <c r="W3326">
        <v>6</v>
      </c>
      <c r="X3326" s="86">
        <v>45706</v>
      </c>
      <c r="Y3326">
        <v>4</v>
      </c>
      <c r="Z3326" s="86">
        <v>45657</v>
      </c>
      <c r="AB3326">
        <v>3</v>
      </c>
      <c r="AC3326" t="s">
        <v>156</v>
      </c>
    </row>
    <row r="3327" spans="1:29" x14ac:dyDescent="0.2">
      <c r="A3327" t="s">
        <v>8052</v>
      </c>
      <c r="B3327" t="s">
        <v>8053</v>
      </c>
      <c r="C3327" t="s">
        <v>8052</v>
      </c>
      <c r="D3327" t="s">
        <v>84</v>
      </c>
      <c r="E3327" t="s">
        <v>89</v>
      </c>
      <c r="G3327" t="s">
        <v>90</v>
      </c>
      <c r="I3327" t="s">
        <v>91</v>
      </c>
      <c r="J3327" t="s">
        <v>5571</v>
      </c>
      <c r="K3327" t="s">
        <v>6168</v>
      </c>
      <c r="L3327">
        <v>5.0960000000000001</v>
      </c>
      <c r="M3327">
        <v>5.1659086690000002</v>
      </c>
      <c r="N3327">
        <v>5.2</v>
      </c>
      <c r="O3327">
        <v>5.1591794760000003</v>
      </c>
      <c r="P3327">
        <v>6.5</v>
      </c>
      <c r="Q3327" s="86">
        <v>45821</v>
      </c>
      <c r="S3327">
        <v>1.9</v>
      </c>
      <c r="T3327">
        <v>0.85</v>
      </c>
      <c r="V3327" t="s">
        <v>8054</v>
      </c>
      <c r="W3327">
        <v>4</v>
      </c>
      <c r="X3327" s="86">
        <v>45289</v>
      </c>
      <c r="Y3327">
        <v>2</v>
      </c>
      <c r="Z3327" s="86">
        <v>45747</v>
      </c>
      <c r="AA3327">
        <v>2</v>
      </c>
      <c r="AB3327">
        <v>2</v>
      </c>
      <c r="AC3327" t="s">
        <v>153</v>
      </c>
    </row>
    <row r="3328" spans="1:29" x14ac:dyDescent="0.2">
      <c r="A3328" t="s">
        <v>8055</v>
      </c>
      <c r="B3328" t="s">
        <v>8056</v>
      </c>
      <c r="C3328" t="s">
        <v>8055</v>
      </c>
      <c r="D3328" t="s">
        <v>84</v>
      </c>
      <c r="E3328" t="s">
        <v>89</v>
      </c>
      <c r="F3328" t="s">
        <v>642</v>
      </c>
      <c r="G3328" t="s">
        <v>90</v>
      </c>
      <c r="I3328" t="s">
        <v>91</v>
      </c>
      <c r="J3328" t="s">
        <v>5571</v>
      </c>
      <c r="K3328" t="s">
        <v>6168</v>
      </c>
      <c r="L3328">
        <v>9.0950000000000006</v>
      </c>
      <c r="M3328">
        <v>8.9517556930000008</v>
      </c>
      <c r="N3328">
        <v>8.7460000000000004</v>
      </c>
      <c r="O3328">
        <v>8.4092279699999999</v>
      </c>
      <c r="P3328">
        <v>9.69</v>
      </c>
      <c r="Q3328" s="86">
        <v>45821</v>
      </c>
      <c r="S3328">
        <v>2.02</v>
      </c>
      <c r="T3328">
        <v>0.85</v>
      </c>
      <c r="V3328" t="s">
        <v>8057</v>
      </c>
      <c r="W3328">
        <v>5</v>
      </c>
      <c r="X3328" s="86">
        <v>45289</v>
      </c>
      <c r="Y3328">
        <v>3</v>
      </c>
      <c r="Z3328" s="86">
        <v>45747</v>
      </c>
      <c r="AA3328">
        <v>3</v>
      </c>
      <c r="AB3328">
        <v>3</v>
      </c>
      <c r="AC3328" t="s">
        <v>156</v>
      </c>
    </row>
    <row r="3329" spans="1:29" x14ac:dyDescent="0.2">
      <c r="A3329" t="s">
        <v>8058</v>
      </c>
      <c r="B3329" t="s">
        <v>8059</v>
      </c>
      <c r="C3329" t="s">
        <v>8058</v>
      </c>
      <c r="D3329" t="s">
        <v>84</v>
      </c>
      <c r="G3329" t="s">
        <v>90</v>
      </c>
      <c r="L3329">
        <v>21.7</v>
      </c>
      <c r="M3329">
        <v>19.074502129999999</v>
      </c>
      <c r="N3329">
        <v>22.99</v>
      </c>
      <c r="O3329">
        <v>21.03511507</v>
      </c>
      <c r="P3329">
        <v>21.19</v>
      </c>
      <c r="Q3329" s="86">
        <v>45821</v>
      </c>
      <c r="S3329">
        <v>0.3</v>
      </c>
      <c r="V3329" t="s">
        <v>8060</v>
      </c>
      <c r="W3329">
        <v>7</v>
      </c>
      <c r="X3329" s="86">
        <v>45565</v>
      </c>
      <c r="Y3329">
        <v>5</v>
      </c>
      <c r="Z3329" s="86">
        <v>45747</v>
      </c>
      <c r="AB3329">
        <v>3</v>
      </c>
      <c r="AC3329" t="s">
        <v>156</v>
      </c>
    </row>
    <row r="3330" spans="1:29" x14ac:dyDescent="0.2">
      <c r="A3330" t="s">
        <v>8061</v>
      </c>
      <c r="B3330" t="s">
        <v>8062</v>
      </c>
      <c r="C3330" t="s">
        <v>8061</v>
      </c>
      <c r="D3330" t="s">
        <v>84</v>
      </c>
      <c r="E3330" t="s">
        <v>89</v>
      </c>
      <c r="G3330" t="s">
        <v>90</v>
      </c>
      <c r="I3330" t="s">
        <v>91</v>
      </c>
      <c r="J3330" t="s">
        <v>5571</v>
      </c>
      <c r="L3330">
        <v>13.667999999999999</v>
      </c>
      <c r="M3330">
        <v>7.0848735319999996</v>
      </c>
      <c r="N3330">
        <v>14.151999999999999</v>
      </c>
      <c r="O3330">
        <v>4.1187398640000001</v>
      </c>
      <c r="P3330">
        <v>8.5210000000000008</v>
      </c>
      <c r="Q3330" s="86">
        <v>45821</v>
      </c>
      <c r="S3330">
        <v>1.06</v>
      </c>
      <c r="W3330">
        <v>5</v>
      </c>
      <c r="X3330" s="86">
        <v>45707</v>
      </c>
      <c r="AA3330">
        <v>3</v>
      </c>
      <c r="AB3330">
        <v>3</v>
      </c>
      <c r="AC3330" t="s">
        <v>156</v>
      </c>
    </row>
    <row r="3331" spans="1:29" x14ac:dyDescent="0.2">
      <c r="A3331" t="s">
        <v>17371</v>
      </c>
      <c r="B3331" t="s">
        <v>17372</v>
      </c>
      <c r="C3331" t="s">
        <v>17371</v>
      </c>
      <c r="D3331" t="s">
        <v>84</v>
      </c>
      <c r="E3331" t="s">
        <v>89</v>
      </c>
      <c r="G3331" t="s">
        <v>90</v>
      </c>
      <c r="I3331" t="s">
        <v>91</v>
      </c>
      <c r="L3331">
        <v>15.442</v>
      </c>
      <c r="M3331">
        <v>11.376554690000001</v>
      </c>
      <c r="N3331">
        <v>15.375999999999999</v>
      </c>
      <c r="O3331">
        <v>11.20262778</v>
      </c>
      <c r="P3331">
        <v>11.413</v>
      </c>
      <c r="Q3331" s="86">
        <v>45821</v>
      </c>
      <c r="S3331">
        <v>0.53</v>
      </c>
      <c r="W3331">
        <v>6</v>
      </c>
      <c r="X3331" s="86">
        <v>45747</v>
      </c>
      <c r="Y3331">
        <v>4</v>
      </c>
      <c r="Z3331" s="86">
        <v>45747</v>
      </c>
      <c r="AB3331">
        <v>3</v>
      </c>
      <c r="AC3331" t="s">
        <v>156</v>
      </c>
    </row>
    <row r="3332" spans="1:29" x14ac:dyDescent="0.2">
      <c r="A3332" t="s">
        <v>8063</v>
      </c>
      <c r="B3332" t="s">
        <v>8064</v>
      </c>
      <c r="C3332" t="s">
        <v>8063</v>
      </c>
      <c r="D3332" t="s">
        <v>84</v>
      </c>
      <c r="E3332" t="s">
        <v>89</v>
      </c>
      <c r="F3332" t="s">
        <v>642</v>
      </c>
      <c r="G3332" t="s">
        <v>90</v>
      </c>
      <c r="I3332" t="s">
        <v>91</v>
      </c>
      <c r="J3332" t="s">
        <v>5571</v>
      </c>
      <c r="K3332" t="s">
        <v>5704</v>
      </c>
      <c r="L3332">
        <v>18.462</v>
      </c>
      <c r="M3332">
        <v>13.396722909999999</v>
      </c>
      <c r="N3332">
        <v>20.425999999999998</v>
      </c>
      <c r="O3332">
        <v>14.243109309999999</v>
      </c>
      <c r="P3332">
        <v>16.818000000000001</v>
      </c>
      <c r="Q3332" s="86">
        <v>45821</v>
      </c>
      <c r="S3332">
        <v>1</v>
      </c>
      <c r="T3332">
        <v>0.75</v>
      </c>
      <c r="V3332" t="s">
        <v>8065</v>
      </c>
      <c r="W3332">
        <v>5</v>
      </c>
      <c r="X3332" s="86">
        <v>45747</v>
      </c>
      <c r="Y3332">
        <v>5</v>
      </c>
      <c r="Z3332" s="86">
        <v>45747</v>
      </c>
      <c r="AA3332">
        <v>3</v>
      </c>
      <c r="AB3332">
        <v>3</v>
      </c>
      <c r="AC3332" t="s">
        <v>156</v>
      </c>
    </row>
    <row r="3333" spans="1:29" x14ac:dyDescent="0.2">
      <c r="A3333" t="s">
        <v>8066</v>
      </c>
      <c r="B3333" t="s">
        <v>8067</v>
      </c>
      <c r="C3333" t="s">
        <v>8066</v>
      </c>
      <c r="D3333" t="s">
        <v>84</v>
      </c>
      <c r="E3333" t="s">
        <v>116</v>
      </c>
      <c r="F3333" t="s">
        <v>642</v>
      </c>
      <c r="G3333" t="s">
        <v>90</v>
      </c>
      <c r="I3333" t="s">
        <v>118</v>
      </c>
      <c r="J3333" t="s">
        <v>5571</v>
      </c>
      <c r="K3333" t="s">
        <v>688</v>
      </c>
      <c r="L3333">
        <v>26.413</v>
      </c>
      <c r="M3333">
        <v>26.77554348</v>
      </c>
      <c r="N3333">
        <v>23.108000000000001</v>
      </c>
      <c r="O3333">
        <v>19.801193730000001</v>
      </c>
      <c r="P3333">
        <v>16.780999999999999</v>
      </c>
      <c r="Q3333" s="86">
        <v>45821</v>
      </c>
      <c r="S3333">
        <v>0.25</v>
      </c>
      <c r="T3333">
        <v>0.25</v>
      </c>
      <c r="V3333" t="s">
        <v>8068</v>
      </c>
      <c r="W3333">
        <v>7</v>
      </c>
      <c r="X3333" s="86">
        <v>45535</v>
      </c>
      <c r="Y3333">
        <v>6</v>
      </c>
      <c r="Z3333" s="86">
        <v>45747</v>
      </c>
      <c r="AA3333">
        <v>4</v>
      </c>
      <c r="AB3333">
        <v>4</v>
      </c>
      <c r="AC3333" t="s">
        <v>127</v>
      </c>
    </row>
    <row r="3334" spans="1:29" x14ac:dyDescent="0.2">
      <c r="A3334" t="s">
        <v>8069</v>
      </c>
      <c r="B3334" t="s">
        <v>8070</v>
      </c>
      <c r="C3334" t="s">
        <v>8069</v>
      </c>
      <c r="D3334" t="s">
        <v>84</v>
      </c>
      <c r="F3334" t="s">
        <v>642</v>
      </c>
      <c r="G3334" t="s">
        <v>90</v>
      </c>
      <c r="K3334" t="s">
        <v>8071</v>
      </c>
      <c r="Q3334" s="86">
        <v>44909</v>
      </c>
      <c r="S3334">
        <v>0.4</v>
      </c>
      <c r="V3334" t="s">
        <v>8072</v>
      </c>
      <c r="AB3334">
        <v>5</v>
      </c>
      <c r="AC3334" t="s">
        <v>86</v>
      </c>
    </row>
    <row r="3335" spans="1:29" x14ac:dyDescent="0.2">
      <c r="A3335" t="s">
        <v>8073</v>
      </c>
      <c r="B3335" t="s">
        <v>8074</v>
      </c>
      <c r="C3335" t="s">
        <v>8073</v>
      </c>
      <c r="D3335" t="s">
        <v>84</v>
      </c>
      <c r="E3335" t="s">
        <v>89</v>
      </c>
      <c r="G3335" t="s">
        <v>90</v>
      </c>
      <c r="I3335" t="s">
        <v>91</v>
      </c>
      <c r="J3335" t="s">
        <v>5571</v>
      </c>
      <c r="K3335" t="s">
        <v>1022</v>
      </c>
      <c r="L3335">
        <v>22.224</v>
      </c>
      <c r="M3335">
        <v>18.82458948</v>
      </c>
      <c r="N3335">
        <v>19.881</v>
      </c>
      <c r="O3335">
        <v>15.14201413</v>
      </c>
      <c r="P3335">
        <v>14.615</v>
      </c>
      <c r="Q3335" s="86">
        <v>45821</v>
      </c>
      <c r="S3335">
        <v>0.65</v>
      </c>
      <c r="T3335">
        <v>0.5</v>
      </c>
      <c r="V3335" t="s">
        <v>8075</v>
      </c>
      <c r="W3335">
        <v>6</v>
      </c>
      <c r="X3335" s="86">
        <v>45692</v>
      </c>
      <c r="Y3335">
        <v>5</v>
      </c>
      <c r="Z3335" s="86">
        <v>45565</v>
      </c>
      <c r="AA3335">
        <v>4</v>
      </c>
      <c r="AB3335">
        <v>3</v>
      </c>
      <c r="AC3335" t="s">
        <v>156</v>
      </c>
    </row>
    <row r="3336" spans="1:29" x14ac:dyDescent="0.2">
      <c r="A3336" t="s">
        <v>8076</v>
      </c>
      <c r="B3336" t="s">
        <v>8077</v>
      </c>
      <c r="C3336" t="s">
        <v>8076</v>
      </c>
      <c r="D3336" t="s">
        <v>84</v>
      </c>
      <c r="E3336" t="s">
        <v>89</v>
      </c>
      <c r="G3336" t="s">
        <v>90</v>
      </c>
      <c r="I3336" t="s">
        <v>91</v>
      </c>
      <c r="J3336" t="s">
        <v>5571</v>
      </c>
      <c r="L3336">
        <v>2.113</v>
      </c>
      <c r="M3336">
        <v>2.258724049</v>
      </c>
      <c r="N3336">
        <v>1.7809999999999999</v>
      </c>
      <c r="O3336">
        <v>1.0764044290000001</v>
      </c>
      <c r="P3336">
        <v>0.79800000000000004</v>
      </c>
      <c r="Q3336" s="86">
        <v>45821</v>
      </c>
      <c r="R3336">
        <v>1</v>
      </c>
      <c r="S3336">
        <v>0.3</v>
      </c>
      <c r="W3336">
        <v>3</v>
      </c>
      <c r="X3336" s="86">
        <v>45705</v>
      </c>
      <c r="Y3336">
        <v>2</v>
      </c>
      <c r="Z3336" s="86">
        <v>45657</v>
      </c>
      <c r="AA3336">
        <v>5</v>
      </c>
      <c r="AB3336">
        <v>2</v>
      </c>
      <c r="AC3336" t="s">
        <v>153</v>
      </c>
    </row>
    <row r="3337" spans="1:29" x14ac:dyDescent="0.2">
      <c r="A3337" t="s">
        <v>8078</v>
      </c>
      <c r="B3337" t="s">
        <v>8079</v>
      </c>
      <c r="C3337" t="s">
        <v>8078</v>
      </c>
      <c r="D3337" t="s">
        <v>84</v>
      </c>
      <c r="E3337" t="s">
        <v>89</v>
      </c>
      <c r="G3337" t="s">
        <v>699</v>
      </c>
      <c r="H3337" t="s">
        <v>8080</v>
      </c>
      <c r="L3337">
        <v>14.933999999999999</v>
      </c>
      <c r="M3337">
        <v>14.835992790000001</v>
      </c>
      <c r="N3337">
        <v>14.209</v>
      </c>
      <c r="O3337">
        <v>11.00127346</v>
      </c>
      <c r="P3337">
        <v>11.025</v>
      </c>
      <c r="Q3337" s="86">
        <v>45821</v>
      </c>
      <c r="W3337">
        <v>6</v>
      </c>
      <c r="X3337" s="86">
        <v>45705</v>
      </c>
      <c r="Y3337">
        <v>4</v>
      </c>
      <c r="Z3337" s="86">
        <v>45596</v>
      </c>
      <c r="AB3337">
        <v>3</v>
      </c>
      <c r="AC3337" t="s">
        <v>156</v>
      </c>
    </row>
    <row r="3338" spans="1:29" x14ac:dyDescent="0.2">
      <c r="A3338" t="s">
        <v>8081</v>
      </c>
      <c r="B3338" t="s">
        <v>8082</v>
      </c>
      <c r="C3338" t="s">
        <v>8081</v>
      </c>
      <c r="D3338" t="s">
        <v>84</v>
      </c>
      <c r="E3338" t="s">
        <v>89</v>
      </c>
      <c r="F3338" t="s">
        <v>642</v>
      </c>
      <c r="G3338" t="s">
        <v>90</v>
      </c>
      <c r="I3338" t="s">
        <v>91</v>
      </c>
      <c r="J3338" t="s">
        <v>5571</v>
      </c>
      <c r="K3338" t="s">
        <v>7609</v>
      </c>
      <c r="L3338">
        <v>7.476</v>
      </c>
      <c r="M3338">
        <v>7.3168150770000002</v>
      </c>
      <c r="N3338">
        <v>6.859</v>
      </c>
      <c r="O3338">
        <v>6.3145546670000003</v>
      </c>
      <c r="P3338">
        <v>6.2690000000000001</v>
      </c>
      <c r="Q3338" s="86">
        <v>45821</v>
      </c>
      <c r="T3338">
        <v>2.1</v>
      </c>
      <c r="V3338" t="s">
        <v>8083</v>
      </c>
      <c r="W3338">
        <v>4</v>
      </c>
      <c r="X3338" s="86">
        <v>45706</v>
      </c>
      <c r="Y3338">
        <v>3</v>
      </c>
      <c r="Z3338" s="86">
        <v>45657</v>
      </c>
      <c r="AB3338">
        <v>3</v>
      </c>
      <c r="AC3338" t="s">
        <v>156</v>
      </c>
    </row>
    <row r="3339" spans="1:29" x14ac:dyDescent="0.2">
      <c r="A3339" t="s">
        <v>8084</v>
      </c>
      <c r="B3339" t="s">
        <v>8085</v>
      </c>
      <c r="C3339" t="s">
        <v>8084</v>
      </c>
      <c r="D3339" t="s">
        <v>84</v>
      </c>
      <c r="E3339" t="s">
        <v>89</v>
      </c>
      <c r="F3339" t="s">
        <v>642</v>
      </c>
      <c r="G3339" t="s">
        <v>90</v>
      </c>
      <c r="H3339" t="s">
        <v>8086</v>
      </c>
      <c r="I3339" t="s">
        <v>91</v>
      </c>
      <c r="J3339" t="s">
        <v>5571</v>
      </c>
      <c r="K3339" t="s">
        <v>7609</v>
      </c>
      <c r="L3339">
        <v>7.4749999999999996</v>
      </c>
      <c r="M3339">
        <v>7.3153377190000004</v>
      </c>
      <c r="N3339">
        <v>6.8579999999999997</v>
      </c>
      <c r="O3339">
        <v>6.3120004940000003</v>
      </c>
      <c r="P3339">
        <v>6.27</v>
      </c>
      <c r="Q3339" s="86">
        <v>45821</v>
      </c>
      <c r="S3339">
        <v>2.39</v>
      </c>
      <c r="V3339" t="s">
        <v>8087</v>
      </c>
      <c r="W3339">
        <v>4</v>
      </c>
      <c r="X3339" s="86">
        <v>45706</v>
      </c>
      <c r="Y3339">
        <v>3</v>
      </c>
      <c r="Z3339" s="86">
        <v>45657</v>
      </c>
      <c r="AA3339">
        <v>2</v>
      </c>
      <c r="AB3339">
        <v>3</v>
      </c>
      <c r="AC3339" t="s">
        <v>156</v>
      </c>
    </row>
    <row r="3340" spans="1:29" x14ac:dyDescent="0.2">
      <c r="A3340" t="s">
        <v>16398</v>
      </c>
      <c r="B3340" t="s">
        <v>16399</v>
      </c>
      <c r="C3340" t="s">
        <v>16398</v>
      </c>
      <c r="D3340" t="s">
        <v>84</v>
      </c>
      <c r="E3340" t="s">
        <v>89</v>
      </c>
      <c r="G3340" t="s">
        <v>90</v>
      </c>
      <c r="H3340" t="s">
        <v>16039</v>
      </c>
      <c r="I3340" t="s">
        <v>118</v>
      </c>
      <c r="L3340">
        <v>7.4850000000000003</v>
      </c>
      <c r="M3340">
        <v>7.3216809290000002</v>
      </c>
      <c r="N3340">
        <v>6.8730000000000002</v>
      </c>
      <c r="O3340">
        <v>6.3277688699999999</v>
      </c>
      <c r="P3340">
        <v>6.2519999999999998</v>
      </c>
      <c r="Q3340" s="86">
        <v>45821</v>
      </c>
      <c r="S3340">
        <v>1.3</v>
      </c>
      <c r="W3340">
        <v>4</v>
      </c>
      <c r="X3340" s="86">
        <v>45706</v>
      </c>
      <c r="Y3340">
        <v>3</v>
      </c>
      <c r="Z3340" s="86">
        <v>45657</v>
      </c>
      <c r="AB3340">
        <v>3</v>
      </c>
      <c r="AC3340" t="s">
        <v>156</v>
      </c>
    </row>
    <row r="3341" spans="1:29" x14ac:dyDescent="0.2">
      <c r="A3341" t="s">
        <v>8088</v>
      </c>
      <c r="B3341" t="s">
        <v>8089</v>
      </c>
      <c r="C3341" t="s">
        <v>8088</v>
      </c>
      <c r="D3341" t="s">
        <v>84</v>
      </c>
      <c r="E3341" t="s">
        <v>89</v>
      </c>
      <c r="G3341" t="s">
        <v>90</v>
      </c>
      <c r="I3341" t="s">
        <v>118</v>
      </c>
      <c r="L3341">
        <v>7.4889999999999999</v>
      </c>
      <c r="M3341">
        <v>7.3219571769999998</v>
      </c>
      <c r="N3341">
        <v>6.8719999999999999</v>
      </c>
      <c r="O3341">
        <v>6.3276683609999997</v>
      </c>
      <c r="P3341">
        <v>6.2569999999999997</v>
      </c>
      <c r="Q3341" s="86">
        <v>45821</v>
      </c>
      <c r="S3341">
        <v>1.3</v>
      </c>
      <c r="W3341">
        <v>4</v>
      </c>
      <c r="X3341" s="86">
        <v>45706</v>
      </c>
      <c r="Y3341">
        <v>3</v>
      </c>
      <c r="Z3341" s="86">
        <v>45657</v>
      </c>
      <c r="AB3341">
        <v>3</v>
      </c>
      <c r="AC3341" t="s">
        <v>156</v>
      </c>
    </row>
    <row r="3342" spans="1:29" x14ac:dyDescent="0.2">
      <c r="A3342" t="s">
        <v>8090</v>
      </c>
      <c r="B3342" t="s">
        <v>8091</v>
      </c>
      <c r="C3342" t="s">
        <v>8090</v>
      </c>
      <c r="D3342" t="s">
        <v>84</v>
      </c>
      <c r="E3342" t="s">
        <v>89</v>
      </c>
      <c r="F3342" t="s">
        <v>642</v>
      </c>
      <c r="G3342" t="s">
        <v>90</v>
      </c>
      <c r="I3342" t="s">
        <v>91</v>
      </c>
      <c r="J3342" t="s">
        <v>5571</v>
      </c>
      <c r="K3342" t="s">
        <v>7609</v>
      </c>
      <c r="L3342">
        <v>6.1840000000000002</v>
      </c>
      <c r="M3342">
        <v>6.0386582170000001</v>
      </c>
      <c r="N3342">
        <v>5.718</v>
      </c>
      <c r="O3342">
        <v>5.216491735</v>
      </c>
      <c r="P3342">
        <v>4.6669999999999998</v>
      </c>
      <c r="Q3342" s="86">
        <v>45821</v>
      </c>
      <c r="T3342">
        <v>2.1</v>
      </c>
      <c r="W3342">
        <v>4</v>
      </c>
      <c r="X3342" s="86">
        <v>45706</v>
      </c>
      <c r="Y3342">
        <v>3</v>
      </c>
      <c r="Z3342" s="86">
        <v>45657</v>
      </c>
      <c r="AA3342">
        <v>2</v>
      </c>
      <c r="AB3342">
        <v>3</v>
      </c>
      <c r="AC3342" t="s">
        <v>156</v>
      </c>
    </row>
    <row r="3343" spans="1:29" x14ac:dyDescent="0.2">
      <c r="A3343" t="s">
        <v>8092</v>
      </c>
      <c r="B3343" t="s">
        <v>8093</v>
      </c>
      <c r="C3343" t="s">
        <v>8092</v>
      </c>
      <c r="D3343" t="s">
        <v>84</v>
      </c>
      <c r="E3343" t="s">
        <v>89</v>
      </c>
      <c r="F3343" t="s">
        <v>642</v>
      </c>
      <c r="G3343" t="s">
        <v>90</v>
      </c>
      <c r="I3343" t="s">
        <v>91</v>
      </c>
      <c r="J3343" t="s">
        <v>5571</v>
      </c>
      <c r="K3343" t="s">
        <v>7609</v>
      </c>
      <c r="L3343">
        <v>6.1840000000000002</v>
      </c>
      <c r="M3343">
        <v>6.0391774959999998</v>
      </c>
      <c r="N3343">
        <v>5.7220000000000004</v>
      </c>
      <c r="O3343">
        <v>5.219260727</v>
      </c>
      <c r="P3343">
        <v>4.6760000000000002</v>
      </c>
      <c r="Q3343" s="86">
        <v>45821</v>
      </c>
      <c r="S3343">
        <v>2.4500000000000002</v>
      </c>
      <c r="V3343" t="s">
        <v>8094</v>
      </c>
      <c r="W3343">
        <v>4</v>
      </c>
      <c r="X3343" s="86">
        <v>45706</v>
      </c>
      <c r="Y3343">
        <v>3</v>
      </c>
      <c r="Z3343" s="86">
        <v>45657</v>
      </c>
      <c r="AA3343">
        <v>2</v>
      </c>
      <c r="AB3343">
        <v>3</v>
      </c>
      <c r="AC3343" t="s">
        <v>156</v>
      </c>
    </row>
    <row r="3344" spans="1:29" x14ac:dyDescent="0.2">
      <c r="A3344" t="s">
        <v>8095</v>
      </c>
      <c r="B3344" t="s">
        <v>8096</v>
      </c>
      <c r="C3344" t="s">
        <v>8095</v>
      </c>
      <c r="D3344" t="s">
        <v>84</v>
      </c>
      <c r="E3344" t="s">
        <v>89</v>
      </c>
      <c r="F3344" t="s">
        <v>642</v>
      </c>
      <c r="G3344" t="s">
        <v>90</v>
      </c>
      <c r="H3344" t="s">
        <v>8097</v>
      </c>
      <c r="I3344" t="s">
        <v>91</v>
      </c>
      <c r="J3344" t="s">
        <v>5571</v>
      </c>
      <c r="K3344" t="s">
        <v>7609</v>
      </c>
      <c r="L3344">
        <v>8.593</v>
      </c>
      <c r="M3344">
        <v>8.4026424819999992</v>
      </c>
      <c r="N3344">
        <v>7.9340000000000002</v>
      </c>
      <c r="O3344">
        <v>7.3161069220000003</v>
      </c>
      <c r="P3344">
        <v>7.6929999999999996</v>
      </c>
      <c r="Q3344" s="86">
        <v>45821</v>
      </c>
      <c r="S3344">
        <v>2.4500000000000002</v>
      </c>
      <c r="V3344" t="s">
        <v>8098</v>
      </c>
      <c r="W3344">
        <v>5</v>
      </c>
      <c r="X3344" s="86">
        <v>45706</v>
      </c>
      <c r="Y3344">
        <v>3</v>
      </c>
      <c r="Z3344" s="86">
        <v>45657</v>
      </c>
      <c r="AA3344">
        <v>3</v>
      </c>
      <c r="AB3344">
        <v>3</v>
      </c>
      <c r="AC3344" t="s">
        <v>156</v>
      </c>
    </row>
    <row r="3345" spans="1:29" x14ac:dyDescent="0.2">
      <c r="A3345" t="s">
        <v>8099</v>
      </c>
      <c r="B3345" t="s">
        <v>8100</v>
      </c>
      <c r="C3345" t="s">
        <v>8099</v>
      </c>
      <c r="D3345" t="s">
        <v>84</v>
      </c>
      <c r="E3345" t="s">
        <v>89</v>
      </c>
      <c r="F3345" t="s">
        <v>642</v>
      </c>
      <c r="G3345" t="s">
        <v>90</v>
      </c>
      <c r="I3345" t="s">
        <v>91</v>
      </c>
      <c r="J3345" t="s">
        <v>5571</v>
      </c>
      <c r="K3345" t="s">
        <v>7609</v>
      </c>
      <c r="L3345">
        <v>8.5909999999999993</v>
      </c>
      <c r="M3345">
        <v>8.4025710090000008</v>
      </c>
      <c r="N3345">
        <v>7.9340000000000002</v>
      </c>
      <c r="O3345">
        <v>7.3159971119999998</v>
      </c>
      <c r="P3345">
        <v>7.6950000000000003</v>
      </c>
      <c r="Q3345" s="86">
        <v>45821</v>
      </c>
      <c r="S3345">
        <v>2.4500000000000002</v>
      </c>
      <c r="V3345" t="s">
        <v>8094</v>
      </c>
      <c r="W3345">
        <v>5</v>
      </c>
      <c r="X3345" s="86">
        <v>45706</v>
      </c>
      <c r="Y3345">
        <v>3</v>
      </c>
      <c r="Z3345" s="86">
        <v>45657</v>
      </c>
      <c r="AA3345">
        <v>3</v>
      </c>
      <c r="AB3345">
        <v>3</v>
      </c>
      <c r="AC3345" t="s">
        <v>156</v>
      </c>
    </row>
    <row r="3346" spans="1:29" x14ac:dyDescent="0.2">
      <c r="A3346" t="s">
        <v>16400</v>
      </c>
      <c r="B3346" t="s">
        <v>16401</v>
      </c>
      <c r="C3346" t="s">
        <v>16400</v>
      </c>
      <c r="D3346" t="s">
        <v>84</v>
      </c>
      <c r="E3346" t="s">
        <v>89</v>
      </c>
      <c r="G3346" t="s">
        <v>90</v>
      </c>
      <c r="H3346" t="s">
        <v>16039</v>
      </c>
      <c r="I3346" t="s">
        <v>118</v>
      </c>
      <c r="L3346">
        <v>8.6029999999999998</v>
      </c>
      <c r="M3346">
        <v>8.4080149639999995</v>
      </c>
      <c r="N3346">
        <v>7.9470000000000001</v>
      </c>
      <c r="O3346">
        <v>7.315922187</v>
      </c>
      <c r="P3346">
        <v>7.6559999999999997</v>
      </c>
      <c r="Q3346" s="86">
        <v>45821</v>
      </c>
      <c r="S3346">
        <v>1.3</v>
      </c>
      <c r="W3346">
        <v>5</v>
      </c>
      <c r="X3346" s="86">
        <v>45706</v>
      </c>
      <c r="Y3346">
        <v>3</v>
      </c>
      <c r="Z3346" s="86">
        <v>45657</v>
      </c>
      <c r="AB3346">
        <v>3</v>
      </c>
      <c r="AC3346" t="s">
        <v>156</v>
      </c>
    </row>
    <row r="3347" spans="1:29" x14ac:dyDescent="0.2">
      <c r="A3347" t="s">
        <v>16240</v>
      </c>
      <c r="B3347" t="s">
        <v>16241</v>
      </c>
      <c r="C3347" t="s">
        <v>16240</v>
      </c>
      <c r="D3347" t="s">
        <v>84</v>
      </c>
      <c r="E3347" t="s">
        <v>89</v>
      </c>
      <c r="G3347" t="s">
        <v>90</v>
      </c>
      <c r="I3347" t="s">
        <v>341</v>
      </c>
      <c r="S3347">
        <v>1.3</v>
      </c>
      <c r="Y3347">
        <v>3</v>
      </c>
      <c r="Z3347" s="86">
        <v>45658</v>
      </c>
      <c r="AB3347">
        <v>3</v>
      </c>
      <c r="AC3347" t="s">
        <v>156</v>
      </c>
    </row>
    <row r="3348" spans="1:29" x14ac:dyDescent="0.2">
      <c r="A3348" t="s">
        <v>8101</v>
      </c>
      <c r="B3348" t="s">
        <v>8102</v>
      </c>
      <c r="C3348" t="s">
        <v>8101</v>
      </c>
      <c r="D3348" t="s">
        <v>84</v>
      </c>
      <c r="E3348" t="s">
        <v>89</v>
      </c>
      <c r="F3348" t="s">
        <v>642</v>
      </c>
      <c r="G3348" t="s">
        <v>90</v>
      </c>
      <c r="I3348" t="s">
        <v>91</v>
      </c>
      <c r="J3348" t="s">
        <v>5571</v>
      </c>
      <c r="K3348" t="s">
        <v>1384</v>
      </c>
      <c r="L3348">
        <v>16.965</v>
      </c>
      <c r="M3348">
        <v>12.946976490000001</v>
      </c>
      <c r="N3348">
        <v>16.960999999999999</v>
      </c>
      <c r="O3348">
        <v>11.547907540000001</v>
      </c>
      <c r="P3348">
        <v>9.2620000000000005</v>
      </c>
      <c r="Q3348" s="86">
        <v>45821</v>
      </c>
      <c r="V3348" t="s">
        <v>8103</v>
      </c>
      <c r="W3348">
        <v>6</v>
      </c>
      <c r="X3348" s="86">
        <v>45706</v>
      </c>
      <c r="Y3348">
        <v>4</v>
      </c>
      <c r="Z3348" s="86">
        <v>45657</v>
      </c>
      <c r="AA3348">
        <v>3</v>
      </c>
      <c r="AB3348">
        <v>3</v>
      </c>
      <c r="AC3348" t="s">
        <v>156</v>
      </c>
    </row>
    <row r="3349" spans="1:29" x14ac:dyDescent="0.2">
      <c r="A3349" t="s">
        <v>8104</v>
      </c>
      <c r="B3349" t="s">
        <v>8105</v>
      </c>
      <c r="C3349" t="s">
        <v>8104</v>
      </c>
      <c r="D3349" t="s">
        <v>84</v>
      </c>
      <c r="E3349" t="s">
        <v>89</v>
      </c>
      <c r="G3349" t="s">
        <v>90</v>
      </c>
      <c r="H3349" t="s">
        <v>196</v>
      </c>
      <c r="I3349" t="s">
        <v>91</v>
      </c>
      <c r="M3349">
        <v>12.92495823</v>
      </c>
      <c r="N3349">
        <v>16.960999999999999</v>
      </c>
      <c r="O3349">
        <v>11.4755944</v>
      </c>
      <c r="P3349">
        <v>9.2490000000000006</v>
      </c>
      <c r="S3349">
        <v>0.9</v>
      </c>
      <c r="W3349">
        <v>6</v>
      </c>
      <c r="X3349" s="86">
        <v>45706</v>
      </c>
      <c r="Y3349">
        <v>4</v>
      </c>
      <c r="Z3349" s="86">
        <v>45657</v>
      </c>
      <c r="AB3349">
        <v>3</v>
      </c>
      <c r="AC3349" t="s">
        <v>156</v>
      </c>
    </row>
    <row r="3350" spans="1:29" x14ac:dyDescent="0.2">
      <c r="A3350" t="s">
        <v>8106</v>
      </c>
      <c r="B3350" t="s">
        <v>8107</v>
      </c>
      <c r="C3350" t="s">
        <v>8106</v>
      </c>
      <c r="D3350" t="s">
        <v>84</v>
      </c>
      <c r="E3350" t="s">
        <v>89</v>
      </c>
      <c r="G3350" t="s">
        <v>90</v>
      </c>
      <c r="I3350" t="s">
        <v>91</v>
      </c>
      <c r="J3350" t="s">
        <v>5571</v>
      </c>
      <c r="L3350">
        <v>6.0309999999999997</v>
      </c>
      <c r="M3350">
        <v>5.7624449450000004</v>
      </c>
      <c r="N3350">
        <v>5.67</v>
      </c>
      <c r="O3350">
        <v>4.7222879960000004</v>
      </c>
      <c r="P3350">
        <v>5.2089999999999996</v>
      </c>
      <c r="Q3350" s="86">
        <v>45474</v>
      </c>
      <c r="S3350">
        <v>0.91</v>
      </c>
      <c r="T3350">
        <v>0.75</v>
      </c>
      <c r="W3350">
        <v>4</v>
      </c>
      <c r="X3350" s="86">
        <v>45506</v>
      </c>
      <c r="Y3350">
        <v>3</v>
      </c>
      <c r="Z3350" s="86">
        <v>45506</v>
      </c>
      <c r="AA3350">
        <v>2</v>
      </c>
      <c r="AB3350">
        <v>3</v>
      </c>
      <c r="AC3350" t="s">
        <v>156</v>
      </c>
    </row>
    <row r="3351" spans="1:29" x14ac:dyDescent="0.2">
      <c r="A3351" t="s">
        <v>8108</v>
      </c>
      <c r="B3351" t="s">
        <v>8109</v>
      </c>
      <c r="C3351" t="s">
        <v>8108</v>
      </c>
      <c r="D3351" t="s">
        <v>84</v>
      </c>
      <c r="E3351" t="s">
        <v>116</v>
      </c>
      <c r="G3351" t="s">
        <v>90</v>
      </c>
      <c r="I3351" t="s">
        <v>91</v>
      </c>
      <c r="J3351" t="s">
        <v>5571</v>
      </c>
      <c r="L3351">
        <v>28.943999999999999</v>
      </c>
      <c r="M3351">
        <v>28.42180759</v>
      </c>
      <c r="N3351">
        <v>27.856999999999999</v>
      </c>
      <c r="O3351">
        <v>28.654347430000001</v>
      </c>
      <c r="P3351">
        <v>28.638000000000002</v>
      </c>
      <c r="Q3351" s="86">
        <v>45821</v>
      </c>
      <c r="S3351">
        <v>0.4</v>
      </c>
      <c r="T3351">
        <v>0.4</v>
      </c>
      <c r="V3351" t="s">
        <v>8110</v>
      </c>
      <c r="W3351">
        <v>7</v>
      </c>
      <c r="X3351" s="86">
        <v>45341</v>
      </c>
      <c r="Y3351">
        <v>6</v>
      </c>
      <c r="Z3351" s="86">
        <v>43958</v>
      </c>
      <c r="AA3351">
        <v>4</v>
      </c>
      <c r="AB3351">
        <v>4</v>
      </c>
      <c r="AC3351" t="s">
        <v>127</v>
      </c>
    </row>
    <row r="3352" spans="1:29" x14ac:dyDescent="0.2">
      <c r="A3352" t="s">
        <v>8111</v>
      </c>
      <c r="B3352" t="s">
        <v>8112</v>
      </c>
      <c r="C3352" t="s">
        <v>8111</v>
      </c>
      <c r="D3352" t="s">
        <v>84</v>
      </c>
      <c r="E3352" t="s">
        <v>89</v>
      </c>
      <c r="F3352" t="s">
        <v>642</v>
      </c>
      <c r="G3352" t="s">
        <v>90</v>
      </c>
      <c r="I3352" t="s">
        <v>91</v>
      </c>
      <c r="J3352" t="s">
        <v>5571</v>
      </c>
      <c r="K3352" t="s">
        <v>1457</v>
      </c>
      <c r="L3352">
        <v>9.25</v>
      </c>
      <c r="M3352">
        <v>8.6895656720000005</v>
      </c>
      <c r="N3352">
        <v>9.1370000000000005</v>
      </c>
      <c r="O3352">
        <v>6.9906180669999998</v>
      </c>
      <c r="P3352">
        <v>5.5259999999999998</v>
      </c>
      <c r="Q3352" s="86">
        <v>45761</v>
      </c>
      <c r="R3352">
        <v>5</v>
      </c>
      <c r="S3352">
        <v>2.09</v>
      </c>
      <c r="T3352">
        <v>1.35</v>
      </c>
      <c r="V3352" t="s">
        <v>8113</v>
      </c>
      <c r="W3352">
        <v>5</v>
      </c>
      <c r="X3352" s="86">
        <v>45702</v>
      </c>
      <c r="Y3352">
        <v>3</v>
      </c>
      <c r="Z3352" s="86">
        <v>45384</v>
      </c>
      <c r="AA3352">
        <v>3</v>
      </c>
      <c r="AB3352">
        <v>3</v>
      </c>
      <c r="AC3352" t="s">
        <v>156</v>
      </c>
    </row>
    <row r="3353" spans="1:29" x14ac:dyDescent="0.2">
      <c r="A3353" t="s">
        <v>8114</v>
      </c>
      <c r="B3353" t="s">
        <v>8115</v>
      </c>
      <c r="C3353" t="s">
        <v>8114</v>
      </c>
      <c r="D3353" t="s">
        <v>84</v>
      </c>
      <c r="E3353" t="s">
        <v>89</v>
      </c>
      <c r="G3353" t="s">
        <v>90</v>
      </c>
      <c r="I3353" t="s">
        <v>341</v>
      </c>
      <c r="J3353" t="s">
        <v>5571</v>
      </c>
      <c r="L3353">
        <v>9.27</v>
      </c>
      <c r="M3353">
        <v>8.6821462539999992</v>
      </c>
      <c r="N3353">
        <v>9.1310000000000002</v>
      </c>
      <c r="O3353">
        <v>7.0185808500000002</v>
      </c>
      <c r="P3353">
        <v>5.5609999999999999</v>
      </c>
      <c r="Q3353" s="86">
        <v>45761</v>
      </c>
      <c r="R3353">
        <v>5</v>
      </c>
      <c r="S3353">
        <v>2.09</v>
      </c>
      <c r="T3353">
        <v>1.35</v>
      </c>
      <c r="V3353" t="s">
        <v>8116</v>
      </c>
      <c r="W3353">
        <v>5</v>
      </c>
      <c r="X3353" s="86">
        <v>45702</v>
      </c>
      <c r="Y3353">
        <v>3</v>
      </c>
      <c r="Z3353" s="86">
        <v>45384</v>
      </c>
      <c r="AA3353">
        <v>2</v>
      </c>
      <c r="AB3353">
        <v>3</v>
      </c>
      <c r="AC3353" t="s">
        <v>156</v>
      </c>
    </row>
    <row r="3354" spans="1:29" x14ac:dyDescent="0.2">
      <c r="A3354" t="s">
        <v>8117</v>
      </c>
      <c r="B3354" t="s">
        <v>8118</v>
      </c>
      <c r="C3354" t="s">
        <v>8117</v>
      </c>
      <c r="D3354" t="s">
        <v>84</v>
      </c>
      <c r="E3354" t="s">
        <v>116</v>
      </c>
      <c r="G3354" t="s">
        <v>90</v>
      </c>
      <c r="I3354" t="s">
        <v>91</v>
      </c>
      <c r="J3354" t="s">
        <v>5571</v>
      </c>
      <c r="L3354">
        <v>11.592000000000001</v>
      </c>
      <c r="M3354">
        <v>5.2019070230000004</v>
      </c>
      <c r="N3354">
        <v>12.522</v>
      </c>
      <c r="O3354">
        <v>4.5733353899999996</v>
      </c>
      <c r="P3354">
        <v>10.943</v>
      </c>
      <c r="Q3354" s="86">
        <v>45821</v>
      </c>
      <c r="S3354">
        <v>0.1</v>
      </c>
      <c r="T3354">
        <v>0.1</v>
      </c>
      <c r="V3354" t="s">
        <v>8119</v>
      </c>
      <c r="W3354">
        <v>3</v>
      </c>
      <c r="X3354" s="86">
        <v>45747</v>
      </c>
      <c r="Y3354">
        <v>2</v>
      </c>
      <c r="Z3354" s="86">
        <v>45747</v>
      </c>
      <c r="AA3354">
        <v>2</v>
      </c>
      <c r="AB3354">
        <v>2</v>
      </c>
      <c r="AC3354" t="s">
        <v>153</v>
      </c>
    </row>
    <row r="3355" spans="1:29" x14ac:dyDescent="0.2">
      <c r="A3355" t="s">
        <v>8120</v>
      </c>
      <c r="B3355" t="s">
        <v>8121</v>
      </c>
      <c r="C3355" t="s">
        <v>8120</v>
      </c>
      <c r="D3355" t="s">
        <v>84</v>
      </c>
      <c r="E3355" t="s">
        <v>116</v>
      </c>
      <c r="G3355" t="s">
        <v>90</v>
      </c>
      <c r="L3355">
        <v>7.4420000000000002</v>
      </c>
      <c r="M3355">
        <v>7.7250877750000004</v>
      </c>
      <c r="N3355">
        <v>8.1950000000000003</v>
      </c>
      <c r="O3355">
        <v>5.3400323360000002</v>
      </c>
      <c r="P3355">
        <v>3.5910000000000002</v>
      </c>
      <c r="Q3355" s="86">
        <v>45821</v>
      </c>
      <c r="S3355">
        <v>0.25</v>
      </c>
      <c r="W3355">
        <v>4</v>
      </c>
      <c r="X3355" s="86">
        <v>45777</v>
      </c>
      <c r="Y3355">
        <v>3</v>
      </c>
      <c r="Z3355" s="86">
        <v>45747</v>
      </c>
      <c r="AB3355">
        <v>3</v>
      </c>
      <c r="AC3355" t="s">
        <v>156</v>
      </c>
    </row>
    <row r="3356" spans="1:29" x14ac:dyDescent="0.2">
      <c r="A3356" t="s">
        <v>8122</v>
      </c>
      <c r="B3356" t="s">
        <v>8123</v>
      </c>
      <c r="C3356" t="s">
        <v>8122</v>
      </c>
      <c r="D3356" t="s">
        <v>84</v>
      </c>
      <c r="E3356" t="s">
        <v>89</v>
      </c>
      <c r="G3356" t="s">
        <v>90</v>
      </c>
      <c r="I3356" t="s">
        <v>91</v>
      </c>
      <c r="M3356">
        <v>14.219943669999999</v>
      </c>
      <c r="N3356">
        <v>19.055</v>
      </c>
      <c r="O3356">
        <v>13.080550519999999</v>
      </c>
      <c r="P3356">
        <v>11.212</v>
      </c>
      <c r="S3356">
        <v>0.62</v>
      </c>
      <c r="W3356">
        <v>6</v>
      </c>
      <c r="X3356" s="86">
        <v>45699</v>
      </c>
      <c r="Y3356">
        <v>4</v>
      </c>
      <c r="Z3356" s="86">
        <v>45473</v>
      </c>
      <c r="AB3356">
        <v>3</v>
      </c>
      <c r="AC3356" t="s">
        <v>156</v>
      </c>
    </row>
    <row r="3357" spans="1:29" x14ac:dyDescent="0.2">
      <c r="A3357" t="s">
        <v>8124</v>
      </c>
      <c r="B3357" t="s">
        <v>8125</v>
      </c>
      <c r="C3357" t="s">
        <v>8124</v>
      </c>
      <c r="D3357" t="s">
        <v>84</v>
      </c>
      <c r="E3357" t="s">
        <v>89</v>
      </c>
      <c r="G3357" t="s">
        <v>90</v>
      </c>
      <c r="I3357" t="s">
        <v>91</v>
      </c>
      <c r="J3357" t="s">
        <v>5571</v>
      </c>
      <c r="K3357" t="s">
        <v>8126</v>
      </c>
      <c r="L3357">
        <v>17.132999999999999</v>
      </c>
      <c r="M3357">
        <v>12.94814221</v>
      </c>
      <c r="N3357">
        <v>17.852</v>
      </c>
      <c r="O3357">
        <v>10.95445327</v>
      </c>
      <c r="P3357">
        <v>13.015000000000001</v>
      </c>
      <c r="Q3357" s="86">
        <v>45821</v>
      </c>
      <c r="S3357">
        <v>0.87</v>
      </c>
      <c r="W3357">
        <v>6</v>
      </c>
      <c r="X3357" s="86">
        <v>45699</v>
      </c>
      <c r="Y3357">
        <v>4</v>
      </c>
      <c r="Z3357" s="86">
        <v>45473</v>
      </c>
      <c r="AA3357">
        <v>3</v>
      </c>
      <c r="AB3357">
        <v>3</v>
      </c>
      <c r="AC3357" t="s">
        <v>156</v>
      </c>
    </row>
    <row r="3358" spans="1:29" x14ac:dyDescent="0.2">
      <c r="A3358" t="s">
        <v>8127</v>
      </c>
      <c r="B3358" t="s">
        <v>8128</v>
      </c>
      <c r="C3358" t="s">
        <v>8127</v>
      </c>
      <c r="D3358" t="s">
        <v>84</v>
      </c>
      <c r="E3358" t="s">
        <v>89</v>
      </c>
      <c r="F3358" t="s">
        <v>642</v>
      </c>
      <c r="G3358" t="s">
        <v>90</v>
      </c>
      <c r="I3358" t="s">
        <v>91</v>
      </c>
      <c r="J3358" t="s">
        <v>5571</v>
      </c>
      <c r="K3358" t="s">
        <v>3667</v>
      </c>
      <c r="M3358">
        <v>19.039096870000002</v>
      </c>
      <c r="N3358">
        <v>20.356000000000002</v>
      </c>
      <c r="O3358">
        <v>18.53411213</v>
      </c>
      <c r="P3358">
        <v>18.158999999999999</v>
      </c>
      <c r="Q3358" s="86">
        <v>45434</v>
      </c>
      <c r="S3358">
        <v>1.36</v>
      </c>
      <c r="T3358">
        <v>1</v>
      </c>
      <c r="V3358" t="s">
        <v>8129</v>
      </c>
      <c r="W3358">
        <v>6</v>
      </c>
      <c r="X3358" s="86">
        <v>45813</v>
      </c>
      <c r="Y3358">
        <v>5</v>
      </c>
      <c r="Z3358" s="86">
        <v>45702</v>
      </c>
      <c r="AA3358">
        <v>4</v>
      </c>
      <c r="AB3358">
        <v>3</v>
      </c>
      <c r="AC3358" t="s">
        <v>156</v>
      </c>
    </row>
    <row r="3359" spans="1:29" x14ac:dyDescent="0.2">
      <c r="A3359" t="s">
        <v>8130</v>
      </c>
      <c r="B3359" t="s">
        <v>8131</v>
      </c>
      <c r="C3359" t="s">
        <v>8130</v>
      </c>
      <c r="D3359" t="s">
        <v>84</v>
      </c>
      <c r="E3359" t="s">
        <v>116</v>
      </c>
      <c r="F3359" t="s">
        <v>117</v>
      </c>
      <c r="G3359" t="s">
        <v>90</v>
      </c>
      <c r="I3359" t="s">
        <v>91</v>
      </c>
      <c r="J3359" t="s">
        <v>5571</v>
      </c>
      <c r="K3359" t="s">
        <v>688</v>
      </c>
      <c r="L3359">
        <v>0.69899999999999995</v>
      </c>
      <c r="M3359">
        <v>0.68957562500000003</v>
      </c>
      <c r="N3359">
        <v>0.46899999999999997</v>
      </c>
      <c r="O3359">
        <v>0.19652840899999999</v>
      </c>
      <c r="P3359">
        <v>0.16600000000000001</v>
      </c>
      <c r="Q3359" s="86">
        <v>45821</v>
      </c>
      <c r="S3359">
        <v>0.09</v>
      </c>
      <c r="T3359">
        <v>0.09</v>
      </c>
      <c r="V3359" t="s">
        <v>8132</v>
      </c>
      <c r="W3359">
        <v>1</v>
      </c>
      <c r="X3359" s="86">
        <v>45747</v>
      </c>
      <c r="Y3359">
        <v>2</v>
      </c>
      <c r="Z3359" s="86">
        <v>45747</v>
      </c>
      <c r="AA3359">
        <v>2</v>
      </c>
      <c r="AB3359">
        <v>2</v>
      </c>
      <c r="AC3359" t="s">
        <v>153</v>
      </c>
    </row>
    <row r="3360" spans="1:29" x14ac:dyDescent="0.2">
      <c r="A3360" t="s">
        <v>16402</v>
      </c>
      <c r="B3360" t="s">
        <v>16403</v>
      </c>
      <c r="C3360" t="s">
        <v>16402</v>
      </c>
      <c r="D3360" t="s">
        <v>84</v>
      </c>
      <c r="E3360" t="s">
        <v>89</v>
      </c>
      <c r="G3360" t="s">
        <v>90</v>
      </c>
      <c r="H3360" t="s">
        <v>16039</v>
      </c>
      <c r="I3360" t="s">
        <v>91</v>
      </c>
      <c r="L3360">
        <v>13.725</v>
      </c>
      <c r="M3360">
        <v>8.5891432670000007</v>
      </c>
      <c r="N3360">
        <v>13.385</v>
      </c>
      <c r="O3360">
        <v>7.8419332989999999</v>
      </c>
      <c r="P3360">
        <v>8.9280000000000008</v>
      </c>
      <c r="Q3360" s="86">
        <v>45821</v>
      </c>
      <c r="S3360">
        <v>1.8</v>
      </c>
      <c r="W3360">
        <v>5</v>
      </c>
      <c r="X3360" s="86">
        <v>45706</v>
      </c>
      <c r="Y3360">
        <v>4</v>
      </c>
      <c r="Z3360" s="86">
        <v>45657</v>
      </c>
      <c r="AB3360">
        <v>3</v>
      </c>
      <c r="AC3360" t="s">
        <v>156</v>
      </c>
    </row>
    <row r="3361" spans="1:29" x14ac:dyDescent="0.2">
      <c r="A3361" t="s">
        <v>8133</v>
      </c>
      <c r="B3361" t="s">
        <v>8134</v>
      </c>
      <c r="C3361" t="s">
        <v>8133</v>
      </c>
      <c r="D3361" t="s">
        <v>84</v>
      </c>
      <c r="E3361" t="s">
        <v>116</v>
      </c>
      <c r="F3361" t="s">
        <v>117</v>
      </c>
      <c r="G3361" t="s">
        <v>90</v>
      </c>
      <c r="I3361" t="s">
        <v>91</v>
      </c>
      <c r="J3361" t="s">
        <v>5571</v>
      </c>
      <c r="K3361" t="s">
        <v>1716</v>
      </c>
      <c r="L3361">
        <v>16.765000000000001</v>
      </c>
      <c r="M3361">
        <v>17.09995863</v>
      </c>
      <c r="N3361">
        <v>17.117000000000001</v>
      </c>
      <c r="O3361">
        <v>14.29240888</v>
      </c>
      <c r="P3361">
        <v>12.648999999999999</v>
      </c>
      <c r="Q3361" s="86">
        <v>45821</v>
      </c>
      <c r="S3361">
        <v>0.09</v>
      </c>
      <c r="T3361">
        <v>0.09</v>
      </c>
      <c r="V3361" t="s">
        <v>8135</v>
      </c>
      <c r="W3361">
        <v>6</v>
      </c>
      <c r="X3361" s="86">
        <v>45777</v>
      </c>
      <c r="Y3361">
        <v>5</v>
      </c>
      <c r="Z3361" s="86">
        <v>45777</v>
      </c>
      <c r="AA3361">
        <v>3</v>
      </c>
      <c r="AB3361">
        <v>3</v>
      </c>
      <c r="AC3361" t="s">
        <v>156</v>
      </c>
    </row>
    <row r="3362" spans="1:29" x14ac:dyDescent="0.2">
      <c r="A3362" t="s">
        <v>8136</v>
      </c>
      <c r="B3362" t="s">
        <v>8137</v>
      </c>
      <c r="C3362" t="s">
        <v>8136</v>
      </c>
      <c r="D3362" t="s">
        <v>84</v>
      </c>
      <c r="E3362" t="s">
        <v>116</v>
      </c>
      <c r="G3362" t="s">
        <v>90</v>
      </c>
      <c r="H3362" t="s">
        <v>150</v>
      </c>
      <c r="L3362">
        <v>16.431000000000001</v>
      </c>
      <c r="M3362">
        <v>16.68109007</v>
      </c>
      <c r="N3362">
        <v>17.850999999999999</v>
      </c>
      <c r="O3362">
        <v>14.82321325</v>
      </c>
      <c r="P3362">
        <v>10.785</v>
      </c>
      <c r="Q3362" s="86">
        <v>45821</v>
      </c>
      <c r="S3362">
        <v>0.3</v>
      </c>
      <c r="W3362">
        <v>6</v>
      </c>
      <c r="X3362" s="86">
        <v>45626</v>
      </c>
      <c r="Y3362">
        <v>4</v>
      </c>
      <c r="Z3362" s="86">
        <v>45777</v>
      </c>
      <c r="AB3362">
        <v>3</v>
      </c>
      <c r="AC3362" t="s">
        <v>156</v>
      </c>
    </row>
    <row r="3363" spans="1:29" x14ac:dyDescent="0.2">
      <c r="A3363" t="s">
        <v>8138</v>
      </c>
      <c r="B3363" t="s">
        <v>8139</v>
      </c>
      <c r="C3363" t="s">
        <v>8138</v>
      </c>
      <c r="D3363" t="s">
        <v>84</v>
      </c>
      <c r="E3363" t="s">
        <v>89</v>
      </c>
      <c r="G3363" t="s">
        <v>90</v>
      </c>
      <c r="I3363" t="s">
        <v>91</v>
      </c>
      <c r="J3363" t="s">
        <v>5571</v>
      </c>
      <c r="L3363">
        <v>6.2839999999999998</v>
      </c>
      <c r="M3363">
        <v>6.1827589549999997</v>
      </c>
      <c r="N3363">
        <v>6.8479999999999999</v>
      </c>
      <c r="O3363">
        <v>5.7716934530000001</v>
      </c>
      <c r="P3363">
        <v>5.2309999999999999</v>
      </c>
      <c r="Q3363" s="86">
        <v>45821</v>
      </c>
      <c r="S3363">
        <v>1.85</v>
      </c>
      <c r="V3363" t="s">
        <v>8140</v>
      </c>
      <c r="W3363">
        <v>4</v>
      </c>
      <c r="X3363" s="86">
        <v>45706</v>
      </c>
      <c r="Y3363">
        <v>3</v>
      </c>
      <c r="Z3363" s="86">
        <v>45657</v>
      </c>
      <c r="AA3363">
        <v>2</v>
      </c>
      <c r="AB3363">
        <v>3</v>
      </c>
      <c r="AC3363" t="s">
        <v>156</v>
      </c>
    </row>
    <row r="3364" spans="1:29" x14ac:dyDescent="0.2">
      <c r="A3364" t="s">
        <v>16242</v>
      </c>
      <c r="B3364" t="s">
        <v>16243</v>
      </c>
      <c r="C3364" t="s">
        <v>16242</v>
      </c>
      <c r="D3364" t="s">
        <v>84</v>
      </c>
      <c r="E3364" t="s">
        <v>89</v>
      </c>
      <c r="G3364" t="s">
        <v>90</v>
      </c>
      <c r="I3364" t="s">
        <v>341</v>
      </c>
      <c r="S3364">
        <v>1.6</v>
      </c>
      <c r="Y3364">
        <v>2</v>
      </c>
      <c r="Z3364" s="86">
        <v>45658</v>
      </c>
      <c r="AB3364">
        <v>2</v>
      </c>
      <c r="AC3364" t="s">
        <v>153</v>
      </c>
    </row>
    <row r="3365" spans="1:29" x14ac:dyDescent="0.2">
      <c r="A3365" t="s">
        <v>8141</v>
      </c>
      <c r="B3365" t="s">
        <v>8142</v>
      </c>
      <c r="C3365" t="s">
        <v>8141</v>
      </c>
      <c r="D3365" t="s">
        <v>84</v>
      </c>
      <c r="E3365" t="s">
        <v>89</v>
      </c>
      <c r="F3365" t="s">
        <v>642</v>
      </c>
      <c r="G3365" t="s">
        <v>90</v>
      </c>
      <c r="I3365" t="s">
        <v>91</v>
      </c>
      <c r="J3365" t="s">
        <v>5571</v>
      </c>
      <c r="K3365" t="s">
        <v>7609</v>
      </c>
      <c r="L3365">
        <v>4.859</v>
      </c>
      <c r="M3365">
        <v>4.8573719960000004</v>
      </c>
      <c r="N3365">
        <v>4.9379999999999997</v>
      </c>
      <c r="O3365">
        <v>4.4905974329999996</v>
      </c>
      <c r="P3365">
        <v>3.831</v>
      </c>
      <c r="Q3365" s="86">
        <v>45821</v>
      </c>
      <c r="V3365" t="s">
        <v>8094</v>
      </c>
      <c r="W3365">
        <v>4</v>
      </c>
      <c r="X3365" s="86">
        <v>45657</v>
      </c>
      <c r="Y3365">
        <v>2</v>
      </c>
      <c r="Z3365" s="86">
        <v>45657</v>
      </c>
      <c r="AA3365">
        <v>2</v>
      </c>
      <c r="AB3365">
        <v>2</v>
      </c>
      <c r="AC3365" t="s">
        <v>153</v>
      </c>
    </row>
    <row r="3366" spans="1:29" x14ac:dyDescent="0.2">
      <c r="A3366" t="s">
        <v>8143</v>
      </c>
      <c r="B3366" t="s">
        <v>8144</v>
      </c>
      <c r="C3366" t="s">
        <v>8143</v>
      </c>
      <c r="D3366" t="s">
        <v>84</v>
      </c>
      <c r="E3366" t="s">
        <v>89</v>
      </c>
      <c r="F3366" t="s">
        <v>642</v>
      </c>
      <c r="G3366" t="s">
        <v>90</v>
      </c>
      <c r="I3366" t="s">
        <v>91</v>
      </c>
      <c r="J3366" t="s">
        <v>5571</v>
      </c>
      <c r="K3366" t="s">
        <v>7609</v>
      </c>
      <c r="L3366">
        <v>4.8570000000000002</v>
      </c>
      <c r="M3366">
        <v>4.855552436</v>
      </c>
      <c r="N3366">
        <v>4.9370000000000003</v>
      </c>
      <c r="O3366">
        <v>4.4899310159999999</v>
      </c>
      <c r="P3366">
        <v>3.8279999999999998</v>
      </c>
      <c r="Q3366" s="86">
        <v>45821</v>
      </c>
      <c r="W3366">
        <v>4</v>
      </c>
      <c r="X3366" s="86">
        <v>45657</v>
      </c>
      <c r="Y3366">
        <v>2</v>
      </c>
      <c r="Z3366" s="86">
        <v>45657</v>
      </c>
      <c r="AA3366">
        <v>2</v>
      </c>
      <c r="AB3366">
        <v>2</v>
      </c>
      <c r="AC3366" t="s">
        <v>153</v>
      </c>
    </row>
    <row r="3367" spans="1:29" x14ac:dyDescent="0.2">
      <c r="A3367" t="s">
        <v>8145</v>
      </c>
      <c r="B3367" t="s">
        <v>8146</v>
      </c>
      <c r="C3367" t="s">
        <v>8145</v>
      </c>
      <c r="D3367" t="s">
        <v>84</v>
      </c>
      <c r="E3367" t="s">
        <v>89</v>
      </c>
      <c r="F3367" t="s">
        <v>642</v>
      </c>
      <c r="G3367" t="s">
        <v>90</v>
      </c>
      <c r="H3367" t="s">
        <v>8147</v>
      </c>
      <c r="I3367" t="s">
        <v>91</v>
      </c>
      <c r="J3367" t="s">
        <v>5571</v>
      </c>
      <c r="K3367" t="s">
        <v>7609</v>
      </c>
      <c r="L3367">
        <v>4.8609999999999998</v>
      </c>
      <c r="M3367">
        <v>4.8585960610000001</v>
      </c>
      <c r="N3367">
        <v>4.9409999999999998</v>
      </c>
      <c r="O3367">
        <v>4.4979092549999997</v>
      </c>
      <c r="P3367">
        <v>3.83</v>
      </c>
      <c r="Q3367" s="86">
        <v>45821</v>
      </c>
      <c r="S3367">
        <v>2.2999999999999998</v>
      </c>
      <c r="V3367" t="s">
        <v>8148</v>
      </c>
      <c r="W3367">
        <v>4</v>
      </c>
      <c r="X3367" s="86">
        <v>45657</v>
      </c>
      <c r="Y3367">
        <v>2</v>
      </c>
      <c r="Z3367" s="86">
        <v>45657</v>
      </c>
      <c r="AA3367">
        <v>2</v>
      </c>
      <c r="AB3367">
        <v>2</v>
      </c>
      <c r="AC3367" t="s">
        <v>153</v>
      </c>
    </row>
    <row r="3368" spans="1:29" x14ac:dyDescent="0.2">
      <c r="A3368" t="s">
        <v>8149</v>
      </c>
      <c r="B3368" t="s">
        <v>8150</v>
      </c>
      <c r="C3368" t="s">
        <v>8149</v>
      </c>
      <c r="D3368" t="s">
        <v>84</v>
      </c>
      <c r="E3368" t="s">
        <v>89</v>
      </c>
      <c r="G3368" t="s">
        <v>90</v>
      </c>
      <c r="I3368" t="s">
        <v>91</v>
      </c>
      <c r="L3368">
        <v>4.8570000000000002</v>
      </c>
      <c r="M3368">
        <v>4.8531428500000002</v>
      </c>
      <c r="N3368">
        <v>4.9349999999999996</v>
      </c>
      <c r="O3368">
        <v>4.4934193699999998</v>
      </c>
      <c r="P3368">
        <v>3.831</v>
      </c>
      <c r="Q3368" s="86">
        <v>45821</v>
      </c>
      <c r="S3368">
        <v>2.1</v>
      </c>
      <c r="W3368">
        <v>4</v>
      </c>
      <c r="X3368" s="86">
        <v>45657</v>
      </c>
      <c r="Y3368">
        <v>2</v>
      </c>
      <c r="Z3368" s="86">
        <v>45657</v>
      </c>
      <c r="AB3368">
        <v>2</v>
      </c>
      <c r="AC3368" t="s">
        <v>153</v>
      </c>
    </row>
    <row r="3369" spans="1:29" x14ac:dyDescent="0.2">
      <c r="A3369" t="s">
        <v>16404</v>
      </c>
      <c r="B3369" t="s">
        <v>16405</v>
      </c>
      <c r="C3369" t="s">
        <v>16404</v>
      </c>
      <c r="D3369" t="s">
        <v>84</v>
      </c>
      <c r="E3369" t="s">
        <v>89</v>
      </c>
      <c r="G3369" t="s">
        <v>90</v>
      </c>
      <c r="H3369" t="s">
        <v>16039</v>
      </c>
      <c r="I3369" t="s">
        <v>118</v>
      </c>
      <c r="L3369">
        <v>4.875</v>
      </c>
      <c r="M3369">
        <v>4.8693337669999996</v>
      </c>
      <c r="N3369">
        <v>4.9470000000000001</v>
      </c>
      <c r="O3369">
        <v>4.5240146469999996</v>
      </c>
      <c r="P3369">
        <v>3.8380000000000001</v>
      </c>
      <c r="Q3369" s="86">
        <v>45821</v>
      </c>
      <c r="S3369">
        <v>1.6</v>
      </c>
      <c r="W3369">
        <v>4</v>
      </c>
      <c r="X3369" s="86">
        <v>45657</v>
      </c>
      <c r="Y3369">
        <v>2</v>
      </c>
      <c r="Z3369" s="86">
        <v>45657</v>
      </c>
      <c r="AB3369">
        <v>2</v>
      </c>
      <c r="AC3369" t="s">
        <v>153</v>
      </c>
    </row>
    <row r="3370" spans="1:29" x14ac:dyDescent="0.2">
      <c r="A3370" t="s">
        <v>8151</v>
      </c>
      <c r="B3370" t="s">
        <v>8152</v>
      </c>
      <c r="C3370" t="s">
        <v>8151</v>
      </c>
      <c r="D3370" t="s">
        <v>84</v>
      </c>
      <c r="L3370">
        <v>15.134</v>
      </c>
      <c r="M3370">
        <v>9.4852690810000002</v>
      </c>
      <c r="N3370">
        <v>16.963000000000001</v>
      </c>
      <c r="O3370">
        <v>9.2908057250000002</v>
      </c>
      <c r="P3370">
        <v>15.417</v>
      </c>
      <c r="Q3370" s="86">
        <v>45821</v>
      </c>
      <c r="W3370">
        <v>5</v>
      </c>
      <c r="X3370" s="86">
        <v>45719</v>
      </c>
      <c r="Y3370">
        <v>4</v>
      </c>
      <c r="Z3370" s="86">
        <v>45657</v>
      </c>
      <c r="AB3370">
        <v>3</v>
      </c>
      <c r="AC3370" t="s">
        <v>156</v>
      </c>
    </row>
    <row r="3371" spans="1:29" x14ac:dyDescent="0.2">
      <c r="A3371" t="s">
        <v>8153</v>
      </c>
      <c r="B3371" t="s">
        <v>8154</v>
      </c>
      <c r="C3371" t="s">
        <v>8153</v>
      </c>
      <c r="D3371" t="s">
        <v>84</v>
      </c>
      <c r="G3371" t="s">
        <v>90</v>
      </c>
      <c r="L3371">
        <v>6.665</v>
      </c>
      <c r="M3371">
        <v>7.1091106149999996</v>
      </c>
      <c r="N3371">
        <v>7.3449999999999998</v>
      </c>
      <c r="O3371">
        <v>6.5254442709999996</v>
      </c>
      <c r="P3371">
        <v>4.133</v>
      </c>
      <c r="Q3371" s="86">
        <v>45821</v>
      </c>
      <c r="S3371">
        <v>0.25</v>
      </c>
      <c r="V3371" t="s">
        <v>8155</v>
      </c>
      <c r="W3371">
        <v>4</v>
      </c>
      <c r="X3371" s="86">
        <v>45626</v>
      </c>
      <c r="Y3371">
        <v>3</v>
      </c>
      <c r="Z3371" s="86">
        <v>45747</v>
      </c>
      <c r="AB3371">
        <v>3</v>
      </c>
      <c r="AC3371" t="s">
        <v>156</v>
      </c>
    </row>
    <row r="3372" spans="1:29" x14ac:dyDescent="0.2">
      <c r="A3372" t="s">
        <v>8156</v>
      </c>
      <c r="B3372" t="s">
        <v>8157</v>
      </c>
      <c r="C3372" t="s">
        <v>8156</v>
      </c>
      <c r="D3372" t="s">
        <v>84</v>
      </c>
      <c r="G3372" t="s">
        <v>90</v>
      </c>
      <c r="L3372">
        <v>6.3460000000000001</v>
      </c>
      <c r="M3372">
        <v>6.6078309290000004</v>
      </c>
      <c r="N3372">
        <v>7.024</v>
      </c>
      <c r="O3372">
        <v>3.542133314</v>
      </c>
      <c r="P3372">
        <v>2.3220000000000001</v>
      </c>
      <c r="Q3372" s="86">
        <v>45821</v>
      </c>
      <c r="V3372" t="s">
        <v>8158</v>
      </c>
      <c r="W3372">
        <v>4</v>
      </c>
      <c r="X3372" s="86">
        <v>45747</v>
      </c>
      <c r="Y3372">
        <v>3</v>
      </c>
      <c r="Z3372" s="86">
        <v>45747</v>
      </c>
      <c r="AB3372">
        <v>3</v>
      </c>
      <c r="AC3372" t="s">
        <v>156</v>
      </c>
    </row>
    <row r="3373" spans="1:29" x14ac:dyDescent="0.2">
      <c r="A3373" t="s">
        <v>8159</v>
      </c>
      <c r="B3373" t="s">
        <v>8160</v>
      </c>
      <c r="C3373" t="s">
        <v>8159</v>
      </c>
      <c r="D3373" t="s">
        <v>84</v>
      </c>
      <c r="E3373" t="s">
        <v>89</v>
      </c>
      <c r="F3373" t="s">
        <v>642</v>
      </c>
      <c r="G3373" t="s">
        <v>90</v>
      </c>
      <c r="I3373" t="s">
        <v>91</v>
      </c>
      <c r="J3373" t="s">
        <v>5571</v>
      </c>
      <c r="K3373" t="s">
        <v>1384</v>
      </c>
      <c r="L3373">
        <v>6.2910000000000004</v>
      </c>
      <c r="M3373">
        <v>6.1849257379999996</v>
      </c>
      <c r="N3373">
        <v>6.851</v>
      </c>
      <c r="O3373">
        <v>5.777352542</v>
      </c>
      <c r="P3373">
        <v>5.2409999999999997</v>
      </c>
      <c r="Q3373" s="86">
        <v>45821</v>
      </c>
      <c r="S3373">
        <v>1.29</v>
      </c>
      <c r="W3373">
        <v>4</v>
      </c>
      <c r="X3373" s="86">
        <v>45706</v>
      </c>
      <c r="Y3373">
        <v>3</v>
      </c>
      <c r="Z3373" s="86">
        <v>45657</v>
      </c>
      <c r="AA3373">
        <v>2</v>
      </c>
      <c r="AB3373">
        <v>3</v>
      </c>
      <c r="AC3373" t="s">
        <v>156</v>
      </c>
    </row>
    <row r="3374" spans="1:29" x14ac:dyDescent="0.2">
      <c r="A3374" t="s">
        <v>8161</v>
      </c>
      <c r="B3374" t="s">
        <v>8162</v>
      </c>
      <c r="C3374" t="s">
        <v>8161</v>
      </c>
      <c r="D3374" t="s">
        <v>84</v>
      </c>
      <c r="E3374" t="s">
        <v>89</v>
      </c>
      <c r="G3374" t="s">
        <v>90</v>
      </c>
      <c r="I3374" t="s">
        <v>91</v>
      </c>
      <c r="J3374" t="s">
        <v>5571</v>
      </c>
      <c r="M3374">
        <v>5.7467295639999998</v>
      </c>
      <c r="N3374">
        <v>5.6440000000000001</v>
      </c>
      <c r="O3374">
        <v>4.6894670070000002</v>
      </c>
      <c r="P3374">
        <v>5.1909999999999998</v>
      </c>
      <c r="Q3374" s="86">
        <v>45434</v>
      </c>
      <c r="S3374">
        <v>0.91</v>
      </c>
      <c r="T3374">
        <v>0.75</v>
      </c>
      <c r="W3374">
        <v>4</v>
      </c>
      <c r="X3374" s="86">
        <v>45506</v>
      </c>
      <c r="Y3374">
        <v>3</v>
      </c>
      <c r="Z3374" s="86">
        <v>45506</v>
      </c>
      <c r="AA3374">
        <v>5</v>
      </c>
      <c r="AB3374">
        <v>3</v>
      </c>
      <c r="AC3374" t="s">
        <v>156</v>
      </c>
    </row>
    <row r="3375" spans="1:29" x14ac:dyDescent="0.2">
      <c r="A3375" t="s">
        <v>8163</v>
      </c>
      <c r="B3375" t="s">
        <v>8164</v>
      </c>
      <c r="C3375" t="s">
        <v>8163</v>
      </c>
      <c r="D3375" t="s">
        <v>84</v>
      </c>
      <c r="E3375" t="s">
        <v>89</v>
      </c>
      <c r="G3375" t="s">
        <v>90</v>
      </c>
      <c r="I3375" t="s">
        <v>91</v>
      </c>
      <c r="J3375" t="s">
        <v>5571</v>
      </c>
      <c r="L3375">
        <v>4.7750000000000004</v>
      </c>
      <c r="M3375">
        <v>5.1402142279999996</v>
      </c>
      <c r="N3375">
        <v>5.7629999999999999</v>
      </c>
      <c r="O3375">
        <v>4.120164977</v>
      </c>
      <c r="P3375">
        <v>3.3460000000000001</v>
      </c>
      <c r="Q3375" s="86">
        <v>45821</v>
      </c>
      <c r="S3375">
        <v>1.35</v>
      </c>
      <c r="W3375">
        <v>3</v>
      </c>
      <c r="X3375" s="86">
        <v>45706</v>
      </c>
      <c r="Y3375">
        <v>2</v>
      </c>
      <c r="Z3375" s="86">
        <v>45657</v>
      </c>
      <c r="AA3375">
        <v>2</v>
      </c>
      <c r="AB3375">
        <v>2</v>
      </c>
      <c r="AC3375" t="s">
        <v>153</v>
      </c>
    </row>
    <row r="3376" spans="1:29" x14ac:dyDescent="0.2">
      <c r="A3376" t="s">
        <v>16406</v>
      </c>
      <c r="B3376" t="s">
        <v>16407</v>
      </c>
      <c r="C3376" t="s">
        <v>16406</v>
      </c>
      <c r="D3376" t="s">
        <v>84</v>
      </c>
      <c r="E3376" t="s">
        <v>89</v>
      </c>
      <c r="G3376" t="s">
        <v>90</v>
      </c>
      <c r="H3376" t="s">
        <v>16039</v>
      </c>
      <c r="I3376" t="s">
        <v>122</v>
      </c>
      <c r="L3376">
        <v>14.746</v>
      </c>
      <c r="M3376">
        <v>6.0603377710000004</v>
      </c>
      <c r="N3376">
        <v>14.298999999999999</v>
      </c>
      <c r="O3376">
        <v>5.2397888740000003</v>
      </c>
      <c r="P3376">
        <v>11.611000000000001</v>
      </c>
      <c r="Q3376" s="86">
        <v>45821</v>
      </c>
      <c r="S3376">
        <v>1.3</v>
      </c>
      <c r="W3376">
        <v>4</v>
      </c>
      <c r="X3376" s="86">
        <v>45706</v>
      </c>
      <c r="Y3376">
        <v>3</v>
      </c>
      <c r="Z3376" s="86">
        <v>45657</v>
      </c>
      <c r="AB3376">
        <v>3</v>
      </c>
      <c r="AC3376" t="s">
        <v>156</v>
      </c>
    </row>
    <row r="3377" spans="1:29" x14ac:dyDescent="0.2">
      <c r="A3377" t="s">
        <v>16408</v>
      </c>
      <c r="B3377" t="s">
        <v>16409</v>
      </c>
      <c r="C3377" t="s">
        <v>16408</v>
      </c>
      <c r="D3377" t="s">
        <v>84</v>
      </c>
      <c r="E3377" t="s">
        <v>89</v>
      </c>
      <c r="G3377" t="s">
        <v>90</v>
      </c>
      <c r="H3377" t="s">
        <v>16039</v>
      </c>
      <c r="I3377" t="s">
        <v>122</v>
      </c>
      <c r="L3377">
        <v>15.749000000000001</v>
      </c>
      <c r="M3377">
        <v>7.3258944970000002</v>
      </c>
      <c r="N3377">
        <v>15.051</v>
      </c>
      <c r="O3377">
        <v>6.3296615379999999</v>
      </c>
      <c r="P3377">
        <v>12.026999999999999</v>
      </c>
      <c r="Q3377" s="86">
        <v>45821</v>
      </c>
      <c r="S3377">
        <v>1.3</v>
      </c>
      <c r="W3377">
        <v>4</v>
      </c>
      <c r="X3377" s="86">
        <v>45706</v>
      </c>
      <c r="Y3377">
        <v>3</v>
      </c>
      <c r="Z3377" s="86">
        <v>45657</v>
      </c>
      <c r="AB3377">
        <v>3</v>
      </c>
      <c r="AC3377" t="s">
        <v>156</v>
      </c>
    </row>
    <row r="3378" spans="1:29" x14ac:dyDescent="0.2">
      <c r="A3378" t="s">
        <v>8165</v>
      </c>
      <c r="B3378" t="s">
        <v>8166</v>
      </c>
      <c r="C3378" t="s">
        <v>8165</v>
      </c>
      <c r="D3378" t="s">
        <v>84</v>
      </c>
      <c r="E3378" t="s">
        <v>89</v>
      </c>
      <c r="G3378" t="s">
        <v>90</v>
      </c>
      <c r="I3378" t="s">
        <v>91</v>
      </c>
      <c r="J3378" t="s">
        <v>5571</v>
      </c>
      <c r="K3378" t="s">
        <v>8167</v>
      </c>
      <c r="L3378">
        <v>12.679</v>
      </c>
      <c r="M3378">
        <v>13.50303166</v>
      </c>
      <c r="N3378">
        <v>14.863</v>
      </c>
      <c r="O3378">
        <v>12.22194702</v>
      </c>
      <c r="P3378">
        <v>12.446</v>
      </c>
      <c r="Q3378" s="86">
        <v>45821</v>
      </c>
      <c r="S3378">
        <v>1.5</v>
      </c>
      <c r="V3378" t="s">
        <v>8168</v>
      </c>
      <c r="W3378">
        <v>5</v>
      </c>
      <c r="X3378" s="86">
        <v>45623</v>
      </c>
      <c r="Y3378">
        <v>4</v>
      </c>
      <c r="Z3378" s="86">
        <v>45107</v>
      </c>
      <c r="AA3378">
        <v>3</v>
      </c>
      <c r="AB3378">
        <v>3</v>
      </c>
      <c r="AC3378" t="s">
        <v>156</v>
      </c>
    </row>
    <row r="3379" spans="1:29" x14ac:dyDescent="0.2">
      <c r="A3379" t="s">
        <v>16410</v>
      </c>
      <c r="B3379" t="s">
        <v>16411</v>
      </c>
      <c r="C3379" t="s">
        <v>16410</v>
      </c>
      <c r="D3379" t="s">
        <v>84</v>
      </c>
      <c r="E3379" t="s">
        <v>89</v>
      </c>
      <c r="G3379" t="s">
        <v>90</v>
      </c>
      <c r="H3379" t="s">
        <v>16039</v>
      </c>
      <c r="I3379" t="s">
        <v>118</v>
      </c>
      <c r="L3379">
        <v>12.656000000000001</v>
      </c>
      <c r="M3379">
        <v>13.477603139999999</v>
      </c>
      <c r="N3379">
        <v>14.81</v>
      </c>
      <c r="O3379">
        <v>12.1905793</v>
      </c>
      <c r="P3379">
        <v>12.298</v>
      </c>
      <c r="Q3379" s="86">
        <v>45821</v>
      </c>
      <c r="S3379">
        <v>2</v>
      </c>
      <c r="W3379">
        <v>5</v>
      </c>
      <c r="X3379" s="86">
        <v>45623</v>
      </c>
      <c r="Y3379">
        <v>3</v>
      </c>
      <c r="Z3379" s="86">
        <v>45107</v>
      </c>
      <c r="AB3379">
        <v>3</v>
      </c>
      <c r="AC3379" t="s">
        <v>156</v>
      </c>
    </row>
    <row r="3380" spans="1:29" x14ac:dyDescent="0.2">
      <c r="A3380" t="s">
        <v>8169</v>
      </c>
      <c r="B3380" t="s">
        <v>8170</v>
      </c>
      <c r="C3380" t="s">
        <v>8169</v>
      </c>
      <c r="D3380" t="s">
        <v>84</v>
      </c>
      <c r="E3380" t="s">
        <v>89</v>
      </c>
      <c r="F3380" t="s">
        <v>642</v>
      </c>
      <c r="G3380" t="s">
        <v>90</v>
      </c>
      <c r="I3380" t="s">
        <v>91</v>
      </c>
      <c r="J3380" t="s">
        <v>5571</v>
      </c>
      <c r="K3380" t="s">
        <v>8167</v>
      </c>
      <c r="L3380">
        <v>12.685</v>
      </c>
      <c r="M3380">
        <v>13.509454420000001</v>
      </c>
      <c r="N3380">
        <v>14.875999999999999</v>
      </c>
      <c r="O3380">
        <v>12.25550965</v>
      </c>
      <c r="P3380">
        <v>12.513</v>
      </c>
      <c r="Q3380" s="86">
        <v>45821</v>
      </c>
      <c r="S3380">
        <v>2</v>
      </c>
      <c r="V3380" t="s">
        <v>8171</v>
      </c>
      <c r="W3380">
        <v>5</v>
      </c>
      <c r="X3380" s="86">
        <v>45623</v>
      </c>
      <c r="Y3380">
        <v>4</v>
      </c>
      <c r="Z3380" s="86">
        <v>45107</v>
      </c>
      <c r="AA3380">
        <v>3</v>
      </c>
      <c r="AB3380">
        <v>3</v>
      </c>
      <c r="AC3380" t="s">
        <v>156</v>
      </c>
    </row>
    <row r="3381" spans="1:29" x14ac:dyDescent="0.2">
      <c r="A3381" t="s">
        <v>8172</v>
      </c>
      <c r="B3381" t="s">
        <v>8173</v>
      </c>
      <c r="C3381" t="s">
        <v>8172</v>
      </c>
      <c r="D3381" t="s">
        <v>84</v>
      </c>
      <c r="E3381" t="s">
        <v>89</v>
      </c>
      <c r="G3381" t="s">
        <v>90</v>
      </c>
      <c r="I3381" t="s">
        <v>91</v>
      </c>
      <c r="J3381" t="s">
        <v>5571</v>
      </c>
      <c r="O3381">
        <v>8.965662901</v>
      </c>
      <c r="P3381">
        <v>14.95</v>
      </c>
      <c r="Q3381" s="86">
        <v>45154</v>
      </c>
      <c r="S3381">
        <v>0.47</v>
      </c>
      <c r="W3381">
        <v>4</v>
      </c>
      <c r="X3381" s="86">
        <v>45016</v>
      </c>
      <c r="Y3381">
        <v>3</v>
      </c>
      <c r="Z3381" s="86">
        <v>45016</v>
      </c>
      <c r="AA3381">
        <v>3</v>
      </c>
      <c r="AB3381">
        <v>3</v>
      </c>
      <c r="AC3381" t="s">
        <v>156</v>
      </c>
    </row>
    <row r="3382" spans="1:29" x14ac:dyDescent="0.2">
      <c r="A3382" t="s">
        <v>8174</v>
      </c>
      <c r="B3382" t="s">
        <v>8175</v>
      </c>
      <c r="C3382" t="s">
        <v>8174</v>
      </c>
      <c r="D3382" t="s">
        <v>84</v>
      </c>
      <c r="E3382" t="s">
        <v>89</v>
      </c>
      <c r="F3382" t="s">
        <v>117</v>
      </c>
      <c r="G3382" t="s">
        <v>90</v>
      </c>
      <c r="I3382" t="s">
        <v>91</v>
      </c>
      <c r="J3382" t="s">
        <v>5571</v>
      </c>
      <c r="M3382">
        <v>13.67488773</v>
      </c>
      <c r="N3382">
        <v>18.335999999999999</v>
      </c>
      <c r="O3382">
        <v>15.404975759999999</v>
      </c>
      <c r="P3382">
        <v>15.119</v>
      </c>
      <c r="Q3382" s="86">
        <v>45434</v>
      </c>
      <c r="V3382" t="s">
        <v>8176</v>
      </c>
      <c r="AB3382">
        <v>3</v>
      </c>
      <c r="AC3382" t="s">
        <v>156</v>
      </c>
    </row>
    <row r="3383" spans="1:29" x14ac:dyDescent="0.2">
      <c r="A3383" t="s">
        <v>8177</v>
      </c>
      <c r="B3383" t="s">
        <v>8178</v>
      </c>
      <c r="C3383" t="s">
        <v>8177</v>
      </c>
      <c r="D3383" t="s">
        <v>84</v>
      </c>
      <c r="E3383" t="s">
        <v>116</v>
      </c>
      <c r="F3383" t="s">
        <v>117</v>
      </c>
      <c r="G3383" t="s">
        <v>90</v>
      </c>
      <c r="I3383" t="s">
        <v>91</v>
      </c>
      <c r="J3383" t="s">
        <v>5571</v>
      </c>
      <c r="L3383">
        <v>21.852</v>
      </c>
      <c r="M3383">
        <v>24.19320841</v>
      </c>
      <c r="N3383">
        <v>21.68</v>
      </c>
      <c r="O3383">
        <v>24.91497309</v>
      </c>
      <c r="P3383">
        <v>15.816000000000001</v>
      </c>
      <c r="Q3383" s="86">
        <v>45821</v>
      </c>
      <c r="S3383">
        <v>0.45</v>
      </c>
      <c r="T3383">
        <v>0.45</v>
      </c>
      <c r="V3383" t="s">
        <v>8179</v>
      </c>
      <c r="W3383">
        <v>6</v>
      </c>
      <c r="X3383" s="86">
        <v>45046</v>
      </c>
      <c r="Y3383">
        <v>5</v>
      </c>
      <c r="Z3383" s="86">
        <v>45639</v>
      </c>
      <c r="AA3383">
        <v>4</v>
      </c>
      <c r="AB3383">
        <v>3</v>
      </c>
      <c r="AC3383" t="s">
        <v>156</v>
      </c>
    </row>
    <row r="3384" spans="1:29" x14ac:dyDescent="0.2">
      <c r="A3384" t="s">
        <v>8180</v>
      </c>
      <c r="B3384" t="s">
        <v>8181</v>
      </c>
      <c r="C3384" t="s">
        <v>8180</v>
      </c>
      <c r="D3384" t="s">
        <v>84</v>
      </c>
      <c r="E3384" t="s">
        <v>89</v>
      </c>
      <c r="G3384" t="s">
        <v>90</v>
      </c>
      <c r="I3384" t="s">
        <v>91</v>
      </c>
      <c r="J3384" t="s">
        <v>5571</v>
      </c>
      <c r="O3384">
        <v>7.0519640880000001</v>
      </c>
      <c r="P3384">
        <v>9.5440000000000005</v>
      </c>
      <c r="Q3384" s="86">
        <v>45434</v>
      </c>
      <c r="W3384">
        <v>5</v>
      </c>
      <c r="X3384" s="86">
        <v>45716</v>
      </c>
      <c r="Y3384">
        <v>3</v>
      </c>
      <c r="Z3384" s="86">
        <v>45716</v>
      </c>
      <c r="AA3384">
        <v>3</v>
      </c>
      <c r="AB3384">
        <v>3</v>
      </c>
      <c r="AC3384" t="s">
        <v>156</v>
      </c>
    </row>
    <row r="3385" spans="1:29" x14ac:dyDescent="0.2">
      <c r="A3385" t="s">
        <v>16412</v>
      </c>
      <c r="B3385" t="s">
        <v>16413</v>
      </c>
      <c r="C3385" t="s">
        <v>16412</v>
      </c>
      <c r="D3385" t="s">
        <v>84</v>
      </c>
      <c r="E3385" t="s">
        <v>89</v>
      </c>
      <c r="G3385" t="s">
        <v>90</v>
      </c>
      <c r="H3385" t="s">
        <v>16039</v>
      </c>
      <c r="I3385" t="s">
        <v>91</v>
      </c>
      <c r="L3385">
        <v>4.7779999999999996</v>
      </c>
      <c r="M3385">
        <v>5.1405111489999999</v>
      </c>
      <c r="N3385">
        <v>5.7759999999999998</v>
      </c>
      <c r="O3385">
        <v>4.1371031580000004</v>
      </c>
      <c r="P3385">
        <v>3.3530000000000002</v>
      </c>
      <c r="Q3385" s="86">
        <v>45821</v>
      </c>
      <c r="S3385">
        <v>1.4</v>
      </c>
      <c r="W3385">
        <v>3</v>
      </c>
      <c r="X3385" s="86">
        <v>45706</v>
      </c>
      <c r="Y3385">
        <v>2</v>
      </c>
      <c r="Z3385" s="86">
        <v>45657</v>
      </c>
      <c r="AB3385">
        <v>2</v>
      </c>
      <c r="AC3385" t="s">
        <v>153</v>
      </c>
    </row>
    <row r="3386" spans="1:29" x14ac:dyDescent="0.2">
      <c r="A3386" t="s">
        <v>8182</v>
      </c>
      <c r="B3386" t="s">
        <v>8183</v>
      </c>
      <c r="C3386" t="s">
        <v>8182</v>
      </c>
      <c r="D3386" t="s">
        <v>84</v>
      </c>
      <c r="E3386" t="s">
        <v>116</v>
      </c>
      <c r="G3386" t="s">
        <v>90</v>
      </c>
      <c r="L3386">
        <v>21.792999999999999</v>
      </c>
      <c r="N3386">
        <v>22.984000000000002</v>
      </c>
      <c r="P3386">
        <v>21.21</v>
      </c>
      <c r="Q3386" s="86">
        <v>45434</v>
      </c>
      <c r="Y3386">
        <v>5</v>
      </c>
      <c r="Z3386" s="86">
        <v>45708</v>
      </c>
      <c r="AB3386">
        <v>3</v>
      </c>
      <c r="AC3386" t="s">
        <v>156</v>
      </c>
    </row>
    <row r="3387" spans="1:29" x14ac:dyDescent="0.2">
      <c r="A3387" t="s">
        <v>8184</v>
      </c>
      <c r="B3387" t="s">
        <v>8185</v>
      </c>
      <c r="C3387" t="s">
        <v>8184</v>
      </c>
      <c r="D3387" t="s">
        <v>84</v>
      </c>
      <c r="E3387" t="s">
        <v>89</v>
      </c>
      <c r="G3387" t="s">
        <v>90</v>
      </c>
      <c r="I3387" t="s">
        <v>91</v>
      </c>
      <c r="J3387" t="s">
        <v>5571</v>
      </c>
      <c r="L3387">
        <v>21.329000000000001</v>
      </c>
      <c r="M3387">
        <v>13.79106773</v>
      </c>
      <c r="N3387">
        <v>21.122</v>
      </c>
      <c r="O3387">
        <v>10.90559661</v>
      </c>
      <c r="P3387">
        <v>11.869</v>
      </c>
      <c r="Q3387" s="86">
        <v>45761</v>
      </c>
      <c r="R3387">
        <v>5</v>
      </c>
      <c r="S3387">
        <v>2.09</v>
      </c>
      <c r="T3387">
        <v>1.35</v>
      </c>
      <c r="V3387" t="s">
        <v>8186</v>
      </c>
      <c r="W3387">
        <v>6</v>
      </c>
      <c r="X3387" s="86">
        <v>45702</v>
      </c>
      <c r="Y3387">
        <v>3</v>
      </c>
      <c r="Z3387" s="86">
        <v>45384</v>
      </c>
      <c r="AA3387">
        <v>4</v>
      </c>
      <c r="AB3387">
        <v>3</v>
      </c>
      <c r="AC3387" t="s">
        <v>156</v>
      </c>
    </row>
    <row r="3388" spans="1:29" x14ac:dyDescent="0.2">
      <c r="A3388" t="s">
        <v>8187</v>
      </c>
      <c r="B3388" t="s">
        <v>8188</v>
      </c>
      <c r="C3388" t="s">
        <v>8187</v>
      </c>
      <c r="D3388" t="s">
        <v>84</v>
      </c>
      <c r="E3388" t="s">
        <v>89</v>
      </c>
      <c r="F3388" t="s">
        <v>642</v>
      </c>
      <c r="G3388" t="s">
        <v>90</v>
      </c>
      <c r="I3388" t="s">
        <v>91</v>
      </c>
      <c r="J3388" t="s">
        <v>5571</v>
      </c>
      <c r="K3388" t="s">
        <v>1457</v>
      </c>
      <c r="L3388">
        <v>11.704000000000001</v>
      </c>
      <c r="M3388">
        <v>10.82808313</v>
      </c>
      <c r="N3388">
        <v>11.303000000000001</v>
      </c>
      <c r="O3388">
        <v>8.6070067859999995</v>
      </c>
      <c r="P3388">
        <v>6.1769999999999996</v>
      </c>
      <c r="Q3388" s="86">
        <v>45761</v>
      </c>
      <c r="R3388">
        <v>5</v>
      </c>
      <c r="S3388">
        <v>1.99</v>
      </c>
      <c r="T3388">
        <v>1.35</v>
      </c>
      <c r="V3388" t="s">
        <v>8189</v>
      </c>
      <c r="W3388">
        <v>6</v>
      </c>
      <c r="X3388" s="86">
        <v>45702</v>
      </c>
      <c r="Y3388">
        <v>3</v>
      </c>
      <c r="Z3388" s="86">
        <v>45384</v>
      </c>
      <c r="AA3388">
        <v>3</v>
      </c>
      <c r="AB3388">
        <v>3</v>
      </c>
      <c r="AC3388" t="s">
        <v>156</v>
      </c>
    </row>
    <row r="3389" spans="1:29" x14ac:dyDescent="0.2">
      <c r="A3389" t="s">
        <v>8190</v>
      </c>
      <c r="B3389" t="s">
        <v>8191</v>
      </c>
      <c r="C3389" t="s">
        <v>8190</v>
      </c>
      <c r="D3389" t="s">
        <v>84</v>
      </c>
      <c r="E3389" t="s">
        <v>116</v>
      </c>
      <c r="G3389" t="s">
        <v>90</v>
      </c>
      <c r="L3389">
        <v>8.1170000000000009</v>
      </c>
      <c r="M3389">
        <v>8.3075819200000005</v>
      </c>
      <c r="N3389">
        <v>9.15</v>
      </c>
      <c r="O3389">
        <v>7.2836500690000001</v>
      </c>
      <c r="P3389">
        <v>6.0860000000000003</v>
      </c>
      <c r="Q3389" s="86">
        <v>45761</v>
      </c>
      <c r="W3389">
        <v>4</v>
      </c>
      <c r="X3389" s="86">
        <v>45716</v>
      </c>
      <c r="Y3389">
        <v>3</v>
      </c>
      <c r="Z3389" s="86">
        <v>45747</v>
      </c>
      <c r="AB3389">
        <v>3</v>
      </c>
      <c r="AC3389" t="s">
        <v>156</v>
      </c>
    </row>
    <row r="3390" spans="1:29" x14ac:dyDescent="0.2">
      <c r="A3390" t="s">
        <v>8192</v>
      </c>
      <c r="B3390" t="s">
        <v>8193</v>
      </c>
      <c r="C3390" t="s">
        <v>8192</v>
      </c>
      <c r="D3390" t="s">
        <v>84</v>
      </c>
      <c r="E3390" t="s">
        <v>89</v>
      </c>
      <c r="F3390" t="s">
        <v>642</v>
      </c>
      <c r="G3390" t="s">
        <v>90</v>
      </c>
      <c r="I3390" t="s">
        <v>118</v>
      </c>
      <c r="J3390" t="s">
        <v>5571</v>
      </c>
      <c r="K3390" t="s">
        <v>2079</v>
      </c>
      <c r="L3390">
        <v>13.335000000000001</v>
      </c>
      <c r="M3390">
        <v>12.70579459</v>
      </c>
      <c r="N3390">
        <v>13.077</v>
      </c>
      <c r="O3390">
        <v>9.9281229119999992</v>
      </c>
      <c r="P3390">
        <v>8.39</v>
      </c>
      <c r="Q3390" s="86">
        <v>45821</v>
      </c>
      <c r="S3390">
        <v>0.65</v>
      </c>
      <c r="T3390">
        <v>0.6</v>
      </c>
      <c r="V3390" t="s">
        <v>8194</v>
      </c>
      <c r="W3390">
        <v>6</v>
      </c>
      <c r="X3390" s="86">
        <v>45707</v>
      </c>
      <c r="Y3390">
        <v>4</v>
      </c>
      <c r="Z3390" s="86">
        <v>44926</v>
      </c>
      <c r="AA3390">
        <v>3</v>
      </c>
      <c r="AB3390">
        <v>3</v>
      </c>
      <c r="AC3390" t="s">
        <v>156</v>
      </c>
    </row>
    <row r="3391" spans="1:29" x14ac:dyDescent="0.2">
      <c r="A3391" t="s">
        <v>16334</v>
      </c>
      <c r="B3391" t="s">
        <v>16335</v>
      </c>
      <c r="C3391" t="s">
        <v>16334</v>
      </c>
      <c r="D3391" t="s">
        <v>84</v>
      </c>
      <c r="E3391" t="s">
        <v>116</v>
      </c>
      <c r="G3391" t="s">
        <v>90</v>
      </c>
      <c r="H3391" t="s">
        <v>16039</v>
      </c>
      <c r="I3391" t="s">
        <v>91</v>
      </c>
      <c r="L3391">
        <v>18.73</v>
      </c>
      <c r="M3391">
        <v>19.123467399999999</v>
      </c>
      <c r="N3391">
        <v>19.645</v>
      </c>
      <c r="O3391">
        <v>17.233300759999999</v>
      </c>
      <c r="P3391">
        <v>13.971</v>
      </c>
      <c r="Q3391" s="86">
        <v>45821</v>
      </c>
      <c r="S3391">
        <v>0.49</v>
      </c>
      <c r="W3391">
        <v>6</v>
      </c>
      <c r="X3391" s="86">
        <v>45796</v>
      </c>
      <c r="Y3391">
        <v>5</v>
      </c>
      <c r="Z3391" s="86">
        <v>45742</v>
      </c>
      <c r="AB3391">
        <v>3</v>
      </c>
      <c r="AC3391" t="s">
        <v>156</v>
      </c>
    </row>
    <row r="3392" spans="1:29" x14ac:dyDescent="0.2">
      <c r="A3392" t="s">
        <v>8195</v>
      </c>
      <c r="B3392" t="s">
        <v>8196</v>
      </c>
      <c r="C3392" t="s">
        <v>8195</v>
      </c>
      <c r="D3392" t="s">
        <v>84</v>
      </c>
      <c r="E3392" t="s">
        <v>116</v>
      </c>
      <c r="G3392" t="s">
        <v>90</v>
      </c>
      <c r="L3392">
        <v>25.07</v>
      </c>
      <c r="M3392">
        <v>25.267126340000001</v>
      </c>
      <c r="N3392">
        <v>25.259</v>
      </c>
      <c r="O3392">
        <v>24.888506150000001</v>
      </c>
      <c r="P3392">
        <v>23.832000000000001</v>
      </c>
      <c r="Q3392" s="86">
        <v>45821</v>
      </c>
      <c r="S3392">
        <v>0.49</v>
      </c>
      <c r="T3392">
        <v>0.49</v>
      </c>
      <c r="W3392">
        <v>7</v>
      </c>
      <c r="X3392" s="86">
        <v>45471</v>
      </c>
      <c r="Y3392">
        <v>5</v>
      </c>
      <c r="Z3392" s="86">
        <v>45742</v>
      </c>
      <c r="AB3392">
        <v>3</v>
      </c>
      <c r="AC3392" t="s">
        <v>156</v>
      </c>
    </row>
    <row r="3393" spans="1:29" x14ac:dyDescent="0.2">
      <c r="A3393" t="s">
        <v>8197</v>
      </c>
      <c r="B3393" t="s">
        <v>8198</v>
      </c>
      <c r="C3393" t="s">
        <v>8197</v>
      </c>
      <c r="D3393" t="s">
        <v>84</v>
      </c>
      <c r="E3393" t="s">
        <v>89</v>
      </c>
      <c r="F3393" t="s">
        <v>117</v>
      </c>
      <c r="G3393" t="s">
        <v>90</v>
      </c>
      <c r="I3393" t="s">
        <v>91</v>
      </c>
      <c r="J3393" t="s">
        <v>5571</v>
      </c>
      <c r="K3393" t="s">
        <v>199</v>
      </c>
      <c r="L3393">
        <v>17.384</v>
      </c>
      <c r="M3393">
        <v>14.820077250000001</v>
      </c>
      <c r="N3393">
        <v>16.259</v>
      </c>
      <c r="O3393">
        <v>12.38968524</v>
      </c>
      <c r="P3393">
        <v>8.99</v>
      </c>
      <c r="Q3393" s="86">
        <v>45665</v>
      </c>
      <c r="S3393">
        <v>0.22</v>
      </c>
      <c r="T3393">
        <v>0.22</v>
      </c>
      <c r="V3393" t="s">
        <v>8199</v>
      </c>
      <c r="W3393">
        <v>6</v>
      </c>
      <c r="X3393" s="86">
        <v>45622</v>
      </c>
      <c r="Y3393">
        <v>4</v>
      </c>
      <c r="Z3393" s="86">
        <v>45688</v>
      </c>
      <c r="AA3393">
        <v>3</v>
      </c>
      <c r="AB3393">
        <v>3</v>
      </c>
      <c r="AC3393" t="s">
        <v>156</v>
      </c>
    </row>
    <row r="3394" spans="1:29" x14ac:dyDescent="0.2">
      <c r="A3394" t="s">
        <v>8200</v>
      </c>
      <c r="B3394" t="s">
        <v>8201</v>
      </c>
      <c r="C3394" t="s">
        <v>8200</v>
      </c>
      <c r="D3394" t="s">
        <v>84</v>
      </c>
      <c r="E3394" t="s">
        <v>116</v>
      </c>
      <c r="G3394" t="s">
        <v>90</v>
      </c>
      <c r="I3394" t="s">
        <v>91</v>
      </c>
      <c r="L3394">
        <v>15.795999999999999</v>
      </c>
      <c r="M3394">
        <v>15.57782673</v>
      </c>
      <c r="N3394">
        <v>16.073</v>
      </c>
      <c r="O3394">
        <v>12.44727623</v>
      </c>
      <c r="P3394">
        <v>10.435</v>
      </c>
      <c r="Q3394" s="86">
        <v>45821</v>
      </c>
      <c r="S3394">
        <v>0.12</v>
      </c>
      <c r="W3394">
        <v>6</v>
      </c>
      <c r="X3394" s="86">
        <v>45698</v>
      </c>
      <c r="Y3394">
        <v>4</v>
      </c>
      <c r="Z3394" s="86">
        <v>45688</v>
      </c>
      <c r="AB3394">
        <v>3</v>
      </c>
      <c r="AC3394" t="s">
        <v>156</v>
      </c>
    </row>
    <row r="3395" spans="1:29" x14ac:dyDescent="0.2">
      <c r="A3395" t="s">
        <v>8202</v>
      </c>
      <c r="B3395" t="s">
        <v>8203</v>
      </c>
      <c r="C3395" t="s">
        <v>8202</v>
      </c>
      <c r="D3395" t="s">
        <v>84</v>
      </c>
      <c r="E3395" t="s">
        <v>116</v>
      </c>
      <c r="G3395" t="s">
        <v>90</v>
      </c>
      <c r="I3395" t="s">
        <v>91</v>
      </c>
      <c r="J3395" t="s">
        <v>5571</v>
      </c>
      <c r="K3395" t="s">
        <v>199</v>
      </c>
      <c r="L3395">
        <v>13.718999999999999</v>
      </c>
      <c r="M3395">
        <v>12.950563900000001</v>
      </c>
      <c r="N3395">
        <v>13.776</v>
      </c>
      <c r="O3395">
        <v>10.363745359999999</v>
      </c>
      <c r="P3395">
        <v>10.66</v>
      </c>
      <c r="Q3395" s="86">
        <v>45821</v>
      </c>
      <c r="S3395">
        <v>0.1</v>
      </c>
      <c r="T3395">
        <v>0.1</v>
      </c>
      <c r="V3395" t="s">
        <v>8204</v>
      </c>
      <c r="W3395">
        <v>6</v>
      </c>
      <c r="X3395" s="86">
        <v>45698</v>
      </c>
      <c r="Y3395">
        <v>4</v>
      </c>
      <c r="Z3395" s="86">
        <v>45688</v>
      </c>
      <c r="AA3395">
        <v>3</v>
      </c>
      <c r="AB3395">
        <v>3</v>
      </c>
      <c r="AC3395" t="s">
        <v>156</v>
      </c>
    </row>
    <row r="3396" spans="1:29" x14ac:dyDescent="0.2">
      <c r="A3396" t="s">
        <v>8205</v>
      </c>
      <c r="B3396" t="s">
        <v>8206</v>
      </c>
      <c r="C3396" t="s">
        <v>8205</v>
      </c>
      <c r="D3396" t="s">
        <v>84</v>
      </c>
      <c r="F3396" t="s">
        <v>117</v>
      </c>
      <c r="G3396" t="s">
        <v>90</v>
      </c>
      <c r="J3396" t="s">
        <v>643</v>
      </c>
      <c r="K3396" t="s">
        <v>199</v>
      </c>
      <c r="L3396">
        <v>14.590999999999999</v>
      </c>
      <c r="M3396">
        <v>13.676391779999999</v>
      </c>
      <c r="N3396">
        <v>14.314</v>
      </c>
      <c r="O3396">
        <v>10.979951209999999</v>
      </c>
      <c r="P3396">
        <v>10.888999999999999</v>
      </c>
      <c r="Q3396" s="86">
        <v>45761</v>
      </c>
      <c r="S3396">
        <v>0.1</v>
      </c>
      <c r="V3396" t="s">
        <v>8207</v>
      </c>
      <c r="W3396">
        <v>6</v>
      </c>
      <c r="X3396" s="86">
        <v>45698</v>
      </c>
      <c r="Y3396">
        <v>4</v>
      </c>
      <c r="Z3396" s="86">
        <v>45688</v>
      </c>
      <c r="AB3396">
        <v>3</v>
      </c>
      <c r="AC3396" t="s">
        <v>156</v>
      </c>
    </row>
    <row r="3397" spans="1:29" x14ac:dyDescent="0.2">
      <c r="A3397" t="s">
        <v>8208</v>
      </c>
      <c r="B3397" t="s">
        <v>8209</v>
      </c>
      <c r="C3397" t="s">
        <v>8208</v>
      </c>
      <c r="D3397" t="s">
        <v>84</v>
      </c>
      <c r="E3397" t="s">
        <v>116</v>
      </c>
      <c r="G3397" t="s">
        <v>90</v>
      </c>
      <c r="I3397" t="s">
        <v>91</v>
      </c>
      <c r="L3397">
        <v>19.041</v>
      </c>
      <c r="N3397">
        <v>19.771000000000001</v>
      </c>
      <c r="P3397">
        <v>12.897</v>
      </c>
      <c r="Q3397" s="86">
        <v>45434</v>
      </c>
      <c r="W3397">
        <v>6</v>
      </c>
      <c r="X3397" s="86">
        <v>44974</v>
      </c>
      <c r="Y3397">
        <v>4</v>
      </c>
      <c r="Z3397" s="86">
        <v>45688</v>
      </c>
      <c r="AB3397">
        <v>3</v>
      </c>
      <c r="AC3397" t="s">
        <v>156</v>
      </c>
    </row>
    <row r="3398" spans="1:29" x14ac:dyDescent="0.2">
      <c r="A3398" t="s">
        <v>8210</v>
      </c>
      <c r="B3398" t="s">
        <v>8211</v>
      </c>
      <c r="C3398" t="s">
        <v>8210</v>
      </c>
      <c r="D3398" t="s">
        <v>84</v>
      </c>
      <c r="E3398" t="s">
        <v>116</v>
      </c>
      <c r="F3398" t="s">
        <v>642</v>
      </c>
      <c r="G3398" t="s">
        <v>90</v>
      </c>
      <c r="I3398" t="s">
        <v>91</v>
      </c>
      <c r="J3398" t="s">
        <v>5571</v>
      </c>
      <c r="K3398" t="s">
        <v>199</v>
      </c>
      <c r="L3398">
        <v>14.192</v>
      </c>
      <c r="M3398">
        <v>13.62284367</v>
      </c>
      <c r="N3398">
        <v>14.497999999999999</v>
      </c>
      <c r="O3398">
        <v>10.860697119999999</v>
      </c>
      <c r="P3398">
        <v>8.984</v>
      </c>
      <c r="Q3398" s="86">
        <v>45821</v>
      </c>
      <c r="S3398">
        <v>0.28999999999999998</v>
      </c>
      <c r="T3398">
        <v>0.28999999999999998</v>
      </c>
      <c r="V3398" t="s">
        <v>8212</v>
      </c>
      <c r="W3398">
        <v>6</v>
      </c>
      <c r="X3398" s="86">
        <v>45698</v>
      </c>
      <c r="Y3398">
        <v>4</v>
      </c>
      <c r="Z3398" s="86">
        <v>45688</v>
      </c>
      <c r="AA3398">
        <v>3</v>
      </c>
      <c r="AB3398">
        <v>3</v>
      </c>
      <c r="AC3398" t="s">
        <v>156</v>
      </c>
    </row>
    <row r="3399" spans="1:29" x14ac:dyDescent="0.2">
      <c r="A3399" t="s">
        <v>8213</v>
      </c>
      <c r="B3399" t="s">
        <v>8214</v>
      </c>
      <c r="C3399" t="s">
        <v>8213</v>
      </c>
      <c r="D3399" t="s">
        <v>84</v>
      </c>
      <c r="E3399" t="s">
        <v>116</v>
      </c>
      <c r="G3399" t="s">
        <v>90</v>
      </c>
      <c r="L3399">
        <v>20.242999999999999</v>
      </c>
      <c r="M3399">
        <v>15.795448710000001</v>
      </c>
      <c r="N3399">
        <v>22.364000000000001</v>
      </c>
      <c r="O3399">
        <v>15.797188350000001</v>
      </c>
      <c r="P3399">
        <v>17.094999999999999</v>
      </c>
      <c r="Q3399" s="86">
        <v>45821</v>
      </c>
      <c r="W3399">
        <v>6</v>
      </c>
      <c r="X3399" s="86">
        <v>45747</v>
      </c>
      <c r="Y3399">
        <v>4</v>
      </c>
      <c r="Z3399" s="86">
        <v>45747</v>
      </c>
      <c r="AB3399">
        <v>3</v>
      </c>
      <c r="AC3399" t="s">
        <v>156</v>
      </c>
    </row>
    <row r="3400" spans="1:29" x14ac:dyDescent="0.2">
      <c r="A3400" t="s">
        <v>8215</v>
      </c>
      <c r="B3400" t="s">
        <v>8216</v>
      </c>
      <c r="C3400" t="s">
        <v>8215</v>
      </c>
      <c r="D3400" t="s">
        <v>84</v>
      </c>
      <c r="P3400">
        <v>10.131</v>
      </c>
      <c r="W3400">
        <v>7</v>
      </c>
      <c r="X3400" s="86">
        <v>45705</v>
      </c>
      <c r="Y3400">
        <v>5</v>
      </c>
      <c r="Z3400" s="86">
        <v>45291</v>
      </c>
      <c r="AB3400">
        <v>3</v>
      </c>
      <c r="AC3400" t="s">
        <v>156</v>
      </c>
    </row>
    <row r="3401" spans="1:29" x14ac:dyDescent="0.2">
      <c r="A3401" t="s">
        <v>8217</v>
      </c>
      <c r="B3401" t="s">
        <v>8218</v>
      </c>
      <c r="C3401" t="s">
        <v>8217</v>
      </c>
      <c r="D3401" t="s">
        <v>84</v>
      </c>
      <c r="E3401" t="s">
        <v>116</v>
      </c>
      <c r="G3401" t="s">
        <v>90</v>
      </c>
      <c r="L3401">
        <v>12.576000000000001</v>
      </c>
      <c r="M3401">
        <v>6.4559532769999999</v>
      </c>
      <c r="N3401">
        <v>13.644</v>
      </c>
      <c r="O3401">
        <v>6.0647130059999999</v>
      </c>
      <c r="P3401">
        <v>11.417</v>
      </c>
      <c r="Q3401" s="86">
        <v>45821</v>
      </c>
      <c r="S3401">
        <v>0.1</v>
      </c>
      <c r="W3401">
        <v>4</v>
      </c>
      <c r="X3401" s="86">
        <v>45808</v>
      </c>
      <c r="Y3401">
        <v>3</v>
      </c>
      <c r="Z3401" s="86">
        <v>45808</v>
      </c>
      <c r="AB3401">
        <v>3</v>
      </c>
      <c r="AC3401" t="s">
        <v>156</v>
      </c>
    </row>
    <row r="3402" spans="1:29" x14ac:dyDescent="0.2">
      <c r="A3402" t="s">
        <v>8219</v>
      </c>
      <c r="B3402" t="s">
        <v>8220</v>
      </c>
      <c r="C3402" t="s">
        <v>8219</v>
      </c>
      <c r="D3402" t="s">
        <v>84</v>
      </c>
      <c r="E3402" t="s">
        <v>89</v>
      </c>
      <c r="G3402" t="s">
        <v>90</v>
      </c>
      <c r="H3402" t="s">
        <v>225</v>
      </c>
      <c r="I3402" t="s">
        <v>91</v>
      </c>
      <c r="P3402">
        <v>11.273999999999999</v>
      </c>
      <c r="S3402">
        <v>0.06</v>
      </c>
      <c r="W3402">
        <v>4</v>
      </c>
      <c r="X3402" s="86">
        <v>45707</v>
      </c>
      <c r="Y3402">
        <v>3</v>
      </c>
      <c r="Z3402" s="86">
        <v>45688</v>
      </c>
      <c r="AB3402">
        <v>3</v>
      </c>
      <c r="AC3402" t="s">
        <v>156</v>
      </c>
    </row>
    <row r="3403" spans="1:29" x14ac:dyDescent="0.2">
      <c r="A3403" t="s">
        <v>8221</v>
      </c>
      <c r="B3403" t="s">
        <v>8222</v>
      </c>
      <c r="C3403" t="s">
        <v>8221</v>
      </c>
      <c r="D3403" t="s">
        <v>84</v>
      </c>
      <c r="E3403" t="s">
        <v>89</v>
      </c>
      <c r="G3403" t="s">
        <v>90</v>
      </c>
      <c r="H3403" t="s">
        <v>2245</v>
      </c>
      <c r="I3403" t="s">
        <v>91</v>
      </c>
      <c r="L3403">
        <v>28.798999999999999</v>
      </c>
      <c r="M3403">
        <v>28.18060535</v>
      </c>
      <c r="N3403">
        <v>31.268999999999998</v>
      </c>
      <c r="O3403">
        <v>30.04396573</v>
      </c>
      <c r="P3403">
        <v>35.500999999999998</v>
      </c>
      <c r="Q3403" s="86">
        <v>45821</v>
      </c>
      <c r="S3403">
        <v>0.75</v>
      </c>
      <c r="W3403">
        <v>7</v>
      </c>
      <c r="X3403" s="86">
        <v>45699</v>
      </c>
      <c r="Y3403">
        <v>6</v>
      </c>
      <c r="Z3403" s="86">
        <v>45473</v>
      </c>
      <c r="AB3403">
        <v>4</v>
      </c>
      <c r="AC3403" t="s">
        <v>127</v>
      </c>
    </row>
    <row r="3404" spans="1:29" x14ac:dyDescent="0.2">
      <c r="A3404" t="s">
        <v>8223</v>
      </c>
      <c r="B3404" t="s">
        <v>8224</v>
      </c>
      <c r="C3404" t="s">
        <v>8223</v>
      </c>
      <c r="D3404" t="s">
        <v>84</v>
      </c>
      <c r="E3404" t="s">
        <v>89</v>
      </c>
      <c r="G3404" t="s">
        <v>90</v>
      </c>
      <c r="H3404" t="s">
        <v>8225</v>
      </c>
      <c r="L3404">
        <v>28.393000000000001</v>
      </c>
      <c r="M3404">
        <v>27.80681667</v>
      </c>
      <c r="N3404">
        <v>31.004000000000001</v>
      </c>
      <c r="O3404">
        <v>29.607115449999998</v>
      </c>
      <c r="P3404">
        <v>34.795000000000002</v>
      </c>
      <c r="Q3404" s="86">
        <v>45821</v>
      </c>
      <c r="S3404">
        <v>0.6</v>
      </c>
      <c r="W3404">
        <v>7</v>
      </c>
      <c r="X3404" s="86">
        <v>45699</v>
      </c>
      <c r="Y3404">
        <v>6</v>
      </c>
      <c r="Z3404" s="86">
        <v>45473</v>
      </c>
      <c r="AB3404">
        <v>4</v>
      </c>
      <c r="AC3404" t="s">
        <v>127</v>
      </c>
    </row>
    <row r="3405" spans="1:29" x14ac:dyDescent="0.2">
      <c r="A3405" t="s">
        <v>17161</v>
      </c>
      <c r="B3405" t="s">
        <v>17162</v>
      </c>
      <c r="C3405" t="s">
        <v>17161</v>
      </c>
      <c r="D3405" t="s">
        <v>84</v>
      </c>
      <c r="E3405" t="s">
        <v>89</v>
      </c>
      <c r="G3405" t="s">
        <v>90</v>
      </c>
      <c r="H3405" t="s">
        <v>225</v>
      </c>
      <c r="I3405" t="s">
        <v>341</v>
      </c>
      <c r="L3405">
        <v>13.738</v>
      </c>
      <c r="M3405">
        <v>10.87044736</v>
      </c>
      <c r="N3405">
        <v>13.388999999999999</v>
      </c>
      <c r="O3405">
        <v>9.3447548640000004</v>
      </c>
      <c r="P3405">
        <v>8.9260000000000002</v>
      </c>
      <c r="Q3405" s="86">
        <v>45821</v>
      </c>
      <c r="S3405">
        <v>1.8</v>
      </c>
      <c r="W3405">
        <v>5</v>
      </c>
      <c r="X3405" s="86">
        <v>45706</v>
      </c>
      <c r="Y3405">
        <v>4</v>
      </c>
      <c r="Z3405" s="86">
        <v>45657</v>
      </c>
      <c r="AB3405">
        <v>3</v>
      </c>
      <c r="AC3405" t="s">
        <v>156</v>
      </c>
    </row>
    <row r="3406" spans="1:29" x14ac:dyDescent="0.2">
      <c r="A3406" t="s">
        <v>16414</v>
      </c>
      <c r="B3406" t="s">
        <v>16415</v>
      </c>
      <c r="C3406" t="s">
        <v>16414</v>
      </c>
      <c r="D3406" t="s">
        <v>84</v>
      </c>
      <c r="E3406" t="s">
        <v>89</v>
      </c>
      <c r="G3406" t="s">
        <v>90</v>
      </c>
      <c r="H3406" t="s">
        <v>16039</v>
      </c>
      <c r="I3406" t="s">
        <v>122</v>
      </c>
      <c r="L3406">
        <v>13.728</v>
      </c>
      <c r="M3406">
        <v>9.7124028229999997</v>
      </c>
      <c r="N3406">
        <v>13.336</v>
      </c>
      <c r="O3406">
        <v>7.8893703960000003</v>
      </c>
      <c r="P3406">
        <v>8.7509999999999994</v>
      </c>
      <c r="Q3406" s="86">
        <v>45821</v>
      </c>
      <c r="S3406">
        <v>1.1000000000000001</v>
      </c>
      <c r="W3406">
        <v>5</v>
      </c>
      <c r="X3406" s="86">
        <v>45706</v>
      </c>
      <c r="Y3406">
        <v>4</v>
      </c>
      <c r="Z3406" s="86">
        <v>45657</v>
      </c>
      <c r="AB3406">
        <v>3</v>
      </c>
      <c r="AC3406" t="s">
        <v>156</v>
      </c>
    </row>
    <row r="3407" spans="1:29" x14ac:dyDescent="0.2">
      <c r="A3407" t="s">
        <v>8226</v>
      </c>
      <c r="B3407" t="s">
        <v>8227</v>
      </c>
      <c r="C3407" t="s">
        <v>8226</v>
      </c>
      <c r="D3407" t="s">
        <v>84</v>
      </c>
      <c r="E3407" t="s">
        <v>89</v>
      </c>
      <c r="G3407" t="s">
        <v>90</v>
      </c>
      <c r="I3407" t="s">
        <v>91</v>
      </c>
      <c r="J3407" t="s">
        <v>5571</v>
      </c>
      <c r="K3407" t="s">
        <v>7764</v>
      </c>
      <c r="L3407">
        <v>8.9779999999999998</v>
      </c>
      <c r="M3407">
        <v>9.0365815049999991</v>
      </c>
      <c r="N3407">
        <v>9.1579999999999995</v>
      </c>
      <c r="O3407">
        <v>8.1124661499999995</v>
      </c>
      <c r="P3407">
        <v>6.8390000000000004</v>
      </c>
      <c r="Q3407" s="86">
        <v>45821</v>
      </c>
      <c r="S3407">
        <v>2.1800000000000002</v>
      </c>
      <c r="W3407">
        <v>4</v>
      </c>
      <c r="X3407" s="86">
        <v>45688</v>
      </c>
      <c r="AA3407">
        <v>3</v>
      </c>
      <c r="AB3407">
        <v>3</v>
      </c>
      <c r="AC3407" t="s">
        <v>156</v>
      </c>
    </row>
    <row r="3408" spans="1:29" x14ac:dyDescent="0.2">
      <c r="A3408" t="s">
        <v>8228</v>
      </c>
      <c r="B3408" t="s">
        <v>8229</v>
      </c>
      <c r="C3408" t="s">
        <v>8228</v>
      </c>
      <c r="D3408" t="s">
        <v>84</v>
      </c>
      <c r="E3408" t="s">
        <v>89</v>
      </c>
      <c r="F3408" t="s">
        <v>642</v>
      </c>
      <c r="G3408" t="s">
        <v>90</v>
      </c>
      <c r="I3408" t="s">
        <v>91</v>
      </c>
      <c r="J3408" t="s">
        <v>5571</v>
      </c>
      <c r="K3408" t="s">
        <v>7764</v>
      </c>
      <c r="L3408">
        <v>8.9730000000000008</v>
      </c>
      <c r="M3408">
        <v>9.0327677529999999</v>
      </c>
      <c r="N3408">
        <v>9.1489999999999991</v>
      </c>
      <c r="O3408">
        <v>8.0919380259999993</v>
      </c>
      <c r="P3408">
        <v>6.8150000000000004</v>
      </c>
      <c r="Q3408" s="86">
        <v>45821</v>
      </c>
      <c r="S3408">
        <v>1.43</v>
      </c>
      <c r="V3408" t="s">
        <v>8230</v>
      </c>
      <c r="W3408">
        <v>4</v>
      </c>
      <c r="X3408" s="86">
        <v>45688</v>
      </c>
      <c r="AA3408">
        <v>3</v>
      </c>
      <c r="AB3408">
        <v>3</v>
      </c>
      <c r="AC3408" t="s">
        <v>156</v>
      </c>
    </row>
    <row r="3409" spans="1:29" x14ac:dyDescent="0.2">
      <c r="A3409" t="s">
        <v>8231</v>
      </c>
      <c r="B3409" t="s">
        <v>8232</v>
      </c>
      <c r="C3409" t="s">
        <v>8231</v>
      </c>
      <c r="D3409" t="s">
        <v>84</v>
      </c>
      <c r="E3409" t="s">
        <v>89</v>
      </c>
      <c r="I3409" t="s">
        <v>118</v>
      </c>
      <c r="J3409" t="s">
        <v>5571</v>
      </c>
      <c r="K3409" t="s">
        <v>7764</v>
      </c>
      <c r="M3409">
        <v>9.0386434619999996</v>
      </c>
      <c r="N3409">
        <v>9.1359999999999992</v>
      </c>
      <c r="O3409">
        <v>8.1459492620000002</v>
      </c>
      <c r="P3409">
        <v>6.8940000000000001</v>
      </c>
      <c r="Q3409" s="86">
        <v>45434</v>
      </c>
      <c r="S3409">
        <v>1.43</v>
      </c>
      <c r="W3409">
        <v>3</v>
      </c>
      <c r="X3409" s="86">
        <v>45688</v>
      </c>
      <c r="AA3409">
        <v>3</v>
      </c>
      <c r="AB3409">
        <v>3</v>
      </c>
      <c r="AC3409" t="s">
        <v>156</v>
      </c>
    </row>
    <row r="3410" spans="1:29" x14ac:dyDescent="0.2">
      <c r="A3410" t="s">
        <v>8233</v>
      </c>
      <c r="B3410" t="s">
        <v>8234</v>
      </c>
      <c r="C3410" t="s">
        <v>8233</v>
      </c>
      <c r="D3410" t="s">
        <v>84</v>
      </c>
      <c r="E3410" t="s">
        <v>116</v>
      </c>
      <c r="G3410" t="s">
        <v>90</v>
      </c>
      <c r="I3410" t="s">
        <v>91</v>
      </c>
      <c r="J3410" t="s">
        <v>5571</v>
      </c>
      <c r="L3410">
        <v>11.861000000000001</v>
      </c>
      <c r="M3410">
        <v>5.8013820039999997</v>
      </c>
      <c r="N3410">
        <v>12.679</v>
      </c>
      <c r="O3410">
        <v>3.46501225</v>
      </c>
      <c r="P3410">
        <v>8.6760000000000002</v>
      </c>
      <c r="Q3410" s="86">
        <v>45821</v>
      </c>
      <c r="S3410">
        <v>0.17</v>
      </c>
      <c r="T3410">
        <v>0.17</v>
      </c>
      <c r="V3410" t="s">
        <v>8235</v>
      </c>
      <c r="W3410">
        <v>3</v>
      </c>
      <c r="X3410" s="86">
        <v>45793</v>
      </c>
      <c r="Y3410">
        <v>2</v>
      </c>
      <c r="Z3410" s="86">
        <v>45747</v>
      </c>
      <c r="AA3410">
        <v>1</v>
      </c>
      <c r="AB3410">
        <v>2</v>
      </c>
      <c r="AC3410" t="s">
        <v>153</v>
      </c>
    </row>
    <row r="3411" spans="1:29" x14ac:dyDescent="0.2">
      <c r="A3411" t="s">
        <v>8236</v>
      </c>
      <c r="B3411" t="s">
        <v>8237</v>
      </c>
      <c r="C3411" t="s">
        <v>8236</v>
      </c>
      <c r="D3411" t="s">
        <v>84</v>
      </c>
      <c r="E3411" t="s">
        <v>116</v>
      </c>
      <c r="G3411" t="s">
        <v>90</v>
      </c>
      <c r="I3411" t="s">
        <v>91</v>
      </c>
      <c r="J3411" t="s">
        <v>5571</v>
      </c>
      <c r="L3411">
        <v>9.3219999999999992</v>
      </c>
      <c r="M3411">
        <v>1.854580844</v>
      </c>
      <c r="N3411">
        <v>9.4619999999999997</v>
      </c>
      <c r="O3411">
        <v>1.312690205</v>
      </c>
      <c r="P3411">
        <v>8.3309999999999995</v>
      </c>
      <c r="Q3411" s="86">
        <v>45821</v>
      </c>
      <c r="S3411">
        <v>0.14000000000000001</v>
      </c>
      <c r="T3411">
        <v>0.17</v>
      </c>
      <c r="V3411" t="s">
        <v>8238</v>
      </c>
      <c r="W3411">
        <v>2</v>
      </c>
      <c r="X3411" s="86">
        <v>45716</v>
      </c>
      <c r="Y3411">
        <v>2</v>
      </c>
      <c r="Z3411" s="86">
        <v>45747</v>
      </c>
      <c r="AA3411">
        <v>1</v>
      </c>
      <c r="AB3411">
        <v>2</v>
      </c>
      <c r="AC3411" t="s">
        <v>153</v>
      </c>
    </row>
    <row r="3412" spans="1:29" x14ac:dyDescent="0.2">
      <c r="A3412" t="s">
        <v>8239</v>
      </c>
      <c r="B3412" t="s">
        <v>8240</v>
      </c>
      <c r="C3412" t="s">
        <v>8239</v>
      </c>
      <c r="D3412" t="s">
        <v>84</v>
      </c>
      <c r="F3412" t="s">
        <v>642</v>
      </c>
      <c r="G3412" t="s">
        <v>90</v>
      </c>
      <c r="K3412" t="s">
        <v>920</v>
      </c>
      <c r="M3412">
        <v>7.0867367730000002</v>
      </c>
      <c r="N3412">
        <v>7.6319999999999997</v>
      </c>
      <c r="O3412">
        <v>4.6481367149999997</v>
      </c>
      <c r="P3412">
        <v>2.4580000000000002</v>
      </c>
      <c r="Q3412" s="86">
        <v>45434</v>
      </c>
      <c r="S3412">
        <v>0.67</v>
      </c>
      <c r="V3412" t="s">
        <v>8241</v>
      </c>
      <c r="W3412">
        <v>4</v>
      </c>
      <c r="X3412" s="86">
        <v>45777</v>
      </c>
      <c r="Y3412">
        <v>2</v>
      </c>
      <c r="Z3412" s="86">
        <v>45777</v>
      </c>
      <c r="AB3412">
        <v>2</v>
      </c>
      <c r="AC3412" t="s">
        <v>153</v>
      </c>
    </row>
    <row r="3413" spans="1:29" x14ac:dyDescent="0.2">
      <c r="A3413" t="s">
        <v>17191</v>
      </c>
      <c r="B3413" t="s">
        <v>17192</v>
      </c>
      <c r="C3413" t="s">
        <v>17191</v>
      </c>
      <c r="D3413" t="s">
        <v>84</v>
      </c>
      <c r="E3413" t="s">
        <v>89</v>
      </c>
      <c r="G3413" t="s">
        <v>90</v>
      </c>
      <c r="H3413" t="s">
        <v>225</v>
      </c>
      <c r="I3413" t="s">
        <v>91</v>
      </c>
      <c r="L3413">
        <v>14.343</v>
      </c>
      <c r="M3413">
        <v>11.932930239999999</v>
      </c>
      <c r="N3413">
        <v>13.992000000000001</v>
      </c>
      <c r="O3413">
        <v>10.46243151</v>
      </c>
      <c r="P3413">
        <v>10.576000000000001</v>
      </c>
      <c r="Q3413" s="86">
        <v>45821</v>
      </c>
      <c r="S3413">
        <v>0.1</v>
      </c>
      <c r="W3413">
        <v>6</v>
      </c>
      <c r="X3413" s="86">
        <v>45747</v>
      </c>
      <c r="Y3413">
        <v>4</v>
      </c>
      <c r="Z3413" s="86">
        <v>45747</v>
      </c>
      <c r="AB3413">
        <v>3</v>
      </c>
      <c r="AC3413" t="s">
        <v>156</v>
      </c>
    </row>
    <row r="3414" spans="1:29" x14ac:dyDescent="0.2">
      <c r="A3414" t="s">
        <v>8242</v>
      </c>
      <c r="B3414" t="s">
        <v>8243</v>
      </c>
      <c r="C3414" t="s">
        <v>8242</v>
      </c>
      <c r="D3414" t="s">
        <v>84</v>
      </c>
      <c r="E3414" t="s">
        <v>116</v>
      </c>
      <c r="G3414" t="s">
        <v>90</v>
      </c>
      <c r="I3414" t="s">
        <v>341</v>
      </c>
      <c r="J3414" t="s">
        <v>5571</v>
      </c>
      <c r="K3414" t="s">
        <v>688</v>
      </c>
      <c r="L3414">
        <v>19.036000000000001</v>
      </c>
      <c r="M3414">
        <v>14.544114199999999</v>
      </c>
      <c r="N3414">
        <v>18.658999999999999</v>
      </c>
      <c r="O3414">
        <v>11.90924437</v>
      </c>
      <c r="P3414">
        <v>10.955</v>
      </c>
      <c r="Q3414" s="86">
        <v>45821</v>
      </c>
      <c r="S3414">
        <v>0.3</v>
      </c>
      <c r="T3414">
        <v>0.3</v>
      </c>
      <c r="W3414">
        <v>6</v>
      </c>
      <c r="X3414" s="86">
        <v>45747</v>
      </c>
      <c r="Y3414">
        <v>4</v>
      </c>
      <c r="Z3414" s="86">
        <v>45747</v>
      </c>
      <c r="AA3414">
        <v>3</v>
      </c>
      <c r="AB3414">
        <v>3</v>
      </c>
      <c r="AC3414" t="s">
        <v>156</v>
      </c>
    </row>
    <row r="3415" spans="1:29" x14ac:dyDescent="0.2">
      <c r="A3415" t="s">
        <v>8244</v>
      </c>
      <c r="B3415" t="s">
        <v>8245</v>
      </c>
      <c r="C3415" t="s">
        <v>8244</v>
      </c>
      <c r="D3415" t="s">
        <v>84</v>
      </c>
      <c r="L3415">
        <v>5.9820000000000002</v>
      </c>
      <c r="M3415">
        <v>5.389349953</v>
      </c>
      <c r="N3415">
        <v>5.4630000000000001</v>
      </c>
      <c r="O3415">
        <v>4.230173647</v>
      </c>
      <c r="P3415">
        <v>4.5419999999999998</v>
      </c>
      <c r="Q3415" s="86">
        <v>45821</v>
      </c>
      <c r="W3415">
        <v>5</v>
      </c>
      <c r="X3415" s="86">
        <v>45791</v>
      </c>
      <c r="Y3415">
        <v>3</v>
      </c>
      <c r="Z3415" s="86">
        <v>45791</v>
      </c>
      <c r="AB3415">
        <v>3</v>
      </c>
      <c r="AC3415" t="s">
        <v>156</v>
      </c>
    </row>
    <row r="3416" spans="1:29" x14ac:dyDescent="0.2">
      <c r="A3416" t="s">
        <v>8246</v>
      </c>
      <c r="B3416" t="s">
        <v>8247</v>
      </c>
      <c r="C3416" t="s">
        <v>8246</v>
      </c>
      <c r="D3416" t="s">
        <v>84</v>
      </c>
      <c r="E3416" t="s">
        <v>89</v>
      </c>
      <c r="G3416" t="s">
        <v>90</v>
      </c>
      <c r="H3416" t="s">
        <v>196</v>
      </c>
      <c r="I3416" t="s">
        <v>118</v>
      </c>
      <c r="L3416">
        <v>13.775</v>
      </c>
      <c r="M3416">
        <v>13.243781370000001</v>
      </c>
      <c r="N3416">
        <v>13.573</v>
      </c>
      <c r="O3416">
        <v>11.926815380000001</v>
      </c>
      <c r="P3416">
        <v>10.696999999999999</v>
      </c>
      <c r="Q3416" s="86">
        <v>45821</v>
      </c>
      <c r="S3416">
        <v>0.88</v>
      </c>
      <c r="W3416">
        <v>5</v>
      </c>
      <c r="X3416" s="86">
        <v>45791</v>
      </c>
      <c r="Y3416">
        <v>4</v>
      </c>
      <c r="Z3416" s="86">
        <v>45657</v>
      </c>
      <c r="AB3416">
        <v>3</v>
      </c>
      <c r="AC3416" t="s">
        <v>156</v>
      </c>
    </row>
    <row r="3417" spans="1:29" x14ac:dyDescent="0.2">
      <c r="A3417" t="s">
        <v>8248</v>
      </c>
      <c r="B3417" t="s">
        <v>8249</v>
      </c>
      <c r="C3417" t="s">
        <v>8248</v>
      </c>
      <c r="D3417" t="s">
        <v>84</v>
      </c>
      <c r="E3417" t="s">
        <v>89</v>
      </c>
      <c r="G3417" t="s">
        <v>90</v>
      </c>
      <c r="I3417" t="s">
        <v>91</v>
      </c>
      <c r="J3417" t="s">
        <v>5571</v>
      </c>
      <c r="L3417">
        <v>14.035</v>
      </c>
      <c r="M3417">
        <v>11.113490710000001</v>
      </c>
      <c r="N3417">
        <v>13.744999999999999</v>
      </c>
      <c r="O3417">
        <v>9.7933906559999997</v>
      </c>
      <c r="P3417">
        <v>11.465</v>
      </c>
      <c r="Q3417" s="86">
        <v>45821</v>
      </c>
      <c r="R3417">
        <v>5</v>
      </c>
      <c r="S3417">
        <v>0.88</v>
      </c>
      <c r="T3417">
        <v>0.8</v>
      </c>
      <c r="W3417">
        <v>5</v>
      </c>
      <c r="X3417" s="86">
        <v>45791</v>
      </c>
      <c r="Y3417">
        <v>4</v>
      </c>
      <c r="Z3417" s="86">
        <v>45657</v>
      </c>
      <c r="AA3417">
        <v>3</v>
      </c>
      <c r="AB3417">
        <v>3</v>
      </c>
      <c r="AC3417" t="s">
        <v>156</v>
      </c>
    </row>
    <row r="3418" spans="1:29" x14ac:dyDescent="0.2">
      <c r="A3418" t="s">
        <v>16244</v>
      </c>
      <c r="B3418" t="s">
        <v>16245</v>
      </c>
      <c r="C3418" t="s">
        <v>16244</v>
      </c>
      <c r="D3418" t="s">
        <v>84</v>
      </c>
      <c r="E3418" t="s">
        <v>89</v>
      </c>
      <c r="G3418" t="s">
        <v>90</v>
      </c>
      <c r="I3418" t="s">
        <v>341</v>
      </c>
      <c r="S3418">
        <v>1.2</v>
      </c>
      <c r="Y3418">
        <v>3</v>
      </c>
      <c r="Z3418" s="86">
        <v>45658</v>
      </c>
      <c r="AB3418">
        <v>3</v>
      </c>
      <c r="AC3418" t="s">
        <v>156</v>
      </c>
    </row>
    <row r="3419" spans="1:29" x14ac:dyDescent="0.2">
      <c r="A3419" t="s">
        <v>8250</v>
      </c>
      <c r="B3419" t="s">
        <v>8251</v>
      </c>
      <c r="C3419" t="s">
        <v>8250</v>
      </c>
      <c r="D3419" t="s">
        <v>84</v>
      </c>
      <c r="E3419" t="s">
        <v>89</v>
      </c>
      <c r="F3419" t="s">
        <v>117</v>
      </c>
      <c r="G3419" t="s">
        <v>90</v>
      </c>
      <c r="I3419" t="s">
        <v>341</v>
      </c>
      <c r="J3419" t="s">
        <v>5571</v>
      </c>
      <c r="L3419">
        <v>5.6929999999999996</v>
      </c>
      <c r="M3419">
        <v>4.9963473799999996</v>
      </c>
      <c r="N3419">
        <v>4.2389999999999999</v>
      </c>
      <c r="O3419">
        <v>4.7593960629999996</v>
      </c>
      <c r="P3419">
        <v>3.5449999999999999</v>
      </c>
      <c r="Q3419" s="86">
        <v>45821</v>
      </c>
      <c r="S3419">
        <v>1</v>
      </c>
      <c r="T3419">
        <v>0.5</v>
      </c>
      <c r="V3419" t="s">
        <v>8252</v>
      </c>
      <c r="W3419">
        <v>4</v>
      </c>
      <c r="X3419" s="86">
        <v>45702</v>
      </c>
      <c r="Y3419">
        <v>3</v>
      </c>
      <c r="Z3419" s="86">
        <v>45107</v>
      </c>
      <c r="AA3419">
        <v>3</v>
      </c>
      <c r="AB3419">
        <v>3</v>
      </c>
      <c r="AC3419" t="s">
        <v>156</v>
      </c>
    </row>
    <row r="3420" spans="1:29" x14ac:dyDescent="0.2">
      <c r="A3420" t="s">
        <v>8253</v>
      </c>
      <c r="B3420" t="s">
        <v>8254</v>
      </c>
      <c r="C3420" t="s">
        <v>8253</v>
      </c>
      <c r="D3420" t="s">
        <v>84</v>
      </c>
      <c r="E3420" t="s">
        <v>89</v>
      </c>
      <c r="F3420" t="s">
        <v>642</v>
      </c>
      <c r="G3420" t="s">
        <v>90</v>
      </c>
      <c r="I3420" t="s">
        <v>91</v>
      </c>
      <c r="J3420" t="s">
        <v>5571</v>
      </c>
      <c r="L3420">
        <v>5.774</v>
      </c>
      <c r="M3420">
        <v>4.9868998080000004</v>
      </c>
      <c r="N3420">
        <v>4.2549999999999999</v>
      </c>
      <c r="O3420">
        <v>4.7706642940000004</v>
      </c>
      <c r="P3420">
        <v>3.585</v>
      </c>
      <c r="Q3420" s="86">
        <v>45821</v>
      </c>
      <c r="S3420">
        <v>1</v>
      </c>
      <c r="T3420">
        <v>0.5</v>
      </c>
      <c r="W3420">
        <v>4</v>
      </c>
      <c r="X3420" s="86">
        <v>45702</v>
      </c>
      <c r="Y3420">
        <v>3</v>
      </c>
      <c r="Z3420" s="86">
        <v>45107</v>
      </c>
      <c r="AA3420">
        <v>2</v>
      </c>
      <c r="AB3420">
        <v>3</v>
      </c>
      <c r="AC3420" t="s">
        <v>156</v>
      </c>
    </row>
    <row r="3421" spans="1:29" x14ac:dyDescent="0.2">
      <c r="A3421" t="s">
        <v>8255</v>
      </c>
      <c r="B3421" t="s">
        <v>8256</v>
      </c>
      <c r="C3421" t="s">
        <v>8255</v>
      </c>
      <c r="D3421" t="s">
        <v>84</v>
      </c>
      <c r="E3421" t="s">
        <v>89</v>
      </c>
      <c r="G3421" t="s">
        <v>90</v>
      </c>
      <c r="L3421">
        <v>5.6820000000000004</v>
      </c>
      <c r="M3421">
        <v>6.0356974169999997</v>
      </c>
      <c r="N3421">
        <v>6.3470000000000004</v>
      </c>
      <c r="O3421">
        <v>4.9536582730000003</v>
      </c>
      <c r="P3421">
        <v>3.9569999999999999</v>
      </c>
      <c r="Q3421" s="86">
        <v>45821</v>
      </c>
      <c r="W3421">
        <v>4</v>
      </c>
      <c r="X3421" s="86">
        <v>45747</v>
      </c>
      <c r="Y3421">
        <v>3</v>
      </c>
      <c r="Z3421" s="86">
        <v>45747</v>
      </c>
      <c r="AB3421">
        <v>3</v>
      </c>
      <c r="AC3421" t="s">
        <v>156</v>
      </c>
    </row>
    <row r="3422" spans="1:29" x14ac:dyDescent="0.2">
      <c r="A3422" t="s">
        <v>8257</v>
      </c>
      <c r="B3422" t="s">
        <v>8258</v>
      </c>
      <c r="C3422" t="s">
        <v>8257</v>
      </c>
      <c r="D3422" t="s">
        <v>84</v>
      </c>
      <c r="E3422" t="s">
        <v>116</v>
      </c>
      <c r="F3422" t="s">
        <v>642</v>
      </c>
      <c r="G3422" t="s">
        <v>90</v>
      </c>
      <c r="I3422" t="s">
        <v>118</v>
      </c>
      <c r="J3422" t="s">
        <v>5571</v>
      </c>
      <c r="K3422" t="s">
        <v>1811</v>
      </c>
      <c r="L3422">
        <v>26.263999999999999</v>
      </c>
      <c r="M3422">
        <v>23.48531397</v>
      </c>
      <c r="N3422">
        <v>25.364000000000001</v>
      </c>
      <c r="O3422">
        <v>23.019998040000001</v>
      </c>
      <c r="P3422">
        <v>17.834</v>
      </c>
      <c r="Q3422" s="86">
        <v>45761</v>
      </c>
      <c r="S3422">
        <v>0.4</v>
      </c>
      <c r="T3422">
        <v>0.4</v>
      </c>
      <c r="V3422" t="s">
        <v>8259</v>
      </c>
      <c r="W3422">
        <v>7</v>
      </c>
      <c r="X3422" s="86">
        <v>45699</v>
      </c>
      <c r="Y3422">
        <v>4</v>
      </c>
      <c r="Z3422" s="86">
        <v>43958</v>
      </c>
      <c r="AA3422">
        <v>4</v>
      </c>
      <c r="AB3422">
        <v>3</v>
      </c>
      <c r="AC3422" t="s">
        <v>156</v>
      </c>
    </row>
    <row r="3423" spans="1:29" x14ac:dyDescent="0.2">
      <c r="A3423" t="s">
        <v>8260</v>
      </c>
      <c r="B3423" t="s">
        <v>8261</v>
      </c>
      <c r="C3423" t="s">
        <v>8260</v>
      </c>
      <c r="D3423" t="s">
        <v>84</v>
      </c>
      <c r="E3423" t="s">
        <v>89</v>
      </c>
      <c r="G3423" t="s">
        <v>90</v>
      </c>
      <c r="I3423" t="s">
        <v>91</v>
      </c>
      <c r="J3423" t="s">
        <v>5571</v>
      </c>
      <c r="L3423">
        <v>18.073</v>
      </c>
      <c r="M3423">
        <v>15.798133569999999</v>
      </c>
      <c r="N3423">
        <v>18.207000000000001</v>
      </c>
      <c r="O3423">
        <v>13.970510900000001</v>
      </c>
      <c r="P3423">
        <v>12.51</v>
      </c>
      <c r="Q3423" s="86">
        <v>45821</v>
      </c>
      <c r="R3423">
        <v>5</v>
      </c>
      <c r="S3423">
        <v>0.7</v>
      </c>
      <c r="T3423">
        <v>0.6</v>
      </c>
      <c r="V3423" t="s">
        <v>8262</v>
      </c>
      <c r="W3423">
        <v>6</v>
      </c>
      <c r="X3423" s="86">
        <v>45791</v>
      </c>
      <c r="Y3423">
        <v>4</v>
      </c>
      <c r="Z3423" s="86">
        <v>45657</v>
      </c>
      <c r="AA3423">
        <v>3</v>
      </c>
      <c r="AB3423">
        <v>3</v>
      </c>
      <c r="AC3423" t="s">
        <v>156</v>
      </c>
    </row>
    <row r="3424" spans="1:29" x14ac:dyDescent="0.2">
      <c r="A3424" t="s">
        <v>17235</v>
      </c>
      <c r="B3424" t="s">
        <v>17236</v>
      </c>
      <c r="C3424" t="s">
        <v>17235</v>
      </c>
      <c r="D3424" t="s">
        <v>84</v>
      </c>
      <c r="E3424" t="s">
        <v>89</v>
      </c>
      <c r="G3424" t="s">
        <v>90</v>
      </c>
      <c r="I3424" t="s">
        <v>91</v>
      </c>
      <c r="L3424">
        <v>16.995000000000001</v>
      </c>
      <c r="M3424">
        <v>14.3756196</v>
      </c>
      <c r="N3424">
        <v>17.448</v>
      </c>
      <c r="O3424">
        <v>13.38766616</v>
      </c>
      <c r="P3424">
        <v>13.457000000000001</v>
      </c>
      <c r="Q3424" s="86">
        <v>45821</v>
      </c>
      <c r="S3424">
        <v>0.52</v>
      </c>
      <c r="W3424">
        <v>6</v>
      </c>
      <c r="X3424" s="86">
        <v>45775</v>
      </c>
      <c r="Y3424">
        <v>4</v>
      </c>
      <c r="Z3424" s="86">
        <v>45747</v>
      </c>
      <c r="AB3424">
        <v>3</v>
      </c>
      <c r="AC3424" t="s">
        <v>156</v>
      </c>
    </row>
    <row r="3425" spans="1:29" x14ac:dyDescent="0.2">
      <c r="A3425" t="s">
        <v>8263</v>
      </c>
      <c r="B3425" t="s">
        <v>8264</v>
      </c>
      <c r="C3425" t="s">
        <v>8263</v>
      </c>
      <c r="D3425" t="s">
        <v>84</v>
      </c>
      <c r="E3425" t="s">
        <v>89</v>
      </c>
      <c r="G3425" t="s">
        <v>90</v>
      </c>
      <c r="L3425">
        <v>9.5530000000000008</v>
      </c>
      <c r="M3425">
        <v>9.9674780819999995</v>
      </c>
      <c r="N3425">
        <v>9.984</v>
      </c>
      <c r="O3425">
        <v>7.1903973030000001</v>
      </c>
      <c r="P3425">
        <v>5.3659999999999997</v>
      </c>
      <c r="Q3425" s="86">
        <v>45821</v>
      </c>
      <c r="S3425">
        <v>0.61</v>
      </c>
      <c r="W3425">
        <v>5</v>
      </c>
      <c r="X3425" s="86">
        <v>45707</v>
      </c>
      <c r="Y3425">
        <v>3</v>
      </c>
      <c r="Z3425" s="86">
        <v>45688</v>
      </c>
      <c r="AB3425">
        <v>3</v>
      </c>
      <c r="AC3425" t="s">
        <v>156</v>
      </c>
    </row>
    <row r="3426" spans="1:29" x14ac:dyDescent="0.2">
      <c r="A3426" t="s">
        <v>8265</v>
      </c>
      <c r="B3426" t="s">
        <v>8266</v>
      </c>
      <c r="C3426" t="s">
        <v>8265</v>
      </c>
      <c r="D3426" t="s">
        <v>84</v>
      </c>
      <c r="E3426" t="s">
        <v>89</v>
      </c>
      <c r="G3426" t="s">
        <v>90</v>
      </c>
      <c r="I3426" t="s">
        <v>91</v>
      </c>
      <c r="L3426">
        <v>9.5809999999999995</v>
      </c>
      <c r="M3426">
        <v>10.021036110000001</v>
      </c>
      <c r="N3426">
        <v>10.057</v>
      </c>
      <c r="O3426">
        <v>7.1286111490000001</v>
      </c>
      <c r="P3426">
        <v>5.383</v>
      </c>
      <c r="Q3426" s="86">
        <v>45821</v>
      </c>
      <c r="S3426">
        <v>0.61</v>
      </c>
      <c r="W3426">
        <v>5</v>
      </c>
      <c r="X3426" s="86">
        <v>45707</v>
      </c>
      <c r="Y3426">
        <v>3</v>
      </c>
      <c r="Z3426" s="86">
        <v>45688</v>
      </c>
      <c r="AB3426">
        <v>3</v>
      </c>
      <c r="AC3426" t="s">
        <v>156</v>
      </c>
    </row>
    <row r="3427" spans="1:29" x14ac:dyDescent="0.2">
      <c r="A3427" t="s">
        <v>8267</v>
      </c>
      <c r="B3427" t="s">
        <v>8268</v>
      </c>
      <c r="C3427" t="s">
        <v>8267</v>
      </c>
      <c r="D3427" t="s">
        <v>84</v>
      </c>
      <c r="E3427" t="s">
        <v>116</v>
      </c>
      <c r="F3427" t="s">
        <v>117</v>
      </c>
      <c r="G3427" t="s">
        <v>90</v>
      </c>
      <c r="I3427" t="s">
        <v>91</v>
      </c>
      <c r="J3427" t="s">
        <v>5571</v>
      </c>
      <c r="K3427" t="s">
        <v>688</v>
      </c>
      <c r="L3427">
        <v>15.987</v>
      </c>
      <c r="M3427">
        <v>15.653927619999999</v>
      </c>
      <c r="N3427">
        <v>16.879000000000001</v>
      </c>
      <c r="O3427">
        <v>13.7075309</v>
      </c>
      <c r="P3427">
        <v>10.442</v>
      </c>
      <c r="Q3427" s="86">
        <v>45821</v>
      </c>
      <c r="S3427">
        <v>0.18</v>
      </c>
      <c r="T3427">
        <v>0.18</v>
      </c>
      <c r="V3427" t="s">
        <v>8269</v>
      </c>
      <c r="W3427">
        <v>6</v>
      </c>
      <c r="X3427" s="86">
        <v>45684</v>
      </c>
      <c r="Y3427">
        <v>4</v>
      </c>
      <c r="Z3427" s="86">
        <v>45747</v>
      </c>
      <c r="AA3427">
        <v>3</v>
      </c>
      <c r="AB3427">
        <v>3</v>
      </c>
      <c r="AC3427" t="s">
        <v>156</v>
      </c>
    </row>
    <row r="3428" spans="1:29" x14ac:dyDescent="0.2">
      <c r="A3428" t="s">
        <v>8270</v>
      </c>
      <c r="B3428" t="s">
        <v>8271</v>
      </c>
      <c r="C3428" t="s">
        <v>8270</v>
      </c>
      <c r="D3428" t="s">
        <v>84</v>
      </c>
      <c r="E3428" t="s">
        <v>116</v>
      </c>
      <c r="F3428" t="s">
        <v>642</v>
      </c>
      <c r="G3428" t="s">
        <v>90</v>
      </c>
      <c r="I3428" t="s">
        <v>91</v>
      </c>
      <c r="J3428" t="s">
        <v>5571</v>
      </c>
      <c r="K3428" t="s">
        <v>688</v>
      </c>
      <c r="L3428">
        <v>14.878</v>
      </c>
      <c r="M3428">
        <v>15.279311699999999</v>
      </c>
      <c r="N3428">
        <v>16.315000000000001</v>
      </c>
      <c r="O3428">
        <v>13.64122802</v>
      </c>
      <c r="P3428">
        <v>11.71</v>
      </c>
      <c r="Q3428" s="86">
        <v>45821</v>
      </c>
      <c r="S3428">
        <v>0.35</v>
      </c>
      <c r="T3428">
        <v>0.35</v>
      </c>
      <c r="V3428" t="s">
        <v>8272</v>
      </c>
      <c r="W3428">
        <v>6</v>
      </c>
      <c r="X3428" s="86">
        <v>45754</v>
      </c>
      <c r="Y3428">
        <v>4</v>
      </c>
      <c r="Z3428" s="86">
        <v>45747</v>
      </c>
      <c r="AA3428">
        <v>3</v>
      </c>
      <c r="AB3428">
        <v>3</v>
      </c>
      <c r="AC3428" t="s">
        <v>156</v>
      </c>
    </row>
    <row r="3429" spans="1:29" x14ac:dyDescent="0.2">
      <c r="A3429" t="s">
        <v>8273</v>
      </c>
      <c r="B3429" t="s">
        <v>8274</v>
      </c>
      <c r="C3429" t="s">
        <v>8273</v>
      </c>
      <c r="D3429" t="s">
        <v>84</v>
      </c>
      <c r="E3429" t="s">
        <v>89</v>
      </c>
      <c r="G3429" t="s">
        <v>90</v>
      </c>
      <c r="I3429" t="s">
        <v>118</v>
      </c>
      <c r="J3429" t="s">
        <v>5571</v>
      </c>
      <c r="K3429" t="s">
        <v>1022</v>
      </c>
      <c r="M3429">
        <v>26.091485909999999</v>
      </c>
      <c r="N3429">
        <v>24.591999999999999</v>
      </c>
      <c r="O3429">
        <v>19.910403330000001</v>
      </c>
      <c r="P3429">
        <v>21.594999999999999</v>
      </c>
      <c r="Q3429" s="86">
        <v>45434</v>
      </c>
      <c r="R3429">
        <v>5</v>
      </c>
      <c r="S3429">
        <v>1.65</v>
      </c>
      <c r="T3429">
        <v>1.5</v>
      </c>
      <c r="V3429" t="s">
        <v>8275</v>
      </c>
      <c r="W3429">
        <v>7</v>
      </c>
      <c r="X3429" s="86">
        <v>45224</v>
      </c>
      <c r="Y3429">
        <v>6</v>
      </c>
      <c r="Z3429" s="86">
        <v>45219</v>
      </c>
      <c r="AA3429">
        <v>4</v>
      </c>
      <c r="AB3429">
        <v>4</v>
      </c>
      <c r="AC3429" t="s">
        <v>127</v>
      </c>
    </row>
    <row r="3430" spans="1:29" x14ac:dyDescent="0.2">
      <c r="A3430" t="s">
        <v>8276</v>
      </c>
      <c r="B3430" t="s">
        <v>8277</v>
      </c>
      <c r="C3430" t="s">
        <v>8276</v>
      </c>
      <c r="D3430" t="s">
        <v>84</v>
      </c>
      <c r="E3430" t="s">
        <v>89</v>
      </c>
      <c r="G3430" t="s">
        <v>90</v>
      </c>
      <c r="I3430" t="s">
        <v>91</v>
      </c>
      <c r="J3430" t="s">
        <v>5571</v>
      </c>
      <c r="M3430">
        <v>11.538962489999999</v>
      </c>
      <c r="N3430">
        <v>17.856000000000002</v>
      </c>
      <c r="O3430">
        <v>10.698472410000001</v>
      </c>
      <c r="P3430">
        <v>13.715</v>
      </c>
      <c r="Q3430" s="86">
        <v>45434</v>
      </c>
      <c r="S3430">
        <v>0.57999999999999996</v>
      </c>
      <c r="V3430" t="s">
        <v>8278</v>
      </c>
      <c r="W3430">
        <v>6</v>
      </c>
      <c r="X3430" s="86">
        <v>45736</v>
      </c>
      <c r="Y3430">
        <v>4</v>
      </c>
      <c r="Z3430" s="86">
        <v>45736</v>
      </c>
      <c r="AA3430">
        <v>3</v>
      </c>
      <c r="AB3430">
        <v>3</v>
      </c>
      <c r="AC3430" t="s">
        <v>156</v>
      </c>
    </row>
    <row r="3431" spans="1:29" x14ac:dyDescent="0.2">
      <c r="A3431" t="s">
        <v>8279</v>
      </c>
      <c r="B3431" t="s">
        <v>8280</v>
      </c>
      <c r="C3431" t="s">
        <v>8279</v>
      </c>
      <c r="D3431" t="s">
        <v>84</v>
      </c>
      <c r="E3431" t="s">
        <v>89</v>
      </c>
      <c r="G3431" t="s">
        <v>90</v>
      </c>
      <c r="H3431" t="s">
        <v>8281</v>
      </c>
      <c r="I3431" t="s">
        <v>91</v>
      </c>
      <c r="M3431">
        <v>11.513717249999999</v>
      </c>
      <c r="N3431">
        <v>17.824999999999999</v>
      </c>
      <c r="O3431">
        <v>10.70259641</v>
      </c>
      <c r="P3431">
        <v>13.721</v>
      </c>
      <c r="S3431">
        <v>0.6</v>
      </c>
      <c r="W3431">
        <v>6</v>
      </c>
      <c r="X3431" s="86">
        <v>45736</v>
      </c>
      <c r="Y3431">
        <v>4</v>
      </c>
      <c r="Z3431" s="86">
        <v>45736</v>
      </c>
      <c r="AB3431">
        <v>3</v>
      </c>
      <c r="AC3431" t="s">
        <v>156</v>
      </c>
    </row>
    <row r="3432" spans="1:29" x14ac:dyDescent="0.2">
      <c r="A3432" t="s">
        <v>8282</v>
      </c>
      <c r="B3432" t="s">
        <v>8283</v>
      </c>
      <c r="C3432" t="s">
        <v>8282</v>
      </c>
      <c r="D3432" t="s">
        <v>84</v>
      </c>
      <c r="E3432" t="s">
        <v>89</v>
      </c>
      <c r="I3432" t="s">
        <v>118</v>
      </c>
      <c r="J3432" t="s">
        <v>5571</v>
      </c>
      <c r="M3432">
        <v>17.270918229999999</v>
      </c>
      <c r="N3432">
        <v>17.545999999999999</v>
      </c>
      <c r="O3432">
        <v>13.79649774</v>
      </c>
      <c r="P3432">
        <v>14.105</v>
      </c>
      <c r="Q3432" s="86">
        <v>45434</v>
      </c>
      <c r="S3432">
        <v>1.03</v>
      </c>
      <c r="W3432">
        <v>6</v>
      </c>
      <c r="X3432" s="86">
        <v>44613</v>
      </c>
      <c r="AA3432">
        <v>3</v>
      </c>
      <c r="AB3432">
        <v>4</v>
      </c>
      <c r="AC3432" t="s">
        <v>127</v>
      </c>
    </row>
    <row r="3433" spans="1:29" x14ac:dyDescent="0.2">
      <c r="A3433" t="s">
        <v>8284</v>
      </c>
      <c r="B3433" t="s">
        <v>8285</v>
      </c>
      <c r="C3433" t="s">
        <v>8284</v>
      </c>
      <c r="D3433" t="s">
        <v>84</v>
      </c>
      <c r="E3433" t="s">
        <v>89</v>
      </c>
      <c r="G3433" t="s">
        <v>90</v>
      </c>
      <c r="I3433" t="s">
        <v>118</v>
      </c>
      <c r="S3433">
        <v>0.67</v>
      </c>
      <c r="W3433">
        <v>4</v>
      </c>
      <c r="AB3433">
        <v>3</v>
      </c>
      <c r="AC3433" t="s">
        <v>156</v>
      </c>
    </row>
    <row r="3434" spans="1:29" x14ac:dyDescent="0.2">
      <c r="A3434" t="s">
        <v>8286</v>
      </c>
      <c r="B3434" t="s">
        <v>8287</v>
      </c>
      <c r="C3434" t="s">
        <v>8286</v>
      </c>
      <c r="D3434" t="s">
        <v>84</v>
      </c>
      <c r="E3434" t="s">
        <v>116</v>
      </c>
      <c r="G3434" t="s">
        <v>90</v>
      </c>
      <c r="M3434">
        <v>18.308973770000001</v>
      </c>
      <c r="N3434">
        <v>18.138999999999999</v>
      </c>
      <c r="O3434">
        <v>13.7858535</v>
      </c>
      <c r="P3434">
        <v>15.789</v>
      </c>
      <c r="S3434">
        <v>0.4</v>
      </c>
      <c r="W3434">
        <v>7</v>
      </c>
      <c r="X3434" s="86">
        <v>45572</v>
      </c>
      <c r="Y3434">
        <v>6</v>
      </c>
      <c r="Z3434" s="86">
        <v>45657</v>
      </c>
      <c r="AB3434">
        <v>4</v>
      </c>
      <c r="AC3434" t="s">
        <v>127</v>
      </c>
    </row>
    <row r="3435" spans="1:29" x14ac:dyDescent="0.2">
      <c r="A3435" t="s">
        <v>8288</v>
      </c>
      <c r="B3435" t="s">
        <v>8289</v>
      </c>
      <c r="C3435" t="s">
        <v>8288</v>
      </c>
      <c r="D3435" t="s">
        <v>84</v>
      </c>
      <c r="E3435" t="s">
        <v>89</v>
      </c>
      <c r="G3435" t="s">
        <v>98</v>
      </c>
      <c r="I3435" t="s">
        <v>341</v>
      </c>
      <c r="J3435" t="s">
        <v>5571</v>
      </c>
      <c r="N3435">
        <v>7.2640000000000002</v>
      </c>
      <c r="O3435">
        <v>1.4231478310000001</v>
      </c>
      <c r="P3435">
        <v>8.3260000000000005</v>
      </c>
      <c r="Q3435" s="86">
        <v>45154</v>
      </c>
      <c r="S3435">
        <v>0.53</v>
      </c>
      <c r="V3435" t="s">
        <v>8290</v>
      </c>
      <c r="W3435">
        <v>3</v>
      </c>
      <c r="X3435" s="86">
        <v>45719</v>
      </c>
      <c r="Y3435">
        <v>3</v>
      </c>
      <c r="Z3435" s="86">
        <v>45657</v>
      </c>
      <c r="AA3435">
        <v>1</v>
      </c>
      <c r="AB3435">
        <v>3</v>
      </c>
      <c r="AC3435" t="s">
        <v>156</v>
      </c>
    </row>
    <row r="3436" spans="1:29" x14ac:dyDescent="0.2">
      <c r="A3436" t="s">
        <v>8291</v>
      </c>
      <c r="B3436" t="s">
        <v>8292</v>
      </c>
      <c r="C3436" t="s">
        <v>8291</v>
      </c>
      <c r="D3436" t="s">
        <v>84</v>
      </c>
      <c r="E3436" t="s">
        <v>89</v>
      </c>
      <c r="F3436" t="s">
        <v>642</v>
      </c>
      <c r="G3436" t="s">
        <v>90</v>
      </c>
      <c r="I3436" t="s">
        <v>91</v>
      </c>
      <c r="J3436" t="s">
        <v>5571</v>
      </c>
      <c r="M3436">
        <v>2.438575288</v>
      </c>
      <c r="N3436">
        <v>7.0570000000000004</v>
      </c>
      <c r="O3436">
        <v>1.442354516</v>
      </c>
      <c r="P3436">
        <v>7.0670000000000002</v>
      </c>
      <c r="Q3436" s="86">
        <v>45434</v>
      </c>
      <c r="S3436">
        <v>0.51</v>
      </c>
      <c r="V3436" t="s">
        <v>8293</v>
      </c>
      <c r="W3436">
        <v>3</v>
      </c>
      <c r="X3436" s="86">
        <v>45719</v>
      </c>
      <c r="Y3436">
        <v>3</v>
      </c>
      <c r="Z3436" s="86">
        <v>45657</v>
      </c>
      <c r="AA3436">
        <v>2</v>
      </c>
      <c r="AB3436">
        <v>3</v>
      </c>
      <c r="AC3436" t="s">
        <v>156</v>
      </c>
    </row>
    <row r="3437" spans="1:29" x14ac:dyDescent="0.2">
      <c r="A3437" t="s">
        <v>8294</v>
      </c>
      <c r="B3437" t="s">
        <v>8295</v>
      </c>
      <c r="C3437" t="s">
        <v>8294</v>
      </c>
      <c r="D3437" t="s">
        <v>84</v>
      </c>
      <c r="E3437" t="s">
        <v>89</v>
      </c>
      <c r="F3437" t="s">
        <v>642</v>
      </c>
      <c r="G3437" t="s">
        <v>90</v>
      </c>
      <c r="I3437" t="s">
        <v>91</v>
      </c>
      <c r="J3437" t="s">
        <v>5571</v>
      </c>
      <c r="L3437">
        <v>6.694</v>
      </c>
      <c r="M3437">
        <v>7.2350266889999997</v>
      </c>
      <c r="N3437">
        <v>7.4390000000000001</v>
      </c>
      <c r="O3437">
        <v>5.6369861590000001</v>
      </c>
      <c r="P3437">
        <v>3.9670000000000001</v>
      </c>
      <c r="Q3437" s="86">
        <v>45821</v>
      </c>
      <c r="S3437">
        <v>0.28000000000000003</v>
      </c>
      <c r="T3437">
        <v>0.23</v>
      </c>
      <c r="V3437" t="s">
        <v>8296</v>
      </c>
      <c r="W3437">
        <v>4</v>
      </c>
      <c r="X3437" s="86">
        <v>45730</v>
      </c>
      <c r="Y3437">
        <v>3</v>
      </c>
      <c r="Z3437" s="86">
        <v>45688</v>
      </c>
      <c r="AA3437">
        <v>2</v>
      </c>
      <c r="AB3437">
        <v>3</v>
      </c>
      <c r="AC3437" t="s">
        <v>156</v>
      </c>
    </row>
    <row r="3438" spans="1:29" x14ac:dyDescent="0.2">
      <c r="A3438" t="s">
        <v>8297</v>
      </c>
      <c r="B3438" t="s">
        <v>8298</v>
      </c>
      <c r="C3438" t="s">
        <v>8297</v>
      </c>
      <c r="D3438" t="s">
        <v>84</v>
      </c>
      <c r="E3438" t="s">
        <v>89</v>
      </c>
      <c r="F3438" t="s">
        <v>642</v>
      </c>
      <c r="G3438" t="s">
        <v>90</v>
      </c>
      <c r="I3438" t="s">
        <v>91</v>
      </c>
      <c r="J3438" t="s">
        <v>5571</v>
      </c>
      <c r="K3438" t="s">
        <v>1187</v>
      </c>
      <c r="M3438">
        <v>9.3535314809999992</v>
      </c>
      <c r="O3438">
        <v>10.08975775</v>
      </c>
      <c r="Q3438" s="86">
        <v>45434</v>
      </c>
      <c r="S3438">
        <v>0.73</v>
      </c>
      <c r="T3438">
        <v>0.65</v>
      </c>
      <c r="Y3438">
        <v>3</v>
      </c>
      <c r="Z3438" s="86">
        <v>45777</v>
      </c>
      <c r="AA3438">
        <v>2</v>
      </c>
      <c r="AB3438">
        <v>3</v>
      </c>
      <c r="AC3438" t="s">
        <v>156</v>
      </c>
    </row>
    <row r="3439" spans="1:29" x14ac:dyDescent="0.2">
      <c r="A3439" t="s">
        <v>16416</v>
      </c>
      <c r="B3439" t="s">
        <v>16417</v>
      </c>
      <c r="C3439" t="s">
        <v>16416</v>
      </c>
      <c r="D3439" t="s">
        <v>84</v>
      </c>
      <c r="E3439" t="s">
        <v>89</v>
      </c>
      <c r="G3439" t="s">
        <v>90</v>
      </c>
      <c r="H3439" t="s">
        <v>16418</v>
      </c>
      <c r="I3439" t="s">
        <v>91</v>
      </c>
      <c r="L3439">
        <v>15.884</v>
      </c>
      <c r="M3439">
        <v>11.692492919999999</v>
      </c>
      <c r="N3439">
        <v>16.157</v>
      </c>
      <c r="O3439">
        <v>10.787420389999999</v>
      </c>
      <c r="P3439">
        <v>10.412000000000001</v>
      </c>
      <c r="Q3439" s="86">
        <v>45821</v>
      </c>
      <c r="S3439">
        <v>0.36</v>
      </c>
      <c r="W3439">
        <v>6</v>
      </c>
      <c r="X3439" s="86">
        <v>45695</v>
      </c>
      <c r="AB3439">
        <v>4</v>
      </c>
      <c r="AC3439" t="s">
        <v>127</v>
      </c>
    </row>
    <row r="3440" spans="1:29" x14ac:dyDescent="0.2">
      <c r="A3440" t="s">
        <v>8299</v>
      </c>
      <c r="B3440" t="s">
        <v>8300</v>
      </c>
      <c r="C3440" t="s">
        <v>8299</v>
      </c>
      <c r="D3440" t="s">
        <v>84</v>
      </c>
      <c r="F3440" t="s">
        <v>117</v>
      </c>
      <c r="G3440" t="s">
        <v>90</v>
      </c>
      <c r="K3440" t="s">
        <v>1716</v>
      </c>
      <c r="L3440">
        <v>16.484000000000002</v>
      </c>
      <c r="M3440">
        <v>16.372082509999998</v>
      </c>
      <c r="N3440">
        <v>16.823</v>
      </c>
      <c r="O3440">
        <v>12.289230509999999</v>
      </c>
      <c r="P3440">
        <v>11.785</v>
      </c>
      <c r="Q3440" s="86">
        <v>45821</v>
      </c>
      <c r="S3440">
        <v>0.09</v>
      </c>
      <c r="V3440" t="s">
        <v>8301</v>
      </c>
      <c r="W3440">
        <v>6</v>
      </c>
      <c r="X3440" s="86">
        <v>45657</v>
      </c>
      <c r="Y3440">
        <v>5</v>
      </c>
      <c r="Z3440" s="86">
        <v>45777</v>
      </c>
      <c r="AB3440">
        <v>3</v>
      </c>
      <c r="AC3440" t="s">
        <v>156</v>
      </c>
    </row>
    <row r="3441" spans="1:29" x14ac:dyDescent="0.2">
      <c r="A3441" t="s">
        <v>16009</v>
      </c>
      <c r="B3441" t="s">
        <v>16010</v>
      </c>
      <c r="C3441" t="s">
        <v>16009</v>
      </c>
      <c r="D3441" t="s">
        <v>84</v>
      </c>
      <c r="E3441" t="s">
        <v>89</v>
      </c>
      <c r="G3441" t="s">
        <v>90</v>
      </c>
      <c r="H3441" t="s">
        <v>225</v>
      </c>
      <c r="I3441" t="s">
        <v>91</v>
      </c>
      <c r="L3441">
        <v>13.938000000000001</v>
      </c>
      <c r="M3441">
        <v>9.1833786330000002</v>
      </c>
      <c r="N3441">
        <v>14.000999999999999</v>
      </c>
      <c r="O3441">
        <v>7.8995129320000004</v>
      </c>
      <c r="P3441">
        <v>11.601000000000001</v>
      </c>
      <c r="Q3441" s="86">
        <v>45821</v>
      </c>
      <c r="S3441">
        <v>0.95</v>
      </c>
      <c r="W3441">
        <v>5</v>
      </c>
      <c r="X3441" s="86">
        <v>45777</v>
      </c>
      <c r="Y3441">
        <v>3</v>
      </c>
      <c r="Z3441" s="86">
        <v>45777</v>
      </c>
      <c r="AB3441">
        <v>3</v>
      </c>
      <c r="AC3441" t="s">
        <v>156</v>
      </c>
    </row>
    <row r="3442" spans="1:29" x14ac:dyDescent="0.2">
      <c r="A3442" t="s">
        <v>8302</v>
      </c>
      <c r="B3442" t="s">
        <v>8303</v>
      </c>
      <c r="C3442" t="s">
        <v>8302</v>
      </c>
      <c r="D3442" t="s">
        <v>84</v>
      </c>
      <c r="F3442" t="s">
        <v>117</v>
      </c>
      <c r="G3442" t="s">
        <v>90</v>
      </c>
      <c r="L3442">
        <v>5.0730000000000004</v>
      </c>
      <c r="M3442">
        <v>5.5071278299999999</v>
      </c>
      <c r="N3442">
        <v>5.7759999999999998</v>
      </c>
      <c r="O3442">
        <v>5.0063832000000001</v>
      </c>
      <c r="P3442">
        <v>4.0620000000000003</v>
      </c>
      <c r="Q3442" s="86">
        <v>45821</v>
      </c>
      <c r="S3442">
        <v>0.25</v>
      </c>
      <c r="W3442">
        <v>4</v>
      </c>
      <c r="X3442" s="86">
        <v>45747</v>
      </c>
      <c r="Y3442">
        <v>2</v>
      </c>
      <c r="Z3442" s="86">
        <v>45747</v>
      </c>
      <c r="AB3442">
        <v>2</v>
      </c>
      <c r="AC3442" t="s">
        <v>153</v>
      </c>
    </row>
    <row r="3443" spans="1:29" x14ac:dyDescent="0.2">
      <c r="A3443" t="s">
        <v>8304</v>
      </c>
      <c r="B3443" t="s">
        <v>8305</v>
      </c>
      <c r="C3443" t="s">
        <v>8304</v>
      </c>
      <c r="D3443" t="s">
        <v>84</v>
      </c>
      <c r="F3443" t="s">
        <v>117</v>
      </c>
      <c r="G3443" t="s">
        <v>90</v>
      </c>
      <c r="K3443" t="s">
        <v>688</v>
      </c>
      <c r="L3443">
        <v>12.236000000000001</v>
      </c>
      <c r="M3443">
        <v>6.0725869389999998</v>
      </c>
      <c r="N3443">
        <v>13.263999999999999</v>
      </c>
      <c r="O3443">
        <v>5.6722921900000003</v>
      </c>
      <c r="P3443">
        <v>11.206</v>
      </c>
      <c r="Q3443" s="86">
        <v>45821</v>
      </c>
      <c r="S3443">
        <v>0.1</v>
      </c>
      <c r="V3443" t="s">
        <v>8306</v>
      </c>
      <c r="W3443">
        <v>4</v>
      </c>
      <c r="X3443" s="86">
        <v>45747</v>
      </c>
      <c r="Y3443">
        <v>3</v>
      </c>
      <c r="Z3443" s="86">
        <v>45747</v>
      </c>
      <c r="AB3443">
        <v>3</v>
      </c>
      <c r="AC3443" t="s">
        <v>156</v>
      </c>
    </row>
    <row r="3444" spans="1:29" x14ac:dyDescent="0.2">
      <c r="A3444" t="s">
        <v>8307</v>
      </c>
      <c r="B3444" t="s">
        <v>8308</v>
      </c>
      <c r="C3444" t="s">
        <v>8307</v>
      </c>
      <c r="D3444" t="s">
        <v>84</v>
      </c>
      <c r="E3444" t="s">
        <v>89</v>
      </c>
      <c r="G3444" t="s">
        <v>90</v>
      </c>
      <c r="I3444" t="s">
        <v>91</v>
      </c>
      <c r="M3444">
        <v>11.115304930000001</v>
      </c>
      <c r="O3444">
        <v>11.07302554</v>
      </c>
      <c r="S3444">
        <v>1.62</v>
      </c>
      <c r="Y3444">
        <v>4</v>
      </c>
      <c r="Z3444" s="86">
        <v>45291</v>
      </c>
      <c r="AB3444">
        <v>3</v>
      </c>
      <c r="AC3444" t="s">
        <v>156</v>
      </c>
    </row>
    <row r="3445" spans="1:29" x14ac:dyDescent="0.2">
      <c r="A3445" t="s">
        <v>8309</v>
      </c>
      <c r="B3445" t="s">
        <v>8310</v>
      </c>
      <c r="C3445" t="s">
        <v>8309</v>
      </c>
      <c r="D3445" t="s">
        <v>84</v>
      </c>
      <c r="E3445" t="s">
        <v>116</v>
      </c>
      <c r="G3445" t="s">
        <v>90</v>
      </c>
      <c r="H3445" t="s">
        <v>150</v>
      </c>
      <c r="M3445">
        <v>6.6190997850000004</v>
      </c>
      <c r="N3445">
        <v>7.5140000000000002</v>
      </c>
      <c r="O3445">
        <v>5.0023604229999998</v>
      </c>
      <c r="P3445">
        <v>2.847</v>
      </c>
      <c r="S3445">
        <v>0.35</v>
      </c>
      <c r="W3445">
        <v>4</v>
      </c>
      <c r="X3445" s="86">
        <v>45626</v>
      </c>
      <c r="Y3445">
        <v>2</v>
      </c>
      <c r="Z3445" s="86">
        <v>45808</v>
      </c>
      <c r="AB3445">
        <v>2</v>
      </c>
      <c r="AC3445" t="s">
        <v>153</v>
      </c>
    </row>
    <row r="3446" spans="1:29" x14ac:dyDescent="0.2">
      <c r="A3446" t="s">
        <v>8311</v>
      </c>
      <c r="B3446" t="s">
        <v>8312</v>
      </c>
      <c r="C3446" t="s">
        <v>8311</v>
      </c>
      <c r="D3446" t="s">
        <v>84</v>
      </c>
      <c r="E3446" t="s">
        <v>116</v>
      </c>
      <c r="G3446" t="s">
        <v>90</v>
      </c>
      <c r="I3446" t="s">
        <v>91</v>
      </c>
      <c r="J3446" t="s">
        <v>5571</v>
      </c>
      <c r="K3446" t="s">
        <v>1716</v>
      </c>
      <c r="L3446">
        <v>8.4830000000000005</v>
      </c>
      <c r="M3446">
        <v>9.0758817819999997</v>
      </c>
      <c r="N3446">
        <v>9.8109999999999999</v>
      </c>
      <c r="O3446">
        <v>5.3588459320000004</v>
      </c>
      <c r="P3446">
        <v>3.3119999999999998</v>
      </c>
      <c r="Q3446" s="86">
        <v>45821</v>
      </c>
      <c r="S3446">
        <v>0.1</v>
      </c>
      <c r="T3446">
        <v>0.1</v>
      </c>
      <c r="W3446">
        <v>4</v>
      </c>
      <c r="X3446" s="86">
        <v>45785</v>
      </c>
      <c r="Y3446">
        <v>3</v>
      </c>
      <c r="Z3446" s="86">
        <v>45777</v>
      </c>
      <c r="AA3446">
        <v>2</v>
      </c>
      <c r="AB3446">
        <v>3</v>
      </c>
      <c r="AC3446" t="s">
        <v>156</v>
      </c>
    </row>
    <row r="3447" spans="1:29" x14ac:dyDescent="0.2">
      <c r="A3447" t="s">
        <v>8313</v>
      </c>
      <c r="B3447" t="s">
        <v>8314</v>
      </c>
      <c r="C3447" t="s">
        <v>8313</v>
      </c>
      <c r="D3447" t="s">
        <v>84</v>
      </c>
      <c r="E3447" t="s">
        <v>116</v>
      </c>
      <c r="G3447" t="s">
        <v>90</v>
      </c>
      <c r="H3447" t="s">
        <v>196</v>
      </c>
      <c r="L3447">
        <v>8.5169999999999995</v>
      </c>
      <c r="M3447">
        <v>9.1354050279999992</v>
      </c>
      <c r="N3447">
        <v>9.8620000000000001</v>
      </c>
      <c r="O3447">
        <v>5.6345511249999998</v>
      </c>
      <c r="P3447">
        <v>3.5430000000000001</v>
      </c>
      <c r="Q3447" s="86">
        <v>45821</v>
      </c>
      <c r="S3447">
        <v>0.1</v>
      </c>
      <c r="W3447">
        <v>4</v>
      </c>
      <c r="X3447" s="86">
        <v>45777</v>
      </c>
      <c r="Y3447">
        <v>3</v>
      </c>
      <c r="Z3447" s="86">
        <v>45777</v>
      </c>
      <c r="AB3447">
        <v>3</v>
      </c>
      <c r="AC3447" t="s">
        <v>156</v>
      </c>
    </row>
    <row r="3448" spans="1:29" x14ac:dyDescent="0.2">
      <c r="A3448" t="s">
        <v>8315</v>
      </c>
      <c r="B3448" t="s">
        <v>8316</v>
      </c>
      <c r="C3448" t="s">
        <v>8315</v>
      </c>
      <c r="D3448" t="s">
        <v>84</v>
      </c>
      <c r="E3448" t="s">
        <v>116</v>
      </c>
      <c r="G3448" t="s">
        <v>90</v>
      </c>
      <c r="H3448" t="s">
        <v>150</v>
      </c>
      <c r="I3448" t="s">
        <v>91</v>
      </c>
      <c r="L3448">
        <v>8.4499999999999993</v>
      </c>
      <c r="M3448">
        <v>0.76795498299999998</v>
      </c>
      <c r="N3448">
        <v>8.3689999999999998</v>
      </c>
      <c r="O3448">
        <v>0.27469674300000002</v>
      </c>
      <c r="P3448">
        <v>7.6680000000000001</v>
      </c>
      <c r="Q3448" s="86">
        <v>45821</v>
      </c>
      <c r="S3448">
        <v>0.1</v>
      </c>
      <c r="W3448">
        <v>1</v>
      </c>
      <c r="X3448" s="86">
        <v>45777</v>
      </c>
      <c r="Y3448">
        <v>1</v>
      </c>
      <c r="Z3448" s="86">
        <v>45777</v>
      </c>
      <c r="AB3448">
        <v>1</v>
      </c>
      <c r="AC3448" t="s">
        <v>124</v>
      </c>
    </row>
    <row r="3449" spans="1:29" x14ac:dyDescent="0.2">
      <c r="A3449" t="s">
        <v>8317</v>
      </c>
      <c r="B3449" t="s">
        <v>8318</v>
      </c>
      <c r="C3449" t="s">
        <v>8317</v>
      </c>
      <c r="D3449" t="s">
        <v>84</v>
      </c>
      <c r="E3449" t="s">
        <v>116</v>
      </c>
      <c r="I3449" t="s">
        <v>341</v>
      </c>
      <c r="J3449" t="s">
        <v>5571</v>
      </c>
      <c r="L3449">
        <v>17.135999999999999</v>
      </c>
      <c r="M3449">
        <v>16.83106484</v>
      </c>
      <c r="N3449">
        <v>18.038</v>
      </c>
      <c r="O3449">
        <v>13.643654160000001</v>
      </c>
      <c r="P3449">
        <v>11.853999999999999</v>
      </c>
      <c r="Q3449" s="86">
        <v>45821</v>
      </c>
      <c r="S3449">
        <v>0.3</v>
      </c>
      <c r="T3449">
        <v>0.3</v>
      </c>
      <c r="V3449" t="s">
        <v>8319</v>
      </c>
      <c r="W3449">
        <v>6</v>
      </c>
      <c r="X3449" s="86">
        <v>45747</v>
      </c>
      <c r="Y3449">
        <v>4</v>
      </c>
      <c r="Z3449" s="86">
        <v>45747</v>
      </c>
      <c r="AA3449">
        <v>3</v>
      </c>
      <c r="AB3449">
        <v>3</v>
      </c>
      <c r="AC3449" t="s">
        <v>156</v>
      </c>
    </row>
    <row r="3450" spans="1:29" x14ac:dyDescent="0.2">
      <c r="A3450" t="s">
        <v>8320</v>
      </c>
      <c r="B3450" t="s">
        <v>8321</v>
      </c>
      <c r="C3450" t="s">
        <v>8320</v>
      </c>
      <c r="D3450" t="s">
        <v>84</v>
      </c>
      <c r="E3450" t="s">
        <v>116</v>
      </c>
      <c r="F3450" t="s">
        <v>117</v>
      </c>
      <c r="G3450" t="s">
        <v>90</v>
      </c>
      <c r="I3450" t="s">
        <v>91</v>
      </c>
      <c r="J3450" t="s">
        <v>5571</v>
      </c>
      <c r="K3450" t="s">
        <v>199</v>
      </c>
      <c r="L3450">
        <v>15.672000000000001</v>
      </c>
      <c r="M3450">
        <v>15.06199647</v>
      </c>
      <c r="N3450">
        <v>15.795</v>
      </c>
      <c r="O3450">
        <v>13.23051076</v>
      </c>
      <c r="P3450">
        <v>10.951000000000001</v>
      </c>
      <c r="Q3450" s="86">
        <v>45761</v>
      </c>
      <c r="S3450">
        <v>0.1</v>
      </c>
      <c r="T3450">
        <v>0.1</v>
      </c>
      <c r="V3450" t="s">
        <v>8322</v>
      </c>
      <c r="W3450">
        <v>6</v>
      </c>
      <c r="X3450" s="86">
        <v>45698</v>
      </c>
      <c r="Y3450">
        <v>4</v>
      </c>
      <c r="Z3450" s="86">
        <v>45688</v>
      </c>
      <c r="AA3450">
        <v>3</v>
      </c>
      <c r="AB3450">
        <v>3</v>
      </c>
      <c r="AC3450" t="s">
        <v>156</v>
      </c>
    </row>
    <row r="3451" spans="1:29" x14ac:dyDescent="0.2">
      <c r="A3451" t="s">
        <v>8323</v>
      </c>
      <c r="B3451" t="s">
        <v>8324</v>
      </c>
      <c r="C3451" t="s">
        <v>8323</v>
      </c>
      <c r="D3451" t="s">
        <v>84</v>
      </c>
      <c r="E3451" t="s">
        <v>116</v>
      </c>
      <c r="F3451" t="s">
        <v>117</v>
      </c>
      <c r="G3451" t="s">
        <v>90</v>
      </c>
      <c r="I3451" t="s">
        <v>91</v>
      </c>
      <c r="J3451" t="s">
        <v>5571</v>
      </c>
      <c r="K3451" t="s">
        <v>199</v>
      </c>
      <c r="L3451">
        <v>16.399000000000001</v>
      </c>
      <c r="M3451">
        <v>16.501124579999999</v>
      </c>
      <c r="N3451">
        <v>16.690999999999999</v>
      </c>
      <c r="O3451">
        <v>13.70409121</v>
      </c>
      <c r="P3451">
        <v>12.257999999999999</v>
      </c>
      <c r="Q3451" s="86">
        <v>45821</v>
      </c>
      <c r="S3451">
        <v>0.1</v>
      </c>
      <c r="T3451">
        <v>0.1</v>
      </c>
      <c r="V3451" t="s">
        <v>8325</v>
      </c>
      <c r="W3451">
        <v>6</v>
      </c>
      <c r="X3451" s="86">
        <v>45698</v>
      </c>
      <c r="Y3451">
        <v>5</v>
      </c>
      <c r="Z3451" s="86">
        <v>45688</v>
      </c>
      <c r="AA3451">
        <v>3</v>
      </c>
      <c r="AB3451">
        <v>3</v>
      </c>
      <c r="AC3451" t="s">
        <v>156</v>
      </c>
    </row>
    <row r="3452" spans="1:29" x14ac:dyDescent="0.2">
      <c r="A3452" t="s">
        <v>8326</v>
      </c>
      <c r="B3452" t="s">
        <v>8327</v>
      </c>
      <c r="C3452" t="s">
        <v>8326</v>
      </c>
      <c r="D3452" t="s">
        <v>84</v>
      </c>
      <c r="E3452" t="s">
        <v>116</v>
      </c>
      <c r="F3452" t="s">
        <v>117</v>
      </c>
      <c r="G3452" t="s">
        <v>90</v>
      </c>
      <c r="I3452" t="s">
        <v>91</v>
      </c>
      <c r="J3452" t="s">
        <v>5571</v>
      </c>
      <c r="K3452" t="s">
        <v>199</v>
      </c>
      <c r="L3452">
        <v>14.412000000000001</v>
      </c>
      <c r="M3452">
        <v>13.67627008</v>
      </c>
      <c r="N3452">
        <v>14.398999999999999</v>
      </c>
      <c r="O3452">
        <v>10.97973007</v>
      </c>
      <c r="P3452">
        <v>10.917999999999999</v>
      </c>
      <c r="Q3452" s="86">
        <v>45821</v>
      </c>
      <c r="S3452">
        <v>0.1</v>
      </c>
      <c r="T3452">
        <v>0.1</v>
      </c>
      <c r="V3452" t="s">
        <v>8328</v>
      </c>
      <c r="W3452">
        <v>6</v>
      </c>
      <c r="X3452" s="86">
        <v>45698</v>
      </c>
      <c r="Y3452">
        <v>4</v>
      </c>
      <c r="Z3452" s="86">
        <v>45688</v>
      </c>
      <c r="AA3452">
        <v>3</v>
      </c>
      <c r="AB3452">
        <v>3</v>
      </c>
      <c r="AC3452" t="s">
        <v>156</v>
      </c>
    </row>
    <row r="3453" spans="1:29" x14ac:dyDescent="0.2">
      <c r="A3453" t="s">
        <v>8329</v>
      </c>
      <c r="B3453" t="s">
        <v>8330</v>
      </c>
      <c r="C3453" t="s">
        <v>8329</v>
      </c>
      <c r="D3453" t="s">
        <v>84</v>
      </c>
      <c r="E3453" t="s">
        <v>116</v>
      </c>
      <c r="F3453" t="s">
        <v>117</v>
      </c>
      <c r="G3453" t="s">
        <v>90</v>
      </c>
      <c r="I3453" t="s">
        <v>341</v>
      </c>
      <c r="J3453" t="s">
        <v>5571</v>
      </c>
      <c r="K3453" t="s">
        <v>199</v>
      </c>
      <c r="L3453">
        <v>15.795999999999999</v>
      </c>
      <c r="M3453">
        <v>15.67468206</v>
      </c>
      <c r="N3453">
        <v>16.073</v>
      </c>
      <c r="O3453">
        <v>12.759919930000001</v>
      </c>
      <c r="P3453">
        <v>10.433999999999999</v>
      </c>
      <c r="Q3453" s="86">
        <v>45821</v>
      </c>
      <c r="S3453">
        <v>0.12</v>
      </c>
      <c r="T3453">
        <v>0.12</v>
      </c>
      <c r="V3453" t="s">
        <v>8331</v>
      </c>
      <c r="W3453">
        <v>6</v>
      </c>
      <c r="X3453" s="86">
        <v>45698</v>
      </c>
      <c r="Y3453">
        <v>4</v>
      </c>
      <c r="Z3453" s="86">
        <v>45688</v>
      </c>
      <c r="AA3453">
        <v>3</v>
      </c>
      <c r="AB3453">
        <v>3</v>
      </c>
      <c r="AC3453" t="s">
        <v>156</v>
      </c>
    </row>
    <row r="3454" spans="1:29" x14ac:dyDescent="0.2">
      <c r="A3454" t="s">
        <v>8332</v>
      </c>
      <c r="B3454" t="s">
        <v>8333</v>
      </c>
      <c r="C3454" t="s">
        <v>8332</v>
      </c>
      <c r="D3454" t="s">
        <v>84</v>
      </c>
      <c r="E3454" t="s">
        <v>116</v>
      </c>
      <c r="G3454" t="s">
        <v>90</v>
      </c>
      <c r="H3454" t="s">
        <v>196</v>
      </c>
      <c r="M3454">
        <v>16.4605031</v>
      </c>
      <c r="N3454">
        <v>22.443000000000001</v>
      </c>
      <c r="O3454">
        <v>13.49943182</v>
      </c>
      <c r="P3454">
        <v>13.321999999999999</v>
      </c>
      <c r="S3454">
        <v>0.05</v>
      </c>
      <c r="W3454">
        <v>6</v>
      </c>
      <c r="X3454" s="86">
        <v>45777</v>
      </c>
      <c r="Y3454">
        <v>5</v>
      </c>
      <c r="Z3454" s="86">
        <v>45777</v>
      </c>
      <c r="AB3454">
        <v>3</v>
      </c>
      <c r="AC3454" t="s">
        <v>156</v>
      </c>
    </row>
    <row r="3455" spans="1:29" x14ac:dyDescent="0.2">
      <c r="A3455" t="s">
        <v>8334</v>
      </c>
      <c r="B3455" t="s">
        <v>8335</v>
      </c>
      <c r="C3455" t="s">
        <v>8334</v>
      </c>
      <c r="D3455" t="s">
        <v>84</v>
      </c>
      <c r="E3455" t="s">
        <v>89</v>
      </c>
      <c r="F3455" t="s">
        <v>642</v>
      </c>
      <c r="G3455" t="s">
        <v>90</v>
      </c>
      <c r="I3455" t="s">
        <v>118</v>
      </c>
      <c r="J3455" t="s">
        <v>5571</v>
      </c>
      <c r="K3455" t="s">
        <v>8336</v>
      </c>
      <c r="L3455">
        <v>12.202</v>
      </c>
      <c r="M3455">
        <v>11.48478912</v>
      </c>
      <c r="N3455">
        <v>11.861000000000001</v>
      </c>
      <c r="O3455">
        <v>9.1134355290000002</v>
      </c>
      <c r="P3455">
        <v>7.5620000000000003</v>
      </c>
      <c r="Q3455" s="86">
        <v>45821</v>
      </c>
      <c r="R3455">
        <v>3</v>
      </c>
      <c r="S3455">
        <v>1.0900000000000001</v>
      </c>
      <c r="T3455">
        <v>1</v>
      </c>
      <c r="V3455" t="s">
        <v>8337</v>
      </c>
      <c r="W3455">
        <v>6</v>
      </c>
      <c r="X3455" s="86">
        <v>45777</v>
      </c>
      <c r="Y3455">
        <v>4</v>
      </c>
      <c r="Z3455" s="86">
        <v>45777</v>
      </c>
      <c r="AA3455">
        <v>3</v>
      </c>
      <c r="AB3455">
        <v>3</v>
      </c>
      <c r="AC3455" t="s">
        <v>156</v>
      </c>
    </row>
    <row r="3456" spans="1:29" x14ac:dyDescent="0.2">
      <c r="A3456" t="s">
        <v>8338</v>
      </c>
      <c r="B3456" t="s">
        <v>8339</v>
      </c>
      <c r="C3456" t="s">
        <v>8338</v>
      </c>
      <c r="D3456" t="s">
        <v>84</v>
      </c>
      <c r="E3456" t="s">
        <v>116</v>
      </c>
      <c r="G3456" t="s">
        <v>90</v>
      </c>
      <c r="L3456">
        <v>6.3209999999999997</v>
      </c>
      <c r="M3456">
        <v>6.6296365110000002</v>
      </c>
      <c r="N3456">
        <v>7.0529999999999999</v>
      </c>
      <c r="O3456">
        <v>4.5374399470000002</v>
      </c>
      <c r="P3456">
        <v>3.0670000000000002</v>
      </c>
      <c r="Q3456" s="86">
        <v>45821</v>
      </c>
      <c r="S3456">
        <v>0.35</v>
      </c>
      <c r="W3456">
        <v>4</v>
      </c>
      <c r="X3456" s="86">
        <v>45808</v>
      </c>
      <c r="Y3456">
        <v>2</v>
      </c>
      <c r="Z3456" s="86">
        <v>45808</v>
      </c>
      <c r="AB3456">
        <v>2</v>
      </c>
      <c r="AC3456" t="s">
        <v>153</v>
      </c>
    </row>
    <row r="3457" spans="1:29" x14ac:dyDescent="0.2">
      <c r="A3457" t="s">
        <v>8340</v>
      </c>
      <c r="B3457" t="s">
        <v>8341</v>
      </c>
      <c r="C3457" t="s">
        <v>8340</v>
      </c>
      <c r="D3457" t="s">
        <v>84</v>
      </c>
      <c r="E3457" t="s">
        <v>89</v>
      </c>
      <c r="F3457" t="s">
        <v>642</v>
      </c>
      <c r="G3457" t="s">
        <v>90</v>
      </c>
      <c r="I3457" t="s">
        <v>91</v>
      </c>
      <c r="J3457" t="s">
        <v>5571</v>
      </c>
      <c r="L3457">
        <v>4.6630000000000003</v>
      </c>
      <c r="M3457">
        <v>4.8791417859999999</v>
      </c>
      <c r="N3457">
        <v>5.2960000000000003</v>
      </c>
      <c r="O3457">
        <v>4.5068922220000003</v>
      </c>
      <c r="P3457">
        <v>3.262</v>
      </c>
      <c r="Q3457" s="86">
        <v>45821</v>
      </c>
      <c r="R3457">
        <v>1</v>
      </c>
      <c r="S3457">
        <v>0.6</v>
      </c>
      <c r="V3457" t="s">
        <v>8342</v>
      </c>
      <c r="W3457">
        <v>4</v>
      </c>
      <c r="X3457" s="86">
        <v>45705</v>
      </c>
      <c r="Y3457">
        <v>2</v>
      </c>
      <c r="Z3457" s="86">
        <v>45657</v>
      </c>
      <c r="AA3457">
        <v>2</v>
      </c>
      <c r="AB3457">
        <v>2</v>
      </c>
      <c r="AC3457" t="s">
        <v>153</v>
      </c>
    </row>
    <row r="3458" spans="1:29" x14ac:dyDescent="0.2">
      <c r="A3458" t="s">
        <v>8343</v>
      </c>
      <c r="B3458" t="s">
        <v>8344</v>
      </c>
      <c r="C3458" t="s">
        <v>8343</v>
      </c>
      <c r="D3458" t="s">
        <v>84</v>
      </c>
      <c r="E3458" t="s">
        <v>89</v>
      </c>
      <c r="G3458" t="s">
        <v>90</v>
      </c>
      <c r="H3458" t="s">
        <v>196</v>
      </c>
      <c r="I3458" t="s">
        <v>91</v>
      </c>
      <c r="M3458">
        <v>2.6609635140000001</v>
      </c>
      <c r="N3458">
        <v>2.88</v>
      </c>
      <c r="O3458">
        <v>2.1197816669999998</v>
      </c>
      <c r="P3458">
        <v>1.4670000000000001</v>
      </c>
      <c r="S3458">
        <v>0.18</v>
      </c>
      <c r="W3458">
        <v>4</v>
      </c>
      <c r="X3458" s="86">
        <v>45798</v>
      </c>
      <c r="Y3458">
        <v>2</v>
      </c>
      <c r="Z3458" s="86">
        <v>45657</v>
      </c>
      <c r="AB3458">
        <v>2</v>
      </c>
      <c r="AC3458" t="s">
        <v>153</v>
      </c>
    </row>
    <row r="3459" spans="1:29" x14ac:dyDescent="0.2">
      <c r="A3459" t="s">
        <v>8345</v>
      </c>
      <c r="B3459" t="s">
        <v>8346</v>
      </c>
      <c r="C3459" t="s">
        <v>8345</v>
      </c>
      <c r="D3459" t="s">
        <v>84</v>
      </c>
      <c r="E3459" t="s">
        <v>89</v>
      </c>
      <c r="I3459" t="s">
        <v>91</v>
      </c>
      <c r="J3459" t="s">
        <v>5571</v>
      </c>
      <c r="M3459">
        <v>2.6610952280000002</v>
      </c>
      <c r="N3459">
        <v>2.88</v>
      </c>
      <c r="O3459">
        <v>2.1200826820000001</v>
      </c>
      <c r="P3459">
        <v>1.468</v>
      </c>
      <c r="Q3459" s="86">
        <v>45434</v>
      </c>
      <c r="S3459">
        <v>0.18</v>
      </c>
      <c r="T3459">
        <v>0.15</v>
      </c>
      <c r="W3459">
        <v>3</v>
      </c>
      <c r="X3459" s="86">
        <v>45798</v>
      </c>
      <c r="Y3459">
        <v>2</v>
      </c>
      <c r="Z3459" s="86">
        <v>45657</v>
      </c>
      <c r="AA3459">
        <v>5</v>
      </c>
      <c r="AB3459">
        <v>2</v>
      </c>
      <c r="AC3459" t="s">
        <v>153</v>
      </c>
    </row>
    <row r="3460" spans="1:29" x14ac:dyDescent="0.2">
      <c r="A3460" t="s">
        <v>8347</v>
      </c>
      <c r="B3460" t="s">
        <v>8348</v>
      </c>
      <c r="C3460" t="s">
        <v>8347</v>
      </c>
      <c r="D3460" t="s">
        <v>84</v>
      </c>
      <c r="E3460" t="s">
        <v>116</v>
      </c>
      <c r="F3460" t="s">
        <v>117</v>
      </c>
      <c r="G3460" t="s">
        <v>90</v>
      </c>
      <c r="I3460" t="s">
        <v>91</v>
      </c>
      <c r="J3460" t="s">
        <v>5571</v>
      </c>
      <c r="K3460" t="s">
        <v>8349</v>
      </c>
      <c r="L3460">
        <v>16.135000000000002</v>
      </c>
      <c r="M3460">
        <v>16.222108389999999</v>
      </c>
      <c r="N3460">
        <v>16.119</v>
      </c>
      <c r="O3460">
        <v>12.81407767</v>
      </c>
      <c r="P3460">
        <v>10.407999999999999</v>
      </c>
      <c r="Q3460" s="86">
        <v>45821</v>
      </c>
      <c r="S3460">
        <v>0.25</v>
      </c>
      <c r="T3460">
        <v>0.15</v>
      </c>
      <c r="V3460" t="s">
        <v>8350</v>
      </c>
      <c r="W3460">
        <v>6</v>
      </c>
      <c r="X3460" s="86">
        <v>45708</v>
      </c>
      <c r="Y3460">
        <v>4</v>
      </c>
      <c r="Z3460" s="86">
        <v>45708</v>
      </c>
      <c r="AA3460">
        <v>3</v>
      </c>
      <c r="AB3460">
        <v>3</v>
      </c>
      <c r="AC3460" t="s">
        <v>156</v>
      </c>
    </row>
    <row r="3461" spans="1:29" x14ac:dyDescent="0.2">
      <c r="A3461" t="s">
        <v>8351</v>
      </c>
      <c r="B3461" t="s">
        <v>8352</v>
      </c>
      <c r="C3461" t="s">
        <v>8351</v>
      </c>
      <c r="D3461" t="s">
        <v>84</v>
      </c>
      <c r="E3461" t="s">
        <v>116</v>
      </c>
      <c r="G3461" t="s">
        <v>90</v>
      </c>
      <c r="I3461" t="s">
        <v>91</v>
      </c>
      <c r="L3461">
        <v>16.053999999999998</v>
      </c>
      <c r="M3461">
        <v>11.825508729999999</v>
      </c>
      <c r="N3461">
        <v>15.831</v>
      </c>
      <c r="O3461">
        <v>10.490691979999999</v>
      </c>
      <c r="P3461">
        <v>9.3680000000000003</v>
      </c>
      <c r="Q3461" s="86">
        <v>45821</v>
      </c>
      <c r="S3461">
        <v>0.25</v>
      </c>
      <c r="W3461">
        <v>6</v>
      </c>
      <c r="X3461" s="86">
        <v>45544</v>
      </c>
      <c r="Y3461">
        <v>4</v>
      </c>
      <c r="Z3461" s="86">
        <v>45708</v>
      </c>
      <c r="AB3461">
        <v>3</v>
      </c>
      <c r="AC3461" t="s">
        <v>156</v>
      </c>
    </row>
    <row r="3462" spans="1:29" x14ac:dyDescent="0.2">
      <c r="A3462" t="s">
        <v>8353</v>
      </c>
      <c r="B3462" t="s">
        <v>8354</v>
      </c>
      <c r="C3462" t="s">
        <v>8353</v>
      </c>
      <c r="D3462" t="s">
        <v>84</v>
      </c>
      <c r="E3462" t="s">
        <v>116</v>
      </c>
      <c r="F3462" t="s">
        <v>117</v>
      </c>
      <c r="G3462" t="s">
        <v>90</v>
      </c>
      <c r="I3462" t="s">
        <v>91</v>
      </c>
      <c r="J3462" t="s">
        <v>5571</v>
      </c>
      <c r="K3462" t="s">
        <v>8355</v>
      </c>
      <c r="L3462">
        <v>11.795</v>
      </c>
      <c r="M3462">
        <v>12.26097244</v>
      </c>
      <c r="N3462">
        <v>11.787000000000001</v>
      </c>
      <c r="O3462">
        <v>10.76336841</v>
      </c>
      <c r="P3462">
        <v>10.180999999999999</v>
      </c>
      <c r="Q3462" s="86">
        <v>45821</v>
      </c>
      <c r="S3462">
        <v>0.25</v>
      </c>
      <c r="T3462">
        <v>0.15</v>
      </c>
      <c r="V3462" t="s">
        <v>8356</v>
      </c>
      <c r="W3462">
        <v>6</v>
      </c>
      <c r="X3462" s="86">
        <v>45544</v>
      </c>
      <c r="Y3462">
        <v>4</v>
      </c>
      <c r="Z3462" s="86">
        <v>45708</v>
      </c>
      <c r="AA3462">
        <v>3</v>
      </c>
      <c r="AB3462">
        <v>3</v>
      </c>
      <c r="AC3462" t="s">
        <v>156</v>
      </c>
    </row>
    <row r="3463" spans="1:29" x14ac:dyDescent="0.2">
      <c r="A3463" t="s">
        <v>8357</v>
      </c>
      <c r="B3463" t="s">
        <v>8358</v>
      </c>
      <c r="C3463" t="s">
        <v>8357</v>
      </c>
      <c r="D3463" t="s">
        <v>84</v>
      </c>
      <c r="E3463" t="s">
        <v>116</v>
      </c>
      <c r="F3463" t="s">
        <v>117</v>
      </c>
      <c r="G3463" t="s">
        <v>90</v>
      </c>
      <c r="I3463" t="s">
        <v>91</v>
      </c>
      <c r="J3463" t="s">
        <v>5571</v>
      </c>
      <c r="K3463" t="s">
        <v>8359</v>
      </c>
      <c r="L3463">
        <v>16.536999999999999</v>
      </c>
      <c r="M3463">
        <v>16.819711359999999</v>
      </c>
      <c r="N3463">
        <v>16.206</v>
      </c>
      <c r="O3463">
        <v>14.517857169999999</v>
      </c>
      <c r="P3463">
        <v>12.512</v>
      </c>
      <c r="Q3463" s="86">
        <v>45821</v>
      </c>
      <c r="S3463">
        <v>0.25</v>
      </c>
      <c r="T3463">
        <v>0.15</v>
      </c>
      <c r="V3463" t="s">
        <v>8360</v>
      </c>
      <c r="W3463">
        <v>6</v>
      </c>
      <c r="X3463" s="86">
        <v>45796</v>
      </c>
      <c r="Y3463">
        <v>5</v>
      </c>
      <c r="Z3463" s="86">
        <v>45770</v>
      </c>
      <c r="AA3463">
        <v>3</v>
      </c>
      <c r="AB3463">
        <v>3</v>
      </c>
      <c r="AC3463" t="s">
        <v>156</v>
      </c>
    </row>
    <row r="3464" spans="1:29" x14ac:dyDescent="0.2">
      <c r="A3464" t="s">
        <v>8361</v>
      </c>
      <c r="B3464" t="s">
        <v>8362</v>
      </c>
      <c r="C3464" t="s">
        <v>8361</v>
      </c>
      <c r="D3464" t="s">
        <v>84</v>
      </c>
      <c r="M3464">
        <v>3.6668186139999999</v>
      </c>
      <c r="N3464">
        <v>9.8859999999999992</v>
      </c>
      <c r="O3464">
        <v>1.790989221</v>
      </c>
      <c r="P3464">
        <v>7.7539999999999996</v>
      </c>
      <c r="Q3464" s="86">
        <v>45434</v>
      </c>
      <c r="W3464">
        <v>3</v>
      </c>
      <c r="X3464" s="86">
        <v>45736</v>
      </c>
      <c r="Y3464">
        <v>2</v>
      </c>
      <c r="Z3464" s="86">
        <v>45736</v>
      </c>
      <c r="AB3464">
        <v>2</v>
      </c>
      <c r="AC3464" t="s">
        <v>153</v>
      </c>
    </row>
    <row r="3465" spans="1:29" x14ac:dyDescent="0.2">
      <c r="A3465" t="s">
        <v>8363</v>
      </c>
      <c r="B3465" t="s">
        <v>8364</v>
      </c>
      <c r="C3465" t="s">
        <v>8363</v>
      </c>
      <c r="D3465" t="s">
        <v>84</v>
      </c>
      <c r="E3465" t="s">
        <v>89</v>
      </c>
      <c r="G3465" t="s">
        <v>90</v>
      </c>
      <c r="H3465" t="s">
        <v>196</v>
      </c>
      <c r="I3465" t="s">
        <v>91</v>
      </c>
      <c r="M3465">
        <v>5.4257957069999998</v>
      </c>
      <c r="N3465">
        <v>5.6950000000000003</v>
      </c>
      <c r="O3465">
        <v>4.6968324680000002</v>
      </c>
      <c r="P3465">
        <v>3.4609999999999999</v>
      </c>
      <c r="S3465">
        <v>0.52</v>
      </c>
      <c r="W3465">
        <v>3</v>
      </c>
      <c r="X3465" s="86">
        <v>45792</v>
      </c>
      <c r="Y3465">
        <v>2</v>
      </c>
      <c r="Z3465" s="86">
        <v>45747</v>
      </c>
      <c r="AB3465">
        <v>2</v>
      </c>
      <c r="AC3465" t="s">
        <v>153</v>
      </c>
    </row>
    <row r="3466" spans="1:29" x14ac:dyDescent="0.2">
      <c r="A3466" t="s">
        <v>8365</v>
      </c>
      <c r="B3466" t="s">
        <v>8366</v>
      </c>
      <c r="C3466" t="s">
        <v>8365</v>
      </c>
      <c r="D3466" t="s">
        <v>84</v>
      </c>
      <c r="G3466" t="s">
        <v>90</v>
      </c>
      <c r="K3466" t="s">
        <v>5704</v>
      </c>
      <c r="O3466">
        <v>6.9873417169999996</v>
      </c>
      <c r="P3466">
        <v>4.7130000000000001</v>
      </c>
      <c r="Q3466" s="86">
        <v>45434</v>
      </c>
      <c r="S3466">
        <v>1.99</v>
      </c>
      <c r="V3466" t="s">
        <v>8367</v>
      </c>
      <c r="W3466">
        <v>5</v>
      </c>
      <c r="X3466" s="86">
        <v>45324</v>
      </c>
      <c r="AB3466">
        <v>3</v>
      </c>
      <c r="AC3466" t="s">
        <v>156</v>
      </c>
    </row>
    <row r="3467" spans="1:29" x14ac:dyDescent="0.2">
      <c r="A3467" t="s">
        <v>8368</v>
      </c>
      <c r="B3467" t="s">
        <v>8369</v>
      </c>
      <c r="C3467" t="s">
        <v>8368</v>
      </c>
      <c r="D3467" t="s">
        <v>84</v>
      </c>
      <c r="E3467" t="s">
        <v>89</v>
      </c>
      <c r="G3467" t="s">
        <v>90</v>
      </c>
      <c r="I3467" t="s">
        <v>91</v>
      </c>
      <c r="J3467" t="s">
        <v>5571</v>
      </c>
      <c r="K3467" t="s">
        <v>7590</v>
      </c>
      <c r="L3467">
        <v>16.684000000000001</v>
      </c>
      <c r="M3467">
        <v>13.08626718</v>
      </c>
      <c r="N3467">
        <v>16.663</v>
      </c>
      <c r="O3467">
        <v>13.03056803</v>
      </c>
      <c r="P3467">
        <v>15.176</v>
      </c>
      <c r="Q3467" s="86">
        <v>45821</v>
      </c>
      <c r="S3467">
        <v>0.33</v>
      </c>
      <c r="T3467">
        <v>0.1</v>
      </c>
      <c r="W3467">
        <v>5</v>
      </c>
      <c r="X3467" s="86">
        <v>45734</v>
      </c>
      <c r="Y3467">
        <v>4</v>
      </c>
      <c r="Z3467" s="86">
        <v>45734</v>
      </c>
      <c r="AA3467">
        <v>3</v>
      </c>
      <c r="AB3467">
        <v>3</v>
      </c>
      <c r="AC3467" t="s">
        <v>156</v>
      </c>
    </row>
    <row r="3468" spans="1:29" x14ac:dyDescent="0.2">
      <c r="A3468" t="s">
        <v>8370</v>
      </c>
      <c r="B3468" t="s">
        <v>8371</v>
      </c>
      <c r="C3468" t="s">
        <v>8370</v>
      </c>
      <c r="D3468" t="s">
        <v>84</v>
      </c>
      <c r="F3468" t="s">
        <v>642</v>
      </c>
      <c r="G3468" t="s">
        <v>90</v>
      </c>
      <c r="K3468" t="s">
        <v>6963</v>
      </c>
      <c r="L3468">
        <v>19.945</v>
      </c>
      <c r="M3468">
        <v>16.682306539999999</v>
      </c>
      <c r="N3468">
        <v>21.312999999999999</v>
      </c>
      <c r="O3468">
        <v>16.083430589999999</v>
      </c>
      <c r="P3468">
        <v>14.701000000000001</v>
      </c>
      <c r="Q3468" s="86">
        <v>45761</v>
      </c>
      <c r="S3468">
        <v>0.2</v>
      </c>
      <c r="W3468">
        <v>6</v>
      </c>
      <c r="X3468" s="86">
        <v>45713</v>
      </c>
      <c r="Y3468">
        <v>5</v>
      </c>
      <c r="Z3468" s="86">
        <v>45657</v>
      </c>
      <c r="AB3468">
        <v>3</v>
      </c>
      <c r="AC3468" t="s">
        <v>156</v>
      </c>
    </row>
    <row r="3469" spans="1:29" x14ac:dyDescent="0.2">
      <c r="A3469" t="s">
        <v>8372</v>
      </c>
      <c r="B3469" t="s">
        <v>8373</v>
      </c>
      <c r="C3469" t="s">
        <v>8372</v>
      </c>
      <c r="D3469" t="s">
        <v>84</v>
      </c>
      <c r="E3469" t="s">
        <v>982</v>
      </c>
      <c r="G3469" t="s">
        <v>90</v>
      </c>
      <c r="I3469" t="s">
        <v>91</v>
      </c>
      <c r="L3469">
        <v>0.437</v>
      </c>
      <c r="M3469">
        <v>0.46748573500000001</v>
      </c>
      <c r="N3469">
        <v>0.495</v>
      </c>
      <c r="O3469">
        <v>0.47464890700000001</v>
      </c>
      <c r="P3469">
        <v>9.2999999999999999E-2</v>
      </c>
      <c r="Q3469" s="86">
        <v>45821</v>
      </c>
      <c r="S3469">
        <v>0.01</v>
      </c>
      <c r="W3469">
        <v>1</v>
      </c>
      <c r="X3469" s="86">
        <v>45705</v>
      </c>
      <c r="Y3469">
        <v>1</v>
      </c>
      <c r="Z3469" s="86">
        <v>45657</v>
      </c>
      <c r="AB3469">
        <v>1</v>
      </c>
      <c r="AC3469" t="s">
        <v>124</v>
      </c>
    </row>
    <row r="3470" spans="1:29" x14ac:dyDescent="0.2">
      <c r="A3470" t="s">
        <v>16579</v>
      </c>
      <c r="B3470" t="s">
        <v>16580</v>
      </c>
      <c r="C3470" t="s">
        <v>16579</v>
      </c>
      <c r="D3470" t="s">
        <v>84</v>
      </c>
      <c r="E3470" t="s">
        <v>116</v>
      </c>
      <c r="G3470" t="s">
        <v>90</v>
      </c>
      <c r="H3470" t="s">
        <v>16581</v>
      </c>
      <c r="S3470">
        <v>0.5</v>
      </c>
      <c r="Y3470">
        <v>5</v>
      </c>
      <c r="Z3470" s="86">
        <v>45791</v>
      </c>
      <c r="AB3470">
        <v>3</v>
      </c>
      <c r="AC3470" t="s">
        <v>156</v>
      </c>
    </row>
    <row r="3471" spans="1:29" x14ac:dyDescent="0.2">
      <c r="A3471" t="s">
        <v>8374</v>
      </c>
      <c r="B3471" t="s">
        <v>8375</v>
      </c>
      <c r="C3471" t="s">
        <v>8374</v>
      </c>
      <c r="D3471" t="s">
        <v>84</v>
      </c>
      <c r="E3471" t="s">
        <v>116</v>
      </c>
      <c r="G3471" t="s">
        <v>90</v>
      </c>
      <c r="N3471">
        <v>27.702000000000002</v>
      </c>
      <c r="O3471">
        <v>22.645028799999999</v>
      </c>
      <c r="P3471">
        <v>15.714</v>
      </c>
      <c r="S3471">
        <v>0.5</v>
      </c>
      <c r="T3471">
        <v>0.5</v>
      </c>
      <c r="W3471">
        <v>7</v>
      </c>
      <c r="X3471" s="86">
        <v>45705</v>
      </c>
      <c r="Y3471">
        <v>5</v>
      </c>
      <c r="Z3471" s="86">
        <v>45791</v>
      </c>
      <c r="AB3471">
        <v>3</v>
      </c>
      <c r="AC3471" t="s">
        <v>156</v>
      </c>
    </row>
    <row r="3472" spans="1:29" x14ac:dyDescent="0.2">
      <c r="A3472" t="s">
        <v>8376</v>
      </c>
      <c r="B3472" t="s">
        <v>8377</v>
      </c>
      <c r="C3472" t="s">
        <v>8376</v>
      </c>
      <c r="D3472" t="s">
        <v>84</v>
      </c>
      <c r="E3472" t="s">
        <v>89</v>
      </c>
      <c r="G3472" t="s">
        <v>90</v>
      </c>
      <c r="I3472" t="s">
        <v>91</v>
      </c>
      <c r="J3472" t="s">
        <v>5571</v>
      </c>
      <c r="L3472">
        <v>7.2839999999999998</v>
      </c>
      <c r="M3472">
        <v>7.702002845</v>
      </c>
      <c r="N3472">
        <v>8.2989999999999995</v>
      </c>
      <c r="O3472">
        <v>7.5344746359999997</v>
      </c>
      <c r="P3472">
        <v>6.26</v>
      </c>
      <c r="Q3472" s="86">
        <v>45821</v>
      </c>
      <c r="S3472">
        <v>0.45</v>
      </c>
      <c r="T3472">
        <v>0.5</v>
      </c>
      <c r="W3472">
        <v>4</v>
      </c>
      <c r="X3472" s="86">
        <v>45705</v>
      </c>
      <c r="Y3472">
        <v>3</v>
      </c>
      <c r="Z3472" s="86">
        <v>45657</v>
      </c>
      <c r="AA3472">
        <v>2</v>
      </c>
      <c r="AB3472">
        <v>3</v>
      </c>
      <c r="AC3472" t="s">
        <v>156</v>
      </c>
    </row>
    <row r="3473" spans="1:29" x14ac:dyDescent="0.2">
      <c r="A3473" t="s">
        <v>8378</v>
      </c>
      <c r="B3473" t="s">
        <v>8379</v>
      </c>
      <c r="C3473" t="s">
        <v>8378</v>
      </c>
      <c r="D3473" t="s">
        <v>84</v>
      </c>
      <c r="E3473" t="s">
        <v>116</v>
      </c>
      <c r="F3473" t="s">
        <v>642</v>
      </c>
      <c r="G3473" t="s">
        <v>90</v>
      </c>
      <c r="I3473" t="s">
        <v>91</v>
      </c>
      <c r="J3473" t="s">
        <v>5571</v>
      </c>
      <c r="K3473" t="s">
        <v>778</v>
      </c>
      <c r="M3473">
        <v>9.2282900859999994</v>
      </c>
      <c r="N3473">
        <v>9.5329999999999995</v>
      </c>
      <c r="O3473">
        <v>7.1486192229999999</v>
      </c>
      <c r="P3473">
        <v>6.5730000000000004</v>
      </c>
      <c r="Q3473" s="86">
        <v>45434</v>
      </c>
      <c r="S3473">
        <v>0.25</v>
      </c>
      <c r="T3473">
        <v>0.25</v>
      </c>
      <c r="V3473" t="s">
        <v>8380</v>
      </c>
      <c r="W3473">
        <v>4</v>
      </c>
      <c r="X3473" s="86">
        <v>45747</v>
      </c>
      <c r="Y3473">
        <v>3</v>
      </c>
      <c r="Z3473" s="86">
        <v>45747</v>
      </c>
      <c r="AA3473">
        <v>2</v>
      </c>
      <c r="AB3473">
        <v>3</v>
      </c>
      <c r="AC3473" t="s">
        <v>156</v>
      </c>
    </row>
    <row r="3474" spans="1:29" x14ac:dyDescent="0.2">
      <c r="A3474" t="s">
        <v>8381</v>
      </c>
      <c r="B3474" t="s">
        <v>8382</v>
      </c>
      <c r="C3474" t="s">
        <v>8381</v>
      </c>
      <c r="D3474" t="s">
        <v>84</v>
      </c>
      <c r="E3474" t="s">
        <v>116</v>
      </c>
      <c r="G3474" t="s">
        <v>90</v>
      </c>
      <c r="I3474" t="s">
        <v>341</v>
      </c>
      <c r="J3474" t="s">
        <v>5571</v>
      </c>
      <c r="K3474" t="s">
        <v>778</v>
      </c>
      <c r="M3474">
        <v>12.12133085</v>
      </c>
      <c r="N3474">
        <v>12.897</v>
      </c>
      <c r="O3474">
        <v>8.8934519190000003</v>
      </c>
      <c r="P3474">
        <v>7.62</v>
      </c>
      <c r="Q3474" s="86">
        <v>45434</v>
      </c>
      <c r="S3474">
        <v>0.25</v>
      </c>
      <c r="T3474">
        <v>0.25</v>
      </c>
      <c r="W3474">
        <v>5</v>
      </c>
      <c r="X3474" s="86">
        <v>45657</v>
      </c>
      <c r="Y3474">
        <v>4</v>
      </c>
      <c r="Z3474" s="86">
        <v>45747</v>
      </c>
      <c r="AA3474">
        <v>4</v>
      </c>
      <c r="AB3474">
        <v>3</v>
      </c>
      <c r="AC3474" t="s">
        <v>156</v>
      </c>
    </row>
    <row r="3475" spans="1:29" x14ac:dyDescent="0.2">
      <c r="A3475" t="s">
        <v>8383</v>
      </c>
      <c r="B3475" t="s">
        <v>8384</v>
      </c>
      <c r="C3475" t="s">
        <v>8383</v>
      </c>
      <c r="D3475" t="s">
        <v>84</v>
      </c>
      <c r="E3475" t="s">
        <v>116</v>
      </c>
      <c r="F3475" t="s">
        <v>117</v>
      </c>
      <c r="G3475" t="s">
        <v>90</v>
      </c>
      <c r="I3475" t="s">
        <v>91</v>
      </c>
      <c r="J3475" t="s">
        <v>5571</v>
      </c>
      <c r="K3475" t="s">
        <v>8355</v>
      </c>
      <c r="L3475">
        <v>17.181999999999999</v>
      </c>
      <c r="M3475">
        <v>17.230851520000002</v>
      </c>
      <c r="N3475">
        <v>18.236000000000001</v>
      </c>
      <c r="O3475">
        <v>15.92788721</v>
      </c>
      <c r="P3475">
        <v>13.066000000000001</v>
      </c>
      <c r="Q3475" s="86">
        <v>45821</v>
      </c>
      <c r="S3475">
        <v>0.25</v>
      </c>
      <c r="T3475">
        <v>0.1</v>
      </c>
      <c r="V3475" t="s">
        <v>8385</v>
      </c>
      <c r="W3475">
        <v>6</v>
      </c>
      <c r="X3475" s="86">
        <v>45544</v>
      </c>
      <c r="Y3475">
        <v>5</v>
      </c>
      <c r="Z3475" s="86">
        <v>45708</v>
      </c>
      <c r="AA3475">
        <v>3</v>
      </c>
      <c r="AB3475">
        <v>3</v>
      </c>
      <c r="AC3475" t="s">
        <v>156</v>
      </c>
    </row>
    <row r="3476" spans="1:29" x14ac:dyDescent="0.2">
      <c r="A3476" t="s">
        <v>8386</v>
      </c>
      <c r="B3476" t="s">
        <v>8387</v>
      </c>
      <c r="C3476" t="s">
        <v>8386</v>
      </c>
      <c r="D3476" t="s">
        <v>84</v>
      </c>
      <c r="E3476" t="s">
        <v>89</v>
      </c>
      <c r="G3476" t="s">
        <v>90</v>
      </c>
      <c r="I3476" t="s">
        <v>91</v>
      </c>
      <c r="L3476">
        <v>18.477</v>
      </c>
      <c r="M3476">
        <v>15.6652059</v>
      </c>
      <c r="N3476">
        <v>20.184999999999999</v>
      </c>
      <c r="O3476">
        <v>11.29576804</v>
      </c>
      <c r="P3476">
        <v>11.57</v>
      </c>
      <c r="Q3476" s="86">
        <v>45821</v>
      </c>
      <c r="S3476">
        <v>1.7</v>
      </c>
      <c r="W3476">
        <v>6</v>
      </c>
      <c r="X3476" s="86">
        <v>45700</v>
      </c>
      <c r="AB3476">
        <v>4</v>
      </c>
      <c r="AC3476" t="s">
        <v>127</v>
      </c>
    </row>
    <row r="3477" spans="1:29" x14ac:dyDescent="0.2">
      <c r="A3477" t="s">
        <v>8388</v>
      </c>
      <c r="B3477" t="s">
        <v>8389</v>
      </c>
      <c r="C3477" t="s">
        <v>8388</v>
      </c>
      <c r="D3477" t="s">
        <v>84</v>
      </c>
      <c r="E3477" t="s">
        <v>89</v>
      </c>
      <c r="G3477" t="s">
        <v>90</v>
      </c>
      <c r="I3477" t="s">
        <v>91</v>
      </c>
      <c r="L3477">
        <v>18.477</v>
      </c>
      <c r="M3477">
        <v>15.665046759999999</v>
      </c>
      <c r="N3477">
        <v>20.186</v>
      </c>
      <c r="O3477">
        <v>11.29301214</v>
      </c>
      <c r="P3477">
        <v>11.565</v>
      </c>
      <c r="Q3477" s="86">
        <v>45821</v>
      </c>
      <c r="S3477">
        <v>1.1000000000000001</v>
      </c>
      <c r="W3477">
        <v>6</v>
      </c>
      <c r="X3477" s="86">
        <v>45700</v>
      </c>
      <c r="AB3477">
        <v>4</v>
      </c>
      <c r="AC3477" t="s">
        <v>127</v>
      </c>
    </row>
    <row r="3478" spans="1:29" x14ac:dyDescent="0.2">
      <c r="A3478" t="s">
        <v>8390</v>
      </c>
      <c r="B3478" t="s">
        <v>8391</v>
      </c>
      <c r="C3478" t="s">
        <v>8390</v>
      </c>
      <c r="D3478" t="s">
        <v>84</v>
      </c>
      <c r="E3478" t="s">
        <v>89</v>
      </c>
      <c r="G3478" t="s">
        <v>90</v>
      </c>
      <c r="I3478" t="s">
        <v>91</v>
      </c>
      <c r="L3478">
        <v>23.204000000000001</v>
      </c>
      <c r="M3478">
        <v>19.415161099999999</v>
      </c>
      <c r="N3478">
        <v>19.335000000000001</v>
      </c>
      <c r="O3478">
        <v>18.65598644</v>
      </c>
      <c r="P3478">
        <v>17.038</v>
      </c>
      <c r="Q3478" s="86">
        <v>45474</v>
      </c>
      <c r="S3478">
        <v>1.82</v>
      </c>
      <c r="W3478">
        <v>6</v>
      </c>
      <c r="X3478" s="86">
        <v>45382</v>
      </c>
      <c r="Y3478">
        <v>4</v>
      </c>
      <c r="Z3478" s="86">
        <v>45382</v>
      </c>
      <c r="AB3478">
        <v>3</v>
      </c>
      <c r="AC3478" t="s">
        <v>156</v>
      </c>
    </row>
    <row r="3479" spans="1:29" x14ac:dyDescent="0.2">
      <c r="A3479" t="s">
        <v>8392</v>
      </c>
      <c r="B3479" t="s">
        <v>8393</v>
      </c>
      <c r="C3479" t="s">
        <v>8392</v>
      </c>
      <c r="D3479" t="s">
        <v>84</v>
      </c>
      <c r="F3479" t="s">
        <v>642</v>
      </c>
      <c r="G3479" t="s">
        <v>90</v>
      </c>
      <c r="K3479" t="s">
        <v>2460</v>
      </c>
      <c r="L3479">
        <v>23.222000000000001</v>
      </c>
      <c r="M3479">
        <v>19.435903799999998</v>
      </c>
      <c r="N3479">
        <v>19.393000000000001</v>
      </c>
      <c r="O3479">
        <v>18.66858895</v>
      </c>
      <c r="P3479">
        <v>17.048999999999999</v>
      </c>
      <c r="Q3479" s="86">
        <v>45474</v>
      </c>
      <c r="S3479">
        <v>0.85</v>
      </c>
      <c r="V3479" t="s">
        <v>8394</v>
      </c>
      <c r="W3479">
        <v>6</v>
      </c>
      <c r="X3479" s="86">
        <v>45382</v>
      </c>
      <c r="Y3479">
        <v>4</v>
      </c>
      <c r="Z3479" s="86">
        <v>45382</v>
      </c>
      <c r="AB3479">
        <v>3</v>
      </c>
      <c r="AC3479" t="s">
        <v>156</v>
      </c>
    </row>
    <row r="3480" spans="1:29" x14ac:dyDescent="0.2">
      <c r="A3480" t="s">
        <v>8395</v>
      </c>
      <c r="B3480" t="s">
        <v>8396</v>
      </c>
      <c r="C3480" t="s">
        <v>8395</v>
      </c>
      <c r="D3480" t="s">
        <v>84</v>
      </c>
      <c r="L3480">
        <v>2.6059999999999999</v>
      </c>
      <c r="M3480">
        <v>2.658138745</v>
      </c>
      <c r="N3480">
        <v>2.6960000000000002</v>
      </c>
      <c r="O3480">
        <v>2.5742197</v>
      </c>
      <c r="P3480">
        <v>2.3570000000000002</v>
      </c>
      <c r="Q3480" s="86">
        <v>45821</v>
      </c>
      <c r="W3480">
        <v>4</v>
      </c>
      <c r="X3480" s="86">
        <v>45702</v>
      </c>
      <c r="Y3480">
        <v>2</v>
      </c>
      <c r="Z3480" s="86">
        <v>45657</v>
      </c>
      <c r="AB3480">
        <v>2</v>
      </c>
      <c r="AC3480" t="s">
        <v>153</v>
      </c>
    </row>
    <row r="3481" spans="1:29" x14ac:dyDescent="0.2">
      <c r="A3481" t="s">
        <v>8397</v>
      </c>
      <c r="B3481" t="s">
        <v>8398</v>
      </c>
      <c r="C3481" t="s">
        <v>8397</v>
      </c>
      <c r="D3481" t="s">
        <v>84</v>
      </c>
      <c r="E3481" t="s">
        <v>89</v>
      </c>
      <c r="F3481" t="s">
        <v>642</v>
      </c>
      <c r="G3481" t="s">
        <v>90</v>
      </c>
      <c r="I3481" t="s">
        <v>91</v>
      </c>
      <c r="J3481" t="s">
        <v>5571</v>
      </c>
      <c r="K3481" t="s">
        <v>1010</v>
      </c>
      <c r="L3481">
        <v>15.698</v>
      </c>
      <c r="M3481">
        <v>14.68342878</v>
      </c>
      <c r="N3481">
        <v>14.135999999999999</v>
      </c>
      <c r="O3481">
        <v>14.02837845</v>
      </c>
      <c r="P3481">
        <v>13.528</v>
      </c>
      <c r="Q3481" s="86">
        <v>45821</v>
      </c>
      <c r="R3481">
        <v>5</v>
      </c>
      <c r="S3481">
        <v>1.68</v>
      </c>
      <c r="T3481">
        <v>1.5</v>
      </c>
      <c r="V3481" t="s">
        <v>8399</v>
      </c>
      <c r="W3481">
        <v>6</v>
      </c>
      <c r="X3481" s="86">
        <v>45702</v>
      </c>
      <c r="Y3481">
        <v>5</v>
      </c>
      <c r="Z3481" s="86">
        <v>45657</v>
      </c>
      <c r="AA3481">
        <v>3</v>
      </c>
      <c r="AB3481">
        <v>3</v>
      </c>
      <c r="AC3481" t="s">
        <v>156</v>
      </c>
    </row>
    <row r="3482" spans="1:29" x14ac:dyDescent="0.2">
      <c r="A3482" t="s">
        <v>8400</v>
      </c>
      <c r="B3482" t="s">
        <v>8401</v>
      </c>
      <c r="C3482" t="s">
        <v>8400</v>
      </c>
      <c r="D3482" t="s">
        <v>84</v>
      </c>
      <c r="E3482" t="s">
        <v>89</v>
      </c>
      <c r="I3482" t="s">
        <v>91</v>
      </c>
      <c r="J3482" t="s">
        <v>5571</v>
      </c>
      <c r="L3482">
        <v>2.6160000000000001</v>
      </c>
      <c r="M3482">
        <v>2.6653239520000001</v>
      </c>
      <c r="N3482">
        <v>2.7029999999999998</v>
      </c>
      <c r="O3482">
        <v>2.585092097</v>
      </c>
      <c r="P3482">
        <v>2.37</v>
      </c>
      <c r="Q3482" s="86">
        <v>45821</v>
      </c>
      <c r="S3482">
        <v>0.66</v>
      </c>
      <c r="T3482">
        <v>0.5</v>
      </c>
      <c r="W3482">
        <v>4</v>
      </c>
      <c r="X3482" s="86">
        <v>45702</v>
      </c>
      <c r="Y3482">
        <v>2</v>
      </c>
      <c r="Z3482" s="86">
        <v>45657</v>
      </c>
      <c r="AA3482">
        <v>5</v>
      </c>
      <c r="AB3482">
        <v>2</v>
      </c>
      <c r="AC3482" t="s">
        <v>153</v>
      </c>
    </row>
    <row r="3483" spans="1:29" x14ac:dyDescent="0.2">
      <c r="A3483" t="s">
        <v>8402</v>
      </c>
      <c r="B3483" t="s">
        <v>8403</v>
      </c>
      <c r="C3483" t="s">
        <v>8402</v>
      </c>
      <c r="D3483" t="s">
        <v>84</v>
      </c>
      <c r="E3483" t="s">
        <v>89</v>
      </c>
      <c r="F3483" t="s">
        <v>642</v>
      </c>
      <c r="G3483" t="s">
        <v>90</v>
      </c>
      <c r="I3483" t="s">
        <v>91</v>
      </c>
      <c r="J3483" t="s">
        <v>5571</v>
      </c>
      <c r="K3483" t="s">
        <v>1010</v>
      </c>
      <c r="L3483">
        <v>15.664999999999999</v>
      </c>
      <c r="M3483">
        <v>14.68905784</v>
      </c>
      <c r="N3483">
        <v>14.14</v>
      </c>
      <c r="O3483">
        <v>14.032851470000001</v>
      </c>
      <c r="P3483">
        <v>13.535</v>
      </c>
      <c r="Q3483" s="86">
        <v>45821</v>
      </c>
      <c r="S3483">
        <v>1.1100000000000001</v>
      </c>
      <c r="T3483">
        <v>1</v>
      </c>
      <c r="W3483">
        <v>6</v>
      </c>
      <c r="X3483" s="86">
        <v>45702</v>
      </c>
      <c r="Y3483">
        <v>5</v>
      </c>
      <c r="Z3483" s="86">
        <v>45657</v>
      </c>
      <c r="AA3483">
        <v>3</v>
      </c>
      <c r="AB3483">
        <v>3</v>
      </c>
      <c r="AC3483" t="s">
        <v>156</v>
      </c>
    </row>
    <row r="3484" spans="1:29" x14ac:dyDescent="0.2">
      <c r="A3484" t="s">
        <v>8404</v>
      </c>
      <c r="B3484" t="s">
        <v>8405</v>
      </c>
      <c r="C3484" t="s">
        <v>8404</v>
      </c>
      <c r="D3484" t="s">
        <v>84</v>
      </c>
      <c r="E3484" t="s">
        <v>89</v>
      </c>
      <c r="G3484" t="s">
        <v>90</v>
      </c>
      <c r="L3484">
        <v>4.8209999999999997</v>
      </c>
      <c r="M3484">
        <v>3.714579885</v>
      </c>
      <c r="N3484">
        <v>3.5449999999999999</v>
      </c>
      <c r="O3484">
        <v>3.4480492219999999</v>
      </c>
      <c r="P3484">
        <v>3.4409999999999998</v>
      </c>
      <c r="Q3484" s="86">
        <v>45821</v>
      </c>
      <c r="W3484">
        <v>4</v>
      </c>
      <c r="X3484" s="86">
        <v>45702</v>
      </c>
      <c r="Y3484">
        <v>2</v>
      </c>
      <c r="Z3484" s="86">
        <v>45657</v>
      </c>
      <c r="AB3484">
        <v>2</v>
      </c>
      <c r="AC3484" t="s">
        <v>153</v>
      </c>
    </row>
    <row r="3485" spans="1:29" x14ac:dyDescent="0.2">
      <c r="A3485" t="s">
        <v>8406</v>
      </c>
      <c r="B3485" t="s">
        <v>8407</v>
      </c>
      <c r="C3485" t="s">
        <v>8406</v>
      </c>
      <c r="D3485" t="s">
        <v>84</v>
      </c>
      <c r="E3485" t="s">
        <v>89</v>
      </c>
      <c r="G3485" t="s">
        <v>90</v>
      </c>
      <c r="I3485" t="s">
        <v>91</v>
      </c>
      <c r="J3485" t="s">
        <v>5571</v>
      </c>
      <c r="L3485">
        <v>4.7439999999999998</v>
      </c>
      <c r="M3485">
        <v>3.6197305399999999</v>
      </c>
      <c r="N3485">
        <v>3.3919999999999999</v>
      </c>
      <c r="O3485">
        <v>3.2557589349999998</v>
      </c>
      <c r="P3485">
        <v>3.379</v>
      </c>
      <c r="Q3485" s="86">
        <v>45821</v>
      </c>
      <c r="R3485">
        <v>5</v>
      </c>
      <c r="S3485">
        <v>1.73</v>
      </c>
      <c r="T3485">
        <v>1.5</v>
      </c>
      <c r="V3485" t="s">
        <v>8408</v>
      </c>
      <c r="W3485">
        <v>4</v>
      </c>
      <c r="X3485" s="86">
        <v>45702</v>
      </c>
      <c r="Y3485">
        <v>2</v>
      </c>
      <c r="Z3485" s="86">
        <v>45657</v>
      </c>
      <c r="AA3485">
        <v>2</v>
      </c>
      <c r="AB3485">
        <v>2</v>
      </c>
      <c r="AC3485" t="s">
        <v>153</v>
      </c>
    </row>
    <row r="3486" spans="1:29" x14ac:dyDescent="0.2">
      <c r="A3486" t="s">
        <v>16828</v>
      </c>
      <c r="B3486" t="s">
        <v>16829</v>
      </c>
      <c r="C3486" t="s">
        <v>16828</v>
      </c>
      <c r="D3486" t="s">
        <v>84</v>
      </c>
      <c r="E3486" t="s">
        <v>89</v>
      </c>
      <c r="G3486" t="s">
        <v>90</v>
      </c>
      <c r="I3486" t="s">
        <v>118</v>
      </c>
      <c r="L3486">
        <v>4.6859999999999999</v>
      </c>
      <c r="M3486">
        <v>3.4889960109999998</v>
      </c>
      <c r="N3486">
        <v>3.2509999999999999</v>
      </c>
      <c r="O3486">
        <v>3.2788955290000001</v>
      </c>
      <c r="P3486">
        <v>3.3620000000000001</v>
      </c>
      <c r="Q3486" s="86">
        <v>45821</v>
      </c>
      <c r="S3486">
        <v>0.81</v>
      </c>
      <c r="W3486">
        <v>4</v>
      </c>
      <c r="X3486" s="86">
        <v>45702</v>
      </c>
      <c r="Y3486">
        <v>2</v>
      </c>
      <c r="Z3486" s="86">
        <v>45657</v>
      </c>
      <c r="AB3486">
        <v>2</v>
      </c>
      <c r="AC3486" t="s">
        <v>153</v>
      </c>
    </row>
    <row r="3487" spans="1:29" x14ac:dyDescent="0.2">
      <c r="A3487" t="s">
        <v>8409</v>
      </c>
      <c r="B3487" t="s">
        <v>8410</v>
      </c>
      <c r="C3487" t="s">
        <v>8409</v>
      </c>
      <c r="D3487" t="s">
        <v>84</v>
      </c>
      <c r="E3487" t="s">
        <v>89</v>
      </c>
      <c r="G3487" t="s">
        <v>90</v>
      </c>
      <c r="I3487" t="s">
        <v>341</v>
      </c>
      <c r="J3487" t="s">
        <v>5571</v>
      </c>
      <c r="K3487" t="s">
        <v>1954</v>
      </c>
      <c r="L3487">
        <v>4.7480000000000002</v>
      </c>
      <c r="M3487">
        <v>3.5896035319999999</v>
      </c>
      <c r="N3487">
        <v>3.3740000000000001</v>
      </c>
      <c r="O3487">
        <v>3.2207692040000002</v>
      </c>
      <c r="P3487">
        <v>3.33</v>
      </c>
      <c r="Q3487" s="86">
        <v>45821</v>
      </c>
      <c r="S3487">
        <v>0.93</v>
      </c>
      <c r="T3487">
        <v>0.75</v>
      </c>
      <c r="W3487">
        <v>4</v>
      </c>
      <c r="X3487" s="86">
        <v>45702</v>
      </c>
      <c r="Y3487">
        <v>2</v>
      </c>
      <c r="Z3487" s="86">
        <v>45657</v>
      </c>
      <c r="AA3487">
        <v>2</v>
      </c>
      <c r="AB3487">
        <v>2</v>
      </c>
      <c r="AC3487" t="s">
        <v>153</v>
      </c>
    </row>
    <row r="3488" spans="1:29" x14ac:dyDescent="0.2">
      <c r="A3488" t="s">
        <v>8411</v>
      </c>
      <c r="B3488" t="s">
        <v>8412</v>
      </c>
      <c r="C3488" t="s">
        <v>8411</v>
      </c>
      <c r="D3488" t="s">
        <v>84</v>
      </c>
      <c r="E3488" t="s">
        <v>89</v>
      </c>
      <c r="G3488" t="s">
        <v>90</v>
      </c>
      <c r="H3488" t="s">
        <v>196</v>
      </c>
      <c r="I3488" t="s">
        <v>91</v>
      </c>
      <c r="L3488">
        <v>4.7089999999999996</v>
      </c>
      <c r="M3488">
        <v>3.5427918410000001</v>
      </c>
      <c r="N3488">
        <v>3.2719999999999998</v>
      </c>
      <c r="O3488">
        <v>3.294283471</v>
      </c>
      <c r="P3488">
        <v>3.395</v>
      </c>
      <c r="Q3488" s="86">
        <v>45821</v>
      </c>
      <c r="S3488">
        <v>0.83</v>
      </c>
      <c r="W3488">
        <v>4</v>
      </c>
      <c r="X3488" s="86">
        <v>45702</v>
      </c>
      <c r="Y3488">
        <v>2</v>
      </c>
      <c r="Z3488" s="86">
        <v>45657</v>
      </c>
      <c r="AB3488">
        <v>2</v>
      </c>
      <c r="AC3488" t="s">
        <v>153</v>
      </c>
    </row>
    <row r="3489" spans="1:29" x14ac:dyDescent="0.2">
      <c r="A3489" t="s">
        <v>8413</v>
      </c>
      <c r="B3489" t="s">
        <v>8414</v>
      </c>
      <c r="C3489" t="s">
        <v>8413</v>
      </c>
      <c r="D3489" t="s">
        <v>84</v>
      </c>
      <c r="E3489" t="s">
        <v>89</v>
      </c>
      <c r="G3489" t="s">
        <v>90</v>
      </c>
      <c r="M3489">
        <v>17.142747620000002</v>
      </c>
      <c r="N3489">
        <v>20.937999999999999</v>
      </c>
      <c r="O3489">
        <v>17.949238040000001</v>
      </c>
      <c r="P3489">
        <v>17.884</v>
      </c>
      <c r="S3489">
        <v>1</v>
      </c>
      <c r="W3489">
        <v>6</v>
      </c>
      <c r="X3489" s="86">
        <v>45747</v>
      </c>
      <c r="Y3489">
        <v>5</v>
      </c>
      <c r="Z3489" s="86">
        <v>45747</v>
      </c>
      <c r="AB3489">
        <v>3</v>
      </c>
      <c r="AC3489" t="s">
        <v>156</v>
      </c>
    </row>
    <row r="3490" spans="1:29" x14ac:dyDescent="0.2">
      <c r="A3490" t="s">
        <v>8415</v>
      </c>
      <c r="B3490" t="s">
        <v>8416</v>
      </c>
      <c r="C3490" t="s">
        <v>8415</v>
      </c>
      <c r="D3490" t="s">
        <v>84</v>
      </c>
      <c r="E3490" t="s">
        <v>116</v>
      </c>
      <c r="G3490" t="s">
        <v>90</v>
      </c>
      <c r="S3490">
        <v>0.6</v>
      </c>
      <c r="Y3490">
        <v>5</v>
      </c>
      <c r="Z3490" s="86">
        <v>45777</v>
      </c>
      <c r="AB3490">
        <v>3</v>
      </c>
      <c r="AC3490" t="s">
        <v>156</v>
      </c>
    </row>
    <row r="3491" spans="1:29" x14ac:dyDescent="0.2">
      <c r="A3491" t="s">
        <v>8417</v>
      </c>
      <c r="B3491" t="s">
        <v>8418</v>
      </c>
      <c r="C3491" t="s">
        <v>8417</v>
      </c>
      <c r="D3491" t="s">
        <v>84</v>
      </c>
      <c r="E3491" t="s">
        <v>89</v>
      </c>
      <c r="F3491" t="s">
        <v>642</v>
      </c>
      <c r="G3491" t="s">
        <v>90</v>
      </c>
      <c r="I3491" t="s">
        <v>91</v>
      </c>
      <c r="J3491" t="s">
        <v>5571</v>
      </c>
      <c r="K3491" t="s">
        <v>1022</v>
      </c>
      <c r="L3491">
        <v>24.452999999999999</v>
      </c>
      <c r="M3491">
        <v>20.786556180000002</v>
      </c>
      <c r="N3491">
        <v>21.361000000000001</v>
      </c>
      <c r="O3491">
        <v>18.720762959999998</v>
      </c>
      <c r="P3491">
        <v>18.879000000000001</v>
      </c>
      <c r="Q3491" s="86">
        <v>45821</v>
      </c>
      <c r="S3491">
        <v>0.56999999999999995</v>
      </c>
      <c r="T3491">
        <v>0.5</v>
      </c>
      <c r="V3491" t="s">
        <v>8419</v>
      </c>
      <c r="W3491">
        <v>6</v>
      </c>
      <c r="X3491" s="86">
        <v>45692</v>
      </c>
      <c r="Y3491">
        <v>5</v>
      </c>
      <c r="Z3491" s="86">
        <v>45565</v>
      </c>
      <c r="AA3491">
        <v>4</v>
      </c>
      <c r="AB3491">
        <v>3</v>
      </c>
      <c r="AC3491" t="s">
        <v>156</v>
      </c>
    </row>
    <row r="3492" spans="1:29" x14ac:dyDescent="0.2">
      <c r="A3492" t="s">
        <v>8420</v>
      </c>
      <c r="B3492" t="s">
        <v>8421</v>
      </c>
      <c r="C3492" t="s">
        <v>8420</v>
      </c>
      <c r="D3492" t="s">
        <v>84</v>
      </c>
      <c r="E3492" t="s">
        <v>116</v>
      </c>
      <c r="G3492" t="s">
        <v>90</v>
      </c>
      <c r="I3492" t="s">
        <v>91</v>
      </c>
      <c r="J3492" t="s">
        <v>5571</v>
      </c>
      <c r="M3492">
        <v>19.175820680000001</v>
      </c>
      <c r="N3492">
        <v>20.591000000000001</v>
      </c>
      <c r="O3492">
        <v>18.019855889999999</v>
      </c>
      <c r="P3492">
        <v>14.646000000000001</v>
      </c>
      <c r="Q3492" s="86">
        <v>45154</v>
      </c>
      <c r="S3492">
        <v>0.45</v>
      </c>
      <c r="T3492">
        <v>0.45</v>
      </c>
      <c r="W3492">
        <v>6</v>
      </c>
      <c r="X3492" s="86">
        <v>45707</v>
      </c>
      <c r="Y3492">
        <v>4</v>
      </c>
      <c r="Z3492" s="86">
        <v>45639</v>
      </c>
      <c r="AA3492">
        <v>2</v>
      </c>
      <c r="AB3492">
        <v>3</v>
      </c>
      <c r="AC3492" t="s">
        <v>156</v>
      </c>
    </row>
    <row r="3493" spans="1:29" x14ac:dyDescent="0.2">
      <c r="A3493" t="s">
        <v>8422</v>
      </c>
      <c r="B3493" t="s">
        <v>8423</v>
      </c>
      <c r="C3493" t="s">
        <v>8422</v>
      </c>
      <c r="D3493" t="s">
        <v>84</v>
      </c>
      <c r="E3493" t="s">
        <v>116</v>
      </c>
      <c r="G3493" t="s">
        <v>90</v>
      </c>
      <c r="I3493" t="s">
        <v>91</v>
      </c>
      <c r="J3493" t="s">
        <v>5571</v>
      </c>
      <c r="N3493">
        <v>22.088000000000001</v>
      </c>
      <c r="O3493">
        <v>19.75458622</v>
      </c>
      <c r="P3493">
        <v>14.867000000000001</v>
      </c>
      <c r="Q3493" s="86">
        <v>45154</v>
      </c>
      <c r="S3493">
        <v>0.55000000000000004</v>
      </c>
      <c r="T3493">
        <v>0.55000000000000004</v>
      </c>
      <c r="V3493" t="s">
        <v>8424</v>
      </c>
      <c r="W3493">
        <v>6</v>
      </c>
      <c r="X3493" s="86">
        <v>45707</v>
      </c>
      <c r="Y3493">
        <v>5</v>
      </c>
      <c r="Z3493" s="86">
        <v>45639</v>
      </c>
      <c r="AA3493">
        <v>3</v>
      </c>
      <c r="AB3493">
        <v>3</v>
      </c>
      <c r="AC3493" t="s">
        <v>156</v>
      </c>
    </row>
    <row r="3494" spans="1:29" x14ac:dyDescent="0.2">
      <c r="A3494" t="s">
        <v>8425</v>
      </c>
      <c r="B3494" t="s">
        <v>8426</v>
      </c>
      <c r="C3494" t="s">
        <v>8425</v>
      </c>
      <c r="D3494" t="s">
        <v>84</v>
      </c>
      <c r="E3494" t="s">
        <v>116</v>
      </c>
      <c r="G3494" t="s">
        <v>90</v>
      </c>
      <c r="I3494" t="s">
        <v>91</v>
      </c>
      <c r="J3494" t="s">
        <v>5571</v>
      </c>
      <c r="L3494">
        <v>16.896999999999998</v>
      </c>
      <c r="M3494">
        <v>16.41041538</v>
      </c>
      <c r="N3494">
        <v>17.634</v>
      </c>
      <c r="O3494">
        <v>13.516141790000001</v>
      </c>
      <c r="P3494">
        <v>12.68</v>
      </c>
      <c r="Q3494" s="86">
        <v>45821</v>
      </c>
      <c r="S3494">
        <v>0.39</v>
      </c>
      <c r="T3494">
        <v>0.39</v>
      </c>
      <c r="V3494" t="s">
        <v>8427</v>
      </c>
      <c r="W3494">
        <v>6</v>
      </c>
      <c r="X3494" s="86">
        <v>45698</v>
      </c>
      <c r="Y3494">
        <v>4</v>
      </c>
      <c r="Z3494" s="86">
        <v>45657</v>
      </c>
      <c r="AA3494">
        <v>3</v>
      </c>
      <c r="AB3494">
        <v>3</v>
      </c>
      <c r="AC3494" t="s">
        <v>156</v>
      </c>
    </row>
    <row r="3495" spans="1:29" x14ac:dyDescent="0.2">
      <c r="A3495" t="s">
        <v>8428</v>
      </c>
      <c r="B3495" t="s">
        <v>8429</v>
      </c>
      <c r="C3495" t="s">
        <v>8428</v>
      </c>
      <c r="D3495" t="s">
        <v>84</v>
      </c>
      <c r="E3495" t="s">
        <v>116</v>
      </c>
      <c r="G3495" t="s">
        <v>90</v>
      </c>
      <c r="I3495" t="s">
        <v>91</v>
      </c>
      <c r="J3495" t="s">
        <v>5571</v>
      </c>
      <c r="L3495">
        <v>18.303000000000001</v>
      </c>
      <c r="M3495">
        <v>13.501162040000001</v>
      </c>
      <c r="N3495">
        <v>18.039000000000001</v>
      </c>
      <c r="O3495">
        <v>15.93190347</v>
      </c>
      <c r="P3495">
        <v>15.840999999999999</v>
      </c>
      <c r="Q3495" s="86">
        <v>45154</v>
      </c>
      <c r="S3495">
        <v>0.24</v>
      </c>
      <c r="T3495">
        <v>0.06</v>
      </c>
      <c r="V3495" t="s">
        <v>8430</v>
      </c>
      <c r="W3495">
        <v>6</v>
      </c>
      <c r="X3495" s="86">
        <v>45342</v>
      </c>
      <c r="Y3495">
        <v>4</v>
      </c>
      <c r="Z3495" s="86">
        <v>45708</v>
      </c>
      <c r="AA3495">
        <v>3</v>
      </c>
      <c r="AB3495">
        <v>3</v>
      </c>
      <c r="AC3495" t="s">
        <v>156</v>
      </c>
    </row>
    <row r="3496" spans="1:29" x14ac:dyDescent="0.2">
      <c r="A3496" t="s">
        <v>8431</v>
      </c>
      <c r="B3496" t="s">
        <v>8432</v>
      </c>
      <c r="C3496" t="s">
        <v>8431</v>
      </c>
      <c r="D3496" t="s">
        <v>84</v>
      </c>
      <c r="E3496" t="s">
        <v>116</v>
      </c>
      <c r="F3496" t="s">
        <v>117</v>
      </c>
      <c r="G3496" t="s">
        <v>90</v>
      </c>
      <c r="I3496" t="s">
        <v>118</v>
      </c>
      <c r="J3496" t="s">
        <v>5571</v>
      </c>
      <c r="L3496">
        <v>15.042999999999999</v>
      </c>
      <c r="M3496">
        <v>14.121133929999999</v>
      </c>
      <c r="N3496">
        <v>13.848000000000001</v>
      </c>
      <c r="O3496">
        <v>13.26498099</v>
      </c>
      <c r="P3496">
        <v>14.257999999999999</v>
      </c>
      <c r="Q3496" s="86">
        <v>45701</v>
      </c>
      <c r="S3496">
        <v>0.25</v>
      </c>
      <c r="T3496">
        <v>0.1</v>
      </c>
      <c r="V3496" t="s">
        <v>8433</v>
      </c>
      <c r="W3496">
        <v>6</v>
      </c>
      <c r="X3496" s="86">
        <v>45544</v>
      </c>
      <c r="Y3496">
        <v>4</v>
      </c>
      <c r="Z3496" s="86">
        <v>45708</v>
      </c>
      <c r="AA3496">
        <v>3</v>
      </c>
      <c r="AB3496">
        <v>3</v>
      </c>
      <c r="AC3496" t="s">
        <v>156</v>
      </c>
    </row>
    <row r="3497" spans="1:29" x14ac:dyDescent="0.2">
      <c r="A3497" t="s">
        <v>8434</v>
      </c>
      <c r="B3497" t="s">
        <v>8435</v>
      </c>
      <c r="C3497" t="s">
        <v>8434</v>
      </c>
      <c r="D3497" t="s">
        <v>84</v>
      </c>
      <c r="G3497" t="s">
        <v>90</v>
      </c>
      <c r="K3497" t="s">
        <v>8355</v>
      </c>
      <c r="L3497">
        <v>19.257999999999999</v>
      </c>
      <c r="M3497">
        <v>18.070073839999999</v>
      </c>
      <c r="N3497">
        <v>18.616</v>
      </c>
      <c r="O3497">
        <v>15.15451861</v>
      </c>
      <c r="P3497">
        <v>13.294</v>
      </c>
      <c r="Q3497" s="86">
        <v>45821</v>
      </c>
      <c r="S3497">
        <v>0.25</v>
      </c>
      <c r="W3497">
        <v>6</v>
      </c>
      <c r="X3497" s="86">
        <v>45708</v>
      </c>
      <c r="Y3497">
        <v>5</v>
      </c>
      <c r="Z3497" s="86">
        <v>45708</v>
      </c>
      <c r="AB3497">
        <v>3</v>
      </c>
      <c r="AC3497" t="s">
        <v>156</v>
      </c>
    </row>
    <row r="3498" spans="1:29" x14ac:dyDescent="0.2">
      <c r="A3498" t="s">
        <v>8436</v>
      </c>
      <c r="B3498" t="s">
        <v>8437</v>
      </c>
      <c r="C3498" t="s">
        <v>8436</v>
      </c>
      <c r="D3498" t="s">
        <v>84</v>
      </c>
      <c r="E3498" t="s">
        <v>116</v>
      </c>
      <c r="G3498" t="s">
        <v>90</v>
      </c>
      <c r="I3498" t="s">
        <v>91</v>
      </c>
      <c r="L3498">
        <v>26.434000000000001</v>
      </c>
      <c r="M3498">
        <v>23.347589620000001</v>
      </c>
      <c r="N3498">
        <v>21.88</v>
      </c>
      <c r="O3498">
        <v>15.315312909999999</v>
      </c>
      <c r="P3498">
        <v>16.962</v>
      </c>
      <c r="Q3498" s="86">
        <v>45821</v>
      </c>
      <c r="W3498">
        <v>7</v>
      </c>
      <c r="X3498" s="86">
        <v>45544</v>
      </c>
      <c r="Y3498">
        <v>6</v>
      </c>
      <c r="Z3498" s="86">
        <v>45708</v>
      </c>
      <c r="AB3498">
        <v>4</v>
      </c>
      <c r="AC3498" t="s">
        <v>127</v>
      </c>
    </row>
    <row r="3499" spans="1:29" x14ac:dyDescent="0.2">
      <c r="A3499" t="s">
        <v>8438</v>
      </c>
      <c r="B3499" t="s">
        <v>8439</v>
      </c>
      <c r="C3499" t="s">
        <v>8438</v>
      </c>
      <c r="D3499" t="s">
        <v>84</v>
      </c>
      <c r="E3499" t="s">
        <v>116</v>
      </c>
      <c r="G3499" t="s">
        <v>90</v>
      </c>
      <c r="H3499" t="s">
        <v>2245</v>
      </c>
      <c r="L3499">
        <v>18.544</v>
      </c>
      <c r="M3499">
        <v>18.467810350000001</v>
      </c>
      <c r="N3499">
        <v>18.456</v>
      </c>
      <c r="O3499">
        <v>12.70133757</v>
      </c>
      <c r="P3499">
        <v>15.207000000000001</v>
      </c>
      <c r="Q3499" s="86">
        <v>45821</v>
      </c>
      <c r="S3499">
        <v>0.25</v>
      </c>
      <c r="W3499">
        <v>6</v>
      </c>
      <c r="X3499" s="86">
        <v>45544</v>
      </c>
      <c r="Y3499">
        <v>5</v>
      </c>
      <c r="Z3499" s="86">
        <v>45708</v>
      </c>
      <c r="AB3499">
        <v>3</v>
      </c>
      <c r="AC3499" t="s">
        <v>156</v>
      </c>
    </row>
    <row r="3500" spans="1:29" x14ac:dyDescent="0.2">
      <c r="A3500" t="s">
        <v>8440</v>
      </c>
      <c r="B3500" t="s">
        <v>8441</v>
      </c>
      <c r="C3500" t="s">
        <v>8440</v>
      </c>
      <c r="D3500" t="s">
        <v>84</v>
      </c>
      <c r="E3500" t="s">
        <v>116</v>
      </c>
      <c r="F3500" t="s">
        <v>117</v>
      </c>
      <c r="G3500" t="s">
        <v>90</v>
      </c>
      <c r="I3500" t="s">
        <v>118</v>
      </c>
      <c r="J3500" t="s">
        <v>5571</v>
      </c>
      <c r="K3500" t="s">
        <v>8349</v>
      </c>
      <c r="L3500">
        <v>21.937000000000001</v>
      </c>
      <c r="M3500">
        <v>22.585139130000002</v>
      </c>
      <c r="N3500">
        <v>22.963999999999999</v>
      </c>
      <c r="O3500">
        <v>19.004223079999999</v>
      </c>
      <c r="P3500">
        <v>17.983000000000001</v>
      </c>
      <c r="Q3500" s="86">
        <v>45821</v>
      </c>
      <c r="S3500">
        <v>0.25</v>
      </c>
      <c r="T3500">
        <v>0.1</v>
      </c>
      <c r="V3500" t="s">
        <v>8442</v>
      </c>
      <c r="W3500">
        <v>6</v>
      </c>
      <c r="X3500" s="86">
        <v>45708</v>
      </c>
      <c r="Y3500">
        <v>5</v>
      </c>
      <c r="Z3500" s="86">
        <v>45708</v>
      </c>
      <c r="AA3500">
        <v>4</v>
      </c>
      <c r="AB3500">
        <v>3</v>
      </c>
      <c r="AC3500" t="s">
        <v>156</v>
      </c>
    </row>
    <row r="3501" spans="1:29" x14ac:dyDescent="0.2">
      <c r="A3501" t="s">
        <v>8443</v>
      </c>
      <c r="B3501" t="s">
        <v>8444</v>
      </c>
      <c r="C3501" t="s">
        <v>8443</v>
      </c>
      <c r="D3501" t="s">
        <v>84</v>
      </c>
      <c r="E3501" t="s">
        <v>116</v>
      </c>
      <c r="G3501" t="s">
        <v>90</v>
      </c>
      <c r="I3501" t="s">
        <v>91</v>
      </c>
      <c r="J3501" t="s">
        <v>5571</v>
      </c>
      <c r="L3501">
        <v>22.295999999999999</v>
      </c>
      <c r="M3501">
        <v>17.19378545</v>
      </c>
      <c r="N3501">
        <v>22.486999999999998</v>
      </c>
      <c r="O3501">
        <v>16.65534602</v>
      </c>
      <c r="P3501">
        <v>13.298</v>
      </c>
      <c r="Q3501" s="86">
        <v>45821</v>
      </c>
      <c r="S3501">
        <v>0.09</v>
      </c>
      <c r="T3501">
        <v>0.01</v>
      </c>
      <c r="V3501" t="s">
        <v>8445</v>
      </c>
      <c r="W3501">
        <v>6</v>
      </c>
      <c r="X3501" s="86">
        <v>45357</v>
      </c>
      <c r="Y3501">
        <v>5</v>
      </c>
      <c r="Z3501" s="86">
        <v>45708</v>
      </c>
      <c r="AA3501">
        <v>3</v>
      </c>
      <c r="AB3501">
        <v>3</v>
      </c>
      <c r="AC3501" t="s">
        <v>156</v>
      </c>
    </row>
    <row r="3502" spans="1:29" x14ac:dyDescent="0.2">
      <c r="A3502" t="s">
        <v>8446</v>
      </c>
      <c r="B3502" t="s">
        <v>8447</v>
      </c>
      <c r="C3502" t="s">
        <v>8446</v>
      </c>
      <c r="D3502" t="s">
        <v>84</v>
      </c>
      <c r="G3502" t="s">
        <v>90</v>
      </c>
      <c r="J3502" t="s">
        <v>643</v>
      </c>
      <c r="N3502">
        <v>38.427</v>
      </c>
      <c r="O3502">
        <v>36.55043105</v>
      </c>
      <c r="P3502">
        <v>37.063000000000002</v>
      </c>
      <c r="Q3502" s="86">
        <v>44893</v>
      </c>
      <c r="S3502">
        <v>0.69</v>
      </c>
      <c r="V3502" t="s">
        <v>8448</v>
      </c>
      <c r="W3502">
        <v>7</v>
      </c>
      <c r="X3502" s="86">
        <v>45626</v>
      </c>
      <c r="Y3502">
        <v>6</v>
      </c>
      <c r="Z3502" s="86">
        <v>45777</v>
      </c>
      <c r="AB3502">
        <v>4</v>
      </c>
      <c r="AC3502" t="s">
        <v>127</v>
      </c>
    </row>
    <row r="3503" spans="1:29" x14ac:dyDescent="0.2">
      <c r="A3503" t="s">
        <v>8449</v>
      </c>
      <c r="B3503" t="s">
        <v>8450</v>
      </c>
      <c r="C3503" t="s">
        <v>8449</v>
      </c>
      <c r="D3503" t="s">
        <v>84</v>
      </c>
      <c r="E3503" t="s">
        <v>89</v>
      </c>
      <c r="F3503" t="s">
        <v>642</v>
      </c>
      <c r="G3503" t="s">
        <v>90</v>
      </c>
      <c r="I3503" t="s">
        <v>91</v>
      </c>
      <c r="J3503" t="s">
        <v>5571</v>
      </c>
      <c r="M3503">
        <v>6.2119412589999996</v>
      </c>
      <c r="N3503">
        <v>6.6630000000000003</v>
      </c>
      <c r="O3503">
        <v>5.8243421829999997</v>
      </c>
      <c r="P3503">
        <v>5.194</v>
      </c>
      <c r="Q3503" s="86">
        <v>45434</v>
      </c>
      <c r="R3503">
        <v>3</v>
      </c>
      <c r="S3503">
        <v>0.94</v>
      </c>
      <c r="T3503">
        <v>0.2</v>
      </c>
      <c r="V3503" t="s">
        <v>8451</v>
      </c>
      <c r="W3503">
        <v>3</v>
      </c>
      <c r="X3503" s="86">
        <v>44607</v>
      </c>
      <c r="AA3503">
        <v>2</v>
      </c>
      <c r="AB3503">
        <v>3</v>
      </c>
      <c r="AC3503" t="s">
        <v>156</v>
      </c>
    </row>
    <row r="3504" spans="1:29" x14ac:dyDescent="0.2">
      <c r="A3504" t="s">
        <v>8452</v>
      </c>
      <c r="B3504" t="s">
        <v>8453</v>
      </c>
      <c r="C3504" t="s">
        <v>8452</v>
      </c>
      <c r="D3504" t="s">
        <v>84</v>
      </c>
      <c r="E3504" t="s">
        <v>89</v>
      </c>
      <c r="F3504" t="s">
        <v>642</v>
      </c>
      <c r="G3504" t="s">
        <v>90</v>
      </c>
      <c r="I3504" t="s">
        <v>91</v>
      </c>
      <c r="J3504" t="s">
        <v>5571</v>
      </c>
      <c r="M3504">
        <v>7.4014296310000001</v>
      </c>
      <c r="N3504">
        <v>7.899</v>
      </c>
      <c r="O3504">
        <v>7.2477350830000002</v>
      </c>
      <c r="P3504">
        <v>7.274</v>
      </c>
      <c r="Q3504" s="86">
        <v>45434</v>
      </c>
      <c r="R3504">
        <v>3</v>
      </c>
      <c r="S3504">
        <v>1.0900000000000001</v>
      </c>
      <c r="T3504">
        <v>0.2</v>
      </c>
      <c r="V3504" t="s">
        <v>8454</v>
      </c>
      <c r="W3504">
        <v>4</v>
      </c>
      <c r="X3504" s="86">
        <v>44607</v>
      </c>
      <c r="AA3504">
        <v>2</v>
      </c>
      <c r="AB3504">
        <v>3</v>
      </c>
      <c r="AC3504" t="s">
        <v>156</v>
      </c>
    </row>
    <row r="3505" spans="1:29" x14ac:dyDescent="0.2">
      <c r="A3505" t="s">
        <v>8455</v>
      </c>
      <c r="B3505" t="s">
        <v>8456</v>
      </c>
      <c r="C3505" t="s">
        <v>8455</v>
      </c>
      <c r="D3505" t="s">
        <v>84</v>
      </c>
      <c r="E3505" t="s">
        <v>89</v>
      </c>
      <c r="F3505" t="s">
        <v>642</v>
      </c>
      <c r="G3505" t="s">
        <v>90</v>
      </c>
      <c r="I3505" t="s">
        <v>118</v>
      </c>
      <c r="J3505" t="s">
        <v>5571</v>
      </c>
      <c r="M3505">
        <v>7.4086003720000004</v>
      </c>
      <c r="N3505">
        <v>7.9029999999999996</v>
      </c>
      <c r="O3505">
        <v>7.2424578559999997</v>
      </c>
      <c r="P3505">
        <v>7.2160000000000002</v>
      </c>
      <c r="Q3505" s="86">
        <v>45434</v>
      </c>
      <c r="R3505">
        <v>3</v>
      </c>
      <c r="S3505">
        <v>1.17</v>
      </c>
      <c r="T3505">
        <v>0.2</v>
      </c>
      <c r="W3505">
        <v>4</v>
      </c>
      <c r="X3505" s="86">
        <v>44607</v>
      </c>
      <c r="AA3505">
        <v>3</v>
      </c>
      <c r="AB3505">
        <v>3</v>
      </c>
      <c r="AC3505" t="s">
        <v>156</v>
      </c>
    </row>
    <row r="3506" spans="1:29" x14ac:dyDescent="0.2">
      <c r="A3506" t="s">
        <v>8457</v>
      </c>
      <c r="B3506" t="s">
        <v>8458</v>
      </c>
      <c r="C3506" t="s">
        <v>8457</v>
      </c>
      <c r="D3506" t="s">
        <v>84</v>
      </c>
      <c r="E3506" t="s">
        <v>89</v>
      </c>
      <c r="F3506" t="s">
        <v>642</v>
      </c>
      <c r="G3506" t="s">
        <v>90</v>
      </c>
      <c r="I3506" t="s">
        <v>91</v>
      </c>
      <c r="J3506" t="s">
        <v>5571</v>
      </c>
      <c r="M3506">
        <v>9.6516751460000005</v>
      </c>
      <c r="N3506">
        <v>10.202</v>
      </c>
      <c r="O3506">
        <v>9.9007352789999992</v>
      </c>
      <c r="P3506">
        <v>11.045</v>
      </c>
      <c r="Q3506" s="86">
        <v>45434</v>
      </c>
      <c r="R3506">
        <v>5</v>
      </c>
      <c r="S3506">
        <v>1.08</v>
      </c>
      <c r="T3506">
        <v>0.2</v>
      </c>
      <c r="V3506" t="s">
        <v>8459</v>
      </c>
      <c r="W3506">
        <v>5</v>
      </c>
      <c r="X3506" s="86">
        <v>44607</v>
      </c>
      <c r="AA3506">
        <v>3</v>
      </c>
      <c r="AB3506">
        <v>3</v>
      </c>
      <c r="AC3506" t="s">
        <v>156</v>
      </c>
    </row>
    <row r="3507" spans="1:29" x14ac:dyDescent="0.2">
      <c r="A3507" t="s">
        <v>8460</v>
      </c>
      <c r="B3507" t="s">
        <v>8461</v>
      </c>
      <c r="C3507" t="s">
        <v>8460</v>
      </c>
      <c r="D3507" t="s">
        <v>84</v>
      </c>
      <c r="E3507" t="s">
        <v>89</v>
      </c>
      <c r="G3507" t="s">
        <v>90</v>
      </c>
      <c r="I3507" t="s">
        <v>118</v>
      </c>
      <c r="M3507">
        <v>9.6466830800000007</v>
      </c>
      <c r="N3507">
        <v>10.186</v>
      </c>
      <c r="O3507">
        <v>9.8672616479999995</v>
      </c>
      <c r="P3507">
        <v>10.938000000000001</v>
      </c>
      <c r="S3507">
        <v>1.43</v>
      </c>
      <c r="W3507">
        <v>5</v>
      </c>
      <c r="X3507" s="86">
        <v>44607</v>
      </c>
      <c r="AB3507">
        <v>3</v>
      </c>
      <c r="AC3507" t="s">
        <v>156</v>
      </c>
    </row>
    <row r="3508" spans="1:29" x14ac:dyDescent="0.2">
      <c r="A3508" t="s">
        <v>8462</v>
      </c>
      <c r="B3508" t="s">
        <v>8463</v>
      </c>
      <c r="C3508" t="s">
        <v>8462</v>
      </c>
      <c r="D3508" t="s">
        <v>84</v>
      </c>
      <c r="M3508">
        <v>2.8872398979999998</v>
      </c>
      <c r="N3508">
        <v>9.4149999999999991</v>
      </c>
      <c r="O3508">
        <v>2.8217967690000001</v>
      </c>
      <c r="P3508">
        <v>8.8670000000000009</v>
      </c>
      <c r="Q3508" s="86">
        <v>45434</v>
      </c>
      <c r="W3508">
        <v>3</v>
      </c>
      <c r="X3508" s="86">
        <v>45747</v>
      </c>
      <c r="Y3508">
        <v>2</v>
      </c>
      <c r="Z3508" s="86">
        <v>45747</v>
      </c>
      <c r="AB3508">
        <v>2</v>
      </c>
      <c r="AC3508" t="s">
        <v>153</v>
      </c>
    </row>
    <row r="3509" spans="1:29" x14ac:dyDescent="0.2">
      <c r="A3509" t="s">
        <v>8464</v>
      </c>
      <c r="B3509" t="s">
        <v>8465</v>
      </c>
      <c r="C3509" t="s">
        <v>8464</v>
      </c>
      <c r="D3509" t="s">
        <v>84</v>
      </c>
      <c r="E3509" t="s">
        <v>89</v>
      </c>
      <c r="F3509" t="s">
        <v>117</v>
      </c>
      <c r="G3509" t="s">
        <v>90</v>
      </c>
      <c r="I3509" t="s">
        <v>341</v>
      </c>
      <c r="J3509" t="s">
        <v>5571</v>
      </c>
      <c r="N3509">
        <v>16.963999999999999</v>
      </c>
      <c r="O3509">
        <v>11.95891999</v>
      </c>
      <c r="P3509">
        <v>9.2509999999999994</v>
      </c>
      <c r="Q3509" s="86">
        <v>45434</v>
      </c>
      <c r="V3509" t="s">
        <v>8466</v>
      </c>
      <c r="W3509">
        <v>6</v>
      </c>
      <c r="X3509" s="86">
        <v>45706</v>
      </c>
      <c r="Y3509">
        <v>4</v>
      </c>
      <c r="Z3509" s="86">
        <v>45657</v>
      </c>
      <c r="AA3509">
        <v>4</v>
      </c>
      <c r="AB3509">
        <v>3</v>
      </c>
      <c r="AC3509" t="s">
        <v>156</v>
      </c>
    </row>
    <row r="3510" spans="1:29" x14ac:dyDescent="0.2">
      <c r="A3510" t="s">
        <v>8467</v>
      </c>
      <c r="B3510" t="s">
        <v>8468</v>
      </c>
      <c r="C3510" t="s">
        <v>8467</v>
      </c>
      <c r="D3510" t="s">
        <v>84</v>
      </c>
      <c r="E3510" t="s">
        <v>89</v>
      </c>
      <c r="F3510" t="s">
        <v>642</v>
      </c>
      <c r="G3510" t="s">
        <v>348</v>
      </c>
      <c r="H3510" t="s">
        <v>8469</v>
      </c>
      <c r="I3510" t="s">
        <v>91</v>
      </c>
      <c r="Q3510" s="86">
        <v>45154</v>
      </c>
      <c r="V3510" t="s">
        <v>8470</v>
      </c>
      <c r="AA3510">
        <v>3</v>
      </c>
      <c r="AB3510">
        <v>5</v>
      </c>
      <c r="AC3510" t="s">
        <v>86</v>
      </c>
    </row>
    <row r="3511" spans="1:29" x14ac:dyDescent="0.2">
      <c r="A3511" t="s">
        <v>8471</v>
      </c>
      <c r="B3511" t="s">
        <v>8472</v>
      </c>
      <c r="C3511" t="s">
        <v>8471</v>
      </c>
      <c r="D3511" t="s">
        <v>84</v>
      </c>
      <c r="E3511" t="s">
        <v>116</v>
      </c>
      <c r="F3511" t="s">
        <v>117</v>
      </c>
      <c r="G3511" t="s">
        <v>90</v>
      </c>
      <c r="I3511" t="s">
        <v>91</v>
      </c>
      <c r="J3511" t="s">
        <v>5571</v>
      </c>
      <c r="K3511" t="s">
        <v>172</v>
      </c>
      <c r="M3511">
        <v>30.72230901</v>
      </c>
      <c r="N3511">
        <v>32.369</v>
      </c>
      <c r="O3511">
        <v>23.692067139999999</v>
      </c>
      <c r="P3511">
        <v>19.576000000000001</v>
      </c>
      <c r="Q3511" s="86">
        <v>45154</v>
      </c>
      <c r="S3511">
        <v>0.35</v>
      </c>
      <c r="T3511">
        <v>0.35</v>
      </c>
      <c r="V3511" t="s">
        <v>8473</v>
      </c>
      <c r="W3511">
        <v>7</v>
      </c>
      <c r="X3511" s="86">
        <v>45694</v>
      </c>
      <c r="Y3511">
        <v>6</v>
      </c>
      <c r="Z3511" s="86">
        <v>45657</v>
      </c>
      <c r="AA3511">
        <v>4</v>
      </c>
      <c r="AB3511">
        <v>4</v>
      </c>
      <c r="AC3511" t="s">
        <v>127</v>
      </c>
    </row>
    <row r="3512" spans="1:29" x14ac:dyDescent="0.2">
      <c r="A3512" t="s">
        <v>8474</v>
      </c>
      <c r="B3512" t="s">
        <v>8475</v>
      </c>
      <c r="C3512" t="s">
        <v>8474</v>
      </c>
      <c r="D3512" t="s">
        <v>84</v>
      </c>
      <c r="E3512" t="s">
        <v>89</v>
      </c>
      <c r="G3512" t="s">
        <v>90</v>
      </c>
      <c r="I3512" t="s">
        <v>91</v>
      </c>
      <c r="M3512">
        <v>4.4210735239999996</v>
      </c>
      <c r="N3512">
        <v>4.1289999999999996</v>
      </c>
      <c r="O3512">
        <v>3.136837731</v>
      </c>
      <c r="P3512">
        <v>3.3660000000000001</v>
      </c>
      <c r="S3512">
        <v>1</v>
      </c>
      <c r="W3512">
        <v>4</v>
      </c>
      <c r="X3512" s="86">
        <v>45707</v>
      </c>
      <c r="Y3512">
        <v>3</v>
      </c>
      <c r="Z3512" s="86">
        <v>44926</v>
      </c>
      <c r="AB3512">
        <v>3</v>
      </c>
      <c r="AC3512" t="s">
        <v>156</v>
      </c>
    </row>
    <row r="3513" spans="1:29" x14ac:dyDescent="0.2">
      <c r="A3513" t="s">
        <v>8476</v>
      </c>
      <c r="B3513" t="s">
        <v>8477</v>
      </c>
      <c r="C3513" t="s">
        <v>8476</v>
      </c>
      <c r="D3513" t="s">
        <v>84</v>
      </c>
      <c r="M3513">
        <v>13.604671189999999</v>
      </c>
      <c r="N3513">
        <v>14.907999999999999</v>
      </c>
      <c r="O3513">
        <v>14.34033786</v>
      </c>
      <c r="P3513">
        <v>12.984999999999999</v>
      </c>
      <c r="Q3513" s="86">
        <v>45434</v>
      </c>
      <c r="W3513">
        <v>6</v>
      </c>
      <c r="X3513" s="86">
        <v>45775</v>
      </c>
      <c r="Y3513">
        <v>4</v>
      </c>
      <c r="Z3513" s="86">
        <v>45775</v>
      </c>
      <c r="AB3513">
        <v>3</v>
      </c>
      <c r="AC3513" t="s">
        <v>156</v>
      </c>
    </row>
    <row r="3514" spans="1:29" x14ac:dyDescent="0.2">
      <c r="A3514" t="s">
        <v>17566</v>
      </c>
      <c r="B3514" t="s">
        <v>17567</v>
      </c>
      <c r="C3514" t="s">
        <v>17566</v>
      </c>
      <c r="D3514" t="s">
        <v>84</v>
      </c>
      <c r="E3514" t="s">
        <v>89</v>
      </c>
      <c r="G3514" t="s">
        <v>90</v>
      </c>
      <c r="I3514" t="s">
        <v>91</v>
      </c>
      <c r="M3514">
        <v>12.530030679999999</v>
      </c>
      <c r="N3514">
        <v>17.463000000000001</v>
      </c>
      <c r="O3514">
        <v>10.9337687</v>
      </c>
      <c r="P3514">
        <v>13.877000000000001</v>
      </c>
      <c r="S3514">
        <v>1.99</v>
      </c>
      <c r="W3514">
        <v>5</v>
      </c>
      <c r="X3514" s="86">
        <v>45706</v>
      </c>
      <c r="Y3514">
        <v>4</v>
      </c>
      <c r="Z3514" s="86">
        <v>45000</v>
      </c>
      <c r="AB3514">
        <v>3</v>
      </c>
      <c r="AC3514" t="s">
        <v>156</v>
      </c>
    </row>
    <row r="3515" spans="1:29" x14ac:dyDescent="0.2">
      <c r="A3515" t="s">
        <v>8478</v>
      </c>
      <c r="B3515" t="s">
        <v>8479</v>
      </c>
      <c r="C3515" t="s">
        <v>8478</v>
      </c>
      <c r="D3515" t="s">
        <v>84</v>
      </c>
      <c r="E3515" t="s">
        <v>89</v>
      </c>
      <c r="F3515" t="s">
        <v>642</v>
      </c>
      <c r="G3515" t="s">
        <v>90</v>
      </c>
      <c r="I3515" t="s">
        <v>91</v>
      </c>
      <c r="J3515" t="s">
        <v>5571</v>
      </c>
      <c r="K3515" t="s">
        <v>7764</v>
      </c>
      <c r="M3515">
        <v>7.5169506960000003</v>
      </c>
      <c r="N3515">
        <v>7.6150000000000002</v>
      </c>
      <c r="O3515">
        <v>4.2065564650000002</v>
      </c>
      <c r="P3515">
        <v>4.5270000000000001</v>
      </c>
      <c r="Q3515" s="86">
        <v>45434</v>
      </c>
      <c r="S3515">
        <v>1.05</v>
      </c>
      <c r="V3515" t="s">
        <v>8480</v>
      </c>
      <c r="W3515">
        <v>3</v>
      </c>
      <c r="X3515" s="86">
        <v>45688</v>
      </c>
      <c r="AA3515">
        <v>2</v>
      </c>
      <c r="AB3515">
        <v>3</v>
      </c>
      <c r="AC3515" t="s">
        <v>156</v>
      </c>
    </row>
    <row r="3516" spans="1:29" x14ac:dyDescent="0.2">
      <c r="A3516" t="s">
        <v>8481</v>
      </c>
      <c r="B3516" t="s">
        <v>8482</v>
      </c>
      <c r="C3516" t="s">
        <v>8481</v>
      </c>
      <c r="D3516" t="s">
        <v>84</v>
      </c>
      <c r="E3516" t="s">
        <v>89</v>
      </c>
      <c r="G3516" t="s">
        <v>90</v>
      </c>
      <c r="M3516">
        <v>10.064083699999999</v>
      </c>
      <c r="N3516">
        <v>10.079000000000001</v>
      </c>
      <c r="O3516">
        <v>6.4768622379999998</v>
      </c>
      <c r="P3516">
        <v>7.3140000000000001</v>
      </c>
      <c r="Q3516" s="86">
        <v>45434</v>
      </c>
      <c r="W3516">
        <v>4</v>
      </c>
      <c r="X3516" s="86">
        <v>45688</v>
      </c>
      <c r="Y3516">
        <v>3</v>
      </c>
      <c r="Z3516" s="86">
        <v>45138</v>
      </c>
      <c r="AB3516">
        <v>3</v>
      </c>
      <c r="AC3516" t="s">
        <v>156</v>
      </c>
    </row>
    <row r="3517" spans="1:29" x14ac:dyDescent="0.2">
      <c r="A3517" t="s">
        <v>8483</v>
      </c>
      <c r="B3517" t="s">
        <v>8484</v>
      </c>
      <c r="C3517" t="s">
        <v>8483</v>
      </c>
      <c r="D3517" t="s">
        <v>84</v>
      </c>
      <c r="E3517" t="s">
        <v>89</v>
      </c>
      <c r="F3517" t="s">
        <v>642</v>
      </c>
      <c r="G3517" t="s">
        <v>90</v>
      </c>
      <c r="I3517" t="s">
        <v>91</v>
      </c>
      <c r="J3517" t="s">
        <v>5571</v>
      </c>
      <c r="K3517" t="s">
        <v>7764</v>
      </c>
      <c r="M3517">
        <v>10.05589106</v>
      </c>
      <c r="N3517">
        <v>10.079000000000001</v>
      </c>
      <c r="O3517">
        <v>6.4743528069999998</v>
      </c>
      <c r="P3517">
        <v>7.3010000000000002</v>
      </c>
      <c r="Q3517" s="86">
        <v>45434</v>
      </c>
      <c r="S3517">
        <v>0.86</v>
      </c>
      <c r="V3517" t="s">
        <v>8485</v>
      </c>
      <c r="W3517">
        <v>4</v>
      </c>
      <c r="X3517" s="86">
        <v>45688</v>
      </c>
      <c r="AA3517">
        <v>3</v>
      </c>
      <c r="AB3517">
        <v>3</v>
      </c>
      <c r="AC3517" t="s">
        <v>156</v>
      </c>
    </row>
    <row r="3518" spans="1:29" x14ac:dyDescent="0.2">
      <c r="A3518" t="s">
        <v>8486</v>
      </c>
      <c r="B3518" t="s">
        <v>8487</v>
      </c>
      <c r="C3518" t="s">
        <v>8486</v>
      </c>
      <c r="D3518" t="s">
        <v>84</v>
      </c>
      <c r="E3518" t="s">
        <v>89</v>
      </c>
      <c r="G3518" t="s">
        <v>90</v>
      </c>
      <c r="I3518" t="s">
        <v>91</v>
      </c>
      <c r="J3518" t="s">
        <v>5571</v>
      </c>
      <c r="M3518">
        <v>12.49093467</v>
      </c>
      <c r="N3518">
        <v>12.337</v>
      </c>
      <c r="O3518">
        <v>8.3903098230000008</v>
      </c>
      <c r="P3518">
        <v>9.7330000000000005</v>
      </c>
      <c r="Q3518" s="86">
        <v>45434</v>
      </c>
      <c r="S3518">
        <v>0.98</v>
      </c>
      <c r="V3518" t="s">
        <v>8488</v>
      </c>
      <c r="W3518">
        <v>4</v>
      </c>
      <c r="X3518" s="86">
        <v>45688</v>
      </c>
      <c r="AA3518">
        <v>3</v>
      </c>
      <c r="AB3518">
        <v>3</v>
      </c>
      <c r="AC3518" t="s">
        <v>156</v>
      </c>
    </row>
    <row r="3519" spans="1:29" x14ac:dyDescent="0.2">
      <c r="A3519" t="s">
        <v>16681</v>
      </c>
      <c r="B3519" t="s">
        <v>16682</v>
      </c>
      <c r="C3519" t="s">
        <v>16681</v>
      </c>
      <c r="D3519" t="s">
        <v>84</v>
      </c>
      <c r="E3519" t="s">
        <v>116</v>
      </c>
      <c r="G3519" t="s">
        <v>90</v>
      </c>
      <c r="M3519">
        <v>13.003050310000001</v>
      </c>
      <c r="N3519">
        <v>14.085000000000001</v>
      </c>
      <c r="O3519">
        <v>11.753284450000001</v>
      </c>
      <c r="P3519">
        <v>9.4619999999999997</v>
      </c>
      <c r="S3519">
        <v>0.15</v>
      </c>
      <c r="W3519">
        <v>6</v>
      </c>
      <c r="X3519" s="86">
        <v>45748</v>
      </c>
      <c r="Y3519">
        <v>4</v>
      </c>
      <c r="Z3519" s="86">
        <v>45747</v>
      </c>
      <c r="AB3519">
        <v>3</v>
      </c>
      <c r="AC3519" t="s">
        <v>156</v>
      </c>
    </row>
    <row r="3520" spans="1:29" x14ac:dyDescent="0.2">
      <c r="A3520" t="s">
        <v>8489</v>
      </c>
      <c r="B3520" t="s">
        <v>8490</v>
      </c>
      <c r="C3520" t="s">
        <v>8489</v>
      </c>
      <c r="D3520" t="s">
        <v>84</v>
      </c>
      <c r="F3520" t="s">
        <v>117</v>
      </c>
      <c r="G3520" t="s">
        <v>90</v>
      </c>
      <c r="J3520" t="s">
        <v>643</v>
      </c>
      <c r="K3520" t="s">
        <v>688</v>
      </c>
      <c r="M3520">
        <v>7.9460908789999998</v>
      </c>
      <c r="N3520">
        <v>8.0890000000000004</v>
      </c>
      <c r="O3520">
        <v>5.2478034429999996</v>
      </c>
      <c r="P3520">
        <v>4.0430000000000001</v>
      </c>
      <c r="Q3520" s="86">
        <v>45434</v>
      </c>
      <c r="S3520">
        <v>0.2</v>
      </c>
      <c r="V3520" t="s">
        <v>8491</v>
      </c>
      <c r="W3520">
        <v>4</v>
      </c>
      <c r="X3520" s="86">
        <v>45747</v>
      </c>
      <c r="Y3520">
        <v>3</v>
      </c>
      <c r="Z3520" s="86">
        <v>45747</v>
      </c>
      <c r="AB3520">
        <v>3</v>
      </c>
      <c r="AC3520" t="s">
        <v>156</v>
      </c>
    </row>
    <row r="3521" spans="1:29" x14ac:dyDescent="0.2">
      <c r="A3521" t="s">
        <v>16419</v>
      </c>
      <c r="B3521" t="s">
        <v>16420</v>
      </c>
      <c r="C3521" t="s">
        <v>16419</v>
      </c>
      <c r="D3521" t="s">
        <v>84</v>
      </c>
      <c r="E3521" t="s">
        <v>116</v>
      </c>
      <c r="G3521" t="s">
        <v>90</v>
      </c>
      <c r="H3521" t="s">
        <v>16039</v>
      </c>
      <c r="M3521">
        <v>37.625986959999999</v>
      </c>
      <c r="N3521">
        <v>38.302</v>
      </c>
      <c r="O3521">
        <v>36.163661689999998</v>
      </c>
      <c r="P3521">
        <v>30.591999999999999</v>
      </c>
      <c r="S3521">
        <v>0.55000000000000004</v>
      </c>
      <c r="W3521">
        <v>7</v>
      </c>
      <c r="X3521" s="86">
        <v>45694</v>
      </c>
      <c r="Y3521">
        <v>6</v>
      </c>
      <c r="Z3521" s="86">
        <v>45657</v>
      </c>
      <c r="AB3521">
        <v>4</v>
      </c>
      <c r="AC3521" t="s">
        <v>127</v>
      </c>
    </row>
    <row r="3522" spans="1:29" x14ac:dyDescent="0.2">
      <c r="A3522" t="s">
        <v>8492</v>
      </c>
      <c r="B3522" t="s">
        <v>8493</v>
      </c>
      <c r="C3522" t="s">
        <v>8492</v>
      </c>
      <c r="D3522" t="s">
        <v>84</v>
      </c>
      <c r="E3522" t="s">
        <v>116</v>
      </c>
      <c r="G3522" t="s">
        <v>294</v>
      </c>
      <c r="H3522" t="s">
        <v>8494</v>
      </c>
      <c r="N3522">
        <v>87.841999999999999</v>
      </c>
      <c r="O3522">
        <v>75.367278249999998</v>
      </c>
      <c r="P3522">
        <v>71.290999999999997</v>
      </c>
      <c r="W3522">
        <v>7</v>
      </c>
      <c r="X3522" s="86">
        <v>45694</v>
      </c>
      <c r="Y3522">
        <v>6</v>
      </c>
      <c r="Z3522" s="86">
        <v>45657</v>
      </c>
      <c r="AB3522">
        <v>4</v>
      </c>
      <c r="AC3522" t="s">
        <v>127</v>
      </c>
    </row>
    <row r="3523" spans="1:29" x14ac:dyDescent="0.2">
      <c r="A3523" t="s">
        <v>8495</v>
      </c>
      <c r="B3523" t="s">
        <v>8496</v>
      </c>
      <c r="C3523" t="s">
        <v>8495</v>
      </c>
      <c r="D3523" t="s">
        <v>84</v>
      </c>
      <c r="E3523" t="s">
        <v>89</v>
      </c>
      <c r="G3523" t="s">
        <v>90</v>
      </c>
      <c r="I3523" t="s">
        <v>118</v>
      </c>
      <c r="L3523">
        <v>29.821000000000002</v>
      </c>
      <c r="M3523">
        <v>30.463780079999999</v>
      </c>
      <c r="N3523">
        <v>29.96</v>
      </c>
      <c r="O3523">
        <v>27.335311390000001</v>
      </c>
      <c r="P3523">
        <v>26.619</v>
      </c>
      <c r="Q3523" s="86">
        <v>45821</v>
      </c>
      <c r="S3523">
        <v>1.87</v>
      </c>
      <c r="W3523">
        <v>7</v>
      </c>
      <c r="X3523" s="86">
        <v>45728</v>
      </c>
      <c r="Y3523">
        <v>5</v>
      </c>
      <c r="Z3523" s="86">
        <v>45728</v>
      </c>
      <c r="AB3523">
        <v>3</v>
      </c>
      <c r="AC3523" t="s">
        <v>156</v>
      </c>
    </row>
    <row r="3524" spans="1:29" x14ac:dyDescent="0.2">
      <c r="A3524" t="s">
        <v>8497</v>
      </c>
      <c r="B3524" t="s">
        <v>8498</v>
      </c>
      <c r="C3524" t="s">
        <v>8497</v>
      </c>
      <c r="D3524" t="s">
        <v>84</v>
      </c>
      <c r="E3524" t="s">
        <v>116</v>
      </c>
      <c r="G3524" t="s">
        <v>90</v>
      </c>
      <c r="N3524">
        <v>28.632000000000001</v>
      </c>
      <c r="O3524">
        <v>23.547133290000001</v>
      </c>
      <c r="P3524">
        <v>20.274000000000001</v>
      </c>
      <c r="S3524">
        <v>0.69</v>
      </c>
      <c r="W3524">
        <v>7</v>
      </c>
      <c r="X3524" s="86">
        <v>45707</v>
      </c>
      <c r="Y3524">
        <v>6</v>
      </c>
      <c r="Z3524" s="86">
        <v>45657</v>
      </c>
      <c r="AB3524">
        <v>4</v>
      </c>
      <c r="AC3524" t="s">
        <v>127</v>
      </c>
    </row>
    <row r="3525" spans="1:29" x14ac:dyDescent="0.2">
      <c r="A3525" t="s">
        <v>8499</v>
      </c>
      <c r="B3525" t="s">
        <v>8500</v>
      </c>
      <c r="C3525" t="s">
        <v>8499</v>
      </c>
      <c r="D3525" t="s">
        <v>84</v>
      </c>
      <c r="E3525" t="s">
        <v>116</v>
      </c>
      <c r="G3525" t="s">
        <v>90</v>
      </c>
      <c r="I3525" t="s">
        <v>91</v>
      </c>
      <c r="N3525">
        <v>17.047000000000001</v>
      </c>
      <c r="O3525">
        <v>13.089289859999999</v>
      </c>
      <c r="P3525">
        <v>10.019</v>
      </c>
      <c r="W3525">
        <v>6</v>
      </c>
      <c r="X3525" s="86">
        <v>45716</v>
      </c>
      <c r="Y3525">
        <v>4</v>
      </c>
      <c r="Z3525" s="86">
        <v>45747</v>
      </c>
      <c r="AB3525">
        <v>3</v>
      </c>
      <c r="AC3525" t="s">
        <v>156</v>
      </c>
    </row>
    <row r="3526" spans="1:29" x14ac:dyDescent="0.2">
      <c r="A3526" t="s">
        <v>8501</v>
      </c>
      <c r="B3526" t="s">
        <v>8502</v>
      </c>
      <c r="C3526" t="s">
        <v>8501</v>
      </c>
      <c r="D3526" t="s">
        <v>84</v>
      </c>
      <c r="E3526" t="s">
        <v>89</v>
      </c>
      <c r="F3526" t="s">
        <v>642</v>
      </c>
      <c r="G3526" t="s">
        <v>90</v>
      </c>
      <c r="I3526" t="s">
        <v>91</v>
      </c>
      <c r="J3526" t="s">
        <v>5571</v>
      </c>
      <c r="K3526" t="s">
        <v>8167</v>
      </c>
      <c r="M3526">
        <v>13.477665269999999</v>
      </c>
      <c r="N3526">
        <v>14.826000000000001</v>
      </c>
      <c r="O3526">
        <v>12.196100080000001</v>
      </c>
      <c r="P3526">
        <v>12.398999999999999</v>
      </c>
      <c r="Q3526" s="86">
        <v>45434</v>
      </c>
      <c r="S3526">
        <v>1.5</v>
      </c>
      <c r="V3526" t="s">
        <v>8503</v>
      </c>
      <c r="W3526">
        <v>5</v>
      </c>
      <c r="X3526" s="86">
        <v>45623</v>
      </c>
      <c r="Y3526">
        <v>5</v>
      </c>
      <c r="Z3526" s="86">
        <v>45107</v>
      </c>
      <c r="AA3526">
        <v>3</v>
      </c>
      <c r="AB3526">
        <v>3</v>
      </c>
      <c r="AC3526" t="s">
        <v>156</v>
      </c>
    </row>
    <row r="3527" spans="1:29" x14ac:dyDescent="0.2">
      <c r="A3527" t="s">
        <v>8504</v>
      </c>
      <c r="B3527" t="s">
        <v>8505</v>
      </c>
      <c r="C3527" t="s">
        <v>8504</v>
      </c>
      <c r="D3527" t="s">
        <v>84</v>
      </c>
      <c r="E3527" t="s">
        <v>89</v>
      </c>
      <c r="F3527" t="s">
        <v>642</v>
      </c>
      <c r="G3527" t="s">
        <v>90</v>
      </c>
      <c r="I3527" t="s">
        <v>91</v>
      </c>
      <c r="J3527" t="s">
        <v>5571</v>
      </c>
      <c r="K3527" t="s">
        <v>8167</v>
      </c>
      <c r="M3527">
        <v>13.48927185</v>
      </c>
      <c r="N3527">
        <v>14.851000000000001</v>
      </c>
      <c r="O3527">
        <v>12.256942349999999</v>
      </c>
      <c r="P3527">
        <v>12.54</v>
      </c>
      <c r="Q3527" s="86">
        <v>45434</v>
      </c>
      <c r="S3527">
        <v>2</v>
      </c>
      <c r="V3527" t="s">
        <v>8506</v>
      </c>
      <c r="W3527">
        <v>5</v>
      </c>
      <c r="X3527" s="86">
        <v>45623</v>
      </c>
      <c r="Y3527">
        <v>5</v>
      </c>
      <c r="Z3527" s="86">
        <v>45107</v>
      </c>
      <c r="AA3527">
        <v>3</v>
      </c>
      <c r="AB3527">
        <v>3</v>
      </c>
      <c r="AC3527" t="s">
        <v>156</v>
      </c>
    </row>
    <row r="3528" spans="1:29" x14ac:dyDescent="0.2">
      <c r="A3528" t="s">
        <v>16766</v>
      </c>
      <c r="B3528" t="s">
        <v>16767</v>
      </c>
      <c r="C3528" t="s">
        <v>16766</v>
      </c>
      <c r="D3528" t="s">
        <v>84</v>
      </c>
      <c r="E3528" t="s">
        <v>116</v>
      </c>
      <c r="G3528" t="s">
        <v>90</v>
      </c>
      <c r="S3528">
        <v>0.5</v>
      </c>
      <c r="Y3528">
        <v>5</v>
      </c>
      <c r="Z3528" s="86">
        <v>45791</v>
      </c>
      <c r="AB3528">
        <v>3</v>
      </c>
      <c r="AC3528" t="s">
        <v>156</v>
      </c>
    </row>
    <row r="3529" spans="1:29" x14ac:dyDescent="0.2">
      <c r="A3529" t="s">
        <v>8507</v>
      </c>
      <c r="B3529" t="s">
        <v>8508</v>
      </c>
      <c r="C3529" t="s">
        <v>8507</v>
      </c>
      <c r="D3529" t="s">
        <v>84</v>
      </c>
      <c r="E3529" t="s">
        <v>89</v>
      </c>
      <c r="F3529" t="s">
        <v>642</v>
      </c>
      <c r="G3529" t="s">
        <v>5307</v>
      </c>
      <c r="I3529" t="s">
        <v>91</v>
      </c>
      <c r="J3529" t="s">
        <v>5571</v>
      </c>
      <c r="L3529">
        <v>10.884</v>
      </c>
      <c r="M3529">
        <v>9.6298772410000009</v>
      </c>
      <c r="N3529">
        <v>7.7329999999999997</v>
      </c>
      <c r="O3529">
        <v>5.9071711489999998</v>
      </c>
      <c r="P3529">
        <v>6.2220000000000004</v>
      </c>
      <c r="Q3529" s="86">
        <v>45821</v>
      </c>
      <c r="S3529">
        <v>2.77</v>
      </c>
      <c r="V3529" t="s">
        <v>8509</v>
      </c>
      <c r="W3529">
        <v>5</v>
      </c>
      <c r="X3529" s="86">
        <v>45342</v>
      </c>
      <c r="AA3529">
        <v>3</v>
      </c>
      <c r="AB3529">
        <v>3</v>
      </c>
      <c r="AC3529" t="s">
        <v>156</v>
      </c>
    </row>
    <row r="3530" spans="1:29" x14ac:dyDescent="0.2">
      <c r="A3530" t="s">
        <v>8510</v>
      </c>
      <c r="B3530" t="s">
        <v>8511</v>
      </c>
      <c r="C3530" t="s">
        <v>8510</v>
      </c>
      <c r="D3530" t="s">
        <v>84</v>
      </c>
      <c r="E3530" t="s">
        <v>89</v>
      </c>
      <c r="G3530" t="s">
        <v>90</v>
      </c>
      <c r="I3530" t="s">
        <v>91</v>
      </c>
      <c r="J3530" t="s">
        <v>5571</v>
      </c>
      <c r="N3530">
        <v>4.1029999999999998</v>
      </c>
      <c r="O3530">
        <v>2.7687814799999999</v>
      </c>
      <c r="P3530">
        <v>1.1859999999999999</v>
      </c>
      <c r="Q3530" s="86">
        <v>45434</v>
      </c>
      <c r="S3530">
        <v>2</v>
      </c>
      <c r="T3530">
        <v>0.65</v>
      </c>
      <c r="V3530" t="s">
        <v>8512</v>
      </c>
      <c r="W3530">
        <v>4</v>
      </c>
      <c r="X3530" s="86">
        <v>45473</v>
      </c>
      <c r="Y3530">
        <v>3</v>
      </c>
      <c r="Z3530" s="86">
        <v>45107</v>
      </c>
      <c r="AA3530">
        <v>2</v>
      </c>
      <c r="AB3530">
        <v>3</v>
      </c>
      <c r="AC3530" t="s">
        <v>156</v>
      </c>
    </row>
    <row r="3531" spans="1:29" x14ac:dyDescent="0.2">
      <c r="A3531" t="s">
        <v>8513</v>
      </c>
      <c r="B3531" t="s">
        <v>8514</v>
      </c>
      <c r="C3531" t="s">
        <v>8513</v>
      </c>
      <c r="D3531" t="s">
        <v>84</v>
      </c>
      <c r="E3531" t="s">
        <v>89</v>
      </c>
      <c r="F3531" t="s">
        <v>642</v>
      </c>
      <c r="G3531" t="s">
        <v>90</v>
      </c>
      <c r="I3531" t="s">
        <v>91</v>
      </c>
      <c r="J3531" t="s">
        <v>5571</v>
      </c>
      <c r="K3531" t="s">
        <v>8515</v>
      </c>
      <c r="N3531">
        <v>4.101</v>
      </c>
      <c r="O3531">
        <v>2.7632191650000002</v>
      </c>
      <c r="P3531">
        <v>1.1850000000000001</v>
      </c>
      <c r="Q3531" s="86">
        <v>45434</v>
      </c>
      <c r="S3531">
        <v>2</v>
      </c>
      <c r="V3531" t="s">
        <v>8516</v>
      </c>
      <c r="W3531">
        <v>4</v>
      </c>
      <c r="X3531" s="86">
        <v>45473</v>
      </c>
      <c r="Y3531">
        <v>3</v>
      </c>
      <c r="Z3531" s="86">
        <v>45107</v>
      </c>
      <c r="AA3531">
        <v>2</v>
      </c>
      <c r="AB3531">
        <v>3</v>
      </c>
      <c r="AC3531" t="s">
        <v>156</v>
      </c>
    </row>
    <row r="3532" spans="1:29" x14ac:dyDescent="0.2">
      <c r="A3532" t="s">
        <v>8517</v>
      </c>
      <c r="B3532" t="s">
        <v>8518</v>
      </c>
      <c r="C3532" t="s">
        <v>8517</v>
      </c>
      <c r="D3532" t="s">
        <v>84</v>
      </c>
      <c r="E3532" t="s">
        <v>89</v>
      </c>
      <c r="F3532" t="s">
        <v>642</v>
      </c>
      <c r="G3532" t="s">
        <v>90</v>
      </c>
      <c r="I3532" t="s">
        <v>118</v>
      </c>
      <c r="J3532" t="s">
        <v>5571</v>
      </c>
      <c r="K3532" t="s">
        <v>8515</v>
      </c>
      <c r="N3532">
        <v>4.1319999999999997</v>
      </c>
      <c r="O3532">
        <v>2.7840336670000001</v>
      </c>
      <c r="P3532">
        <v>1.2190000000000001</v>
      </c>
      <c r="Q3532" s="86">
        <v>45434</v>
      </c>
      <c r="S3532">
        <v>2</v>
      </c>
      <c r="V3532" t="s">
        <v>8519</v>
      </c>
      <c r="W3532">
        <v>4</v>
      </c>
      <c r="X3532" s="86">
        <v>45473</v>
      </c>
      <c r="Y3532">
        <v>4</v>
      </c>
      <c r="Z3532" s="86">
        <v>45107</v>
      </c>
      <c r="AA3532">
        <v>2</v>
      </c>
      <c r="AB3532">
        <v>3</v>
      </c>
      <c r="AC3532" t="s">
        <v>156</v>
      </c>
    </row>
    <row r="3533" spans="1:29" x14ac:dyDescent="0.2">
      <c r="A3533" t="s">
        <v>8520</v>
      </c>
      <c r="B3533" t="s">
        <v>8521</v>
      </c>
      <c r="C3533" t="s">
        <v>8520</v>
      </c>
      <c r="D3533" t="s">
        <v>84</v>
      </c>
      <c r="E3533" t="s">
        <v>116</v>
      </c>
      <c r="F3533" t="s">
        <v>117</v>
      </c>
      <c r="G3533" t="s">
        <v>90</v>
      </c>
      <c r="I3533" t="s">
        <v>91</v>
      </c>
      <c r="J3533" t="s">
        <v>5571</v>
      </c>
      <c r="K3533" t="s">
        <v>706</v>
      </c>
      <c r="L3533">
        <v>13.279</v>
      </c>
      <c r="M3533">
        <v>12.52352234</v>
      </c>
      <c r="N3533">
        <v>13.670999999999999</v>
      </c>
      <c r="O3533">
        <v>10.960342389999999</v>
      </c>
      <c r="P3533">
        <v>10.766999999999999</v>
      </c>
      <c r="Q3533" s="86">
        <v>45821</v>
      </c>
      <c r="S3533">
        <v>0.23</v>
      </c>
      <c r="T3533">
        <v>0.23</v>
      </c>
      <c r="V3533" t="s">
        <v>8522</v>
      </c>
      <c r="W3533">
        <v>6</v>
      </c>
      <c r="X3533" s="86">
        <v>45797</v>
      </c>
      <c r="Y3533">
        <v>4</v>
      </c>
      <c r="Z3533" s="86">
        <v>45783</v>
      </c>
      <c r="AA3533">
        <v>3</v>
      </c>
      <c r="AB3533">
        <v>3</v>
      </c>
      <c r="AC3533" t="s">
        <v>156</v>
      </c>
    </row>
    <row r="3534" spans="1:29" x14ac:dyDescent="0.2">
      <c r="A3534" t="s">
        <v>17163</v>
      </c>
      <c r="B3534" t="s">
        <v>17164</v>
      </c>
      <c r="C3534" t="s">
        <v>17163</v>
      </c>
      <c r="D3534" t="s">
        <v>84</v>
      </c>
      <c r="E3534" t="s">
        <v>116</v>
      </c>
      <c r="G3534" t="s">
        <v>90</v>
      </c>
      <c r="H3534" t="s">
        <v>225</v>
      </c>
      <c r="S3534">
        <v>0.25</v>
      </c>
      <c r="Y3534">
        <v>3</v>
      </c>
      <c r="Z3534" s="86">
        <v>45688</v>
      </c>
      <c r="AB3534">
        <v>3</v>
      </c>
      <c r="AC3534" t="s">
        <v>156</v>
      </c>
    </row>
    <row r="3535" spans="1:29" x14ac:dyDescent="0.2">
      <c r="A3535" t="s">
        <v>8523</v>
      </c>
      <c r="B3535" t="s">
        <v>8524</v>
      </c>
      <c r="C3535" t="s">
        <v>8523</v>
      </c>
      <c r="D3535" t="s">
        <v>84</v>
      </c>
      <c r="E3535" t="s">
        <v>116</v>
      </c>
      <c r="G3535" t="s">
        <v>90</v>
      </c>
      <c r="I3535" t="s">
        <v>341</v>
      </c>
      <c r="J3535" t="s">
        <v>5571</v>
      </c>
      <c r="K3535" t="s">
        <v>199</v>
      </c>
      <c r="M3535">
        <v>8.0120431009999997</v>
      </c>
      <c r="N3535">
        <v>8.8089999999999993</v>
      </c>
      <c r="O3535">
        <v>6.3881689960000001</v>
      </c>
      <c r="P3535">
        <v>6.5129999999999999</v>
      </c>
      <c r="Q3535" s="86">
        <v>45154</v>
      </c>
      <c r="S3535">
        <v>0.25</v>
      </c>
      <c r="T3535">
        <v>0.25</v>
      </c>
      <c r="V3535" t="s">
        <v>8525</v>
      </c>
      <c r="W3535">
        <v>4</v>
      </c>
      <c r="X3535" s="86">
        <v>45688</v>
      </c>
      <c r="Y3535">
        <v>3</v>
      </c>
      <c r="Z3535" s="86">
        <v>45688</v>
      </c>
      <c r="AA3535">
        <v>2</v>
      </c>
      <c r="AB3535">
        <v>3</v>
      </c>
      <c r="AC3535" t="s">
        <v>156</v>
      </c>
    </row>
    <row r="3536" spans="1:29" x14ac:dyDescent="0.2">
      <c r="A3536" t="s">
        <v>8526</v>
      </c>
      <c r="B3536" t="s">
        <v>8527</v>
      </c>
      <c r="C3536" t="s">
        <v>8526</v>
      </c>
      <c r="D3536" t="s">
        <v>84</v>
      </c>
      <c r="E3536" t="s">
        <v>116</v>
      </c>
      <c r="F3536" t="s">
        <v>642</v>
      </c>
      <c r="G3536" t="s">
        <v>90</v>
      </c>
      <c r="I3536" t="s">
        <v>341</v>
      </c>
      <c r="J3536" t="s">
        <v>5571</v>
      </c>
      <c r="K3536" t="s">
        <v>199</v>
      </c>
      <c r="N3536">
        <v>9.8559999999999999</v>
      </c>
      <c r="O3536">
        <v>7.9039628300000002</v>
      </c>
      <c r="P3536">
        <v>6.9119999999999999</v>
      </c>
      <c r="Q3536" s="86">
        <v>45154</v>
      </c>
      <c r="S3536">
        <v>0.25</v>
      </c>
      <c r="T3536">
        <v>0.25</v>
      </c>
      <c r="V3536" t="s">
        <v>8528</v>
      </c>
      <c r="W3536">
        <v>4</v>
      </c>
      <c r="X3536" s="86">
        <v>45412</v>
      </c>
      <c r="Y3536">
        <v>3</v>
      </c>
      <c r="Z3536" s="86">
        <v>45688</v>
      </c>
      <c r="AA3536">
        <v>2</v>
      </c>
      <c r="AB3536">
        <v>3</v>
      </c>
      <c r="AC3536" t="s">
        <v>156</v>
      </c>
    </row>
    <row r="3537" spans="1:29" x14ac:dyDescent="0.2">
      <c r="A3537" t="s">
        <v>8529</v>
      </c>
      <c r="B3537" t="s">
        <v>8530</v>
      </c>
      <c r="C3537" t="s">
        <v>8529</v>
      </c>
      <c r="D3537" t="s">
        <v>84</v>
      </c>
      <c r="E3537" t="s">
        <v>116</v>
      </c>
      <c r="F3537" t="s">
        <v>642</v>
      </c>
      <c r="G3537" t="s">
        <v>90</v>
      </c>
      <c r="I3537" t="s">
        <v>341</v>
      </c>
      <c r="J3537" t="s">
        <v>5571</v>
      </c>
      <c r="K3537" t="s">
        <v>199</v>
      </c>
      <c r="M3537">
        <v>10.89835596</v>
      </c>
      <c r="N3537">
        <v>11.785</v>
      </c>
      <c r="O3537">
        <v>8.9218956180000006</v>
      </c>
      <c r="P3537">
        <v>9.7929999999999993</v>
      </c>
      <c r="Q3537" s="86">
        <v>45154</v>
      </c>
      <c r="S3537">
        <v>0.25</v>
      </c>
      <c r="T3537">
        <v>0.25</v>
      </c>
      <c r="V3537" t="s">
        <v>8531</v>
      </c>
      <c r="W3537">
        <v>5</v>
      </c>
      <c r="X3537" s="86">
        <v>45688</v>
      </c>
      <c r="Y3537">
        <v>4</v>
      </c>
      <c r="Z3537" s="86">
        <v>45688</v>
      </c>
      <c r="AA3537">
        <v>3</v>
      </c>
      <c r="AB3537">
        <v>3</v>
      </c>
      <c r="AC3537" t="s">
        <v>156</v>
      </c>
    </row>
    <row r="3538" spans="1:29" x14ac:dyDescent="0.2">
      <c r="A3538" t="s">
        <v>8532</v>
      </c>
      <c r="B3538" t="s">
        <v>8533</v>
      </c>
      <c r="C3538" t="s">
        <v>8532</v>
      </c>
      <c r="D3538" t="s">
        <v>84</v>
      </c>
      <c r="E3538" t="s">
        <v>89</v>
      </c>
      <c r="G3538" t="s">
        <v>90</v>
      </c>
      <c r="N3538">
        <v>9.0670000000000002</v>
      </c>
      <c r="O3538">
        <v>8.3198737319999996</v>
      </c>
      <c r="P3538">
        <v>9.7919999999999998</v>
      </c>
      <c r="S3538">
        <v>1</v>
      </c>
      <c r="T3538">
        <v>1</v>
      </c>
      <c r="W3538">
        <v>5</v>
      </c>
      <c r="X3538" s="86">
        <v>45702</v>
      </c>
      <c r="Y3538">
        <v>3</v>
      </c>
      <c r="Z3538" s="86">
        <v>44927</v>
      </c>
      <c r="AB3538">
        <v>3</v>
      </c>
      <c r="AC3538" t="s">
        <v>156</v>
      </c>
    </row>
    <row r="3539" spans="1:29" x14ac:dyDescent="0.2">
      <c r="A3539" t="s">
        <v>8534</v>
      </c>
      <c r="B3539" t="s">
        <v>8535</v>
      </c>
      <c r="C3539" t="s">
        <v>8534</v>
      </c>
      <c r="D3539" t="s">
        <v>84</v>
      </c>
      <c r="E3539" t="s">
        <v>116</v>
      </c>
      <c r="G3539" t="s">
        <v>90</v>
      </c>
      <c r="I3539" t="s">
        <v>91</v>
      </c>
      <c r="J3539" t="s">
        <v>5571</v>
      </c>
      <c r="M3539">
        <v>41.338712030000003</v>
      </c>
      <c r="N3539">
        <v>46.329000000000001</v>
      </c>
      <c r="O3539">
        <v>33.017001989999997</v>
      </c>
      <c r="P3539">
        <v>40.655000000000001</v>
      </c>
      <c r="Q3539" s="86">
        <v>45434</v>
      </c>
      <c r="S3539">
        <v>0.75</v>
      </c>
      <c r="T3539">
        <v>0.75</v>
      </c>
      <c r="W3539">
        <v>7</v>
      </c>
      <c r="X3539" s="86">
        <v>45708</v>
      </c>
      <c r="Y3539">
        <v>6</v>
      </c>
      <c r="Z3539" s="86">
        <v>45657</v>
      </c>
      <c r="AA3539">
        <v>4</v>
      </c>
      <c r="AB3539">
        <v>4</v>
      </c>
      <c r="AC3539" t="s">
        <v>127</v>
      </c>
    </row>
    <row r="3540" spans="1:29" x14ac:dyDescent="0.2">
      <c r="A3540" t="s">
        <v>8536</v>
      </c>
      <c r="B3540" t="s">
        <v>8537</v>
      </c>
      <c r="C3540" t="s">
        <v>8536</v>
      </c>
      <c r="D3540" t="s">
        <v>84</v>
      </c>
      <c r="E3540" t="s">
        <v>116</v>
      </c>
      <c r="F3540" t="s">
        <v>117</v>
      </c>
      <c r="G3540" t="s">
        <v>90</v>
      </c>
      <c r="I3540" t="s">
        <v>91</v>
      </c>
      <c r="J3540" t="s">
        <v>5571</v>
      </c>
      <c r="K3540" t="s">
        <v>1915</v>
      </c>
      <c r="L3540">
        <v>22.890999999999998</v>
      </c>
      <c r="M3540">
        <v>21.672138520000001</v>
      </c>
      <c r="N3540">
        <v>24.324999999999999</v>
      </c>
      <c r="O3540">
        <v>20.580864129999998</v>
      </c>
      <c r="P3540">
        <v>17.565000000000001</v>
      </c>
      <c r="Q3540" s="86">
        <v>45821</v>
      </c>
      <c r="S3540">
        <v>0.8</v>
      </c>
      <c r="T3540">
        <v>0.8</v>
      </c>
      <c r="V3540" t="s">
        <v>8538</v>
      </c>
      <c r="W3540">
        <v>7</v>
      </c>
      <c r="X3540" s="86">
        <v>45471</v>
      </c>
      <c r="Y3540">
        <v>5</v>
      </c>
      <c r="Z3540" s="86">
        <v>45742</v>
      </c>
      <c r="AA3540">
        <v>3</v>
      </c>
      <c r="AB3540">
        <v>3</v>
      </c>
      <c r="AC3540" t="s">
        <v>156</v>
      </c>
    </row>
    <row r="3541" spans="1:29" x14ac:dyDescent="0.2">
      <c r="A3541" t="s">
        <v>8539</v>
      </c>
      <c r="B3541" t="s">
        <v>8540</v>
      </c>
      <c r="C3541" t="s">
        <v>8539</v>
      </c>
      <c r="D3541" t="s">
        <v>84</v>
      </c>
      <c r="E3541" t="s">
        <v>116</v>
      </c>
      <c r="G3541" t="s">
        <v>90</v>
      </c>
      <c r="I3541" t="s">
        <v>91</v>
      </c>
      <c r="N3541">
        <v>16.134</v>
      </c>
      <c r="O3541">
        <v>10.50028526</v>
      </c>
      <c r="P3541">
        <v>13.917999999999999</v>
      </c>
      <c r="S3541">
        <v>0.18</v>
      </c>
      <c r="W3541">
        <v>6</v>
      </c>
      <c r="X3541" s="86">
        <v>45535</v>
      </c>
      <c r="Y3541">
        <v>4</v>
      </c>
      <c r="Z3541" s="86">
        <v>45747</v>
      </c>
      <c r="AB3541">
        <v>3</v>
      </c>
      <c r="AC3541" t="s">
        <v>156</v>
      </c>
    </row>
    <row r="3542" spans="1:29" x14ac:dyDescent="0.2">
      <c r="A3542" t="s">
        <v>8541</v>
      </c>
      <c r="B3542" t="s">
        <v>8542</v>
      </c>
      <c r="C3542" t="s">
        <v>8541</v>
      </c>
      <c r="D3542" t="s">
        <v>84</v>
      </c>
      <c r="E3542" t="s">
        <v>116</v>
      </c>
      <c r="G3542" t="s">
        <v>90</v>
      </c>
      <c r="I3542" t="s">
        <v>341</v>
      </c>
      <c r="J3542" t="s">
        <v>5571</v>
      </c>
      <c r="M3542">
        <v>16.10902166</v>
      </c>
      <c r="N3542">
        <v>21.010999999999999</v>
      </c>
      <c r="O3542">
        <v>12.802147120000001</v>
      </c>
      <c r="P3542">
        <v>15.669</v>
      </c>
      <c r="Q3542" s="86">
        <v>45154</v>
      </c>
      <c r="S3542">
        <v>0.18</v>
      </c>
      <c r="T3542">
        <v>0.18</v>
      </c>
      <c r="V3542" t="s">
        <v>8543</v>
      </c>
      <c r="W3542">
        <v>7</v>
      </c>
      <c r="X3542" s="86">
        <v>45716</v>
      </c>
      <c r="Y3542">
        <v>5</v>
      </c>
      <c r="Z3542" s="86">
        <v>45747</v>
      </c>
      <c r="AA3542">
        <v>3</v>
      </c>
      <c r="AB3542">
        <v>3</v>
      </c>
      <c r="AC3542" t="s">
        <v>156</v>
      </c>
    </row>
    <row r="3543" spans="1:29" x14ac:dyDescent="0.2">
      <c r="A3543" t="s">
        <v>16610</v>
      </c>
      <c r="B3543" t="s">
        <v>16611</v>
      </c>
      <c r="C3543" t="s">
        <v>16610</v>
      </c>
      <c r="D3543" t="s">
        <v>84</v>
      </c>
      <c r="E3543" t="s">
        <v>116</v>
      </c>
      <c r="G3543" t="s">
        <v>90</v>
      </c>
      <c r="S3543">
        <v>0.18</v>
      </c>
      <c r="Y3543">
        <v>5</v>
      </c>
      <c r="Z3543" s="86">
        <v>45747</v>
      </c>
      <c r="AB3543">
        <v>3</v>
      </c>
      <c r="AC3543" t="s">
        <v>156</v>
      </c>
    </row>
    <row r="3544" spans="1:29" x14ac:dyDescent="0.2">
      <c r="A3544" t="s">
        <v>8544</v>
      </c>
      <c r="B3544" t="s">
        <v>8545</v>
      </c>
      <c r="C3544" t="s">
        <v>8544</v>
      </c>
      <c r="D3544" t="s">
        <v>84</v>
      </c>
      <c r="E3544" t="s">
        <v>89</v>
      </c>
      <c r="F3544" t="s">
        <v>642</v>
      </c>
      <c r="G3544" t="s">
        <v>90</v>
      </c>
      <c r="I3544" t="s">
        <v>91</v>
      </c>
      <c r="J3544" t="s">
        <v>5571</v>
      </c>
      <c r="M3544">
        <v>12.58228965</v>
      </c>
      <c r="N3544">
        <v>13.108000000000001</v>
      </c>
      <c r="O3544">
        <v>10.24885817</v>
      </c>
      <c r="P3544">
        <v>8.6389999999999993</v>
      </c>
      <c r="Q3544" s="86">
        <v>45434</v>
      </c>
      <c r="S3544">
        <v>1.7</v>
      </c>
      <c r="W3544">
        <v>6</v>
      </c>
      <c r="X3544" s="86">
        <v>45700</v>
      </c>
      <c r="AA3544">
        <v>3</v>
      </c>
      <c r="AB3544">
        <v>4</v>
      </c>
      <c r="AC3544" t="s">
        <v>127</v>
      </c>
    </row>
    <row r="3545" spans="1:29" x14ac:dyDescent="0.2">
      <c r="A3545" t="s">
        <v>8546</v>
      </c>
      <c r="B3545" t="s">
        <v>8547</v>
      </c>
      <c r="C3545" t="s">
        <v>8546</v>
      </c>
      <c r="D3545" t="s">
        <v>84</v>
      </c>
      <c r="E3545" t="s">
        <v>89</v>
      </c>
      <c r="F3545" t="s">
        <v>642</v>
      </c>
      <c r="G3545" t="s">
        <v>90</v>
      </c>
      <c r="I3545" t="s">
        <v>91</v>
      </c>
      <c r="J3545" t="s">
        <v>5571</v>
      </c>
      <c r="N3545">
        <v>13.621</v>
      </c>
      <c r="O3545">
        <v>10.26707802</v>
      </c>
      <c r="P3545">
        <v>8.6809999999999992</v>
      </c>
      <c r="Q3545" s="86">
        <v>45434</v>
      </c>
      <c r="S3545">
        <v>0.95</v>
      </c>
      <c r="W3545">
        <v>6</v>
      </c>
      <c r="X3545" s="86">
        <v>45700</v>
      </c>
      <c r="AA3545">
        <v>4</v>
      </c>
      <c r="AB3545">
        <v>4</v>
      </c>
      <c r="AC3545" t="s">
        <v>127</v>
      </c>
    </row>
    <row r="3546" spans="1:29" x14ac:dyDescent="0.2">
      <c r="A3546" t="s">
        <v>8548</v>
      </c>
      <c r="B3546" t="s">
        <v>8549</v>
      </c>
      <c r="C3546" t="s">
        <v>8548</v>
      </c>
      <c r="D3546" t="s">
        <v>84</v>
      </c>
      <c r="E3546" t="s">
        <v>89</v>
      </c>
      <c r="F3546" t="s">
        <v>642</v>
      </c>
      <c r="G3546" t="s">
        <v>90</v>
      </c>
      <c r="I3546" t="s">
        <v>91</v>
      </c>
      <c r="J3546" t="s">
        <v>5571</v>
      </c>
      <c r="M3546">
        <v>12.94458972</v>
      </c>
      <c r="N3546">
        <v>13.552</v>
      </c>
      <c r="O3546">
        <v>10.262892340000001</v>
      </c>
      <c r="P3546">
        <v>8.6780000000000008</v>
      </c>
      <c r="Q3546" s="86">
        <v>45434</v>
      </c>
      <c r="S3546">
        <v>1.7</v>
      </c>
      <c r="W3546">
        <v>6</v>
      </c>
      <c r="X3546" s="86">
        <v>45700</v>
      </c>
      <c r="AA3546">
        <v>2</v>
      </c>
      <c r="AB3546">
        <v>4</v>
      </c>
      <c r="AC3546" t="s">
        <v>127</v>
      </c>
    </row>
    <row r="3547" spans="1:29" x14ac:dyDescent="0.2">
      <c r="A3547" t="s">
        <v>8550</v>
      </c>
      <c r="B3547" t="s">
        <v>8551</v>
      </c>
      <c r="C3547" t="s">
        <v>8550</v>
      </c>
      <c r="D3547" t="s">
        <v>84</v>
      </c>
      <c r="E3547" t="s">
        <v>89</v>
      </c>
      <c r="I3547" t="s">
        <v>91</v>
      </c>
      <c r="J3547" t="s">
        <v>5571</v>
      </c>
      <c r="M3547">
        <v>14.566318320000001</v>
      </c>
      <c r="N3547">
        <v>18.631</v>
      </c>
      <c r="O3547">
        <v>12.47060463</v>
      </c>
      <c r="P3547">
        <v>13.084</v>
      </c>
      <c r="Q3547" s="86">
        <v>45434</v>
      </c>
      <c r="S3547">
        <v>0.24</v>
      </c>
      <c r="T3547">
        <v>0.1</v>
      </c>
      <c r="W3547">
        <v>6</v>
      </c>
      <c r="X3547" s="86">
        <v>45734</v>
      </c>
      <c r="Y3547">
        <v>4</v>
      </c>
      <c r="Z3547" s="86">
        <v>45734</v>
      </c>
      <c r="AA3547">
        <v>5</v>
      </c>
      <c r="AB3547">
        <v>3</v>
      </c>
      <c r="AC3547" t="s">
        <v>156</v>
      </c>
    </row>
    <row r="3548" spans="1:29" x14ac:dyDescent="0.2">
      <c r="A3548" t="s">
        <v>8552</v>
      </c>
      <c r="B3548" t="s">
        <v>8553</v>
      </c>
      <c r="C3548" t="s">
        <v>8552</v>
      </c>
      <c r="D3548" t="s">
        <v>84</v>
      </c>
      <c r="E3548" t="s">
        <v>116</v>
      </c>
      <c r="G3548" t="s">
        <v>90</v>
      </c>
      <c r="I3548" t="s">
        <v>91</v>
      </c>
      <c r="J3548" t="s">
        <v>5571</v>
      </c>
      <c r="M3548">
        <v>17.845212060000001</v>
      </c>
      <c r="N3548">
        <v>23.741</v>
      </c>
      <c r="O3548">
        <v>15.431988049999999</v>
      </c>
      <c r="P3548">
        <v>16.100000000000001</v>
      </c>
      <c r="Q3548" s="86">
        <v>45434</v>
      </c>
      <c r="S3548">
        <v>0.23</v>
      </c>
      <c r="T3548">
        <v>1</v>
      </c>
      <c r="V3548" t="s">
        <v>8554</v>
      </c>
      <c r="W3548">
        <v>6</v>
      </c>
      <c r="X3548" s="86">
        <v>45747</v>
      </c>
      <c r="Y3548">
        <v>5</v>
      </c>
      <c r="Z3548" s="86">
        <v>45747</v>
      </c>
      <c r="AA3548">
        <v>3</v>
      </c>
      <c r="AB3548">
        <v>3</v>
      </c>
      <c r="AC3548" t="s">
        <v>156</v>
      </c>
    </row>
    <row r="3549" spans="1:29" x14ac:dyDescent="0.2">
      <c r="A3549" t="s">
        <v>8555</v>
      </c>
      <c r="B3549" t="s">
        <v>8556</v>
      </c>
      <c r="C3549" t="s">
        <v>8555</v>
      </c>
      <c r="D3549" t="s">
        <v>84</v>
      </c>
      <c r="E3549" t="s">
        <v>89</v>
      </c>
      <c r="G3549" t="s">
        <v>90</v>
      </c>
      <c r="H3549" t="s">
        <v>196</v>
      </c>
      <c r="I3549" t="s">
        <v>91</v>
      </c>
      <c r="M3549">
        <v>8.0157784579999998</v>
      </c>
      <c r="N3549">
        <v>9.3740000000000006</v>
      </c>
      <c r="O3549">
        <v>8.5506204540000006</v>
      </c>
      <c r="P3549">
        <v>6.9089999999999998</v>
      </c>
      <c r="S3549">
        <v>0.53</v>
      </c>
      <c r="W3549">
        <v>5</v>
      </c>
      <c r="X3549" s="86">
        <v>45747</v>
      </c>
      <c r="Y3549">
        <v>4</v>
      </c>
      <c r="Z3549" s="86">
        <v>45747</v>
      </c>
      <c r="AB3549">
        <v>3</v>
      </c>
      <c r="AC3549" t="s">
        <v>156</v>
      </c>
    </row>
    <row r="3550" spans="1:29" x14ac:dyDescent="0.2">
      <c r="A3550" t="s">
        <v>8557</v>
      </c>
      <c r="B3550" t="s">
        <v>8558</v>
      </c>
      <c r="C3550" t="s">
        <v>8557</v>
      </c>
      <c r="D3550" t="s">
        <v>84</v>
      </c>
      <c r="E3550" t="s">
        <v>116</v>
      </c>
      <c r="G3550" t="s">
        <v>90</v>
      </c>
      <c r="H3550" t="s">
        <v>196</v>
      </c>
      <c r="M3550">
        <v>18.26337487</v>
      </c>
      <c r="N3550">
        <v>19.212</v>
      </c>
      <c r="O3550">
        <v>17.562315460000001</v>
      </c>
      <c r="P3550">
        <v>13.348000000000001</v>
      </c>
      <c r="W3550">
        <v>6</v>
      </c>
      <c r="X3550" s="86">
        <v>45626</v>
      </c>
      <c r="Y3550">
        <v>5</v>
      </c>
      <c r="Z3550" s="86">
        <v>45747</v>
      </c>
      <c r="AB3550">
        <v>3</v>
      </c>
      <c r="AC3550" t="s">
        <v>156</v>
      </c>
    </row>
    <row r="3551" spans="1:29" x14ac:dyDescent="0.2">
      <c r="A3551" t="s">
        <v>8559</v>
      </c>
      <c r="B3551" t="s">
        <v>8560</v>
      </c>
      <c r="C3551" t="s">
        <v>8559</v>
      </c>
      <c r="D3551" t="s">
        <v>84</v>
      </c>
      <c r="AB3551">
        <v>5</v>
      </c>
      <c r="AC3551" t="s">
        <v>86</v>
      </c>
    </row>
    <row r="3552" spans="1:29" x14ac:dyDescent="0.2">
      <c r="A3552" t="s">
        <v>8561</v>
      </c>
      <c r="B3552" t="s">
        <v>8562</v>
      </c>
      <c r="C3552" t="s">
        <v>8561</v>
      </c>
      <c r="D3552" t="s">
        <v>84</v>
      </c>
      <c r="E3552" t="s">
        <v>89</v>
      </c>
      <c r="F3552" t="s">
        <v>642</v>
      </c>
      <c r="G3552" t="s">
        <v>90</v>
      </c>
      <c r="I3552" t="s">
        <v>91</v>
      </c>
      <c r="J3552" t="s">
        <v>5571</v>
      </c>
      <c r="K3552" t="s">
        <v>1022</v>
      </c>
      <c r="M3552">
        <v>15.8398874</v>
      </c>
      <c r="N3552">
        <v>18.312000000000001</v>
      </c>
      <c r="O3552">
        <v>15.39524946</v>
      </c>
      <c r="P3552">
        <v>15.58</v>
      </c>
      <c r="Q3552" s="86">
        <v>45434</v>
      </c>
      <c r="S3552">
        <v>0.64</v>
      </c>
      <c r="V3552" t="s">
        <v>8563</v>
      </c>
      <c r="W3552">
        <v>6</v>
      </c>
      <c r="X3552" s="86">
        <v>45692</v>
      </c>
      <c r="Y3552">
        <v>4</v>
      </c>
      <c r="Z3552" s="86">
        <v>45565</v>
      </c>
      <c r="AA3552">
        <v>3</v>
      </c>
      <c r="AB3552">
        <v>3</v>
      </c>
      <c r="AC3552" t="s">
        <v>156</v>
      </c>
    </row>
    <row r="3553" spans="1:29" x14ac:dyDescent="0.2">
      <c r="A3553" t="s">
        <v>8564</v>
      </c>
      <c r="B3553" t="s">
        <v>8565</v>
      </c>
      <c r="C3553" t="s">
        <v>8564</v>
      </c>
      <c r="D3553" t="s">
        <v>84</v>
      </c>
      <c r="E3553" t="s">
        <v>89</v>
      </c>
      <c r="G3553" t="s">
        <v>90</v>
      </c>
      <c r="H3553" t="s">
        <v>196</v>
      </c>
      <c r="I3553" t="s">
        <v>91</v>
      </c>
      <c r="P3553">
        <v>5.4160000000000004</v>
      </c>
      <c r="S3553">
        <v>0.4</v>
      </c>
      <c r="W3553">
        <v>6</v>
      </c>
      <c r="X3553" s="86">
        <v>45657</v>
      </c>
      <c r="Y3553">
        <v>4</v>
      </c>
      <c r="Z3553" s="86">
        <v>45107</v>
      </c>
      <c r="AB3553">
        <v>3</v>
      </c>
      <c r="AC3553" t="s">
        <v>156</v>
      </c>
    </row>
    <row r="3554" spans="1:29" x14ac:dyDescent="0.2">
      <c r="A3554" t="s">
        <v>8566</v>
      </c>
      <c r="B3554" t="s">
        <v>8567</v>
      </c>
      <c r="C3554" t="s">
        <v>8566</v>
      </c>
      <c r="D3554" t="s">
        <v>84</v>
      </c>
      <c r="E3554" t="s">
        <v>89</v>
      </c>
      <c r="G3554" t="s">
        <v>699</v>
      </c>
      <c r="I3554" t="s">
        <v>91</v>
      </c>
      <c r="J3554" t="s">
        <v>5571</v>
      </c>
      <c r="K3554" t="s">
        <v>8568</v>
      </c>
      <c r="M3554">
        <v>13.858338610000001</v>
      </c>
      <c r="N3554">
        <v>18.157</v>
      </c>
      <c r="O3554">
        <v>14.902545740000001</v>
      </c>
      <c r="P3554">
        <v>13.516999999999999</v>
      </c>
      <c r="Q3554" s="86">
        <v>45434</v>
      </c>
      <c r="S3554">
        <v>0.48</v>
      </c>
      <c r="V3554" t="s">
        <v>8569</v>
      </c>
      <c r="W3554">
        <v>6</v>
      </c>
      <c r="X3554" s="86">
        <v>45473</v>
      </c>
      <c r="Y3554">
        <v>4</v>
      </c>
      <c r="Z3554" s="86">
        <v>45473</v>
      </c>
      <c r="AA3554">
        <v>3</v>
      </c>
      <c r="AB3554">
        <v>3</v>
      </c>
      <c r="AC3554" t="s">
        <v>156</v>
      </c>
    </row>
    <row r="3555" spans="1:29" x14ac:dyDescent="0.2">
      <c r="A3555" t="s">
        <v>8570</v>
      </c>
      <c r="B3555" t="s">
        <v>8571</v>
      </c>
      <c r="C3555" t="s">
        <v>8570</v>
      </c>
      <c r="D3555" t="s">
        <v>84</v>
      </c>
      <c r="E3555" t="s">
        <v>89</v>
      </c>
      <c r="G3555" t="s">
        <v>90</v>
      </c>
      <c r="H3555" t="s">
        <v>1740</v>
      </c>
      <c r="I3555" t="s">
        <v>91</v>
      </c>
      <c r="M3555">
        <v>7.3313067949999997</v>
      </c>
      <c r="N3555">
        <v>7.7880000000000003</v>
      </c>
      <c r="O3555">
        <v>4.3514552990000004</v>
      </c>
      <c r="P3555">
        <v>3.0830000000000002</v>
      </c>
      <c r="S3555">
        <v>0.2</v>
      </c>
      <c r="W3555">
        <v>4</v>
      </c>
      <c r="X3555" s="86">
        <v>45698</v>
      </c>
      <c r="Y3555">
        <v>3</v>
      </c>
      <c r="Z3555" s="86">
        <v>45657</v>
      </c>
      <c r="AB3555">
        <v>3</v>
      </c>
      <c r="AC3555" t="s">
        <v>156</v>
      </c>
    </row>
    <row r="3556" spans="1:29" x14ac:dyDescent="0.2">
      <c r="A3556" t="s">
        <v>8572</v>
      </c>
      <c r="B3556" t="s">
        <v>8573</v>
      </c>
      <c r="C3556" t="s">
        <v>8572</v>
      </c>
      <c r="D3556" t="s">
        <v>84</v>
      </c>
      <c r="E3556" t="s">
        <v>89</v>
      </c>
      <c r="G3556" t="s">
        <v>90</v>
      </c>
      <c r="I3556" t="s">
        <v>91</v>
      </c>
      <c r="J3556" t="s">
        <v>5571</v>
      </c>
      <c r="M3556">
        <v>4.1301706009999997</v>
      </c>
      <c r="N3556">
        <v>4.157</v>
      </c>
      <c r="O3556">
        <v>2.0242898509999998</v>
      </c>
      <c r="P3556">
        <v>1.4019999999999999</v>
      </c>
      <c r="Q3556" s="86">
        <v>45434</v>
      </c>
      <c r="R3556">
        <v>1</v>
      </c>
      <c r="S3556">
        <v>0.57999999999999996</v>
      </c>
      <c r="W3556">
        <v>4</v>
      </c>
      <c r="X3556" s="86">
        <v>45705</v>
      </c>
      <c r="Y3556">
        <v>3</v>
      </c>
      <c r="Z3556" s="86">
        <v>45657</v>
      </c>
      <c r="AA3556">
        <v>2</v>
      </c>
      <c r="AB3556">
        <v>3</v>
      </c>
      <c r="AC3556" t="s">
        <v>156</v>
      </c>
    </row>
    <row r="3557" spans="1:29" x14ac:dyDescent="0.2">
      <c r="A3557" t="s">
        <v>8574</v>
      </c>
      <c r="B3557" t="s">
        <v>8575</v>
      </c>
      <c r="C3557" t="s">
        <v>8574</v>
      </c>
      <c r="D3557" t="s">
        <v>84</v>
      </c>
      <c r="E3557" t="s">
        <v>116</v>
      </c>
      <c r="G3557" t="s">
        <v>90</v>
      </c>
      <c r="H3557" t="s">
        <v>8576</v>
      </c>
      <c r="M3557">
        <v>15.45260451</v>
      </c>
      <c r="N3557">
        <v>23.050999999999998</v>
      </c>
      <c r="O3557">
        <v>12.422293610000001</v>
      </c>
      <c r="P3557">
        <v>13.477</v>
      </c>
      <c r="S3557">
        <v>0.23</v>
      </c>
      <c r="W3557">
        <v>6</v>
      </c>
      <c r="X3557" s="86">
        <v>45446</v>
      </c>
      <c r="Y3557">
        <v>4</v>
      </c>
      <c r="Z3557" s="86">
        <v>45747</v>
      </c>
      <c r="AB3557">
        <v>3</v>
      </c>
      <c r="AC3557" t="s">
        <v>156</v>
      </c>
    </row>
    <row r="3558" spans="1:29" x14ac:dyDescent="0.2">
      <c r="A3558" t="s">
        <v>8577</v>
      </c>
      <c r="B3558" t="s">
        <v>8578</v>
      </c>
      <c r="C3558" t="s">
        <v>8577</v>
      </c>
      <c r="D3558" t="s">
        <v>84</v>
      </c>
      <c r="E3558" t="s">
        <v>89</v>
      </c>
      <c r="F3558" t="s">
        <v>642</v>
      </c>
      <c r="G3558" t="s">
        <v>90</v>
      </c>
      <c r="I3558" t="s">
        <v>91</v>
      </c>
      <c r="J3558" t="s">
        <v>5571</v>
      </c>
      <c r="K3558" t="s">
        <v>2652</v>
      </c>
      <c r="M3558">
        <v>17.071393010000001</v>
      </c>
      <c r="N3558">
        <v>20.792000000000002</v>
      </c>
      <c r="O3558">
        <v>15.9597891</v>
      </c>
      <c r="P3558">
        <v>14.815</v>
      </c>
      <c r="Q3558" s="86">
        <v>45434</v>
      </c>
      <c r="S3558">
        <v>1.99</v>
      </c>
      <c r="V3558" t="s">
        <v>8579</v>
      </c>
      <c r="W3558">
        <v>6</v>
      </c>
      <c r="X3558" s="86">
        <v>45706</v>
      </c>
      <c r="Y3558">
        <v>4</v>
      </c>
      <c r="Z3558" s="86">
        <v>45000</v>
      </c>
      <c r="AA3558">
        <v>4</v>
      </c>
      <c r="AB3558">
        <v>3</v>
      </c>
      <c r="AC3558" t="s">
        <v>156</v>
      </c>
    </row>
    <row r="3559" spans="1:29" x14ac:dyDescent="0.2">
      <c r="A3559" t="s">
        <v>8580</v>
      </c>
      <c r="B3559" t="s">
        <v>8581</v>
      </c>
      <c r="C3559" t="s">
        <v>8580</v>
      </c>
      <c r="D3559" t="s">
        <v>84</v>
      </c>
      <c r="E3559" t="s">
        <v>89</v>
      </c>
      <c r="F3559" t="s">
        <v>642</v>
      </c>
      <c r="G3559" t="s">
        <v>90</v>
      </c>
      <c r="I3559" t="s">
        <v>91</v>
      </c>
      <c r="J3559" t="s">
        <v>5571</v>
      </c>
      <c r="K3559" t="s">
        <v>2652</v>
      </c>
      <c r="M3559">
        <v>17.085541240000001</v>
      </c>
      <c r="N3559">
        <v>20.808</v>
      </c>
      <c r="O3559">
        <v>15.969122759999999</v>
      </c>
      <c r="P3559">
        <v>14.827999999999999</v>
      </c>
      <c r="Q3559" s="86">
        <v>45434</v>
      </c>
      <c r="S3559">
        <v>0.89</v>
      </c>
      <c r="V3559" t="s">
        <v>8582</v>
      </c>
      <c r="W3559">
        <v>6</v>
      </c>
      <c r="X3559" s="86">
        <v>45706</v>
      </c>
      <c r="Y3559">
        <v>4</v>
      </c>
      <c r="Z3559" s="86">
        <v>45000</v>
      </c>
      <c r="AA3559">
        <v>4</v>
      </c>
      <c r="AB3559">
        <v>3</v>
      </c>
      <c r="AC3559" t="s">
        <v>156</v>
      </c>
    </row>
    <row r="3560" spans="1:29" x14ac:dyDescent="0.2">
      <c r="A3560" t="s">
        <v>8583</v>
      </c>
      <c r="B3560" t="s">
        <v>8584</v>
      </c>
      <c r="C3560" t="s">
        <v>8583</v>
      </c>
      <c r="D3560" t="s">
        <v>84</v>
      </c>
      <c r="E3560" t="s">
        <v>89</v>
      </c>
      <c r="G3560" t="s">
        <v>90</v>
      </c>
      <c r="M3560">
        <v>20.560605420000002</v>
      </c>
      <c r="N3560">
        <v>20.831</v>
      </c>
      <c r="O3560">
        <v>18.09862197</v>
      </c>
      <c r="P3560">
        <v>14.829000000000001</v>
      </c>
      <c r="S3560">
        <v>0.89</v>
      </c>
      <c r="T3560">
        <v>0.89</v>
      </c>
      <c r="W3560">
        <v>6</v>
      </c>
      <c r="X3560" s="86">
        <v>45706</v>
      </c>
      <c r="Y3560">
        <v>4</v>
      </c>
      <c r="Z3560" s="86">
        <v>45000</v>
      </c>
      <c r="AB3560">
        <v>3</v>
      </c>
      <c r="AC3560" t="s">
        <v>156</v>
      </c>
    </row>
    <row r="3561" spans="1:29" x14ac:dyDescent="0.2">
      <c r="A3561" t="s">
        <v>17165</v>
      </c>
      <c r="B3561" t="s">
        <v>17166</v>
      </c>
      <c r="C3561" t="s">
        <v>17165</v>
      </c>
      <c r="D3561" t="s">
        <v>84</v>
      </c>
      <c r="E3561" t="s">
        <v>89</v>
      </c>
      <c r="G3561" t="s">
        <v>90</v>
      </c>
      <c r="H3561" t="s">
        <v>225</v>
      </c>
      <c r="I3561" t="s">
        <v>118</v>
      </c>
      <c r="M3561">
        <v>15.736266629999999</v>
      </c>
      <c r="N3561">
        <v>16.780999999999999</v>
      </c>
      <c r="O3561">
        <v>12.840031659999999</v>
      </c>
      <c r="P3561">
        <v>9.2530000000000001</v>
      </c>
      <c r="S3561">
        <v>0.8</v>
      </c>
      <c r="W3561">
        <v>6</v>
      </c>
      <c r="X3561" s="86">
        <v>45706</v>
      </c>
      <c r="Y3561">
        <v>4</v>
      </c>
      <c r="Z3561" s="86">
        <v>45657</v>
      </c>
      <c r="AB3561">
        <v>3</v>
      </c>
      <c r="AC3561" t="s">
        <v>156</v>
      </c>
    </row>
    <row r="3562" spans="1:29" x14ac:dyDescent="0.2">
      <c r="A3562" t="s">
        <v>8585</v>
      </c>
      <c r="B3562" t="s">
        <v>8586</v>
      </c>
      <c r="C3562" t="s">
        <v>8585</v>
      </c>
      <c r="D3562" t="s">
        <v>84</v>
      </c>
      <c r="F3562" t="s">
        <v>117</v>
      </c>
      <c r="G3562" t="s">
        <v>90</v>
      </c>
      <c r="K3562" t="s">
        <v>6168</v>
      </c>
      <c r="L3562">
        <v>17.655000000000001</v>
      </c>
      <c r="M3562">
        <v>15.897118649999999</v>
      </c>
      <c r="N3562">
        <v>18.792000000000002</v>
      </c>
      <c r="O3562">
        <v>17.897987759999999</v>
      </c>
      <c r="P3562">
        <v>15.224</v>
      </c>
      <c r="Q3562" s="86">
        <v>45821</v>
      </c>
      <c r="R3562">
        <v>5</v>
      </c>
      <c r="S3562">
        <v>0.45</v>
      </c>
      <c r="V3562" t="s">
        <v>8587</v>
      </c>
      <c r="W3562">
        <v>6</v>
      </c>
      <c r="X3562" s="86">
        <v>45777</v>
      </c>
      <c r="Y3562">
        <v>5</v>
      </c>
      <c r="Z3562" s="86">
        <v>45777</v>
      </c>
      <c r="AB3562">
        <v>3</v>
      </c>
      <c r="AC3562" t="s">
        <v>156</v>
      </c>
    </row>
    <row r="3563" spans="1:29" x14ac:dyDescent="0.2">
      <c r="A3563" t="s">
        <v>8588</v>
      </c>
      <c r="B3563" t="s">
        <v>8589</v>
      </c>
      <c r="C3563" t="s">
        <v>8588</v>
      </c>
      <c r="D3563" t="s">
        <v>84</v>
      </c>
      <c r="E3563" t="s">
        <v>89</v>
      </c>
      <c r="G3563" t="s">
        <v>90</v>
      </c>
      <c r="H3563" t="s">
        <v>196</v>
      </c>
      <c r="I3563" t="s">
        <v>118</v>
      </c>
      <c r="L3563">
        <v>17.692</v>
      </c>
      <c r="M3563">
        <v>17.68015046</v>
      </c>
      <c r="N3563">
        <v>18.962</v>
      </c>
      <c r="O3563">
        <v>17.611705220000001</v>
      </c>
      <c r="P3563">
        <v>15.003</v>
      </c>
      <c r="Q3563" s="86">
        <v>45821</v>
      </c>
      <c r="S3563">
        <v>0.45</v>
      </c>
      <c r="W3563">
        <v>6</v>
      </c>
      <c r="X3563" s="86">
        <v>45777</v>
      </c>
      <c r="Y3563">
        <v>5</v>
      </c>
      <c r="Z3563" s="86">
        <v>45777</v>
      </c>
      <c r="AB3563">
        <v>3</v>
      </c>
      <c r="AC3563" t="s">
        <v>156</v>
      </c>
    </row>
    <row r="3564" spans="1:29" x14ac:dyDescent="0.2">
      <c r="A3564" t="s">
        <v>8590</v>
      </c>
      <c r="B3564" t="s">
        <v>8591</v>
      </c>
      <c r="C3564" t="s">
        <v>8590</v>
      </c>
      <c r="D3564" t="s">
        <v>84</v>
      </c>
      <c r="E3564" t="s">
        <v>89</v>
      </c>
      <c r="G3564" t="s">
        <v>90</v>
      </c>
      <c r="I3564" t="s">
        <v>91</v>
      </c>
      <c r="J3564" t="s">
        <v>5571</v>
      </c>
      <c r="L3564">
        <v>17.648</v>
      </c>
      <c r="M3564">
        <v>15.878837880000001</v>
      </c>
      <c r="N3564">
        <v>18.753</v>
      </c>
      <c r="O3564">
        <v>17.878956219999999</v>
      </c>
      <c r="P3564">
        <v>15.215999999999999</v>
      </c>
      <c r="Q3564" s="86">
        <v>45821</v>
      </c>
      <c r="S3564">
        <v>0.55000000000000004</v>
      </c>
      <c r="V3564" t="s">
        <v>8592</v>
      </c>
      <c r="W3564">
        <v>6</v>
      </c>
      <c r="X3564" s="86">
        <v>45777</v>
      </c>
      <c r="Y3564">
        <v>5</v>
      </c>
      <c r="Z3564" s="86">
        <v>45777</v>
      </c>
      <c r="AA3564">
        <v>3</v>
      </c>
      <c r="AB3564">
        <v>3</v>
      </c>
      <c r="AC3564" t="s">
        <v>156</v>
      </c>
    </row>
    <row r="3565" spans="1:29" x14ac:dyDescent="0.2">
      <c r="A3565" t="s">
        <v>8593</v>
      </c>
      <c r="B3565" t="s">
        <v>8594</v>
      </c>
      <c r="C3565" t="s">
        <v>8593</v>
      </c>
      <c r="D3565" t="s">
        <v>84</v>
      </c>
      <c r="E3565" t="s">
        <v>116</v>
      </c>
      <c r="G3565" t="s">
        <v>90</v>
      </c>
      <c r="I3565" t="s">
        <v>91</v>
      </c>
      <c r="J3565" t="s">
        <v>5571</v>
      </c>
      <c r="Q3565" s="86">
        <v>45154</v>
      </c>
      <c r="S3565">
        <v>0.65</v>
      </c>
      <c r="T3565">
        <v>0.65</v>
      </c>
      <c r="V3565" t="s">
        <v>8595</v>
      </c>
      <c r="Y3565">
        <v>6</v>
      </c>
      <c r="Z3565" s="86">
        <v>45322</v>
      </c>
      <c r="AA3565">
        <v>4</v>
      </c>
      <c r="AB3565">
        <v>4</v>
      </c>
      <c r="AC3565" t="s">
        <v>127</v>
      </c>
    </row>
    <row r="3566" spans="1:29" x14ac:dyDescent="0.2">
      <c r="A3566" t="s">
        <v>8596</v>
      </c>
      <c r="B3566" t="s">
        <v>8597</v>
      </c>
      <c r="C3566" t="s">
        <v>8596</v>
      </c>
      <c r="D3566" t="s">
        <v>84</v>
      </c>
      <c r="E3566" t="s">
        <v>89</v>
      </c>
      <c r="G3566" t="s">
        <v>90</v>
      </c>
      <c r="H3566" t="s">
        <v>2177</v>
      </c>
      <c r="I3566" t="s">
        <v>91</v>
      </c>
      <c r="L3566">
        <v>17.472999999999999</v>
      </c>
      <c r="M3566">
        <v>12.190381289999999</v>
      </c>
      <c r="N3566">
        <v>19.239999999999998</v>
      </c>
      <c r="O3566">
        <v>11.9419369</v>
      </c>
      <c r="P3566">
        <v>15.664999999999999</v>
      </c>
      <c r="Q3566" s="86">
        <v>45821</v>
      </c>
      <c r="S3566">
        <v>0.92</v>
      </c>
      <c r="W3566">
        <v>6</v>
      </c>
      <c r="X3566" s="86">
        <v>45747</v>
      </c>
      <c r="Y3566">
        <v>4</v>
      </c>
      <c r="Z3566" s="86">
        <v>45747</v>
      </c>
      <c r="AB3566">
        <v>3</v>
      </c>
      <c r="AC3566" t="s">
        <v>156</v>
      </c>
    </row>
    <row r="3567" spans="1:29" x14ac:dyDescent="0.2">
      <c r="A3567" t="s">
        <v>16421</v>
      </c>
      <c r="B3567" t="s">
        <v>16422</v>
      </c>
      <c r="C3567" t="s">
        <v>16421</v>
      </c>
      <c r="D3567" t="s">
        <v>84</v>
      </c>
      <c r="E3567" t="s">
        <v>89</v>
      </c>
      <c r="G3567" t="s">
        <v>90</v>
      </c>
      <c r="H3567" t="s">
        <v>16039</v>
      </c>
      <c r="I3567" t="s">
        <v>122</v>
      </c>
      <c r="M3567">
        <v>15.00607872</v>
      </c>
      <c r="N3567">
        <v>17.651</v>
      </c>
      <c r="O3567">
        <v>12.643124670000001</v>
      </c>
      <c r="P3567">
        <v>12.555999999999999</v>
      </c>
      <c r="S3567">
        <v>1.2</v>
      </c>
      <c r="W3567">
        <v>6</v>
      </c>
      <c r="X3567" s="86">
        <v>45706</v>
      </c>
      <c r="Y3567">
        <v>4</v>
      </c>
      <c r="Z3567" s="86">
        <v>45657</v>
      </c>
      <c r="AB3567">
        <v>3</v>
      </c>
      <c r="AC3567" t="s">
        <v>156</v>
      </c>
    </row>
    <row r="3568" spans="1:29" x14ac:dyDescent="0.2">
      <c r="A3568" t="s">
        <v>8598</v>
      </c>
      <c r="B3568" t="s">
        <v>8599</v>
      </c>
      <c r="C3568" t="s">
        <v>8598</v>
      </c>
      <c r="D3568" t="s">
        <v>84</v>
      </c>
      <c r="E3568" t="s">
        <v>89</v>
      </c>
      <c r="F3568" t="s">
        <v>642</v>
      </c>
      <c r="G3568" t="s">
        <v>90</v>
      </c>
      <c r="I3568" t="s">
        <v>91</v>
      </c>
      <c r="J3568" t="s">
        <v>5571</v>
      </c>
      <c r="K3568" t="s">
        <v>7609</v>
      </c>
      <c r="M3568">
        <v>14.840600500000001</v>
      </c>
      <c r="N3568">
        <v>17.675999999999998</v>
      </c>
      <c r="O3568">
        <v>13.045427370000001</v>
      </c>
      <c r="P3568">
        <v>12.557</v>
      </c>
      <c r="Q3568" s="86">
        <v>45434</v>
      </c>
      <c r="V3568" t="s">
        <v>8600</v>
      </c>
      <c r="W3568">
        <v>6</v>
      </c>
      <c r="X3568" s="86">
        <v>45706</v>
      </c>
      <c r="Y3568">
        <v>4</v>
      </c>
      <c r="Z3568" s="86">
        <v>45657</v>
      </c>
      <c r="AA3568">
        <v>3</v>
      </c>
      <c r="AB3568">
        <v>3</v>
      </c>
      <c r="AC3568" t="s">
        <v>156</v>
      </c>
    </row>
    <row r="3569" spans="1:29" x14ac:dyDescent="0.2">
      <c r="A3569" t="s">
        <v>8601</v>
      </c>
      <c r="B3569" t="s">
        <v>8602</v>
      </c>
      <c r="C3569" t="s">
        <v>8601</v>
      </c>
      <c r="D3569" t="s">
        <v>84</v>
      </c>
      <c r="E3569" t="s">
        <v>89</v>
      </c>
      <c r="F3569" t="s">
        <v>642</v>
      </c>
      <c r="G3569" t="s">
        <v>90</v>
      </c>
      <c r="I3569" t="s">
        <v>341</v>
      </c>
      <c r="J3569" t="s">
        <v>5571</v>
      </c>
      <c r="K3569" t="s">
        <v>7609</v>
      </c>
      <c r="M3569">
        <v>16.799473389999999</v>
      </c>
      <c r="N3569">
        <v>17.672000000000001</v>
      </c>
      <c r="O3569">
        <v>14.30344373</v>
      </c>
      <c r="P3569">
        <v>12.558</v>
      </c>
      <c r="Q3569" s="86">
        <v>45434</v>
      </c>
      <c r="W3569">
        <v>6</v>
      </c>
      <c r="X3569" s="86">
        <v>45706</v>
      </c>
      <c r="Y3569">
        <v>5</v>
      </c>
      <c r="Z3569" s="86">
        <v>45657</v>
      </c>
      <c r="AA3569">
        <v>3</v>
      </c>
      <c r="AB3569">
        <v>3</v>
      </c>
      <c r="AC3569" t="s">
        <v>156</v>
      </c>
    </row>
    <row r="3570" spans="1:29" x14ac:dyDescent="0.2">
      <c r="A3570" t="s">
        <v>8603</v>
      </c>
      <c r="B3570" t="s">
        <v>8604</v>
      </c>
      <c r="C3570" t="s">
        <v>8603</v>
      </c>
      <c r="D3570" t="s">
        <v>84</v>
      </c>
      <c r="E3570" t="s">
        <v>89</v>
      </c>
      <c r="F3570" t="s">
        <v>642</v>
      </c>
      <c r="G3570" t="s">
        <v>90</v>
      </c>
      <c r="I3570" t="s">
        <v>118</v>
      </c>
      <c r="J3570" t="s">
        <v>5571</v>
      </c>
      <c r="K3570" t="s">
        <v>7609</v>
      </c>
      <c r="M3570">
        <v>17.99299186</v>
      </c>
      <c r="N3570">
        <v>17.638000000000002</v>
      </c>
      <c r="O3570">
        <v>14.188069199999999</v>
      </c>
      <c r="P3570">
        <v>12.551</v>
      </c>
      <c r="Q3570" s="86">
        <v>45434</v>
      </c>
      <c r="W3570">
        <v>6</v>
      </c>
      <c r="X3570" s="86">
        <v>45706</v>
      </c>
      <c r="Y3570">
        <v>5</v>
      </c>
      <c r="Z3570" s="86">
        <v>45657</v>
      </c>
      <c r="AA3570">
        <v>3</v>
      </c>
      <c r="AB3570">
        <v>3</v>
      </c>
      <c r="AC3570" t="s">
        <v>156</v>
      </c>
    </row>
    <row r="3571" spans="1:29" x14ac:dyDescent="0.2">
      <c r="A3571" t="s">
        <v>8605</v>
      </c>
      <c r="B3571" t="s">
        <v>8606</v>
      </c>
      <c r="C3571" t="s">
        <v>8605</v>
      </c>
      <c r="D3571" t="s">
        <v>84</v>
      </c>
      <c r="E3571" t="s">
        <v>89</v>
      </c>
      <c r="F3571" t="s">
        <v>642</v>
      </c>
      <c r="G3571" t="s">
        <v>90</v>
      </c>
      <c r="I3571" t="s">
        <v>91</v>
      </c>
      <c r="J3571" t="s">
        <v>5571</v>
      </c>
      <c r="K3571" t="s">
        <v>7609</v>
      </c>
      <c r="M3571">
        <v>14.843430980000001</v>
      </c>
      <c r="N3571">
        <v>17.678999999999998</v>
      </c>
      <c r="O3571">
        <v>13.05087251</v>
      </c>
      <c r="P3571">
        <v>12.56</v>
      </c>
      <c r="Q3571" s="86">
        <v>45434</v>
      </c>
      <c r="W3571">
        <v>6</v>
      </c>
      <c r="X3571" s="86">
        <v>45706</v>
      </c>
      <c r="Y3571">
        <v>4</v>
      </c>
      <c r="Z3571" s="86">
        <v>45657</v>
      </c>
      <c r="AA3571">
        <v>3</v>
      </c>
      <c r="AB3571">
        <v>3</v>
      </c>
      <c r="AC3571" t="s">
        <v>156</v>
      </c>
    </row>
    <row r="3572" spans="1:29" x14ac:dyDescent="0.2">
      <c r="A3572" t="s">
        <v>8607</v>
      </c>
      <c r="B3572" t="s">
        <v>8608</v>
      </c>
      <c r="C3572" t="s">
        <v>8607</v>
      </c>
      <c r="D3572" t="s">
        <v>84</v>
      </c>
      <c r="E3572" t="s">
        <v>89</v>
      </c>
      <c r="G3572" t="s">
        <v>90</v>
      </c>
      <c r="I3572" t="s">
        <v>118</v>
      </c>
      <c r="M3572">
        <v>17.994256029999999</v>
      </c>
      <c r="N3572">
        <v>17.638999999999999</v>
      </c>
      <c r="O3572">
        <v>14.194456949999999</v>
      </c>
      <c r="P3572">
        <v>12.552</v>
      </c>
      <c r="S3572">
        <v>1.1000000000000001</v>
      </c>
      <c r="W3572">
        <v>6</v>
      </c>
      <c r="X3572" s="86">
        <v>45706</v>
      </c>
      <c r="Y3572">
        <v>5</v>
      </c>
      <c r="Z3572" s="86">
        <v>45657</v>
      </c>
      <c r="AB3572">
        <v>3</v>
      </c>
      <c r="AC3572" t="s">
        <v>156</v>
      </c>
    </row>
    <row r="3573" spans="1:29" x14ac:dyDescent="0.2">
      <c r="A3573" t="s">
        <v>8609</v>
      </c>
      <c r="B3573" t="s">
        <v>8610</v>
      </c>
      <c r="C3573" t="s">
        <v>8609</v>
      </c>
      <c r="D3573" t="s">
        <v>84</v>
      </c>
      <c r="E3573" t="s">
        <v>89</v>
      </c>
      <c r="F3573" t="s">
        <v>642</v>
      </c>
      <c r="G3573" t="s">
        <v>90</v>
      </c>
      <c r="I3573" t="s">
        <v>91</v>
      </c>
      <c r="J3573" t="s">
        <v>5571</v>
      </c>
      <c r="K3573" t="s">
        <v>7609</v>
      </c>
      <c r="M3573">
        <v>14.83152902</v>
      </c>
      <c r="N3573">
        <v>17.667999999999999</v>
      </c>
      <c r="O3573">
        <v>13.03939553</v>
      </c>
      <c r="P3573">
        <v>12.55</v>
      </c>
      <c r="Q3573" s="86">
        <v>45434</v>
      </c>
      <c r="V3573" t="s">
        <v>8611</v>
      </c>
      <c r="W3573">
        <v>6</v>
      </c>
      <c r="X3573" s="86">
        <v>45706</v>
      </c>
      <c r="Y3573">
        <v>4</v>
      </c>
      <c r="Z3573" s="86">
        <v>45657</v>
      </c>
      <c r="AA3573">
        <v>3</v>
      </c>
      <c r="AB3573">
        <v>3</v>
      </c>
      <c r="AC3573" t="s">
        <v>156</v>
      </c>
    </row>
    <row r="3574" spans="1:29" x14ac:dyDescent="0.2">
      <c r="A3574" t="s">
        <v>8612</v>
      </c>
      <c r="B3574" t="s">
        <v>8613</v>
      </c>
      <c r="C3574" t="s">
        <v>8612</v>
      </c>
      <c r="D3574" t="s">
        <v>84</v>
      </c>
      <c r="E3574" t="s">
        <v>89</v>
      </c>
      <c r="G3574" t="s">
        <v>90</v>
      </c>
      <c r="H3574" t="s">
        <v>8614</v>
      </c>
      <c r="I3574" t="s">
        <v>341</v>
      </c>
      <c r="M3574">
        <v>16.795318120000001</v>
      </c>
      <c r="N3574">
        <v>17.664999999999999</v>
      </c>
      <c r="O3574">
        <v>14.300762860000001</v>
      </c>
      <c r="P3574">
        <v>12.554</v>
      </c>
      <c r="S3574">
        <v>1.9</v>
      </c>
      <c r="W3574">
        <v>6</v>
      </c>
      <c r="X3574" s="86">
        <v>45706</v>
      </c>
      <c r="Y3574">
        <v>5</v>
      </c>
      <c r="Z3574" s="86">
        <v>45657</v>
      </c>
      <c r="AB3574">
        <v>3</v>
      </c>
      <c r="AC3574" t="s">
        <v>156</v>
      </c>
    </row>
    <row r="3575" spans="1:29" x14ac:dyDescent="0.2">
      <c r="A3575" t="s">
        <v>8615</v>
      </c>
      <c r="B3575" t="s">
        <v>8616</v>
      </c>
      <c r="C3575" t="s">
        <v>8615</v>
      </c>
      <c r="D3575" t="s">
        <v>84</v>
      </c>
      <c r="E3575" t="s">
        <v>89</v>
      </c>
      <c r="F3575" t="s">
        <v>642</v>
      </c>
      <c r="G3575" t="s">
        <v>90</v>
      </c>
      <c r="I3575" t="s">
        <v>91</v>
      </c>
      <c r="J3575" t="s">
        <v>5571</v>
      </c>
      <c r="K3575" t="s">
        <v>7609</v>
      </c>
      <c r="M3575">
        <v>14.83201846</v>
      </c>
      <c r="N3575">
        <v>17.670000000000002</v>
      </c>
      <c r="O3575">
        <v>13.038891380000001</v>
      </c>
      <c r="P3575">
        <v>12.545999999999999</v>
      </c>
      <c r="Q3575" s="86">
        <v>45434</v>
      </c>
      <c r="V3575" t="s">
        <v>8617</v>
      </c>
      <c r="W3575">
        <v>6</v>
      </c>
      <c r="X3575" s="86">
        <v>45706</v>
      </c>
      <c r="Y3575">
        <v>4</v>
      </c>
      <c r="Z3575" s="86">
        <v>45657</v>
      </c>
      <c r="AA3575">
        <v>3</v>
      </c>
      <c r="AB3575">
        <v>3</v>
      </c>
      <c r="AC3575" t="s">
        <v>156</v>
      </c>
    </row>
    <row r="3576" spans="1:29" x14ac:dyDescent="0.2">
      <c r="A3576" t="s">
        <v>8618</v>
      </c>
      <c r="B3576" t="s">
        <v>8619</v>
      </c>
      <c r="C3576" t="s">
        <v>8618</v>
      </c>
      <c r="D3576" t="s">
        <v>84</v>
      </c>
      <c r="E3576" t="s">
        <v>89</v>
      </c>
      <c r="G3576" t="s">
        <v>90</v>
      </c>
      <c r="H3576" t="s">
        <v>8620</v>
      </c>
      <c r="I3576" t="s">
        <v>91</v>
      </c>
      <c r="M3576">
        <v>12.73953041</v>
      </c>
      <c r="N3576">
        <v>18.189</v>
      </c>
      <c r="O3576">
        <v>13.37472195</v>
      </c>
      <c r="P3576">
        <v>11.472</v>
      </c>
      <c r="S3576">
        <v>0.51</v>
      </c>
      <c r="W3576">
        <v>6</v>
      </c>
      <c r="X3576" s="86">
        <v>45747</v>
      </c>
      <c r="Y3576">
        <v>5</v>
      </c>
      <c r="Z3576" s="86">
        <v>45747</v>
      </c>
      <c r="AB3576">
        <v>3</v>
      </c>
      <c r="AC3576" t="s">
        <v>156</v>
      </c>
    </row>
    <row r="3577" spans="1:29" x14ac:dyDescent="0.2">
      <c r="A3577" t="s">
        <v>8621</v>
      </c>
      <c r="B3577" t="s">
        <v>8622</v>
      </c>
      <c r="C3577" t="s">
        <v>8621</v>
      </c>
      <c r="D3577" t="s">
        <v>84</v>
      </c>
      <c r="E3577" t="s">
        <v>89</v>
      </c>
      <c r="G3577" t="s">
        <v>699</v>
      </c>
      <c r="I3577" t="s">
        <v>91</v>
      </c>
      <c r="J3577" t="s">
        <v>5571</v>
      </c>
      <c r="M3577">
        <v>12.74131948</v>
      </c>
      <c r="N3577">
        <v>18.178000000000001</v>
      </c>
      <c r="O3577">
        <v>13.413674540000001</v>
      </c>
      <c r="P3577">
        <v>11.489000000000001</v>
      </c>
      <c r="Q3577" s="86">
        <v>45434</v>
      </c>
      <c r="R3577">
        <v>3</v>
      </c>
      <c r="S3577">
        <v>0.76</v>
      </c>
      <c r="V3577" t="s">
        <v>8623</v>
      </c>
      <c r="W3577">
        <v>6</v>
      </c>
      <c r="X3577" s="86">
        <v>45747</v>
      </c>
      <c r="Y3577">
        <v>5</v>
      </c>
      <c r="Z3577" s="86">
        <v>45747</v>
      </c>
      <c r="AA3577">
        <v>3</v>
      </c>
      <c r="AB3577">
        <v>3</v>
      </c>
      <c r="AC3577" t="s">
        <v>156</v>
      </c>
    </row>
    <row r="3578" spans="1:29" x14ac:dyDescent="0.2">
      <c r="A3578" t="s">
        <v>8624</v>
      </c>
      <c r="B3578" t="s">
        <v>8625</v>
      </c>
      <c r="C3578" t="s">
        <v>8624</v>
      </c>
      <c r="D3578" t="s">
        <v>84</v>
      </c>
      <c r="E3578" t="s">
        <v>116</v>
      </c>
      <c r="G3578" t="s">
        <v>90</v>
      </c>
      <c r="H3578" t="s">
        <v>196</v>
      </c>
      <c r="N3578">
        <v>7.88</v>
      </c>
      <c r="O3578">
        <v>5.8659607080000002</v>
      </c>
      <c r="P3578">
        <v>4.7329999999999997</v>
      </c>
      <c r="W3578">
        <v>4</v>
      </c>
      <c r="X3578" s="86">
        <v>45621</v>
      </c>
      <c r="Y3578">
        <v>3</v>
      </c>
      <c r="Z3578" s="86">
        <v>45688</v>
      </c>
      <c r="AB3578">
        <v>3</v>
      </c>
      <c r="AC3578" t="s">
        <v>156</v>
      </c>
    </row>
    <row r="3579" spans="1:29" x14ac:dyDescent="0.2">
      <c r="A3579" t="s">
        <v>8626</v>
      </c>
      <c r="B3579" t="s">
        <v>8627</v>
      </c>
      <c r="C3579" t="s">
        <v>8626</v>
      </c>
      <c r="D3579" t="s">
        <v>84</v>
      </c>
      <c r="E3579" t="s">
        <v>116</v>
      </c>
      <c r="G3579" t="s">
        <v>90</v>
      </c>
      <c r="I3579" t="s">
        <v>91</v>
      </c>
      <c r="J3579" t="s">
        <v>5571</v>
      </c>
      <c r="K3579" t="s">
        <v>199</v>
      </c>
      <c r="M3579">
        <v>7.0578485930000001</v>
      </c>
      <c r="N3579">
        <v>7.3310000000000004</v>
      </c>
      <c r="O3579">
        <v>5.3397684810000001</v>
      </c>
      <c r="P3579">
        <v>3.843</v>
      </c>
      <c r="Q3579" s="86">
        <v>45434</v>
      </c>
      <c r="S3579">
        <v>0.15</v>
      </c>
      <c r="T3579">
        <v>0.15</v>
      </c>
      <c r="V3579" t="s">
        <v>8628</v>
      </c>
      <c r="W3579">
        <v>4</v>
      </c>
      <c r="X3579" s="86">
        <v>45698</v>
      </c>
      <c r="Y3579">
        <v>3</v>
      </c>
      <c r="Z3579" s="86">
        <v>45688</v>
      </c>
      <c r="AA3579">
        <v>2</v>
      </c>
      <c r="AB3579">
        <v>3</v>
      </c>
      <c r="AC3579" t="s">
        <v>156</v>
      </c>
    </row>
    <row r="3580" spans="1:29" x14ac:dyDescent="0.2">
      <c r="A3580" t="s">
        <v>8629</v>
      </c>
      <c r="B3580" t="s">
        <v>8625</v>
      </c>
      <c r="C3580" t="s">
        <v>8629</v>
      </c>
      <c r="D3580" t="s">
        <v>84</v>
      </c>
      <c r="E3580" t="s">
        <v>116</v>
      </c>
      <c r="G3580" t="s">
        <v>90</v>
      </c>
      <c r="M3580">
        <v>7.0464196469999996</v>
      </c>
      <c r="N3580">
        <v>7.3230000000000004</v>
      </c>
      <c r="O3580">
        <v>5.3491201400000001</v>
      </c>
      <c r="P3580">
        <v>3.8410000000000002</v>
      </c>
      <c r="S3580">
        <v>0.15</v>
      </c>
      <c r="W3580">
        <v>4</v>
      </c>
      <c r="X3580" s="86">
        <v>45698</v>
      </c>
      <c r="Y3580">
        <v>3</v>
      </c>
      <c r="Z3580" s="86">
        <v>45688</v>
      </c>
      <c r="AB3580">
        <v>3</v>
      </c>
      <c r="AC3580" t="s">
        <v>156</v>
      </c>
    </row>
    <row r="3581" spans="1:29" x14ac:dyDescent="0.2">
      <c r="A3581" t="s">
        <v>8630</v>
      </c>
      <c r="B3581" t="s">
        <v>8631</v>
      </c>
      <c r="C3581" t="s">
        <v>8630</v>
      </c>
      <c r="D3581" t="s">
        <v>84</v>
      </c>
      <c r="E3581" t="s">
        <v>116</v>
      </c>
      <c r="F3581" t="s">
        <v>117</v>
      </c>
      <c r="G3581" t="s">
        <v>90</v>
      </c>
      <c r="I3581" t="s">
        <v>118</v>
      </c>
      <c r="J3581" t="s">
        <v>5571</v>
      </c>
      <c r="K3581" t="s">
        <v>199</v>
      </c>
      <c r="N3581">
        <v>7.6980000000000004</v>
      </c>
      <c r="O3581">
        <v>8.2147237410000002</v>
      </c>
      <c r="P3581">
        <v>6.7649999999999997</v>
      </c>
      <c r="Q3581" s="86">
        <v>45434</v>
      </c>
      <c r="S3581">
        <v>0.15</v>
      </c>
      <c r="T3581">
        <v>0.15</v>
      </c>
      <c r="W3581">
        <v>4</v>
      </c>
      <c r="X3581" s="86">
        <v>45412</v>
      </c>
      <c r="Y3581">
        <v>3</v>
      </c>
      <c r="Z3581" s="86">
        <v>45688</v>
      </c>
      <c r="AA3581">
        <v>2</v>
      </c>
      <c r="AB3581">
        <v>3</v>
      </c>
      <c r="AC3581" t="s">
        <v>156</v>
      </c>
    </row>
    <row r="3582" spans="1:29" x14ac:dyDescent="0.2">
      <c r="A3582" t="s">
        <v>8632</v>
      </c>
      <c r="B3582" t="s">
        <v>8633</v>
      </c>
      <c r="C3582" t="s">
        <v>8632</v>
      </c>
      <c r="D3582" t="s">
        <v>84</v>
      </c>
      <c r="E3582" t="s">
        <v>89</v>
      </c>
      <c r="F3582" t="s">
        <v>642</v>
      </c>
      <c r="G3582" t="s">
        <v>90</v>
      </c>
      <c r="I3582" t="s">
        <v>91</v>
      </c>
      <c r="J3582" t="s">
        <v>5571</v>
      </c>
      <c r="K3582" t="s">
        <v>1384</v>
      </c>
      <c r="M3582">
        <v>7.5138730709999999</v>
      </c>
      <c r="N3582">
        <v>7.8259999999999996</v>
      </c>
      <c r="O3582">
        <v>6.5982921159999997</v>
      </c>
      <c r="P3582">
        <v>6.0270000000000001</v>
      </c>
      <c r="Q3582" s="86">
        <v>45434</v>
      </c>
      <c r="R3582">
        <v>5</v>
      </c>
      <c r="S3582">
        <v>1.35</v>
      </c>
      <c r="V3582" t="s">
        <v>8634</v>
      </c>
      <c r="W3582">
        <v>5</v>
      </c>
      <c r="X3582" s="86">
        <v>45706</v>
      </c>
      <c r="Y3582">
        <v>3</v>
      </c>
      <c r="Z3582" s="86">
        <v>45657</v>
      </c>
      <c r="AA3582">
        <v>3</v>
      </c>
      <c r="AB3582">
        <v>3</v>
      </c>
      <c r="AC3582" t="s">
        <v>156</v>
      </c>
    </row>
    <row r="3583" spans="1:29" x14ac:dyDescent="0.2">
      <c r="A3583" t="s">
        <v>8635</v>
      </c>
      <c r="B3583" t="s">
        <v>8636</v>
      </c>
      <c r="C3583" t="s">
        <v>8635</v>
      </c>
      <c r="D3583" t="s">
        <v>84</v>
      </c>
      <c r="E3583" t="s">
        <v>89</v>
      </c>
      <c r="G3583" t="s">
        <v>90</v>
      </c>
      <c r="I3583" t="s">
        <v>91</v>
      </c>
      <c r="J3583" t="s">
        <v>5571</v>
      </c>
      <c r="K3583" t="s">
        <v>1384</v>
      </c>
      <c r="M3583">
        <v>7.5157616029999996</v>
      </c>
      <c r="N3583">
        <v>7.8330000000000002</v>
      </c>
      <c r="O3583">
        <v>6.6028823560000003</v>
      </c>
      <c r="P3583">
        <v>6.0309999999999997</v>
      </c>
      <c r="Q3583" s="86">
        <v>45434</v>
      </c>
      <c r="R3583">
        <v>5</v>
      </c>
      <c r="S3583">
        <v>2</v>
      </c>
      <c r="W3583">
        <v>5</v>
      </c>
      <c r="X3583" s="86">
        <v>45706</v>
      </c>
      <c r="Y3583">
        <v>3</v>
      </c>
      <c r="Z3583" s="86">
        <v>45657</v>
      </c>
      <c r="AA3583">
        <v>3</v>
      </c>
      <c r="AB3583">
        <v>3</v>
      </c>
      <c r="AC3583" t="s">
        <v>156</v>
      </c>
    </row>
    <row r="3584" spans="1:29" x14ac:dyDescent="0.2">
      <c r="A3584" t="s">
        <v>8637</v>
      </c>
      <c r="B3584" t="s">
        <v>8638</v>
      </c>
      <c r="C3584" t="s">
        <v>8637</v>
      </c>
      <c r="D3584" t="s">
        <v>84</v>
      </c>
      <c r="E3584" t="s">
        <v>116</v>
      </c>
      <c r="G3584" t="s">
        <v>90</v>
      </c>
      <c r="N3584">
        <v>16.689</v>
      </c>
      <c r="O3584">
        <v>12.42900566</v>
      </c>
      <c r="P3584">
        <v>9.6590000000000007</v>
      </c>
      <c r="W3584">
        <v>6</v>
      </c>
      <c r="X3584" s="86">
        <v>45622</v>
      </c>
      <c r="Y3584">
        <v>4</v>
      </c>
      <c r="Z3584" s="86">
        <v>45688</v>
      </c>
      <c r="AB3584">
        <v>3</v>
      </c>
      <c r="AC3584" t="s">
        <v>156</v>
      </c>
    </row>
    <row r="3585" spans="1:29" x14ac:dyDescent="0.2">
      <c r="A3585" t="s">
        <v>16596</v>
      </c>
      <c r="B3585" t="s">
        <v>16597</v>
      </c>
      <c r="C3585" t="s">
        <v>16596</v>
      </c>
      <c r="D3585" t="s">
        <v>84</v>
      </c>
      <c r="E3585" t="s">
        <v>89</v>
      </c>
      <c r="G3585" t="s">
        <v>90</v>
      </c>
      <c r="H3585" t="s">
        <v>225</v>
      </c>
      <c r="I3585" t="s">
        <v>341</v>
      </c>
      <c r="M3585">
        <v>19.533148050000001</v>
      </c>
      <c r="N3585">
        <v>19.888999999999999</v>
      </c>
      <c r="O3585">
        <v>18.10376295</v>
      </c>
      <c r="P3585">
        <v>19.568000000000001</v>
      </c>
      <c r="S3585">
        <v>0.95</v>
      </c>
      <c r="W3585">
        <v>6</v>
      </c>
      <c r="X3585" s="86">
        <v>45747</v>
      </c>
      <c r="Y3585">
        <v>5</v>
      </c>
      <c r="Z3585" s="86">
        <v>45747</v>
      </c>
      <c r="AB3585">
        <v>3</v>
      </c>
      <c r="AC3585" t="s">
        <v>156</v>
      </c>
    </row>
    <row r="3586" spans="1:29" x14ac:dyDescent="0.2">
      <c r="A3586" t="s">
        <v>8639</v>
      </c>
      <c r="B3586" t="s">
        <v>8640</v>
      </c>
      <c r="C3586" t="s">
        <v>8639</v>
      </c>
      <c r="D3586" t="s">
        <v>84</v>
      </c>
      <c r="E3586" t="s">
        <v>89</v>
      </c>
      <c r="G3586" t="s">
        <v>90</v>
      </c>
      <c r="I3586" t="s">
        <v>91</v>
      </c>
      <c r="J3586" t="s">
        <v>5571</v>
      </c>
      <c r="K3586" t="s">
        <v>8641</v>
      </c>
      <c r="M3586">
        <v>7.5195238279999996</v>
      </c>
      <c r="N3586">
        <v>6.4390000000000001</v>
      </c>
      <c r="O3586">
        <v>5.4289137910000003</v>
      </c>
      <c r="P3586">
        <v>4.9020000000000001</v>
      </c>
      <c r="Q3586" s="86">
        <v>45434</v>
      </c>
      <c r="S3586">
        <v>2.2000000000000002</v>
      </c>
      <c r="W3586">
        <v>4</v>
      </c>
      <c r="X3586" s="86">
        <v>45657</v>
      </c>
      <c r="Y3586">
        <v>3</v>
      </c>
      <c r="Z3586" s="86">
        <v>45657</v>
      </c>
      <c r="AA3586">
        <v>2</v>
      </c>
      <c r="AB3586">
        <v>3</v>
      </c>
      <c r="AC3586" t="s">
        <v>156</v>
      </c>
    </row>
    <row r="3587" spans="1:29" x14ac:dyDescent="0.2">
      <c r="A3587" t="s">
        <v>8642</v>
      </c>
      <c r="B3587" t="s">
        <v>8643</v>
      </c>
      <c r="C3587" t="s">
        <v>8642</v>
      </c>
      <c r="D3587" t="s">
        <v>84</v>
      </c>
      <c r="E3587" t="s">
        <v>116</v>
      </c>
      <c r="G3587" t="s">
        <v>90</v>
      </c>
      <c r="S3587">
        <v>0.2</v>
      </c>
      <c r="Y3587">
        <v>5</v>
      </c>
      <c r="Z3587" s="86">
        <v>45777</v>
      </c>
      <c r="AB3587">
        <v>3</v>
      </c>
      <c r="AC3587" t="s">
        <v>156</v>
      </c>
    </row>
    <row r="3588" spans="1:29" x14ac:dyDescent="0.2">
      <c r="A3588" t="s">
        <v>8644</v>
      </c>
      <c r="B3588" t="s">
        <v>8645</v>
      </c>
      <c r="C3588" t="s">
        <v>8644</v>
      </c>
      <c r="D3588" t="s">
        <v>84</v>
      </c>
      <c r="E3588" t="s">
        <v>116</v>
      </c>
      <c r="F3588" t="s">
        <v>642</v>
      </c>
      <c r="G3588" t="s">
        <v>90</v>
      </c>
      <c r="I3588" t="s">
        <v>91</v>
      </c>
      <c r="J3588" t="s">
        <v>5571</v>
      </c>
      <c r="K3588" t="s">
        <v>6446</v>
      </c>
      <c r="L3588">
        <v>11.705</v>
      </c>
      <c r="M3588">
        <v>10.116551599999999</v>
      </c>
      <c r="N3588">
        <v>9.39</v>
      </c>
      <c r="O3588">
        <v>7.9555667159999999</v>
      </c>
      <c r="P3588">
        <v>5.7220000000000004</v>
      </c>
      <c r="Q3588" s="86">
        <v>45821</v>
      </c>
      <c r="S3588">
        <v>0.5</v>
      </c>
      <c r="T3588">
        <v>0.5</v>
      </c>
      <c r="V3588" t="s">
        <v>8646</v>
      </c>
      <c r="W3588">
        <v>5</v>
      </c>
      <c r="X3588" s="86">
        <v>45747</v>
      </c>
      <c r="Y3588">
        <v>3</v>
      </c>
      <c r="Z3588" s="86">
        <v>45747</v>
      </c>
      <c r="AA3588">
        <v>3</v>
      </c>
      <c r="AB3588">
        <v>3</v>
      </c>
      <c r="AC3588" t="s">
        <v>156</v>
      </c>
    </row>
    <row r="3589" spans="1:29" x14ac:dyDescent="0.2">
      <c r="A3589" t="s">
        <v>8647</v>
      </c>
      <c r="B3589" t="s">
        <v>8648</v>
      </c>
      <c r="C3589" t="s">
        <v>8647</v>
      </c>
      <c r="D3589" t="s">
        <v>84</v>
      </c>
      <c r="E3589" t="s">
        <v>89</v>
      </c>
      <c r="G3589" t="s">
        <v>90</v>
      </c>
      <c r="H3589" t="s">
        <v>196</v>
      </c>
      <c r="I3589" t="s">
        <v>91</v>
      </c>
      <c r="N3589">
        <v>13.063000000000001</v>
      </c>
      <c r="O3589">
        <v>10.70719012</v>
      </c>
      <c r="P3589">
        <v>8.7439999999999998</v>
      </c>
      <c r="S3589">
        <v>1.1299999999999999</v>
      </c>
      <c r="W3589">
        <v>6</v>
      </c>
      <c r="X3589" s="86">
        <v>45702</v>
      </c>
      <c r="Y3589">
        <v>4</v>
      </c>
      <c r="Z3589" s="86">
        <v>45504</v>
      </c>
      <c r="AB3589">
        <v>3</v>
      </c>
      <c r="AC3589" t="s">
        <v>156</v>
      </c>
    </row>
    <row r="3590" spans="1:29" x14ac:dyDescent="0.2">
      <c r="A3590" t="s">
        <v>8649</v>
      </c>
      <c r="B3590" t="s">
        <v>8650</v>
      </c>
      <c r="C3590" t="s">
        <v>8649</v>
      </c>
      <c r="D3590" t="s">
        <v>84</v>
      </c>
      <c r="E3590" t="s">
        <v>89</v>
      </c>
      <c r="F3590" t="s">
        <v>642</v>
      </c>
      <c r="G3590" t="s">
        <v>90</v>
      </c>
      <c r="I3590" t="s">
        <v>91</v>
      </c>
      <c r="J3590" t="s">
        <v>5571</v>
      </c>
      <c r="K3590" t="s">
        <v>6330</v>
      </c>
      <c r="N3590">
        <v>10.885</v>
      </c>
      <c r="O3590">
        <v>8.70505058</v>
      </c>
      <c r="P3590">
        <v>6.7450000000000001</v>
      </c>
      <c r="Q3590" s="86">
        <v>45434</v>
      </c>
      <c r="R3590">
        <v>4</v>
      </c>
      <c r="V3590" t="s">
        <v>8651</v>
      </c>
      <c r="W3590">
        <v>5</v>
      </c>
      <c r="X3590" s="86">
        <v>45702</v>
      </c>
      <c r="Y3590">
        <v>3</v>
      </c>
      <c r="Z3590" s="86">
        <v>45504</v>
      </c>
      <c r="AA3590">
        <v>3</v>
      </c>
      <c r="AB3590">
        <v>3</v>
      </c>
      <c r="AC3590" t="s">
        <v>156</v>
      </c>
    </row>
    <row r="3591" spans="1:29" x14ac:dyDescent="0.2">
      <c r="A3591" t="s">
        <v>8652</v>
      </c>
      <c r="B3591" t="s">
        <v>8653</v>
      </c>
      <c r="C3591" t="s">
        <v>8652</v>
      </c>
      <c r="D3591" t="s">
        <v>84</v>
      </c>
      <c r="E3591" t="s">
        <v>89</v>
      </c>
      <c r="G3591" t="s">
        <v>90</v>
      </c>
      <c r="I3591" t="s">
        <v>91</v>
      </c>
      <c r="N3591">
        <v>11.292</v>
      </c>
      <c r="O3591">
        <v>9.3039774099999999</v>
      </c>
      <c r="P3591">
        <v>7.3220000000000001</v>
      </c>
      <c r="S3591">
        <v>1.03</v>
      </c>
      <c r="W3591">
        <v>5</v>
      </c>
      <c r="X3591" s="86">
        <v>45702</v>
      </c>
      <c r="Y3591">
        <v>4</v>
      </c>
      <c r="Z3591" s="86">
        <v>45504</v>
      </c>
      <c r="AB3591">
        <v>3</v>
      </c>
      <c r="AC3591" t="s">
        <v>156</v>
      </c>
    </row>
    <row r="3592" spans="1:29" x14ac:dyDescent="0.2">
      <c r="A3592" t="s">
        <v>8654</v>
      </c>
      <c r="B3592" t="s">
        <v>8655</v>
      </c>
      <c r="C3592" t="s">
        <v>8654</v>
      </c>
      <c r="D3592" t="s">
        <v>84</v>
      </c>
      <c r="E3592" t="s">
        <v>89</v>
      </c>
      <c r="G3592" t="s">
        <v>90</v>
      </c>
      <c r="H3592" t="s">
        <v>150</v>
      </c>
      <c r="I3592" t="s">
        <v>91</v>
      </c>
      <c r="O3592">
        <v>6.9597701020000002</v>
      </c>
      <c r="P3592">
        <v>8.891</v>
      </c>
      <c r="S3592">
        <v>0.94</v>
      </c>
      <c r="W3592">
        <v>4</v>
      </c>
      <c r="X3592" s="86">
        <v>45657</v>
      </c>
      <c r="Y3592">
        <v>3</v>
      </c>
      <c r="Z3592" s="86">
        <v>45107</v>
      </c>
      <c r="AB3592">
        <v>3</v>
      </c>
      <c r="AC3592" t="s">
        <v>156</v>
      </c>
    </row>
    <row r="3593" spans="1:29" x14ac:dyDescent="0.2">
      <c r="A3593" t="s">
        <v>16668</v>
      </c>
      <c r="B3593" t="s">
        <v>16669</v>
      </c>
      <c r="C3593" t="s">
        <v>16668</v>
      </c>
      <c r="D3593" t="s">
        <v>84</v>
      </c>
      <c r="E3593" t="s">
        <v>89</v>
      </c>
      <c r="G3593" t="s">
        <v>90</v>
      </c>
      <c r="H3593" t="s">
        <v>2291</v>
      </c>
      <c r="I3593" t="s">
        <v>341</v>
      </c>
      <c r="N3593">
        <v>18.042000000000002</v>
      </c>
      <c r="O3593">
        <v>15.638120170000001</v>
      </c>
      <c r="P3593">
        <v>13.555999999999999</v>
      </c>
      <c r="S3593">
        <v>0.47</v>
      </c>
      <c r="W3593">
        <v>6</v>
      </c>
      <c r="X3593" s="86">
        <v>45473</v>
      </c>
      <c r="Y3593">
        <v>4</v>
      </c>
      <c r="Z3593" s="86">
        <v>45473</v>
      </c>
      <c r="AB3593">
        <v>3</v>
      </c>
      <c r="AC3593" t="s">
        <v>156</v>
      </c>
    </row>
    <row r="3594" spans="1:29" x14ac:dyDescent="0.2">
      <c r="A3594" t="s">
        <v>17434</v>
      </c>
      <c r="B3594" t="s">
        <v>17435</v>
      </c>
      <c r="C3594" t="s">
        <v>17434</v>
      </c>
      <c r="D3594" t="s">
        <v>84</v>
      </c>
      <c r="E3594" t="s">
        <v>89</v>
      </c>
      <c r="G3594" t="s">
        <v>90</v>
      </c>
      <c r="I3594" t="s">
        <v>91</v>
      </c>
      <c r="L3594">
        <v>1.73</v>
      </c>
      <c r="M3594">
        <v>1.8650294030000001</v>
      </c>
      <c r="N3594">
        <v>1.732</v>
      </c>
      <c r="O3594">
        <v>1.09228221</v>
      </c>
      <c r="P3594">
        <v>0.50700000000000001</v>
      </c>
      <c r="Q3594" s="86">
        <v>45821</v>
      </c>
      <c r="S3594">
        <v>0.4</v>
      </c>
      <c r="W3594">
        <v>2</v>
      </c>
      <c r="X3594" s="86">
        <v>45705</v>
      </c>
      <c r="Y3594">
        <v>2</v>
      </c>
      <c r="Z3594" s="86">
        <v>45657</v>
      </c>
      <c r="AB3594">
        <v>2</v>
      </c>
      <c r="AC3594" t="s">
        <v>153</v>
      </c>
    </row>
    <row r="3595" spans="1:29" x14ac:dyDescent="0.2">
      <c r="A3595" t="s">
        <v>8656</v>
      </c>
      <c r="B3595" t="s">
        <v>8657</v>
      </c>
      <c r="C3595" t="s">
        <v>8656</v>
      </c>
      <c r="D3595" t="s">
        <v>84</v>
      </c>
      <c r="E3595" t="s">
        <v>116</v>
      </c>
      <c r="F3595" t="s">
        <v>117</v>
      </c>
      <c r="G3595" t="s">
        <v>90</v>
      </c>
      <c r="I3595" t="s">
        <v>91</v>
      </c>
      <c r="J3595" t="s">
        <v>5571</v>
      </c>
      <c r="K3595" t="s">
        <v>688</v>
      </c>
      <c r="L3595">
        <v>16.097999999999999</v>
      </c>
      <c r="M3595">
        <v>16.10619342</v>
      </c>
      <c r="N3595">
        <v>16.033999999999999</v>
      </c>
      <c r="O3595">
        <v>12.324977199999999</v>
      </c>
      <c r="P3595">
        <v>10.833</v>
      </c>
      <c r="Q3595" s="86">
        <v>45821</v>
      </c>
      <c r="S3595">
        <v>0.3</v>
      </c>
      <c r="T3595">
        <v>0.3</v>
      </c>
      <c r="V3595" t="s">
        <v>8658</v>
      </c>
      <c r="W3595">
        <v>6</v>
      </c>
      <c r="X3595" s="86">
        <v>45684</v>
      </c>
      <c r="Y3595">
        <v>4</v>
      </c>
      <c r="Z3595" s="86">
        <v>45747</v>
      </c>
      <c r="AA3595">
        <v>3</v>
      </c>
      <c r="AB3595">
        <v>3</v>
      </c>
      <c r="AC3595" t="s">
        <v>156</v>
      </c>
    </row>
    <row r="3596" spans="1:29" x14ac:dyDescent="0.2">
      <c r="A3596" t="s">
        <v>8659</v>
      </c>
      <c r="B3596" t="s">
        <v>8660</v>
      </c>
      <c r="C3596" t="s">
        <v>8659</v>
      </c>
      <c r="D3596" t="s">
        <v>84</v>
      </c>
      <c r="E3596" t="s">
        <v>116</v>
      </c>
      <c r="F3596" t="s">
        <v>117</v>
      </c>
      <c r="G3596" t="s">
        <v>90</v>
      </c>
      <c r="I3596" t="s">
        <v>91</v>
      </c>
      <c r="J3596" t="s">
        <v>5571</v>
      </c>
      <c r="L3596">
        <v>16.564</v>
      </c>
      <c r="M3596">
        <v>16.321385169999999</v>
      </c>
      <c r="N3596">
        <v>15.847</v>
      </c>
      <c r="O3596">
        <v>14.077675879999999</v>
      </c>
      <c r="P3596">
        <v>11.782</v>
      </c>
      <c r="Q3596" s="86">
        <v>45821</v>
      </c>
      <c r="S3596">
        <v>0.3</v>
      </c>
      <c r="T3596">
        <v>0.3</v>
      </c>
      <c r="W3596">
        <v>6</v>
      </c>
      <c r="X3596" s="86">
        <v>45626</v>
      </c>
      <c r="Y3596">
        <v>5</v>
      </c>
      <c r="Z3596" s="86">
        <v>45747</v>
      </c>
      <c r="AA3596">
        <v>3</v>
      </c>
      <c r="AB3596">
        <v>3</v>
      </c>
      <c r="AC3596" t="s">
        <v>156</v>
      </c>
    </row>
    <row r="3597" spans="1:29" x14ac:dyDescent="0.2">
      <c r="A3597" t="s">
        <v>8661</v>
      </c>
      <c r="B3597" t="s">
        <v>8662</v>
      </c>
      <c r="C3597" t="s">
        <v>8661</v>
      </c>
      <c r="D3597" t="s">
        <v>84</v>
      </c>
      <c r="E3597" t="s">
        <v>116</v>
      </c>
      <c r="F3597" t="s">
        <v>117</v>
      </c>
      <c r="G3597" t="s">
        <v>90</v>
      </c>
      <c r="I3597" t="s">
        <v>118</v>
      </c>
      <c r="J3597" t="s">
        <v>5571</v>
      </c>
      <c r="K3597" t="s">
        <v>688</v>
      </c>
      <c r="L3597">
        <v>17.937000000000001</v>
      </c>
      <c r="M3597">
        <v>17.07680461</v>
      </c>
      <c r="N3597">
        <v>16.28</v>
      </c>
      <c r="O3597">
        <v>14.30075074</v>
      </c>
      <c r="P3597">
        <v>11.172000000000001</v>
      </c>
      <c r="Q3597" s="86">
        <v>45761</v>
      </c>
      <c r="S3597">
        <v>0.3</v>
      </c>
      <c r="T3597">
        <v>0.3</v>
      </c>
      <c r="V3597" t="s">
        <v>8663</v>
      </c>
      <c r="W3597">
        <v>6</v>
      </c>
      <c r="X3597" s="86">
        <v>45535</v>
      </c>
      <c r="Y3597">
        <v>4</v>
      </c>
      <c r="Z3597" s="86">
        <v>45747</v>
      </c>
      <c r="AA3597">
        <v>3</v>
      </c>
      <c r="AB3597">
        <v>3</v>
      </c>
      <c r="AC3597" t="s">
        <v>156</v>
      </c>
    </row>
    <row r="3598" spans="1:29" x14ac:dyDescent="0.2">
      <c r="A3598" t="s">
        <v>8664</v>
      </c>
      <c r="B3598" t="s">
        <v>8665</v>
      </c>
      <c r="C3598" t="s">
        <v>8664</v>
      </c>
      <c r="D3598" t="s">
        <v>84</v>
      </c>
      <c r="E3598" t="s">
        <v>116</v>
      </c>
      <c r="G3598" t="s">
        <v>90</v>
      </c>
      <c r="H3598" t="s">
        <v>196</v>
      </c>
      <c r="L3598">
        <v>16.414999999999999</v>
      </c>
      <c r="M3598">
        <v>14.574558550000001</v>
      </c>
      <c r="N3598">
        <v>15.672000000000001</v>
      </c>
      <c r="O3598">
        <v>12.16534236</v>
      </c>
      <c r="P3598">
        <v>12.702999999999999</v>
      </c>
      <c r="Q3598" s="86">
        <v>45761</v>
      </c>
      <c r="W3598">
        <v>6</v>
      </c>
      <c r="X3598" s="86">
        <v>45716</v>
      </c>
      <c r="Y3598">
        <v>5</v>
      </c>
      <c r="Z3598" s="86">
        <v>45747</v>
      </c>
      <c r="AB3598">
        <v>3</v>
      </c>
      <c r="AC3598" t="s">
        <v>156</v>
      </c>
    </row>
    <row r="3599" spans="1:29" x14ac:dyDescent="0.2">
      <c r="A3599" t="s">
        <v>8666</v>
      </c>
      <c r="B3599" t="s">
        <v>8667</v>
      </c>
      <c r="C3599" t="s">
        <v>8666</v>
      </c>
      <c r="D3599" t="s">
        <v>84</v>
      </c>
      <c r="E3599" t="s">
        <v>89</v>
      </c>
      <c r="G3599" t="s">
        <v>90</v>
      </c>
      <c r="H3599" t="s">
        <v>196</v>
      </c>
      <c r="I3599" t="s">
        <v>91</v>
      </c>
      <c r="L3599">
        <v>1.722</v>
      </c>
      <c r="M3599">
        <v>1.8571594300000001</v>
      </c>
      <c r="N3599">
        <v>1.73</v>
      </c>
      <c r="O3599">
        <v>1.0914979849999999</v>
      </c>
      <c r="P3599">
        <v>0.51100000000000001</v>
      </c>
      <c r="Q3599" s="86">
        <v>45821</v>
      </c>
      <c r="S3599">
        <v>0.3</v>
      </c>
      <c r="W3599">
        <v>2</v>
      </c>
      <c r="X3599" s="86">
        <v>45705</v>
      </c>
      <c r="Y3599">
        <v>2</v>
      </c>
      <c r="Z3599" s="86">
        <v>45657</v>
      </c>
      <c r="AB3599">
        <v>2</v>
      </c>
      <c r="AC3599" t="s">
        <v>153</v>
      </c>
    </row>
    <row r="3600" spans="1:29" x14ac:dyDescent="0.2">
      <c r="A3600" t="s">
        <v>8668</v>
      </c>
      <c r="B3600" t="s">
        <v>8669</v>
      </c>
      <c r="C3600" t="s">
        <v>8668</v>
      </c>
      <c r="D3600" t="s">
        <v>84</v>
      </c>
      <c r="E3600" t="s">
        <v>89</v>
      </c>
      <c r="F3600" t="s">
        <v>642</v>
      </c>
      <c r="G3600" t="s">
        <v>90</v>
      </c>
      <c r="I3600" t="s">
        <v>91</v>
      </c>
      <c r="J3600" t="s">
        <v>5571</v>
      </c>
      <c r="K3600" t="s">
        <v>1572</v>
      </c>
      <c r="L3600">
        <v>10.44</v>
      </c>
      <c r="M3600">
        <v>9.9408764719999994</v>
      </c>
      <c r="N3600">
        <v>10.420999999999999</v>
      </c>
      <c r="O3600">
        <v>8.8652515940000001</v>
      </c>
      <c r="P3600">
        <v>10.423</v>
      </c>
      <c r="Q3600" s="86">
        <v>45821</v>
      </c>
      <c r="S3600">
        <v>0.95</v>
      </c>
      <c r="T3600">
        <v>0.75</v>
      </c>
      <c r="V3600" t="s">
        <v>8670</v>
      </c>
      <c r="W3600">
        <v>5</v>
      </c>
      <c r="X3600" s="86">
        <v>45699</v>
      </c>
      <c r="Y3600">
        <v>4</v>
      </c>
      <c r="Z3600" s="86">
        <v>45657</v>
      </c>
      <c r="AA3600">
        <v>3</v>
      </c>
      <c r="AB3600">
        <v>3</v>
      </c>
      <c r="AC3600" t="s">
        <v>156</v>
      </c>
    </row>
    <row r="3601" spans="1:29" x14ac:dyDescent="0.2">
      <c r="A3601" t="s">
        <v>8671</v>
      </c>
      <c r="B3601" t="s">
        <v>8672</v>
      </c>
      <c r="C3601" t="s">
        <v>8671</v>
      </c>
      <c r="D3601" t="s">
        <v>84</v>
      </c>
      <c r="E3601" t="s">
        <v>89</v>
      </c>
      <c r="F3601" t="s">
        <v>642</v>
      </c>
      <c r="G3601" t="s">
        <v>90</v>
      </c>
      <c r="I3601" t="s">
        <v>91</v>
      </c>
      <c r="J3601" t="s">
        <v>5571</v>
      </c>
      <c r="K3601" t="s">
        <v>1572</v>
      </c>
      <c r="L3601">
        <v>10.44</v>
      </c>
      <c r="M3601">
        <v>9.9407022860000005</v>
      </c>
      <c r="N3601">
        <v>10.420999999999999</v>
      </c>
      <c r="O3601">
        <v>8.8654196760000001</v>
      </c>
      <c r="P3601">
        <v>10.423999999999999</v>
      </c>
      <c r="Q3601" s="86">
        <v>45821</v>
      </c>
      <c r="S3601">
        <v>0.95</v>
      </c>
      <c r="T3601">
        <v>0.75</v>
      </c>
      <c r="V3601" t="s">
        <v>8673</v>
      </c>
      <c r="W3601">
        <v>5</v>
      </c>
      <c r="X3601" s="86">
        <v>45699</v>
      </c>
      <c r="Y3601">
        <v>4</v>
      </c>
      <c r="Z3601" s="86">
        <v>45657</v>
      </c>
      <c r="AA3601">
        <v>3</v>
      </c>
      <c r="AB3601">
        <v>3</v>
      </c>
      <c r="AC3601" t="s">
        <v>156</v>
      </c>
    </row>
    <row r="3602" spans="1:29" x14ac:dyDescent="0.2">
      <c r="A3602" t="s">
        <v>8674</v>
      </c>
      <c r="B3602" t="s">
        <v>8675</v>
      </c>
      <c r="C3602" t="s">
        <v>8674</v>
      </c>
      <c r="D3602" t="s">
        <v>84</v>
      </c>
      <c r="E3602" t="s">
        <v>89</v>
      </c>
      <c r="F3602" t="s">
        <v>642</v>
      </c>
      <c r="G3602" t="s">
        <v>90</v>
      </c>
      <c r="I3602" t="s">
        <v>91</v>
      </c>
      <c r="J3602" t="s">
        <v>5571</v>
      </c>
      <c r="K3602" t="s">
        <v>1572</v>
      </c>
      <c r="L3602">
        <v>12.917</v>
      </c>
      <c r="M3602">
        <v>13.256638840000001</v>
      </c>
      <c r="N3602">
        <v>13.817</v>
      </c>
      <c r="O3602">
        <v>11.43778092</v>
      </c>
      <c r="P3602">
        <v>10.842000000000001</v>
      </c>
      <c r="Q3602" s="86">
        <v>45821</v>
      </c>
      <c r="S3602">
        <v>0.95</v>
      </c>
      <c r="T3602">
        <v>0.75</v>
      </c>
      <c r="V3602" t="s">
        <v>8676</v>
      </c>
      <c r="W3602">
        <v>6</v>
      </c>
      <c r="X3602" s="86">
        <v>45699</v>
      </c>
      <c r="Y3602">
        <v>4</v>
      </c>
      <c r="Z3602" s="86">
        <v>45657</v>
      </c>
      <c r="AA3602">
        <v>3</v>
      </c>
      <c r="AB3602">
        <v>3</v>
      </c>
      <c r="AC3602" t="s">
        <v>156</v>
      </c>
    </row>
    <row r="3603" spans="1:29" x14ac:dyDescent="0.2">
      <c r="A3603" t="s">
        <v>8677</v>
      </c>
      <c r="B3603" t="s">
        <v>8678</v>
      </c>
      <c r="C3603" t="s">
        <v>8677</v>
      </c>
      <c r="D3603" t="s">
        <v>84</v>
      </c>
      <c r="E3603" t="s">
        <v>89</v>
      </c>
      <c r="G3603" t="s">
        <v>90</v>
      </c>
      <c r="I3603" t="s">
        <v>91</v>
      </c>
      <c r="J3603" t="s">
        <v>5571</v>
      </c>
      <c r="L3603">
        <v>12.303000000000001</v>
      </c>
      <c r="M3603">
        <v>11.958907160000001</v>
      </c>
      <c r="N3603">
        <v>12.727</v>
      </c>
      <c r="O3603">
        <v>11.297973750000001</v>
      </c>
      <c r="P3603">
        <v>11.425000000000001</v>
      </c>
      <c r="Q3603" s="86">
        <v>45821</v>
      </c>
      <c r="R3603">
        <v>5</v>
      </c>
      <c r="S3603">
        <v>1.1000000000000001</v>
      </c>
      <c r="T3603">
        <v>1</v>
      </c>
      <c r="V3603" t="s">
        <v>8679</v>
      </c>
      <c r="W3603">
        <v>5</v>
      </c>
      <c r="X3603" s="86">
        <v>45777</v>
      </c>
      <c r="Y3603">
        <v>3</v>
      </c>
      <c r="Z3603" s="86">
        <v>45777</v>
      </c>
      <c r="AA3603">
        <v>3</v>
      </c>
      <c r="AB3603">
        <v>3</v>
      </c>
      <c r="AC3603" t="s">
        <v>156</v>
      </c>
    </row>
    <row r="3604" spans="1:29" x14ac:dyDescent="0.2">
      <c r="A3604" t="s">
        <v>8680</v>
      </c>
      <c r="B3604" t="s">
        <v>8681</v>
      </c>
      <c r="C3604" t="s">
        <v>8680</v>
      </c>
      <c r="D3604" t="s">
        <v>84</v>
      </c>
      <c r="E3604" t="s">
        <v>89</v>
      </c>
      <c r="G3604" t="s">
        <v>90</v>
      </c>
      <c r="H3604" t="s">
        <v>196</v>
      </c>
      <c r="L3604">
        <v>16.312000000000001</v>
      </c>
      <c r="M3604">
        <v>12.77512578</v>
      </c>
      <c r="N3604">
        <v>17.241</v>
      </c>
      <c r="O3604">
        <v>10.38134333</v>
      </c>
      <c r="P3604">
        <v>10.228</v>
      </c>
      <c r="Q3604" s="86">
        <v>45821</v>
      </c>
      <c r="S3604">
        <v>0.16</v>
      </c>
      <c r="W3604">
        <v>6</v>
      </c>
      <c r="X3604" s="86">
        <v>45707</v>
      </c>
      <c r="Y3604">
        <v>4</v>
      </c>
      <c r="Z3604" s="86">
        <v>45688</v>
      </c>
      <c r="AB3604">
        <v>3</v>
      </c>
      <c r="AC3604" t="s">
        <v>156</v>
      </c>
    </row>
    <row r="3605" spans="1:29" x14ac:dyDescent="0.2">
      <c r="A3605" t="s">
        <v>8682</v>
      </c>
      <c r="B3605" t="s">
        <v>8683</v>
      </c>
      <c r="C3605" t="s">
        <v>8682</v>
      </c>
      <c r="D3605" t="s">
        <v>84</v>
      </c>
      <c r="E3605" t="s">
        <v>89</v>
      </c>
      <c r="G3605" t="s">
        <v>90</v>
      </c>
      <c r="L3605">
        <v>16.312000000000001</v>
      </c>
      <c r="M3605">
        <v>12.775680879999999</v>
      </c>
      <c r="N3605">
        <v>17.241</v>
      </c>
      <c r="O3605">
        <v>10.38268349</v>
      </c>
      <c r="P3605">
        <v>10.228999999999999</v>
      </c>
      <c r="Q3605" s="86">
        <v>45821</v>
      </c>
      <c r="W3605">
        <v>6</v>
      </c>
      <c r="X3605" s="86">
        <v>45707</v>
      </c>
      <c r="Y3605">
        <v>4</v>
      </c>
      <c r="Z3605" s="86">
        <v>45688</v>
      </c>
      <c r="AB3605">
        <v>3</v>
      </c>
      <c r="AC3605" t="s">
        <v>156</v>
      </c>
    </row>
    <row r="3606" spans="1:29" x14ac:dyDescent="0.2">
      <c r="A3606" t="s">
        <v>8684</v>
      </c>
      <c r="B3606" t="s">
        <v>8685</v>
      </c>
      <c r="C3606" t="s">
        <v>8684</v>
      </c>
      <c r="D3606" t="s">
        <v>84</v>
      </c>
      <c r="E3606" t="s">
        <v>89</v>
      </c>
      <c r="G3606" t="s">
        <v>90</v>
      </c>
      <c r="H3606" t="s">
        <v>196</v>
      </c>
      <c r="L3606">
        <v>18.347000000000001</v>
      </c>
      <c r="M3606">
        <v>14.552846840000001</v>
      </c>
      <c r="N3606">
        <v>19.530999999999999</v>
      </c>
      <c r="O3606">
        <v>15.125106049999999</v>
      </c>
      <c r="P3606">
        <v>14.972</v>
      </c>
      <c r="Q3606" s="86">
        <v>45821</v>
      </c>
      <c r="S3606">
        <v>0.24</v>
      </c>
      <c r="W3606">
        <v>6</v>
      </c>
      <c r="X3606" s="86">
        <v>45707</v>
      </c>
      <c r="Y3606">
        <v>4</v>
      </c>
      <c r="Z3606" s="86">
        <v>45688</v>
      </c>
      <c r="AB3606">
        <v>3</v>
      </c>
      <c r="AC3606" t="s">
        <v>156</v>
      </c>
    </row>
    <row r="3607" spans="1:29" x14ac:dyDescent="0.2">
      <c r="A3607" t="s">
        <v>8686</v>
      </c>
      <c r="B3607" t="s">
        <v>8687</v>
      </c>
      <c r="C3607" t="s">
        <v>8686</v>
      </c>
      <c r="D3607" t="s">
        <v>84</v>
      </c>
      <c r="E3607" t="s">
        <v>89</v>
      </c>
      <c r="G3607" t="s">
        <v>90</v>
      </c>
      <c r="H3607" t="s">
        <v>196</v>
      </c>
      <c r="I3607" t="s">
        <v>91</v>
      </c>
      <c r="L3607">
        <v>18.347000000000001</v>
      </c>
      <c r="M3607">
        <v>14.555252380000001</v>
      </c>
      <c r="N3607">
        <v>19.530999999999999</v>
      </c>
      <c r="O3607">
        <v>15.13001613</v>
      </c>
      <c r="P3607">
        <v>14.971</v>
      </c>
      <c r="Q3607" s="86">
        <v>45821</v>
      </c>
      <c r="S3607">
        <v>0.25</v>
      </c>
      <c r="W3607">
        <v>6</v>
      </c>
      <c r="X3607" s="86">
        <v>45707</v>
      </c>
      <c r="Y3607">
        <v>4</v>
      </c>
      <c r="Z3607" s="86">
        <v>45688</v>
      </c>
      <c r="AB3607">
        <v>3</v>
      </c>
      <c r="AC3607" t="s">
        <v>156</v>
      </c>
    </row>
    <row r="3608" spans="1:29" x14ac:dyDescent="0.2">
      <c r="A3608" t="s">
        <v>16641</v>
      </c>
      <c r="B3608" t="s">
        <v>16642</v>
      </c>
      <c r="C3608" t="s">
        <v>16641</v>
      </c>
      <c r="D3608" t="s">
        <v>84</v>
      </c>
      <c r="E3608" t="s">
        <v>89</v>
      </c>
      <c r="G3608" t="s">
        <v>90</v>
      </c>
      <c r="I3608" t="s">
        <v>91</v>
      </c>
      <c r="L3608">
        <v>12.785</v>
      </c>
      <c r="M3608">
        <v>10.640547939999999</v>
      </c>
      <c r="N3608">
        <v>12.226000000000001</v>
      </c>
      <c r="O3608">
        <v>8.9890360450000006</v>
      </c>
      <c r="P3608">
        <v>9.6300000000000008</v>
      </c>
      <c r="Q3608" s="86">
        <v>45821</v>
      </c>
      <c r="S3608">
        <v>0.12</v>
      </c>
      <c r="W3608">
        <v>5</v>
      </c>
      <c r="X3608" s="86">
        <v>45707</v>
      </c>
      <c r="Y3608">
        <v>4</v>
      </c>
      <c r="Z3608" s="86">
        <v>45688</v>
      </c>
      <c r="AB3608">
        <v>3</v>
      </c>
      <c r="AC3608" t="s">
        <v>156</v>
      </c>
    </row>
    <row r="3609" spans="1:29" x14ac:dyDescent="0.2">
      <c r="A3609" t="s">
        <v>8688</v>
      </c>
      <c r="B3609" t="s">
        <v>8689</v>
      </c>
      <c r="C3609" t="s">
        <v>8688</v>
      </c>
      <c r="D3609" t="s">
        <v>84</v>
      </c>
      <c r="E3609" t="s">
        <v>89</v>
      </c>
      <c r="G3609" t="s">
        <v>90</v>
      </c>
      <c r="L3609">
        <v>18.152000000000001</v>
      </c>
      <c r="M3609">
        <v>13.48098837</v>
      </c>
      <c r="N3609">
        <v>18.875</v>
      </c>
      <c r="O3609">
        <v>11.750223630000001</v>
      </c>
      <c r="P3609">
        <v>15.086</v>
      </c>
      <c r="Q3609" s="86">
        <v>45821</v>
      </c>
      <c r="S3609">
        <v>0.12</v>
      </c>
      <c r="T3609">
        <v>0.12</v>
      </c>
      <c r="W3609">
        <v>5</v>
      </c>
      <c r="X3609" s="86">
        <v>45761</v>
      </c>
      <c r="Y3609">
        <v>4</v>
      </c>
      <c r="Z3609" s="86">
        <v>45688</v>
      </c>
      <c r="AB3609">
        <v>3</v>
      </c>
      <c r="AC3609" t="s">
        <v>156</v>
      </c>
    </row>
    <row r="3610" spans="1:29" x14ac:dyDescent="0.2">
      <c r="A3610" t="s">
        <v>8690</v>
      </c>
      <c r="B3610" t="s">
        <v>8691</v>
      </c>
      <c r="C3610" t="s">
        <v>8690</v>
      </c>
      <c r="D3610" t="s">
        <v>84</v>
      </c>
      <c r="E3610" t="s">
        <v>89</v>
      </c>
      <c r="G3610" t="s">
        <v>90</v>
      </c>
      <c r="I3610" t="s">
        <v>91</v>
      </c>
      <c r="J3610" t="s">
        <v>5571</v>
      </c>
      <c r="K3610" t="s">
        <v>199</v>
      </c>
      <c r="L3610">
        <v>5.508</v>
      </c>
      <c r="M3610">
        <v>6.0230117160000001</v>
      </c>
      <c r="N3610">
        <v>6.2889999999999997</v>
      </c>
      <c r="O3610">
        <v>5.0828766810000001</v>
      </c>
      <c r="P3610">
        <v>3.907</v>
      </c>
      <c r="Q3610" s="86">
        <v>45821</v>
      </c>
      <c r="S3610">
        <v>0.1</v>
      </c>
      <c r="T3610">
        <v>0.1</v>
      </c>
      <c r="W3610">
        <v>4</v>
      </c>
      <c r="X3610" s="86">
        <v>45707</v>
      </c>
      <c r="Y3610">
        <v>2</v>
      </c>
      <c r="Z3610" s="86">
        <v>45688</v>
      </c>
      <c r="AA3610">
        <v>2</v>
      </c>
      <c r="AB3610">
        <v>2</v>
      </c>
      <c r="AC3610" t="s">
        <v>153</v>
      </c>
    </row>
    <row r="3611" spans="1:29" x14ac:dyDescent="0.2">
      <c r="A3611" t="s">
        <v>8692</v>
      </c>
      <c r="B3611" t="s">
        <v>8693</v>
      </c>
      <c r="C3611" t="s">
        <v>8692</v>
      </c>
      <c r="D3611" t="s">
        <v>84</v>
      </c>
      <c r="E3611" t="s">
        <v>89</v>
      </c>
      <c r="G3611" t="s">
        <v>90</v>
      </c>
      <c r="L3611">
        <v>5.5060000000000002</v>
      </c>
      <c r="M3611">
        <v>6.021366167</v>
      </c>
      <c r="N3611">
        <v>6.2869999999999999</v>
      </c>
      <c r="O3611">
        <v>5.083502481</v>
      </c>
      <c r="P3611">
        <v>3.9089999999999998</v>
      </c>
      <c r="Q3611" s="86">
        <v>45821</v>
      </c>
      <c r="W3611">
        <v>4</v>
      </c>
      <c r="X3611" s="86">
        <v>45707</v>
      </c>
      <c r="Y3611">
        <v>2</v>
      </c>
      <c r="Z3611" s="86">
        <v>45688</v>
      </c>
      <c r="AB3611">
        <v>2</v>
      </c>
      <c r="AC3611" t="s">
        <v>153</v>
      </c>
    </row>
    <row r="3612" spans="1:29" x14ac:dyDescent="0.2">
      <c r="A3612" t="s">
        <v>8694</v>
      </c>
      <c r="B3612" t="s">
        <v>8695</v>
      </c>
      <c r="C3612" t="s">
        <v>8694</v>
      </c>
      <c r="D3612" t="s">
        <v>84</v>
      </c>
      <c r="E3612" t="s">
        <v>89</v>
      </c>
      <c r="F3612" t="s">
        <v>642</v>
      </c>
      <c r="G3612" t="s">
        <v>90</v>
      </c>
      <c r="I3612" t="s">
        <v>91</v>
      </c>
      <c r="J3612" t="s">
        <v>5571</v>
      </c>
      <c r="K3612" t="s">
        <v>199</v>
      </c>
      <c r="L3612">
        <v>10.180999999999999</v>
      </c>
      <c r="M3612">
        <v>10.755899680000001</v>
      </c>
      <c r="N3612">
        <v>11.103999999999999</v>
      </c>
      <c r="O3612">
        <v>7.3930853890000003</v>
      </c>
      <c r="P3612">
        <v>5.9029999999999996</v>
      </c>
      <c r="Q3612" s="86">
        <v>45821</v>
      </c>
      <c r="S3612">
        <v>0.06</v>
      </c>
      <c r="T3612">
        <v>0.06</v>
      </c>
      <c r="W3612">
        <v>5</v>
      </c>
      <c r="X3612" s="86">
        <v>45707</v>
      </c>
      <c r="Y3612">
        <v>3</v>
      </c>
      <c r="Z3612" s="86">
        <v>45688</v>
      </c>
      <c r="AA3612">
        <v>2</v>
      </c>
      <c r="AB3612">
        <v>3</v>
      </c>
      <c r="AC3612" t="s">
        <v>156</v>
      </c>
    </row>
    <row r="3613" spans="1:29" x14ac:dyDescent="0.2">
      <c r="A3613" t="s">
        <v>8696</v>
      </c>
      <c r="B3613" t="s">
        <v>8697</v>
      </c>
      <c r="C3613" t="s">
        <v>8696</v>
      </c>
      <c r="D3613" t="s">
        <v>84</v>
      </c>
      <c r="E3613" t="s">
        <v>89</v>
      </c>
      <c r="G3613" t="s">
        <v>90</v>
      </c>
      <c r="H3613" t="s">
        <v>196</v>
      </c>
      <c r="I3613" t="s">
        <v>91</v>
      </c>
      <c r="L3613">
        <v>10.182</v>
      </c>
      <c r="M3613">
        <v>10.756410170000001</v>
      </c>
      <c r="N3613">
        <v>11.105</v>
      </c>
      <c r="O3613">
        <v>7.395956076</v>
      </c>
      <c r="P3613">
        <v>5.91</v>
      </c>
      <c r="Q3613" s="86">
        <v>45821</v>
      </c>
      <c r="S3613">
        <v>0.06</v>
      </c>
      <c r="W3613">
        <v>5</v>
      </c>
      <c r="X3613" s="86">
        <v>45707</v>
      </c>
      <c r="Y3613">
        <v>3</v>
      </c>
      <c r="Z3613" s="86">
        <v>45688</v>
      </c>
      <c r="AB3613">
        <v>3</v>
      </c>
      <c r="AC3613" t="s">
        <v>156</v>
      </c>
    </row>
    <row r="3614" spans="1:29" x14ac:dyDescent="0.2">
      <c r="A3614" t="s">
        <v>8698</v>
      </c>
      <c r="B3614" t="s">
        <v>8699</v>
      </c>
      <c r="C3614" t="s">
        <v>8698</v>
      </c>
      <c r="D3614" t="s">
        <v>84</v>
      </c>
      <c r="E3614" t="s">
        <v>89</v>
      </c>
      <c r="G3614" t="s">
        <v>90</v>
      </c>
      <c r="I3614" t="s">
        <v>91</v>
      </c>
      <c r="J3614" t="s">
        <v>5571</v>
      </c>
      <c r="K3614" t="s">
        <v>199</v>
      </c>
      <c r="L3614">
        <v>7.3869999999999996</v>
      </c>
      <c r="M3614">
        <v>7.9724913769999999</v>
      </c>
      <c r="N3614">
        <v>8.5820000000000007</v>
      </c>
      <c r="O3614">
        <v>4.8600611210000002</v>
      </c>
      <c r="P3614">
        <v>2.8959999999999999</v>
      </c>
      <c r="Q3614" s="86">
        <v>45821</v>
      </c>
      <c r="S3614">
        <v>0.06</v>
      </c>
      <c r="T3614">
        <v>0.06</v>
      </c>
      <c r="V3614" t="s">
        <v>8700</v>
      </c>
      <c r="W3614">
        <v>4</v>
      </c>
      <c r="X3614" s="86">
        <v>45707</v>
      </c>
      <c r="Y3614">
        <v>3</v>
      </c>
      <c r="Z3614" s="86">
        <v>45688</v>
      </c>
      <c r="AA3614">
        <v>2</v>
      </c>
      <c r="AB3614">
        <v>3</v>
      </c>
      <c r="AC3614" t="s">
        <v>156</v>
      </c>
    </row>
    <row r="3615" spans="1:29" x14ac:dyDescent="0.2">
      <c r="A3615" t="s">
        <v>8701</v>
      </c>
      <c r="B3615" t="s">
        <v>8702</v>
      </c>
      <c r="C3615" t="s">
        <v>8701</v>
      </c>
      <c r="D3615" t="s">
        <v>84</v>
      </c>
      <c r="E3615" t="s">
        <v>89</v>
      </c>
      <c r="G3615" t="s">
        <v>90</v>
      </c>
      <c r="I3615" t="s">
        <v>91</v>
      </c>
      <c r="J3615" t="s">
        <v>5571</v>
      </c>
      <c r="K3615" t="s">
        <v>199</v>
      </c>
      <c r="L3615">
        <v>4.0810000000000004</v>
      </c>
      <c r="M3615">
        <v>4.5459956549999996</v>
      </c>
      <c r="N3615">
        <v>5.0069999999999997</v>
      </c>
      <c r="O3615">
        <v>3.0613655550000001</v>
      </c>
      <c r="P3615">
        <v>2.1789999999999998</v>
      </c>
      <c r="Q3615" s="86">
        <v>45821</v>
      </c>
      <c r="S3615">
        <v>0.05</v>
      </c>
      <c r="T3615">
        <v>0.05</v>
      </c>
      <c r="V3615" t="s">
        <v>8703</v>
      </c>
      <c r="W3615">
        <v>4</v>
      </c>
      <c r="X3615" s="86">
        <v>45707</v>
      </c>
      <c r="Y3615">
        <v>2</v>
      </c>
      <c r="Z3615" s="86">
        <v>45688</v>
      </c>
      <c r="AA3615">
        <v>2</v>
      </c>
      <c r="AB3615">
        <v>2</v>
      </c>
      <c r="AC3615" t="s">
        <v>153</v>
      </c>
    </row>
    <row r="3616" spans="1:29" x14ac:dyDescent="0.2">
      <c r="A3616" t="s">
        <v>8704</v>
      </c>
      <c r="B3616" t="s">
        <v>8705</v>
      </c>
      <c r="C3616" t="s">
        <v>8704</v>
      </c>
      <c r="D3616" t="s">
        <v>84</v>
      </c>
      <c r="E3616" t="s">
        <v>89</v>
      </c>
      <c r="G3616" t="s">
        <v>90</v>
      </c>
      <c r="H3616" t="s">
        <v>225</v>
      </c>
      <c r="I3616" t="s">
        <v>91</v>
      </c>
      <c r="L3616">
        <v>4.0810000000000004</v>
      </c>
      <c r="M3616">
        <v>4.5461182039999999</v>
      </c>
      <c r="N3616">
        <v>5.0069999999999997</v>
      </c>
      <c r="O3616">
        <v>3.0624403469999999</v>
      </c>
      <c r="P3616">
        <v>2.1819999999999999</v>
      </c>
      <c r="Q3616" s="86">
        <v>45821</v>
      </c>
      <c r="S3616">
        <v>0.05</v>
      </c>
      <c r="W3616">
        <v>3</v>
      </c>
      <c r="X3616" s="86">
        <v>45707</v>
      </c>
      <c r="Y3616">
        <v>2</v>
      </c>
      <c r="Z3616" s="86">
        <v>45688</v>
      </c>
      <c r="AB3616">
        <v>2</v>
      </c>
      <c r="AC3616" t="s">
        <v>153</v>
      </c>
    </row>
    <row r="3617" spans="1:29" x14ac:dyDescent="0.2">
      <c r="A3617" t="s">
        <v>8706</v>
      </c>
      <c r="B3617" t="s">
        <v>8707</v>
      </c>
      <c r="C3617" t="s">
        <v>8706</v>
      </c>
      <c r="D3617" t="s">
        <v>84</v>
      </c>
      <c r="E3617" t="s">
        <v>89</v>
      </c>
      <c r="G3617" t="s">
        <v>90</v>
      </c>
      <c r="L3617">
        <v>2.5310000000000001</v>
      </c>
      <c r="M3617">
        <v>2.8192836610000001</v>
      </c>
      <c r="N3617">
        <v>2.8809999999999998</v>
      </c>
      <c r="O3617">
        <v>2.2050942600000001</v>
      </c>
      <c r="P3617">
        <v>1.9039999999999999</v>
      </c>
      <c r="Q3617" s="86">
        <v>45821</v>
      </c>
      <c r="W3617">
        <v>3</v>
      </c>
      <c r="X3617" s="86">
        <v>45707</v>
      </c>
      <c r="Y3617">
        <v>2</v>
      </c>
      <c r="Z3617" s="86">
        <v>45688</v>
      </c>
      <c r="AB3617">
        <v>2</v>
      </c>
      <c r="AC3617" t="s">
        <v>153</v>
      </c>
    </row>
    <row r="3618" spans="1:29" x14ac:dyDescent="0.2">
      <c r="A3618" t="s">
        <v>8708</v>
      </c>
      <c r="B3618" t="s">
        <v>8709</v>
      </c>
      <c r="C3618" t="s">
        <v>8708</v>
      </c>
      <c r="D3618" t="s">
        <v>84</v>
      </c>
      <c r="E3618" t="s">
        <v>89</v>
      </c>
      <c r="G3618" t="s">
        <v>90</v>
      </c>
      <c r="I3618" t="s">
        <v>91</v>
      </c>
      <c r="J3618" t="s">
        <v>5571</v>
      </c>
      <c r="L3618">
        <v>3.9390000000000001</v>
      </c>
      <c r="M3618">
        <v>4.1326866369999999</v>
      </c>
      <c r="N3618">
        <v>4.1609999999999996</v>
      </c>
      <c r="O3618">
        <v>2.0297003560000002</v>
      </c>
      <c r="P3618">
        <v>1.4019999999999999</v>
      </c>
      <c r="Q3618" s="86">
        <v>45821</v>
      </c>
      <c r="R3618">
        <v>1</v>
      </c>
      <c r="S3618">
        <v>0.77</v>
      </c>
      <c r="V3618" t="s">
        <v>8710</v>
      </c>
      <c r="W3618">
        <v>3</v>
      </c>
      <c r="X3618" s="86">
        <v>45705</v>
      </c>
      <c r="Y3618">
        <v>2</v>
      </c>
      <c r="Z3618" s="86">
        <v>45657</v>
      </c>
      <c r="AA3618">
        <v>3</v>
      </c>
      <c r="AB3618">
        <v>2</v>
      </c>
      <c r="AC3618" t="s">
        <v>153</v>
      </c>
    </row>
    <row r="3619" spans="1:29" x14ac:dyDescent="0.2">
      <c r="A3619" t="s">
        <v>8711</v>
      </c>
      <c r="B3619" t="s">
        <v>8712</v>
      </c>
      <c r="C3619" t="s">
        <v>8711</v>
      </c>
      <c r="D3619" t="s">
        <v>84</v>
      </c>
      <c r="E3619" t="s">
        <v>89</v>
      </c>
      <c r="G3619" t="s">
        <v>90</v>
      </c>
      <c r="L3619">
        <v>6.3239999999999998</v>
      </c>
      <c r="M3619">
        <v>5.9721429539999997</v>
      </c>
      <c r="N3619">
        <v>6.4859999999999998</v>
      </c>
      <c r="O3619">
        <v>4.961038018</v>
      </c>
      <c r="P3619">
        <v>5.2450000000000001</v>
      </c>
      <c r="Q3619" s="86">
        <v>45821</v>
      </c>
      <c r="S3619">
        <v>0.7</v>
      </c>
      <c r="T3619">
        <v>0.7</v>
      </c>
      <c r="W3619">
        <v>4</v>
      </c>
      <c r="X3619" s="86">
        <v>45702</v>
      </c>
      <c r="Y3619">
        <v>3</v>
      </c>
      <c r="Z3619" s="86">
        <v>43220</v>
      </c>
      <c r="AB3619">
        <v>3</v>
      </c>
      <c r="AC3619" t="s">
        <v>156</v>
      </c>
    </row>
    <row r="3620" spans="1:29" x14ac:dyDescent="0.2">
      <c r="A3620" t="s">
        <v>8713</v>
      </c>
      <c r="B3620" t="s">
        <v>8714</v>
      </c>
      <c r="C3620" t="s">
        <v>8713</v>
      </c>
      <c r="D3620" t="s">
        <v>84</v>
      </c>
      <c r="E3620" t="s">
        <v>89</v>
      </c>
      <c r="G3620" t="s">
        <v>90</v>
      </c>
      <c r="I3620" t="s">
        <v>91</v>
      </c>
      <c r="J3620" t="s">
        <v>5571</v>
      </c>
      <c r="L3620">
        <v>16.681999999999999</v>
      </c>
      <c r="M3620">
        <v>15.548094409999999</v>
      </c>
      <c r="N3620">
        <v>17.244</v>
      </c>
      <c r="O3620">
        <v>13.56856146</v>
      </c>
      <c r="P3620">
        <v>12.95</v>
      </c>
      <c r="Q3620" s="86">
        <v>45821</v>
      </c>
      <c r="S3620">
        <v>0.93</v>
      </c>
      <c r="T3620">
        <v>0.85</v>
      </c>
      <c r="V3620" t="s">
        <v>8715</v>
      </c>
      <c r="W3620">
        <v>6</v>
      </c>
      <c r="X3620" s="86">
        <v>45798</v>
      </c>
      <c r="Y3620">
        <v>4</v>
      </c>
      <c r="Z3620" s="86">
        <v>45737</v>
      </c>
      <c r="AA3620">
        <v>3</v>
      </c>
      <c r="AB3620">
        <v>3</v>
      </c>
      <c r="AC3620" t="s">
        <v>156</v>
      </c>
    </row>
    <row r="3621" spans="1:29" x14ac:dyDescent="0.2">
      <c r="A3621" t="s">
        <v>8716</v>
      </c>
      <c r="B3621" t="s">
        <v>8717</v>
      </c>
      <c r="C3621" t="s">
        <v>8716</v>
      </c>
      <c r="D3621" t="s">
        <v>84</v>
      </c>
      <c r="E3621" t="s">
        <v>116</v>
      </c>
      <c r="G3621" t="s">
        <v>90</v>
      </c>
      <c r="I3621" t="s">
        <v>91</v>
      </c>
      <c r="J3621" t="s">
        <v>5571</v>
      </c>
      <c r="L3621">
        <v>13.819000000000001</v>
      </c>
      <c r="M3621">
        <v>13.635656689999999</v>
      </c>
      <c r="N3621">
        <v>13.733000000000001</v>
      </c>
      <c r="O3621">
        <v>10.196349400000001</v>
      </c>
      <c r="P3621">
        <v>10.766999999999999</v>
      </c>
      <c r="Q3621" s="86">
        <v>45821</v>
      </c>
      <c r="S3621">
        <v>0.25</v>
      </c>
      <c r="T3621">
        <v>0.25</v>
      </c>
      <c r="V3621" t="s">
        <v>8718</v>
      </c>
      <c r="W3621">
        <v>6</v>
      </c>
      <c r="X3621" s="86">
        <v>45747</v>
      </c>
      <c r="Y3621">
        <v>4</v>
      </c>
      <c r="Z3621" s="86">
        <v>45747</v>
      </c>
      <c r="AA3621">
        <v>3</v>
      </c>
      <c r="AB3621">
        <v>3</v>
      </c>
      <c r="AC3621" t="s">
        <v>156</v>
      </c>
    </row>
    <row r="3622" spans="1:29" x14ac:dyDescent="0.2">
      <c r="A3622" t="s">
        <v>8719</v>
      </c>
      <c r="B3622" t="s">
        <v>8720</v>
      </c>
      <c r="C3622" t="s">
        <v>8719</v>
      </c>
      <c r="D3622" t="s">
        <v>84</v>
      </c>
      <c r="E3622" t="s">
        <v>116</v>
      </c>
      <c r="G3622" t="s">
        <v>90</v>
      </c>
      <c r="I3622" t="s">
        <v>341</v>
      </c>
      <c r="J3622" t="s">
        <v>5571</v>
      </c>
      <c r="L3622">
        <v>16.391999999999999</v>
      </c>
      <c r="M3622">
        <v>13.890581170000001</v>
      </c>
      <c r="N3622">
        <v>14.965999999999999</v>
      </c>
      <c r="O3622">
        <v>11.72950318</v>
      </c>
      <c r="P3622">
        <v>11.955</v>
      </c>
      <c r="Q3622" s="86">
        <v>45821</v>
      </c>
      <c r="S3622">
        <v>0.25</v>
      </c>
      <c r="T3622">
        <v>0.25</v>
      </c>
      <c r="V3622" t="s">
        <v>8721</v>
      </c>
      <c r="W3622">
        <v>6</v>
      </c>
      <c r="X3622" s="86">
        <v>45747</v>
      </c>
      <c r="Y3622">
        <v>5</v>
      </c>
      <c r="Z3622" s="86">
        <v>45747</v>
      </c>
      <c r="AA3622">
        <v>3</v>
      </c>
      <c r="AB3622">
        <v>3</v>
      </c>
      <c r="AC3622" t="s">
        <v>156</v>
      </c>
    </row>
    <row r="3623" spans="1:29" x14ac:dyDescent="0.2">
      <c r="A3623" t="s">
        <v>8722</v>
      </c>
      <c r="B3623" t="s">
        <v>8723</v>
      </c>
      <c r="C3623" t="s">
        <v>8722</v>
      </c>
      <c r="D3623" t="s">
        <v>84</v>
      </c>
      <c r="E3623" t="s">
        <v>116</v>
      </c>
      <c r="F3623" t="s">
        <v>117</v>
      </c>
      <c r="G3623" t="s">
        <v>90</v>
      </c>
      <c r="I3623" t="s">
        <v>91</v>
      </c>
      <c r="J3623" t="s">
        <v>5571</v>
      </c>
      <c r="K3623" t="s">
        <v>1811</v>
      </c>
      <c r="L3623">
        <v>14.292</v>
      </c>
      <c r="M3623">
        <v>11.014022430000001</v>
      </c>
      <c r="N3623">
        <v>15.308999999999999</v>
      </c>
      <c r="O3623">
        <v>9.1367582929999998</v>
      </c>
      <c r="P3623">
        <v>8.2590000000000003</v>
      </c>
      <c r="Q3623" s="86">
        <v>45821</v>
      </c>
      <c r="S3623">
        <v>0.46</v>
      </c>
      <c r="T3623">
        <v>0.46</v>
      </c>
      <c r="V3623" t="s">
        <v>8724</v>
      </c>
      <c r="W3623">
        <v>6</v>
      </c>
      <c r="X3623" s="86">
        <v>45699</v>
      </c>
      <c r="Y3623">
        <v>4</v>
      </c>
      <c r="Z3623" s="86">
        <v>43958</v>
      </c>
      <c r="AA3623">
        <v>3</v>
      </c>
      <c r="AB3623">
        <v>3</v>
      </c>
      <c r="AC3623" t="s">
        <v>156</v>
      </c>
    </row>
    <row r="3624" spans="1:29" x14ac:dyDescent="0.2">
      <c r="A3624" t="s">
        <v>8725</v>
      </c>
      <c r="B3624" t="s">
        <v>8726</v>
      </c>
      <c r="C3624" t="s">
        <v>8725</v>
      </c>
      <c r="D3624" t="s">
        <v>84</v>
      </c>
      <c r="E3624" t="s">
        <v>116</v>
      </c>
      <c r="F3624" t="s">
        <v>117</v>
      </c>
      <c r="G3624" t="s">
        <v>90</v>
      </c>
      <c r="I3624" t="s">
        <v>118</v>
      </c>
      <c r="J3624" t="s">
        <v>5571</v>
      </c>
      <c r="K3624" t="s">
        <v>172</v>
      </c>
      <c r="L3624">
        <v>31.22</v>
      </c>
      <c r="M3624">
        <v>31.72955541</v>
      </c>
      <c r="N3624">
        <v>31.827999999999999</v>
      </c>
      <c r="O3624">
        <v>28.009191940000001</v>
      </c>
      <c r="P3624">
        <v>26.725000000000001</v>
      </c>
      <c r="Q3624" s="86">
        <v>45821</v>
      </c>
      <c r="S3624">
        <v>0.53</v>
      </c>
      <c r="T3624">
        <v>0.53</v>
      </c>
      <c r="V3624" t="s">
        <v>8727</v>
      </c>
      <c r="W3624">
        <v>7</v>
      </c>
      <c r="X3624" s="86">
        <v>45694</v>
      </c>
      <c r="Y3624">
        <v>6</v>
      </c>
      <c r="Z3624" s="86">
        <v>45657</v>
      </c>
      <c r="AA3624">
        <v>4</v>
      </c>
      <c r="AB3624">
        <v>4</v>
      </c>
      <c r="AC3624" t="s">
        <v>127</v>
      </c>
    </row>
    <row r="3625" spans="1:29" x14ac:dyDescent="0.2">
      <c r="A3625" t="s">
        <v>17080</v>
      </c>
      <c r="B3625" t="s">
        <v>17081</v>
      </c>
      <c r="C3625" t="s">
        <v>17080</v>
      </c>
      <c r="D3625" t="s">
        <v>84</v>
      </c>
      <c r="E3625" t="s">
        <v>116</v>
      </c>
      <c r="G3625" t="s">
        <v>90</v>
      </c>
      <c r="L3625">
        <v>34.082000000000001</v>
      </c>
      <c r="M3625">
        <v>34.13245749</v>
      </c>
      <c r="N3625">
        <v>34.378999999999998</v>
      </c>
      <c r="O3625">
        <v>31.091014820000002</v>
      </c>
      <c r="P3625">
        <v>28.297999999999998</v>
      </c>
      <c r="Q3625" s="86">
        <v>45821</v>
      </c>
      <c r="S3625">
        <v>0.55000000000000004</v>
      </c>
      <c r="W3625">
        <v>7</v>
      </c>
      <c r="X3625" s="86">
        <v>45694</v>
      </c>
      <c r="Y3625">
        <v>6</v>
      </c>
      <c r="Z3625" s="86">
        <v>45657</v>
      </c>
      <c r="AB3625">
        <v>4</v>
      </c>
      <c r="AC3625" t="s">
        <v>127</v>
      </c>
    </row>
    <row r="3626" spans="1:29" x14ac:dyDescent="0.2">
      <c r="A3626" t="s">
        <v>8728</v>
      </c>
      <c r="B3626" t="s">
        <v>8729</v>
      </c>
      <c r="C3626" t="s">
        <v>8728</v>
      </c>
      <c r="D3626" t="s">
        <v>84</v>
      </c>
      <c r="E3626" t="s">
        <v>116</v>
      </c>
      <c r="G3626" t="s">
        <v>90</v>
      </c>
      <c r="L3626">
        <v>17.268000000000001</v>
      </c>
      <c r="N3626">
        <v>17.488</v>
      </c>
      <c r="P3626">
        <v>12.933</v>
      </c>
      <c r="S3626">
        <v>0.49</v>
      </c>
      <c r="Y3626">
        <v>5</v>
      </c>
      <c r="Z3626" s="86">
        <v>45657</v>
      </c>
      <c r="AB3626">
        <v>3</v>
      </c>
      <c r="AC3626" t="s">
        <v>156</v>
      </c>
    </row>
    <row r="3627" spans="1:29" x14ac:dyDescent="0.2">
      <c r="A3627" t="s">
        <v>8730</v>
      </c>
      <c r="B3627" t="s">
        <v>8731</v>
      </c>
      <c r="C3627" t="s">
        <v>8730</v>
      </c>
      <c r="D3627" t="s">
        <v>84</v>
      </c>
      <c r="E3627" t="s">
        <v>116</v>
      </c>
      <c r="F3627" t="s">
        <v>117</v>
      </c>
      <c r="G3627" t="s">
        <v>90</v>
      </c>
      <c r="I3627" t="s">
        <v>91</v>
      </c>
      <c r="J3627" t="s">
        <v>5571</v>
      </c>
      <c r="K3627" t="s">
        <v>688</v>
      </c>
      <c r="L3627">
        <v>19.388000000000002</v>
      </c>
      <c r="M3627">
        <v>21.69860774</v>
      </c>
      <c r="N3627">
        <v>20.062999999999999</v>
      </c>
      <c r="O3627">
        <v>21.273138280000001</v>
      </c>
      <c r="P3627">
        <v>23.052</v>
      </c>
      <c r="Q3627" s="86">
        <v>45821</v>
      </c>
      <c r="S3627">
        <v>0.4</v>
      </c>
      <c r="T3627">
        <v>0.4</v>
      </c>
      <c r="V3627" t="s">
        <v>8732</v>
      </c>
      <c r="W3627">
        <v>6</v>
      </c>
      <c r="X3627" s="86">
        <v>45747</v>
      </c>
      <c r="Y3627">
        <v>5</v>
      </c>
      <c r="Z3627" s="86">
        <v>45747</v>
      </c>
      <c r="AA3627">
        <v>3</v>
      </c>
      <c r="AB3627">
        <v>3</v>
      </c>
      <c r="AC3627" t="s">
        <v>156</v>
      </c>
    </row>
    <row r="3628" spans="1:29" x14ac:dyDescent="0.2">
      <c r="A3628" t="s">
        <v>8733</v>
      </c>
      <c r="B3628" t="s">
        <v>8734</v>
      </c>
      <c r="C3628" t="s">
        <v>8733</v>
      </c>
      <c r="D3628" t="s">
        <v>84</v>
      </c>
      <c r="E3628" t="s">
        <v>116</v>
      </c>
      <c r="F3628" t="s">
        <v>117</v>
      </c>
      <c r="G3628" t="s">
        <v>90</v>
      </c>
      <c r="I3628" t="s">
        <v>118</v>
      </c>
      <c r="J3628" t="s">
        <v>5571</v>
      </c>
      <c r="K3628" t="s">
        <v>6446</v>
      </c>
      <c r="L3628">
        <v>11.467000000000001</v>
      </c>
      <c r="M3628">
        <v>11.931316410000001</v>
      </c>
      <c r="N3628">
        <v>12.519</v>
      </c>
      <c r="O3628">
        <v>9.9739194389999994</v>
      </c>
      <c r="P3628">
        <v>8.3330000000000002</v>
      </c>
      <c r="Q3628" s="86">
        <v>45821</v>
      </c>
      <c r="S3628">
        <v>0.4</v>
      </c>
      <c r="T3628">
        <v>0.4</v>
      </c>
      <c r="V3628" t="s">
        <v>8735</v>
      </c>
      <c r="W3628">
        <v>5</v>
      </c>
      <c r="X3628" s="86">
        <v>45747</v>
      </c>
      <c r="Y3628">
        <v>3</v>
      </c>
      <c r="Z3628" s="86">
        <v>45747</v>
      </c>
      <c r="AA3628">
        <v>2</v>
      </c>
      <c r="AB3628">
        <v>3</v>
      </c>
      <c r="AC3628" t="s">
        <v>156</v>
      </c>
    </row>
    <row r="3629" spans="1:29" x14ac:dyDescent="0.2">
      <c r="A3629" t="s">
        <v>8736</v>
      </c>
      <c r="B3629" t="s">
        <v>8737</v>
      </c>
      <c r="C3629" t="s">
        <v>8736</v>
      </c>
      <c r="D3629" t="s">
        <v>84</v>
      </c>
      <c r="E3629" t="s">
        <v>89</v>
      </c>
      <c r="F3629" t="s">
        <v>642</v>
      </c>
      <c r="G3629" t="s">
        <v>90</v>
      </c>
      <c r="I3629" t="s">
        <v>91</v>
      </c>
      <c r="J3629" t="s">
        <v>5571</v>
      </c>
      <c r="K3629" t="s">
        <v>2652</v>
      </c>
      <c r="L3629">
        <v>19.155999999999999</v>
      </c>
      <c r="M3629">
        <v>16.15743294</v>
      </c>
      <c r="N3629">
        <v>20.141999999999999</v>
      </c>
      <c r="O3629">
        <v>14.10279087</v>
      </c>
      <c r="P3629">
        <v>13.156000000000001</v>
      </c>
      <c r="Q3629" s="86">
        <v>45821</v>
      </c>
      <c r="R3629">
        <v>5</v>
      </c>
      <c r="S3629">
        <v>1.93</v>
      </c>
      <c r="T3629">
        <v>1.5</v>
      </c>
      <c r="V3629" t="s">
        <v>8738</v>
      </c>
      <c r="W3629">
        <v>6</v>
      </c>
      <c r="X3629" s="86">
        <v>45706</v>
      </c>
      <c r="Y3629">
        <v>5</v>
      </c>
      <c r="Z3629" s="86">
        <v>45000</v>
      </c>
      <c r="AA3629">
        <v>3</v>
      </c>
      <c r="AB3629">
        <v>3</v>
      </c>
      <c r="AC3629" t="s">
        <v>156</v>
      </c>
    </row>
    <row r="3630" spans="1:29" x14ac:dyDescent="0.2">
      <c r="A3630" t="s">
        <v>8739</v>
      </c>
      <c r="B3630" t="s">
        <v>8740</v>
      </c>
      <c r="C3630" t="s">
        <v>8739</v>
      </c>
      <c r="D3630" t="s">
        <v>84</v>
      </c>
      <c r="E3630" t="s">
        <v>89</v>
      </c>
      <c r="F3630" t="s">
        <v>642</v>
      </c>
      <c r="G3630" t="s">
        <v>90</v>
      </c>
      <c r="I3630" t="s">
        <v>341</v>
      </c>
      <c r="J3630" t="s">
        <v>5571</v>
      </c>
      <c r="K3630" t="s">
        <v>2652</v>
      </c>
      <c r="L3630">
        <v>19.151</v>
      </c>
      <c r="M3630">
        <v>18.261139620000002</v>
      </c>
      <c r="N3630">
        <v>20.140999999999998</v>
      </c>
      <c r="O3630">
        <v>15.36862595</v>
      </c>
      <c r="P3630">
        <v>13.157999999999999</v>
      </c>
      <c r="Q3630" s="86">
        <v>45821</v>
      </c>
      <c r="R3630">
        <v>5</v>
      </c>
      <c r="S3630">
        <v>1.93</v>
      </c>
      <c r="T3630">
        <v>1.5</v>
      </c>
      <c r="V3630" t="s">
        <v>8741</v>
      </c>
      <c r="W3630">
        <v>6</v>
      </c>
      <c r="X3630" s="86">
        <v>45706</v>
      </c>
      <c r="Y3630">
        <v>5</v>
      </c>
      <c r="Z3630" s="86">
        <v>45000</v>
      </c>
      <c r="AA3630">
        <v>3</v>
      </c>
      <c r="AB3630">
        <v>3</v>
      </c>
      <c r="AC3630" t="s">
        <v>156</v>
      </c>
    </row>
    <row r="3631" spans="1:29" x14ac:dyDescent="0.2">
      <c r="A3631" t="s">
        <v>8742</v>
      </c>
      <c r="B3631" t="s">
        <v>8743</v>
      </c>
      <c r="C3631" t="s">
        <v>8742</v>
      </c>
      <c r="D3631" t="s">
        <v>84</v>
      </c>
      <c r="E3631" t="s">
        <v>89</v>
      </c>
      <c r="F3631" t="s">
        <v>642</v>
      </c>
      <c r="G3631" t="s">
        <v>90</v>
      </c>
      <c r="I3631" t="s">
        <v>118</v>
      </c>
      <c r="J3631" t="s">
        <v>5571</v>
      </c>
      <c r="K3631" t="s">
        <v>2652</v>
      </c>
      <c r="L3631">
        <v>19.148</v>
      </c>
      <c r="M3631">
        <v>19.740214850000001</v>
      </c>
      <c r="N3631">
        <v>20.111000000000001</v>
      </c>
      <c r="O3631">
        <v>15.885032519999999</v>
      </c>
      <c r="P3631">
        <v>13.157</v>
      </c>
      <c r="Q3631" s="86">
        <v>45821</v>
      </c>
      <c r="R3631">
        <v>5</v>
      </c>
      <c r="S3631">
        <v>1.93</v>
      </c>
      <c r="T3631">
        <v>1.5</v>
      </c>
      <c r="V3631" t="s">
        <v>8744</v>
      </c>
      <c r="W3631">
        <v>6</v>
      </c>
      <c r="X3631" s="86">
        <v>45706</v>
      </c>
      <c r="Y3631">
        <v>5</v>
      </c>
      <c r="Z3631" s="86">
        <v>45000</v>
      </c>
      <c r="AA3631">
        <v>3</v>
      </c>
      <c r="AB3631">
        <v>3</v>
      </c>
      <c r="AC3631" t="s">
        <v>156</v>
      </c>
    </row>
    <row r="3632" spans="1:29" x14ac:dyDescent="0.2">
      <c r="A3632" t="s">
        <v>8745</v>
      </c>
      <c r="B3632" t="s">
        <v>8746</v>
      </c>
      <c r="C3632" t="s">
        <v>8745</v>
      </c>
      <c r="D3632" t="s">
        <v>84</v>
      </c>
      <c r="E3632" t="s">
        <v>89</v>
      </c>
      <c r="F3632" t="s">
        <v>642</v>
      </c>
      <c r="G3632" t="s">
        <v>90</v>
      </c>
      <c r="I3632" t="s">
        <v>91</v>
      </c>
      <c r="J3632" t="s">
        <v>5571</v>
      </c>
      <c r="K3632" t="s">
        <v>2652</v>
      </c>
      <c r="L3632">
        <v>19.172999999999998</v>
      </c>
      <c r="M3632">
        <v>16.173088100000001</v>
      </c>
      <c r="N3632">
        <v>20.158999999999999</v>
      </c>
      <c r="O3632">
        <v>14.11063096</v>
      </c>
      <c r="P3632">
        <v>13.162000000000001</v>
      </c>
      <c r="Q3632" s="86">
        <v>45821</v>
      </c>
      <c r="S3632">
        <v>0.85</v>
      </c>
      <c r="T3632">
        <v>0.5</v>
      </c>
      <c r="V3632" t="s">
        <v>8747</v>
      </c>
      <c r="W3632">
        <v>6</v>
      </c>
      <c r="X3632" s="86">
        <v>45706</v>
      </c>
      <c r="Y3632">
        <v>5</v>
      </c>
      <c r="Z3632" s="86">
        <v>45000</v>
      </c>
      <c r="AA3632">
        <v>3</v>
      </c>
      <c r="AB3632">
        <v>3</v>
      </c>
      <c r="AC3632" t="s">
        <v>156</v>
      </c>
    </row>
    <row r="3633" spans="1:29" x14ac:dyDescent="0.2">
      <c r="A3633" t="s">
        <v>8748</v>
      </c>
      <c r="B3633" t="s">
        <v>8749</v>
      </c>
      <c r="C3633" t="s">
        <v>8748</v>
      </c>
      <c r="D3633" t="s">
        <v>84</v>
      </c>
      <c r="E3633" t="s">
        <v>89</v>
      </c>
      <c r="G3633" t="s">
        <v>90</v>
      </c>
      <c r="I3633" t="s">
        <v>341</v>
      </c>
      <c r="J3633" t="s">
        <v>5571</v>
      </c>
      <c r="K3633" t="s">
        <v>2652</v>
      </c>
      <c r="L3633">
        <v>19.167999999999999</v>
      </c>
      <c r="M3633">
        <v>18.277530599999999</v>
      </c>
      <c r="N3633">
        <v>20.158000000000001</v>
      </c>
      <c r="O3633">
        <v>15.37799729</v>
      </c>
      <c r="P3633">
        <v>13.164</v>
      </c>
      <c r="Q3633" s="86">
        <v>45821</v>
      </c>
      <c r="S3633">
        <v>0.85</v>
      </c>
      <c r="T3633">
        <v>0.5</v>
      </c>
      <c r="W3633">
        <v>6</v>
      </c>
      <c r="X3633" s="86">
        <v>45706</v>
      </c>
      <c r="Y3633">
        <v>5</v>
      </c>
      <c r="Z3633" s="86">
        <v>45000</v>
      </c>
      <c r="AA3633">
        <v>3</v>
      </c>
      <c r="AB3633">
        <v>3</v>
      </c>
      <c r="AC3633" t="s">
        <v>156</v>
      </c>
    </row>
    <row r="3634" spans="1:29" x14ac:dyDescent="0.2">
      <c r="A3634" t="s">
        <v>8750</v>
      </c>
      <c r="B3634" t="s">
        <v>8751</v>
      </c>
      <c r="C3634" t="s">
        <v>8750</v>
      </c>
      <c r="D3634" t="s">
        <v>84</v>
      </c>
      <c r="E3634" t="s">
        <v>89</v>
      </c>
      <c r="F3634" t="s">
        <v>642</v>
      </c>
      <c r="G3634" t="s">
        <v>90</v>
      </c>
      <c r="I3634" t="s">
        <v>118</v>
      </c>
      <c r="J3634" t="s">
        <v>5571</v>
      </c>
      <c r="K3634" t="s">
        <v>2652</v>
      </c>
      <c r="L3634">
        <v>19.164999999999999</v>
      </c>
      <c r="M3634">
        <v>19.757962119999998</v>
      </c>
      <c r="N3634">
        <v>20.128</v>
      </c>
      <c r="O3634">
        <v>15.89490311</v>
      </c>
      <c r="P3634">
        <v>13.163</v>
      </c>
      <c r="Q3634" s="86">
        <v>45821</v>
      </c>
      <c r="S3634">
        <v>0.85</v>
      </c>
      <c r="T3634">
        <v>0.5</v>
      </c>
      <c r="V3634" t="s">
        <v>8752</v>
      </c>
      <c r="W3634">
        <v>6</v>
      </c>
      <c r="X3634" s="86">
        <v>45706</v>
      </c>
      <c r="Y3634">
        <v>5</v>
      </c>
      <c r="Z3634" s="86">
        <v>45000</v>
      </c>
      <c r="AA3634">
        <v>3</v>
      </c>
      <c r="AB3634">
        <v>3</v>
      </c>
      <c r="AC3634" t="s">
        <v>156</v>
      </c>
    </row>
    <row r="3635" spans="1:29" x14ac:dyDescent="0.2">
      <c r="A3635" t="s">
        <v>8753</v>
      </c>
      <c r="B3635" t="s">
        <v>8754</v>
      </c>
      <c r="C3635" t="s">
        <v>8753</v>
      </c>
      <c r="D3635" t="s">
        <v>84</v>
      </c>
      <c r="E3635" t="s">
        <v>116</v>
      </c>
      <c r="G3635" t="s">
        <v>90</v>
      </c>
      <c r="I3635" t="s">
        <v>91</v>
      </c>
      <c r="J3635" t="s">
        <v>5571</v>
      </c>
      <c r="L3635">
        <v>19.384</v>
      </c>
      <c r="M3635">
        <v>16.686803300000001</v>
      </c>
      <c r="N3635">
        <v>21.603000000000002</v>
      </c>
      <c r="O3635">
        <v>12.817044190000001</v>
      </c>
      <c r="P3635">
        <v>15.093</v>
      </c>
      <c r="Q3635" s="86">
        <v>45821</v>
      </c>
      <c r="S3635">
        <v>0.4</v>
      </c>
      <c r="T3635">
        <v>0.4</v>
      </c>
      <c r="V3635" t="s">
        <v>8755</v>
      </c>
      <c r="W3635">
        <v>6</v>
      </c>
      <c r="X3635" s="86">
        <v>45684</v>
      </c>
      <c r="Y3635">
        <v>4</v>
      </c>
      <c r="Z3635" s="86">
        <v>45747</v>
      </c>
      <c r="AA3635">
        <v>3</v>
      </c>
      <c r="AB3635">
        <v>3</v>
      </c>
      <c r="AC3635" t="s">
        <v>156</v>
      </c>
    </row>
    <row r="3636" spans="1:29" x14ac:dyDescent="0.2">
      <c r="A3636" t="s">
        <v>16423</v>
      </c>
      <c r="B3636" t="s">
        <v>16424</v>
      </c>
      <c r="C3636" t="s">
        <v>16423</v>
      </c>
      <c r="D3636" t="s">
        <v>84</v>
      </c>
      <c r="E3636" t="s">
        <v>89</v>
      </c>
      <c r="G3636" t="s">
        <v>90</v>
      </c>
      <c r="H3636" t="s">
        <v>16039</v>
      </c>
      <c r="I3636" t="s">
        <v>91</v>
      </c>
      <c r="L3636">
        <v>15.086</v>
      </c>
      <c r="M3636">
        <v>13.015443940000001</v>
      </c>
      <c r="N3636">
        <v>14.537000000000001</v>
      </c>
      <c r="O3636">
        <v>13.95887093</v>
      </c>
      <c r="P3636">
        <v>15.052</v>
      </c>
      <c r="Q3636" s="86">
        <v>45821</v>
      </c>
      <c r="S3636">
        <v>0.87</v>
      </c>
      <c r="W3636">
        <v>6</v>
      </c>
      <c r="X3636" s="86">
        <v>45700</v>
      </c>
      <c r="Y3636">
        <v>4</v>
      </c>
      <c r="Z3636" s="86">
        <v>45626</v>
      </c>
      <c r="AB3636">
        <v>3</v>
      </c>
      <c r="AC3636" t="s">
        <v>156</v>
      </c>
    </row>
    <row r="3637" spans="1:29" x14ac:dyDescent="0.2">
      <c r="A3637" t="s">
        <v>8756</v>
      </c>
      <c r="B3637" t="s">
        <v>8757</v>
      </c>
      <c r="C3637" t="s">
        <v>8756</v>
      </c>
      <c r="D3637" t="s">
        <v>84</v>
      </c>
      <c r="E3637" t="s">
        <v>89</v>
      </c>
      <c r="G3637" t="s">
        <v>90</v>
      </c>
      <c r="I3637" t="s">
        <v>91</v>
      </c>
      <c r="L3637">
        <v>7.4180000000000001</v>
      </c>
      <c r="M3637">
        <v>7.6878600349999999</v>
      </c>
      <c r="N3637">
        <v>7.4690000000000003</v>
      </c>
      <c r="O3637">
        <v>4.274974243</v>
      </c>
      <c r="P3637">
        <v>3.9790000000000001</v>
      </c>
      <c r="Q3637" s="86">
        <v>45821</v>
      </c>
      <c r="S3637">
        <v>1.1200000000000001</v>
      </c>
      <c r="W3637">
        <v>4</v>
      </c>
      <c r="X3637" s="86">
        <v>45770</v>
      </c>
      <c r="Y3637">
        <v>3</v>
      </c>
      <c r="Z3637" s="86">
        <v>45291</v>
      </c>
      <c r="AB3637">
        <v>3</v>
      </c>
      <c r="AC3637" t="s">
        <v>156</v>
      </c>
    </row>
    <row r="3638" spans="1:29" x14ac:dyDescent="0.2">
      <c r="A3638" t="s">
        <v>8758</v>
      </c>
      <c r="B3638" t="s">
        <v>8759</v>
      </c>
      <c r="C3638" t="s">
        <v>8758</v>
      </c>
      <c r="D3638" t="s">
        <v>84</v>
      </c>
      <c r="E3638" t="s">
        <v>89</v>
      </c>
      <c r="F3638" t="s">
        <v>642</v>
      </c>
      <c r="G3638" t="s">
        <v>90</v>
      </c>
      <c r="I3638" t="s">
        <v>91</v>
      </c>
      <c r="J3638" t="s">
        <v>5571</v>
      </c>
      <c r="K3638" t="s">
        <v>3900</v>
      </c>
      <c r="L3638">
        <v>10.488</v>
      </c>
      <c r="M3638">
        <v>11.29716548</v>
      </c>
      <c r="N3638">
        <v>11.728999999999999</v>
      </c>
      <c r="O3638">
        <v>10.592610880000001</v>
      </c>
      <c r="P3638">
        <v>10.678000000000001</v>
      </c>
      <c r="Q3638" s="86">
        <v>45821</v>
      </c>
      <c r="S3638">
        <v>1.7</v>
      </c>
      <c r="T3638">
        <v>1.5</v>
      </c>
      <c r="V3638" t="s">
        <v>8760</v>
      </c>
      <c r="W3638">
        <v>5</v>
      </c>
      <c r="X3638" s="86">
        <v>45813</v>
      </c>
      <c r="Y3638">
        <v>3</v>
      </c>
      <c r="Z3638" s="86">
        <v>45813</v>
      </c>
      <c r="AA3638">
        <v>3</v>
      </c>
      <c r="AB3638">
        <v>3</v>
      </c>
      <c r="AC3638" t="s">
        <v>156</v>
      </c>
    </row>
    <row r="3639" spans="1:29" x14ac:dyDescent="0.2">
      <c r="A3639" t="s">
        <v>8761</v>
      </c>
      <c r="B3639" t="s">
        <v>8762</v>
      </c>
      <c r="C3639" t="s">
        <v>8761</v>
      </c>
      <c r="D3639" t="s">
        <v>84</v>
      </c>
      <c r="E3639" t="s">
        <v>89</v>
      </c>
      <c r="G3639" t="s">
        <v>90</v>
      </c>
      <c r="I3639" t="s">
        <v>118</v>
      </c>
      <c r="L3639">
        <v>10.458</v>
      </c>
      <c r="M3639">
        <v>11.262916239999999</v>
      </c>
      <c r="N3639">
        <v>11.677</v>
      </c>
      <c r="O3639">
        <v>10.56395429</v>
      </c>
      <c r="P3639">
        <v>10.554</v>
      </c>
      <c r="Q3639" s="86">
        <v>45821</v>
      </c>
      <c r="S3639">
        <v>0.95</v>
      </c>
      <c r="W3639">
        <v>5</v>
      </c>
      <c r="X3639" s="86">
        <v>45813</v>
      </c>
      <c r="Y3639">
        <v>3</v>
      </c>
      <c r="Z3639" s="86">
        <v>45813</v>
      </c>
      <c r="AB3639">
        <v>3</v>
      </c>
      <c r="AC3639" t="s">
        <v>156</v>
      </c>
    </row>
    <row r="3640" spans="1:29" x14ac:dyDescent="0.2">
      <c r="A3640" t="s">
        <v>8763</v>
      </c>
      <c r="B3640" t="s">
        <v>8764</v>
      </c>
      <c r="C3640" t="s">
        <v>8763</v>
      </c>
      <c r="D3640" t="s">
        <v>84</v>
      </c>
      <c r="E3640" t="s">
        <v>89</v>
      </c>
      <c r="F3640" t="s">
        <v>642</v>
      </c>
      <c r="G3640" t="s">
        <v>90</v>
      </c>
      <c r="I3640" t="s">
        <v>91</v>
      </c>
      <c r="J3640" t="s">
        <v>5571</v>
      </c>
      <c r="K3640" t="s">
        <v>3900</v>
      </c>
      <c r="L3640">
        <v>10.500999999999999</v>
      </c>
      <c r="M3640">
        <v>11.31107482</v>
      </c>
      <c r="N3640">
        <v>11.744</v>
      </c>
      <c r="O3640">
        <v>10.60489224</v>
      </c>
      <c r="P3640">
        <v>10.693</v>
      </c>
      <c r="Q3640" s="86">
        <v>45821</v>
      </c>
      <c r="S3640">
        <v>0.95</v>
      </c>
      <c r="T3640">
        <v>0.75</v>
      </c>
      <c r="V3640" t="s">
        <v>8765</v>
      </c>
      <c r="W3640">
        <v>5</v>
      </c>
      <c r="X3640" s="86">
        <v>45813</v>
      </c>
      <c r="Y3640">
        <v>3</v>
      </c>
      <c r="Z3640" s="86">
        <v>45813</v>
      </c>
      <c r="AA3640">
        <v>3</v>
      </c>
      <c r="AB3640">
        <v>3</v>
      </c>
      <c r="AC3640" t="s">
        <v>156</v>
      </c>
    </row>
    <row r="3641" spans="1:29" x14ac:dyDescent="0.2">
      <c r="A3641" t="s">
        <v>8766</v>
      </c>
      <c r="B3641" t="s">
        <v>8767</v>
      </c>
      <c r="C3641" t="s">
        <v>8766</v>
      </c>
      <c r="D3641" t="s">
        <v>84</v>
      </c>
      <c r="E3641" t="s">
        <v>89</v>
      </c>
      <c r="F3641" t="s">
        <v>642</v>
      </c>
      <c r="G3641" t="s">
        <v>90</v>
      </c>
      <c r="I3641" t="s">
        <v>91</v>
      </c>
      <c r="J3641" t="s">
        <v>5571</v>
      </c>
      <c r="K3641" t="s">
        <v>3787</v>
      </c>
      <c r="L3641">
        <v>10.468</v>
      </c>
      <c r="M3641">
        <v>10.64532324</v>
      </c>
      <c r="N3641">
        <v>10.879</v>
      </c>
      <c r="O3641">
        <v>8.7289098220000003</v>
      </c>
      <c r="P3641">
        <v>6.7969999999999997</v>
      </c>
      <c r="Q3641" s="86">
        <v>45821</v>
      </c>
      <c r="R3641">
        <v>4</v>
      </c>
      <c r="V3641" t="s">
        <v>8768</v>
      </c>
      <c r="W3641">
        <v>5</v>
      </c>
      <c r="X3641" s="86">
        <v>45702</v>
      </c>
      <c r="Y3641">
        <v>3</v>
      </c>
      <c r="Z3641" s="86">
        <v>45504</v>
      </c>
      <c r="AA3641">
        <v>3</v>
      </c>
      <c r="AB3641">
        <v>3</v>
      </c>
      <c r="AC3641" t="s">
        <v>156</v>
      </c>
    </row>
    <row r="3642" spans="1:29" x14ac:dyDescent="0.2">
      <c r="A3642" t="s">
        <v>8769</v>
      </c>
      <c r="B3642" t="s">
        <v>8770</v>
      </c>
      <c r="C3642" t="s">
        <v>8769</v>
      </c>
      <c r="D3642" t="s">
        <v>84</v>
      </c>
      <c r="E3642" t="s">
        <v>89</v>
      </c>
      <c r="G3642" t="s">
        <v>90</v>
      </c>
      <c r="I3642" t="s">
        <v>118</v>
      </c>
      <c r="J3642" t="s">
        <v>5571</v>
      </c>
      <c r="L3642">
        <v>11.856999999999999</v>
      </c>
      <c r="M3642">
        <v>11.72750235</v>
      </c>
      <c r="N3642">
        <v>11.249000000000001</v>
      </c>
      <c r="O3642">
        <v>9.3695378179999995</v>
      </c>
      <c r="P3642">
        <v>7.3789999999999996</v>
      </c>
      <c r="Q3642" s="86">
        <v>45821</v>
      </c>
      <c r="R3642">
        <v>4</v>
      </c>
      <c r="S3642">
        <v>2.15</v>
      </c>
      <c r="V3642" t="s">
        <v>6331</v>
      </c>
      <c r="W3642">
        <v>5</v>
      </c>
      <c r="X3642" s="86">
        <v>45702</v>
      </c>
      <c r="Y3642">
        <v>4</v>
      </c>
      <c r="Z3642" s="86">
        <v>45504</v>
      </c>
      <c r="AA3642">
        <v>3</v>
      </c>
      <c r="AB3642">
        <v>3</v>
      </c>
      <c r="AC3642" t="s">
        <v>156</v>
      </c>
    </row>
    <row r="3643" spans="1:29" x14ac:dyDescent="0.2">
      <c r="A3643" t="s">
        <v>8771</v>
      </c>
      <c r="B3643" t="s">
        <v>8772</v>
      </c>
      <c r="C3643" t="s">
        <v>8771</v>
      </c>
      <c r="D3643" t="s">
        <v>84</v>
      </c>
      <c r="E3643" t="s">
        <v>89</v>
      </c>
      <c r="F3643" t="s">
        <v>642</v>
      </c>
      <c r="G3643" t="s">
        <v>90</v>
      </c>
      <c r="I3643" t="s">
        <v>91</v>
      </c>
      <c r="J3643" t="s">
        <v>5571</v>
      </c>
      <c r="K3643" t="s">
        <v>6330</v>
      </c>
      <c r="L3643">
        <v>11.868</v>
      </c>
      <c r="M3643">
        <v>11.76015286</v>
      </c>
      <c r="N3643">
        <v>11.304</v>
      </c>
      <c r="O3643">
        <v>9.2992508679999997</v>
      </c>
      <c r="P3643">
        <v>7.3559999999999999</v>
      </c>
      <c r="Q3643" s="86">
        <v>45821</v>
      </c>
      <c r="R3643">
        <v>4</v>
      </c>
      <c r="T3643">
        <v>1.5</v>
      </c>
      <c r="V3643" t="s">
        <v>8773</v>
      </c>
      <c r="W3643">
        <v>5</v>
      </c>
      <c r="X3643" s="86">
        <v>45702</v>
      </c>
      <c r="Y3643">
        <v>4</v>
      </c>
      <c r="Z3643" s="86">
        <v>45504</v>
      </c>
      <c r="AA3643">
        <v>3</v>
      </c>
      <c r="AB3643">
        <v>3</v>
      </c>
      <c r="AC3643" t="s">
        <v>156</v>
      </c>
    </row>
    <row r="3644" spans="1:29" x14ac:dyDescent="0.2">
      <c r="A3644" t="s">
        <v>8774</v>
      </c>
      <c r="B3644" t="s">
        <v>8775</v>
      </c>
      <c r="C3644" t="s">
        <v>8774</v>
      </c>
      <c r="D3644" t="s">
        <v>84</v>
      </c>
      <c r="E3644" t="s">
        <v>89</v>
      </c>
      <c r="F3644" t="s">
        <v>642</v>
      </c>
      <c r="G3644" t="s">
        <v>5307</v>
      </c>
      <c r="I3644" t="s">
        <v>91</v>
      </c>
      <c r="J3644" t="s">
        <v>5571</v>
      </c>
      <c r="K3644" t="s">
        <v>3787</v>
      </c>
      <c r="L3644">
        <v>11.872999999999999</v>
      </c>
      <c r="M3644">
        <v>11.76284753</v>
      </c>
      <c r="N3644">
        <v>11.311</v>
      </c>
      <c r="O3644">
        <v>9.3160732510000006</v>
      </c>
      <c r="P3644">
        <v>7.3460000000000001</v>
      </c>
      <c r="Q3644" s="86">
        <v>45821</v>
      </c>
      <c r="R3644">
        <v>5</v>
      </c>
      <c r="S3644">
        <v>2.7</v>
      </c>
      <c r="V3644" t="s">
        <v>8776</v>
      </c>
      <c r="W3644">
        <v>5</v>
      </c>
      <c r="X3644" s="86">
        <v>45702</v>
      </c>
      <c r="Y3644">
        <v>4</v>
      </c>
      <c r="Z3644" s="86">
        <v>45504</v>
      </c>
      <c r="AA3644">
        <v>3</v>
      </c>
      <c r="AB3644">
        <v>3</v>
      </c>
      <c r="AC3644" t="s">
        <v>156</v>
      </c>
    </row>
    <row r="3645" spans="1:29" x14ac:dyDescent="0.2">
      <c r="A3645" t="s">
        <v>8777</v>
      </c>
      <c r="B3645" t="s">
        <v>8778</v>
      </c>
      <c r="C3645" t="s">
        <v>8777</v>
      </c>
      <c r="D3645" t="s">
        <v>84</v>
      </c>
      <c r="E3645" t="s">
        <v>89</v>
      </c>
      <c r="F3645" t="s">
        <v>642</v>
      </c>
      <c r="G3645" t="s">
        <v>90</v>
      </c>
      <c r="I3645" t="s">
        <v>91</v>
      </c>
      <c r="J3645" t="s">
        <v>5571</v>
      </c>
      <c r="K3645" t="s">
        <v>6330</v>
      </c>
      <c r="L3645">
        <v>11.887</v>
      </c>
      <c r="M3645">
        <v>11.7725612</v>
      </c>
      <c r="N3645">
        <v>11.308</v>
      </c>
      <c r="O3645">
        <v>9.3084076790000001</v>
      </c>
      <c r="P3645">
        <v>7.335</v>
      </c>
      <c r="Q3645" s="86">
        <v>45821</v>
      </c>
      <c r="R3645">
        <v>5</v>
      </c>
      <c r="S3645">
        <v>1.71</v>
      </c>
      <c r="V3645" t="s">
        <v>8779</v>
      </c>
      <c r="W3645">
        <v>5</v>
      </c>
      <c r="X3645" s="86">
        <v>45702</v>
      </c>
      <c r="Y3645">
        <v>4</v>
      </c>
      <c r="Z3645" s="86">
        <v>45504</v>
      </c>
      <c r="AA3645">
        <v>3</v>
      </c>
      <c r="AB3645">
        <v>3</v>
      </c>
      <c r="AC3645" t="s">
        <v>156</v>
      </c>
    </row>
    <row r="3646" spans="1:29" x14ac:dyDescent="0.2">
      <c r="A3646" t="s">
        <v>8780</v>
      </c>
      <c r="B3646" t="s">
        <v>8781</v>
      </c>
      <c r="C3646" t="s">
        <v>8780</v>
      </c>
      <c r="D3646" t="s">
        <v>84</v>
      </c>
      <c r="E3646" t="s">
        <v>89</v>
      </c>
      <c r="G3646" t="s">
        <v>90</v>
      </c>
      <c r="I3646" t="s">
        <v>118</v>
      </c>
      <c r="J3646" t="s">
        <v>5571</v>
      </c>
      <c r="L3646">
        <v>12.807</v>
      </c>
      <c r="M3646">
        <v>12.97846625</v>
      </c>
      <c r="N3646">
        <v>13</v>
      </c>
      <c r="O3646">
        <v>10.72616434</v>
      </c>
      <c r="P3646">
        <v>8.7439999999999998</v>
      </c>
      <c r="Q3646" s="86">
        <v>45821</v>
      </c>
      <c r="R3646">
        <v>4</v>
      </c>
      <c r="S3646">
        <v>2.29</v>
      </c>
      <c r="V3646" t="s">
        <v>8782</v>
      </c>
      <c r="W3646">
        <v>6</v>
      </c>
      <c r="X3646" s="86">
        <v>45702</v>
      </c>
      <c r="Y3646">
        <v>4</v>
      </c>
      <c r="Z3646" s="86">
        <v>45504</v>
      </c>
      <c r="AA3646">
        <v>2</v>
      </c>
      <c r="AB3646">
        <v>3</v>
      </c>
      <c r="AC3646" t="s">
        <v>156</v>
      </c>
    </row>
    <row r="3647" spans="1:29" x14ac:dyDescent="0.2">
      <c r="A3647" t="s">
        <v>8783</v>
      </c>
      <c r="B3647" t="s">
        <v>8784</v>
      </c>
      <c r="C3647" t="s">
        <v>8783</v>
      </c>
      <c r="D3647" t="s">
        <v>84</v>
      </c>
      <c r="E3647" t="s">
        <v>89</v>
      </c>
      <c r="F3647" t="s">
        <v>642</v>
      </c>
      <c r="G3647" t="s">
        <v>90</v>
      </c>
      <c r="I3647" t="s">
        <v>91</v>
      </c>
      <c r="J3647" t="s">
        <v>5571</v>
      </c>
      <c r="K3647" t="s">
        <v>6330</v>
      </c>
      <c r="L3647">
        <v>12.833</v>
      </c>
      <c r="M3647">
        <v>13.013544570000001</v>
      </c>
      <c r="N3647">
        <v>13.035</v>
      </c>
      <c r="O3647">
        <v>10.6727027</v>
      </c>
      <c r="P3647">
        <v>8.7200000000000006</v>
      </c>
      <c r="Q3647" s="86">
        <v>45821</v>
      </c>
      <c r="R3647">
        <v>4</v>
      </c>
      <c r="V3647" t="s">
        <v>8785</v>
      </c>
      <c r="W3647">
        <v>6</v>
      </c>
      <c r="X3647" s="86">
        <v>45702</v>
      </c>
      <c r="Y3647">
        <v>4</v>
      </c>
      <c r="Z3647" s="86">
        <v>45504</v>
      </c>
      <c r="AA3647">
        <v>3</v>
      </c>
      <c r="AB3647">
        <v>3</v>
      </c>
      <c r="AC3647" t="s">
        <v>156</v>
      </c>
    </row>
    <row r="3648" spans="1:29" x14ac:dyDescent="0.2">
      <c r="A3648" t="s">
        <v>8786</v>
      </c>
      <c r="B3648" t="s">
        <v>8787</v>
      </c>
      <c r="C3648" t="s">
        <v>8786</v>
      </c>
      <c r="D3648" t="s">
        <v>84</v>
      </c>
      <c r="E3648" t="s">
        <v>116</v>
      </c>
      <c r="F3648" t="s">
        <v>117</v>
      </c>
      <c r="G3648" t="s">
        <v>90</v>
      </c>
      <c r="I3648" t="s">
        <v>118</v>
      </c>
      <c r="J3648" t="s">
        <v>5571</v>
      </c>
      <c r="K3648" t="s">
        <v>688</v>
      </c>
      <c r="L3648">
        <v>14.987</v>
      </c>
      <c r="N3648">
        <v>16.518000000000001</v>
      </c>
      <c r="P3648">
        <v>12.742000000000001</v>
      </c>
      <c r="Q3648" s="86">
        <v>45474</v>
      </c>
      <c r="S3648">
        <v>7.0000000000000007E-2</v>
      </c>
      <c r="T3648">
        <v>7.0000000000000007E-2</v>
      </c>
      <c r="V3648" t="s">
        <v>8788</v>
      </c>
      <c r="Y3648">
        <v>4</v>
      </c>
      <c r="Z3648" s="86">
        <v>45747</v>
      </c>
      <c r="AA3648">
        <v>3</v>
      </c>
      <c r="AB3648">
        <v>3</v>
      </c>
      <c r="AC3648" t="s">
        <v>156</v>
      </c>
    </row>
    <row r="3649" spans="1:29" x14ac:dyDescent="0.2">
      <c r="A3649" t="s">
        <v>8789</v>
      </c>
      <c r="B3649" t="s">
        <v>8790</v>
      </c>
      <c r="C3649" t="s">
        <v>8789</v>
      </c>
      <c r="D3649" t="s">
        <v>84</v>
      </c>
      <c r="E3649" t="s">
        <v>89</v>
      </c>
      <c r="G3649" t="s">
        <v>90</v>
      </c>
      <c r="H3649" t="s">
        <v>196</v>
      </c>
      <c r="I3649" t="s">
        <v>91</v>
      </c>
      <c r="L3649">
        <v>10.445</v>
      </c>
      <c r="M3649">
        <v>10.834925999999999</v>
      </c>
      <c r="N3649">
        <v>10.206</v>
      </c>
      <c r="O3649">
        <v>8.3838476029999995</v>
      </c>
      <c r="P3649">
        <v>6.8630000000000004</v>
      </c>
      <c r="Q3649" s="86">
        <v>45821</v>
      </c>
      <c r="S3649">
        <v>0.37</v>
      </c>
      <c r="W3649">
        <v>5</v>
      </c>
      <c r="X3649" s="86">
        <v>45708</v>
      </c>
      <c r="Y3649">
        <v>3</v>
      </c>
      <c r="Z3649" s="86">
        <v>45658</v>
      </c>
      <c r="AB3649">
        <v>3</v>
      </c>
      <c r="AC3649" t="s">
        <v>156</v>
      </c>
    </row>
    <row r="3650" spans="1:29" x14ac:dyDescent="0.2">
      <c r="A3650" t="s">
        <v>8791</v>
      </c>
      <c r="B3650" t="s">
        <v>8792</v>
      </c>
      <c r="C3650" t="s">
        <v>8791</v>
      </c>
      <c r="D3650" t="s">
        <v>84</v>
      </c>
      <c r="E3650" t="s">
        <v>89</v>
      </c>
      <c r="F3650" t="s">
        <v>642</v>
      </c>
      <c r="G3650" t="s">
        <v>90</v>
      </c>
      <c r="I3650" t="s">
        <v>91</v>
      </c>
      <c r="J3650" t="s">
        <v>5571</v>
      </c>
      <c r="K3650" t="s">
        <v>2601</v>
      </c>
      <c r="L3650">
        <v>7.6870000000000003</v>
      </c>
      <c r="M3650">
        <v>8.3794666689999993</v>
      </c>
      <c r="N3650">
        <v>9.1449999999999996</v>
      </c>
      <c r="O3650">
        <v>5.158819984</v>
      </c>
      <c r="P3650">
        <v>3.5859999999999999</v>
      </c>
      <c r="Q3650" s="86">
        <v>45821</v>
      </c>
      <c r="S3650">
        <v>0.36</v>
      </c>
      <c r="T3650">
        <v>0.45</v>
      </c>
      <c r="V3650" t="s">
        <v>8793</v>
      </c>
      <c r="W3650">
        <v>4</v>
      </c>
      <c r="X3650" s="86">
        <v>45695</v>
      </c>
      <c r="Y3650">
        <v>3</v>
      </c>
      <c r="Z3650" s="86">
        <v>45107</v>
      </c>
      <c r="AA3650">
        <v>2</v>
      </c>
      <c r="AB3650">
        <v>3</v>
      </c>
      <c r="AC3650" t="s">
        <v>156</v>
      </c>
    </row>
    <row r="3651" spans="1:29" x14ac:dyDescent="0.2">
      <c r="A3651" t="s">
        <v>8794</v>
      </c>
      <c r="B3651" t="s">
        <v>8795</v>
      </c>
      <c r="C3651" t="s">
        <v>8794</v>
      </c>
      <c r="D3651" t="s">
        <v>84</v>
      </c>
      <c r="E3651" t="s">
        <v>89</v>
      </c>
      <c r="G3651" t="s">
        <v>90</v>
      </c>
      <c r="L3651">
        <v>7.6849999999999996</v>
      </c>
      <c r="M3651">
        <v>8.3775093950000006</v>
      </c>
      <c r="N3651">
        <v>9.1430000000000007</v>
      </c>
      <c r="O3651">
        <v>5.1566342470000004</v>
      </c>
      <c r="P3651">
        <v>3.5910000000000002</v>
      </c>
      <c r="Q3651" s="86">
        <v>45821</v>
      </c>
      <c r="W3651">
        <v>4</v>
      </c>
      <c r="X3651" s="86">
        <v>45695</v>
      </c>
      <c r="Y3651">
        <v>3</v>
      </c>
      <c r="Z3651" s="86">
        <v>45107</v>
      </c>
      <c r="AB3651">
        <v>3</v>
      </c>
      <c r="AC3651" t="s">
        <v>156</v>
      </c>
    </row>
    <row r="3652" spans="1:29" x14ac:dyDescent="0.2">
      <c r="A3652" t="s">
        <v>8796</v>
      </c>
      <c r="B3652" t="s">
        <v>8797</v>
      </c>
      <c r="C3652" t="s">
        <v>8796</v>
      </c>
      <c r="D3652" t="s">
        <v>84</v>
      </c>
      <c r="E3652" t="s">
        <v>89</v>
      </c>
      <c r="G3652" t="s">
        <v>90</v>
      </c>
      <c r="I3652" t="s">
        <v>91</v>
      </c>
      <c r="J3652" t="s">
        <v>5571</v>
      </c>
      <c r="L3652">
        <v>7.6829999999999998</v>
      </c>
      <c r="M3652">
        <v>8.3758323770000001</v>
      </c>
      <c r="N3652">
        <v>9.141</v>
      </c>
      <c r="O3652">
        <v>5.1613148710000001</v>
      </c>
      <c r="P3652">
        <v>3.6019999999999999</v>
      </c>
      <c r="Q3652" s="86">
        <v>45821</v>
      </c>
      <c r="S3652">
        <v>0.56000000000000005</v>
      </c>
      <c r="T3652">
        <v>0.45</v>
      </c>
      <c r="W3652">
        <v>4</v>
      </c>
      <c r="X3652" s="86">
        <v>45695</v>
      </c>
      <c r="Y3652">
        <v>3</v>
      </c>
      <c r="Z3652" s="86">
        <v>45107</v>
      </c>
      <c r="AA3652">
        <v>2</v>
      </c>
      <c r="AB3652">
        <v>3</v>
      </c>
      <c r="AC3652" t="s">
        <v>156</v>
      </c>
    </row>
    <row r="3653" spans="1:29" x14ac:dyDescent="0.2">
      <c r="A3653" t="s">
        <v>8798</v>
      </c>
      <c r="B3653" t="s">
        <v>8799</v>
      </c>
      <c r="C3653" t="s">
        <v>8798</v>
      </c>
      <c r="D3653" t="s">
        <v>84</v>
      </c>
      <c r="E3653" t="s">
        <v>116</v>
      </c>
      <c r="F3653" t="s">
        <v>117</v>
      </c>
      <c r="G3653" t="s">
        <v>90</v>
      </c>
      <c r="I3653" t="s">
        <v>91</v>
      </c>
      <c r="J3653" t="s">
        <v>5571</v>
      </c>
      <c r="K3653" t="s">
        <v>6446</v>
      </c>
      <c r="L3653">
        <v>17.66</v>
      </c>
      <c r="M3653">
        <v>16.03796037</v>
      </c>
      <c r="N3653">
        <v>18.978999999999999</v>
      </c>
      <c r="O3653">
        <v>14.994969899999999</v>
      </c>
      <c r="P3653">
        <v>12.635999999999999</v>
      </c>
      <c r="Q3653" s="86">
        <v>45821</v>
      </c>
      <c r="S3653">
        <v>0.2</v>
      </c>
      <c r="T3653">
        <v>0.2</v>
      </c>
      <c r="V3653" t="s">
        <v>8800</v>
      </c>
      <c r="W3653">
        <v>6</v>
      </c>
      <c r="X3653" s="86">
        <v>45565</v>
      </c>
      <c r="Y3653">
        <v>5</v>
      </c>
      <c r="Z3653" s="86">
        <v>45747</v>
      </c>
      <c r="AA3653">
        <v>3</v>
      </c>
      <c r="AB3653">
        <v>3</v>
      </c>
      <c r="AC3653" t="s">
        <v>156</v>
      </c>
    </row>
    <row r="3654" spans="1:29" x14ac:dyDescent="0.2">
      <c r="A3654" t="s">
        <v>8801</v>
      </c>
      <c r="B3654" t="s">
        <v>8802</v>
      </c>
      <c r="C3654" t="s">
        <v>8801</v>
      </c>
      <c r="D3654" t="s">
        <v>84</v>
      </c>
      <c r="E3654" t="s">
        <v>89</v>
      </c>
      <c r="F3654" t="s">
        <v>642</v>
      </c>
      <c r="G3654" t="s">
        <v>5307</v>
      </c>
      <c r="I3654" t="s">
        <v>91</v>
      </c>
      <c r="J3654" t="s">
        <v>5571</v>
      </c>
      <c r="K3654" t="s">
        <v>5704</v>
      </c>
      <c r="L3654">
        <v>7.9580000000000002</v>
      </c>
      <c r="M3654">
        <v>8.0685609990000007</v>
      </c>
      <c r="N3654">
        <v>7.9180000000000001</v>
      </c>
      <c r="O3654">
        <v>6.9427235569999999</v>
      </c>
      <c r="P3654">
        <v>4.7130000000000001</v>
      </c>
      <c r="Q3654" s="86">
        <v>45821</v>
      </c>
      <c r="S3654">
        <v>3.1</v>
      </c>
      <c r="T3654">
        <v>1.75</v>
      </c>
      <c r="V3654" t="s">
        <v>8803</v>
      </c>
      <c r="W3654">
        <v>5</v>
      </c>
      <c r="X3654" s="86">
        <v>45747</v>
      </c>
      <c r="Y3654">
        <v>4</v>
      </c>
      <c r="Z3654" s="86">
        <v>45747</v>
      </c>
      <c r="AA3654">
        <v>2</v>
      </c>
      <c r="AB3654">
        <v>3</v>
      </c>
      <c r="AC3654" t="s">
        <v>156</v>
      </c>
    </row>
    <row r="3655" spans="1:29" x14ac:dyDescent="0.2">
      <c r="A3655" t="s">
        <v>8804</v>
      </c>
      <c r="B3655" t="s">
        <v>8805</v>
      </c>
      <c r="C3655" t="s">
        <v>8804</v>
      </c>
      <c r="D3655" t="s">
        <v>84</v>
      </c>
      <c r="E3655" t="s">
        <v>89</v>
      </c>
      <c r="G3655" t="s">
        <v>699</v>
      </c>
      <c r="I3655" t="s">
        <v>91</v>
      </c>
      <c r="J3655" t="s">
        <v>5571</v>
      </c>
      <c r="L3655">
        <v>16.413</v>
      </c>
      <c r="M3655">
        <v>16.853406889999999</v>
      </c>
      <c r="N3655">
        <v>17.356999999999999</v>
      </c>
      <c r="O3655">
        <v>14.747404899999999</v>
      </c>
      <c r="P3655">
        <v>11.263</v>
      </c>
      <c r="Q3655" s="86">
        <v>45821</v>
      </c>
      <c r="R3655">
        <v>5</v>
      </c>
      <c r="S3655">
        <v>1.24</v>
      </c>
      <c r="T3655">
        <v>1</v>
      </c>
      <c r="V3655" t="s">
        <v>8806</v>
      </c>
      <c r="W3655">
        <v>6</v>
      </c>
      <c r="X3655" s="86">
        <v>45688</v>
      </c>
      <c r="Y3655">
        <v>4</v>
      </c>
      <c r="Z3655" s="86">
        <v>45657</v>
      </c>
      <c r="AA3655">
        <v>3</v>
      </c>
      <c r="AB3655">
        <v>3</v>
      </c>
      <c r="AC3655" t="s">
        <v>156</v>
      </c>
    </row>
    <row r="3656" spans="1:29" x14ac:dyDescent="0.2">
      <c r="A3656" t="s">
        <v>8807</v>
      </c>
      <c r="B3656" t="s">
        <v>8808</v>
      </c>
      <c r="C3656" t="s">
        <v>8807</v>
      </c>
      <c r="D3656" t="s">
        <v>84</v>
      </c>
      <c r="E3656" t="s">
        <v>116</v>
      </c>
      <c r="G3656" t="s">
        <v>90</v>
      </c>
      <c r="L3656">
        <v>16.456</v>
      </c>
      <c r="M3656">
        <v>16.149691019999999</v>
      </c>
      <c r="N3656">
        <v>17.384</v>
      </c>
      <c r="O3656">
        <v>13.180377480000001</v>
      </c>
      <c r="P3656">
        <v>10.635</v>
      </c>
      <c r="Q3656" s="86">
        <v>45821</v>
      </c>
      <c r="S3656">
        <v>0.18</v>
      </c>
      <c r="W3656">
        <v>6</v>
      </c>
      <c r="X3656" s="86">
        <v>45708</v>
      </c>
      <c r="Y3656">
        <v>4</v>
      </c>
      <c r="Z3656" s="86">
        <v>45708</v>
      </c>
      <c r="AB3656">
        <v>3</v>
      </c>
      <c r="AC3656" t="s">
        <v>156</v>
      </c>
    </row>
    <row r="3657" spans="1:29" x14ac:dyDescent="0.2">
      <c r="A3657" t="s">
        <v>8809</v>
      </c>
      <c r="B3657" t="s">
        <v>8810</v>
      </c>
      <c r="C3657" t="s">
        <v>8809</v>
      </c>
      <c r="D3657" t="s">
        <v>84</v>
      </c>
      <c r="E3657" t="s">
        <v>89</v>
      </c>
      <c r="G3657" t="s">
        <v>90</v>
      </c>
      <c r="I3657" t="s">
        <v>341</v>
      </c>
      <c r="L3657">
        <v>27.86</v>
      </c>
      <c r="M3657">
        <v>17.78371748</v>
      </c>
      <c r="N3657">
        <v>22.614999999999998</v>
      </c>
      <c r="O3657">
        <v>12.97070714</v>
      </c>
      <c r="P3657">
        <v>12.946</v>
      </c>
      <c r="Q3657" s="86">
        <v>45821</v>
      </c>
      <c r="S3657">
        <v>0.95</v>
      </c>
      <c r="W3657">
        <v>7</v>
      </c>
      <c r="X3657" s="86">
        <v>45747</v>
      </c>
      <c r="Y3657">
        <v>5</v>
      </c>
      <c r="Z3657" s="86">
        <v>45747</v>
      </c>
      <c r="AB3657">
        <v>3</v>
      </c>
      <c r="AC3657" t="s">
        <v>156</v>
      </c>
    </row>
    <row r="3658" spans="1:29" x14ac:dyDescent="0.2">
      <c r="A3658" t="s">
        <v>8811</v>
      </c>
      <c r="B3658" t="s">
        <v>8812</v>
      </c>
      <c r="C3658" t="s">
        <v>8811</v>
      </c>
      <c r="D3658" t="s">
        <v>84</v>
      </c>
      <c r="E3658" t="s">
        <v>116</v>
      </c>
      <c r="F3658" t="s">
        <v>117</v>
      </c>
      <c r="G3658" t="s">
        <v>90</v>
      </c>
      <c r="I3658" t="s">
        <v>118</v>
      </c>
      <c r="J3658" t="s">
        <v>5571</v>
      </c>
      <c r="L3658">
        <v>22.489100000000001</v>
      </c>
      <c r="M3658">
        <v>22.023976229999999</v>
      </c>
      <c r="N3658">
        <v>23.421600000000002</v>
      </c>
      <c r="O3658">
        <v>22.208571930000002</v>
      </c>
      <c r="P3658">
        <v>20.971499999999999</v>
      </c>
      <c r="Q3658" s="86">
        <v>45821</v>
      </c>
      <c r="V3658" t="s">
        <v>8813</v>
      </c>
      <c r="AA3658">
        <v>4</v>
      </c>
      <c r="AB3658">
        <v>4</v>
      </c>
      <c r="AC3658" t="s">
        <v>127</v>
      </c>
    </row>
    <row r="3659" spans="1:29" x14ac:dyDescent="0.2">
      <c r="A3659" t="s">
        <v>8814</v>
      </c>
      <c r="B3659" t="s">
        <v>8815</v>
      </c>
      <c r="C3659" t="s">
        <v>8814</v>
      </c>
      <c r="D3659" t="s">
        <v>84</v>
      </c>
      <c r="E3659" t="s">
        <v>116</v>
      </c>
      <c r="F3659" t="s">
        <v>117</v>
      </c>
      <c r="G3659" t="s">
        <v>90</v>
      </c>
      <c r="I3659" t="s">
        <v>91</v>
      </c>
      <c r="J3659" t="s">
        <v>5571</v>
      </c>
      <c r="K3659" t="s">
        <v>688</v>
      </c>
      <c r="L3659">
        <v>19.995000000000001</v>
      </c>
      <c r="M3659">
        <v>13.61424684</v>
      </c>
      <c r="N3659">
        <v>20.347000000000001</v>
      </c>
      <c r="O3659">
        <v>11.0675154</v>
      </c>
      <c r="P3659">
        <v>14.134</v>
      </c>
      <c r="Q3659" s="86">
        <v>45821</v>
      </c>
      <c r="S3659">
        <v>0.4</v>
      </c>
      <c r="T3659">
        <v>0.4</v>
      </c>
      <c r="V3659" t="s">
        <v>8816</v>
      </c>
      <c r="W3659">
        <v>6</v>
      </c>
      <c r="X3659" s="86">
        <v>45747</v>
      </c>
      <c r="Y3659">
        <v>4</v>
      </c>
      <c r="Z3659" s="86">
        <v>45747</v>
      </c>
      <c r="AA3659">
        <v>3</v>
      </c>
      <c r="AB3659">
        <v>3</v>
      </c>
      <c r="AC3659" t="s">
        <v>156</v>
      </c>
    </row>
    <row r="3660" spans="1:29" x14ac:dyDescent="0.2">
      <c r="A3660" t="s">
        <v>8817</v>
      </c>
      <c r="B3660" t="s">
        <v>8818</v>
      </c>
      <c r="C3660" t="s">
        <v>8817</v>
      </c>
      <c r="D3660" t="s">
        <v>84</v>
      </c>
      <c r="E3660" t="s">
        <v>89</v>
      </c>
      <c r="G3660" t="s">
        <v>90</v>
      </c>
      <c r="L3660">
        <v>15.111000000000001</v>
      </c>
      <c r="M3660">
        <v>10.67612735</v>
      </c>
      <c r="N3660">
        <v>14.67</v>
      </c>
      <c r="O3660">
        <v>8.0870455719999992</v>
      </c>
      <c r="P3660">
        <v>9.5559999999999992</v>
      </c>
      <c r="Q3660" s="86">
        <v>45821</v>
      </c>
      <c r="W3660">
        <v>5</v>
      </c>
      <c r="X3660" s="86">
        <v>45702</v>
      </c>
      <c r="Y3660">
        <v>4</v>
      </c>
      <c r="Z3660" s="86">
        <v>45657</v>
      </c>
      <c r="AB3660">
        <v>3</v>
      </c>
      <c r="AC3660" t="s">
        <v>156</v>
      </c>
    </row>
    <row r="3661" spans="1:29" x14ac:dyDescent="0.2">
      <c r="A3661" t="s">
        <v>8819</v>
      </c>
      <c r="B3661" t="s">
        <v>8820</v>
      </c>
      <c r="C3661" t="s">
        <v>8819</v>
      </c>
      <c r="D3661" t="s">
        <v>84</v>
      </c>
      <c r="E3661" t="s">
        <v>89</v>
      </c>
      <c r="F3661" t="s">
        <v>642</v>
      </c>
      <c r="G3661" t="s">
        <v>90</v>
      </c>
      <c r="I3661" t="s">
        <v>91</v>
      </c>
      <c r="J3661" t="s">
        <v>5571</v>
      </c>
      <c r="K3661" t="s">
        <v>2652</v>
      </c>
      <c r="L3661">
        <v>16.393999999999998</v>
      </c>
      <c r="M3661">
        <v>13.32297427</v>
      </c>
      <c r="N3661">
        <v>18.303999999999998</v>
      </c>
      <c r="O3661">
        <v>10.765816320000001</v>
      </c>
      <c r="P3661">
        <v>13.260999999999999</v>
      </c>
      <c r="Q3661" s="86">
        <v>45821</v>
      </c>
      <c r="R3661">
        <v>5</v>
      </c>
      <c r="S3661">
        <v>1.99</v>
      </c>
      <c r="T3661">
        <v>1.5</v>
      </c>
      <c r="V3661" t="s">
        <v>8821</v>
      </c>
      <c r="W3661">
        <v>5</v>
      </c>
      <c r="X3661" s="86">
        <v>45706</v>
      </c>
      <c r="Y3661">
        <v>4</v>
      </c>
      <c r="Z3661" s="86">
        <v>45000</v>
      </c>
      <c r="AA3661">
        <v>3</v>
      </c>
      <c r="AB3661">
        <v>3</v>
      </c>
      <c r="AC3661" t="s">
        <v>156</v>
      </c>
    </row>
    <row r="3662" spans="1:29" x14ac:dyDescent="0.2">
      <c r="A3662" t="s">
        <v>8822</v>
      </c>
      <c r="B3662" t="s">
        <v>8823</v>
      </c>
      <c r="C3662" t="s">
        <v>8822</v>
      </c>
      <c r="D3662" t="s">
        <v>84</v>
      </c>
      <c r="E3662" t="s">
        <v>89</v>
      </c>
      <c r="F3662" t="s">
        <v>642</v>
      </c>
      <c r="G3662" t="s">
        <v>90</v>
      </c>
      <c r="I3662" t="s">
        <v>91</v>
      </c>
      <c r="J3662" t="s">
        <v>5571</v>
      </c>
      <c r="K3662" t="s">
        <v>2652</v>
      </c>
      <c r="L3662">
        <v>14.138999999999999</v>
      </c>
      <c r="M3662">
        <v>11.758304069999999</v>
      </c>
      <c r="N3662">
        <v>13.923</v>
      </c>
      <c r="O3662">
        <v>10.11701736</v>
      </c>
      <c r="P3662">
        <v>9.6660000000000004</v>
      </c>
      <c r="Q3662" s="86">
        <v>45821</v>
      </c>
      <c r="R3662">
        <v>5</v>
      </c>
      <c r="S3662">
        <v>1.99</v>
      </c>
      <c r="T3662">
        <v>1.5</v>
      </c>
      <c r="V3662" t="s">
        <v>8824</v>
      </c>
      <c r="W3662">
        <v>6</v>
      </c>
      <c r="X3662" s="86">
        <v>45706</v>
      </c>
      <c r="Y3662">
        <v>4</v>
      </c>
      <c r="Z3662" s="86">
        <v>45000</v>
      </c>
      <c r="AA3662">
        <v>3</v>
      </c>
      <c r="AB3662">
        <v>3</v>
      </c>
      <c r="AC3662" t="s">
        <v>156</v>
      </c>
    </row>
    <row r="3663" spans="1:29" x14ac:dyDescent="0.2">
      <c r="A3663" t="s">
        <v>8825</v>
      </c>
      <c r="B3663" t="s">
        <v>8826</v>
      </c>
      <c r="C3663" t="s">
        <v>8825</v>
      </c>
      <c r="D3663" t="s">
        <v>84</v>
      </c>
      <c r="E3663" t="s">
        <v>89</v>
      </c>
      <c r="F3663" t="s">
        <v>642</v>
      </c>
      <c r="G3663" t="s">
        <v>90</v>
      </c>
      <c r="I3663" t="s">
        <v>118</v>
      </c>
      <c r="J3663" t="s">
        <v>5571</v>
      </c>
      <c r="K3663" t="s">
        <v>2652</v>
      </c>
      <c r="L3663">
        <v>14.109</v>
      </c>
      <c r="M3663">
        <v>17.779778409999999</v>
      </c>
      <c r="N3663">
        <v>13.885</v>
      </c>
      <c r="O3663">
        <v>14.940998540000001</v>
      </c>
      <c r="P3663">
        <v>9.6660000000000004</v>
      </c>
      <c r="Q3663" s="86">
        <v>45821</v>
      </c>
      <c r="R3663">
        <v>5</v>
      </c>
      <c r="S3663">
        <v>1.99</v>
      </c>
      <c r="T3663">
        <v>1.5</v>
      </c>
      <c r="V3663" t="s">
        <v>8827</v>
      </c>
      <c r="W3663">
        <v>6</v>
      </c>
      <c r="X3663" s="86">
        <v>45706</v>
      </c>
      <c r="Y3663">
        <v>5</v>
      </c>
      <c r="Z3663" s="86">
        <v>45000</v>
      </c>
      <c r="AA3663">
        <v>3</v>
      </c>
      <c r="AB3663">
        <v>3</v>
      </c>
      <c r="AC3663" t="s">
        <v>156</v>
      </c>
    </row>
    <row r="3664" spans="1:29" x14ac:dyDescent="0.2">
      <c r="A3664" t="s">
        <v>8828</v>
      </c>
      <c r="B3664" t="s">
        <v>8829</v>
      </c>
      <c r="C3664" t="s">
        <v>8828</v>
      </c>
      <c r="D3664" t="s">
        <v>84</v>
      </c>
      <c r="E3664" t="s">
        <v>89</v>
      </c>
      <c r="F3664" t="s">
        <v>642</v>
      </c>
      <c r="G3664" t="s">
        <v>90</v>
      </c>
      <c r="I3664" t="s">
        <v>91</v>
      </c>
      <c r="J3664" t="s">
        <v>5571</v>
      </c>
      <c r="L3664">
        <v>13.728</v>
      </c>
      <c r="M3664">
        <v>8.5408383319999999</v>
      </c>
      <c r="N3664">
        <v>13.393000000000001</v>
      </c>
      <c r="O3664">
        <v>7.7367097950000003</v>
      </c>
      <c r="P3664">
        <v>8.923</v>
      </c>
      <c r="Q3664" s="86">
        <v>45821</v>
      </c>
      <c r="R3664">
        <v>5</v>
      </c>
      <c r="S3664">
        <v>1.79</v>
      </c>
      <c r="T3664">
        <v>1.5</v>
      </c>
      <c r="V3664" t="s">
        <v>8830</v>
      </c>
      <c r="W3664">
        <v>5</v>
      </c>
      <c r="X3664" s="86">
        <v>45706</v>
      </c>
      <c r="Y3664">
        <v>4</v>
      </c>
      <c r="Z3664" s="86">
        <v>45000</v>
      </c>
      <c r="AA3664">
        <v>3</v>
      </c>
      <c r="AB3664">
        <v>3</v>
      </c>
      <c r="AC3664" t="s">
        <v>156</v>
      </c>
    </row>
    <row r="3665" spans="1:29" x14ac:dyDescent="0.2">
      <c r="A3665" t="s">
        <v>8831</v>
      </c>
      <c r="B3665" t="s">
        <v>8832</v>
      </c>
      <c r="C3665" t="s">
        <v>8831</v>
      </c>
      <c r="D3665" t="s">
        <v>84</v>
      </c>
      <c r="E3665" t="s">
        <v>89</v>
      </c>
      <c r="F3665" t="s">
        <v>642</v>
      </c>
      <c r="G3665" t="s">
        <v>90</v>
      </c>
      <c r="I3665" t="s">
        <v>118</v>
      </c>
      <c r="J3665" t="s">
        <v>5571</v>
      </c>
      <c r="K3665" t="s">
        <v>2652</v>
      </c>
      <c r="L3665">
        <v>13.702999999999999</v>
      </c>
      <c r="M3665">
        <v>13.158611049999999</v>
      </c>
      <c r="N3665">
        <v>13.368</v>
      </c>
      <c r="O3665">
        <v>10.478355540000001</v>
      </c>
      <c r="P3665">
        <v>8.923</v>
      </c>
      <c r="Q3665" s="86">
        <v>45821</v>
      </c>
      <c r="R3665">
        <v>5</v>
      </c>
      <c r="S3665">
        <v>1.79</v>
      </c>
      <c r="T3665">
        <v>1.5</v>
      </c>
      <c r="V3665" t="s">
        <v>8833</v>
      </c>
      <c r="W3665">
        <v>6</v>
      </c>
      <c r="X3665" s="86">
        <v>45706</v>
      </c>
      <c r="Y3665">
        <v>4</v>
      </c>
      <c r="Z3665" s="86">
        <v>45000</v>
      </c>
      <c r="AA3665">
        <v>3</v>
      </c>
      <c r="AB3665">
        <v>3</v>
      </c>
      <c r="AC3665" t="s">
        <v>156</v>
      </c>
    </row>
    <row r="3666" spans="1:29" x14ac:dyDescent="0.2">
      <c r="A3666" t="s">
        <v>8834</v>
      </c>
      <c r="B3666" t="s">
        <v>8835</v>
      </c>
      <c r="C3666" t="s">
        <v>8834</v>
      </c>
      <c r="D3666" t="s">
        <v>84</v>
      </c>
      <c r="F3666" t="s">
        <v>642</v>
      </c>
      <c r="G3666" t="s">
        <v>90</v>
      </c>
      <c r="K3666" t="s">
        <v>2652</v>
      </c>
      <c r="L3666">
        <v>13.714</v>
      </c>
      <c r="M3666">
        <v>13.16752876</v>
      </c>
      <c r="N3666">
        <v>13.377000000000001</v>
      </c>
      <c r="O3666">
        <v>10.48327097</v>
      </c>
      <c r="P3666">
        <v>8.9290000000000003</v>
      </c>
      <c r="Q3666" s="86">
        <v>45821</v>
      </c>
      <c r="S3666">
        <v>0.84</v>
      </c>
      <c r="V3666" t="s">
        <v>8836</v>
      </c>
      <c r="W3666">
        <v>6</v>
      </c>
      <c r="X3666" s="86">
        <v>45706</v>
      </c>
      <c r="Y3666">
        <v>4</v>
      </c>
      <c r="Z3666" s="86">
        <v>45000</v>
      </c>
      <c r="AB3666">
        <v>3</v>
      </c>
      <c r="AC3666" t="s">
        <v>156</v>
      </c>
    </row>
    <row r="3667" spans="1:29" x14ac:dyDescent="0.2">
      <c r="A3667" t="s">
        <v>8837</v>
      </c>
      <c r="B3667" t="s">
        <v>8838</v>
      </c>
      <c r="C3667" t="s">
        <v>8837</v>
      </c>
      <c r="D3667" t="s">
        <v>84</v>
      </c>
      <c r="E3667" t="s">
        <v>89</v>
      </c>
      <c r="F3667" t="s">
        <v>642</v>
      </c>
      <c r="G3667" t="s">
        <v>90</v>
      </c>
      <c r="I3667" t="s">
        <v>91</v>
      </c>
      <c r="J3667" t="s">
        <v>5571</v>
      </c>
      <c r="K3667" t="s">
        <v>2652</v>
      </c>
      <c r="L3667">
        <v>13.739000000000001</v>
      </c>
      <c r="M3667">
        <v>8.5465835420000005</v>
      </c>
      <c r="N3667">
        <v>13.401999999999999</v>
      </c>
      <c r="O3667">
        <v>7.7376974030000003</v>
      </c>
      <c r="P3667">
        <v>8.9280000000000008</v>
      </c>
      <c r="Q3667" s="86">
        <v>45821</v>
      </c>
      <c r="S3667">
        <v>0.79</v>
      </c>
      <c r="T3667">
        <v>0.5</v>
      </c>
      <c r="V3667" t="s">
        <v>8839</v>
      </c>
      <c r="W3667">
        <v>5</v>
      </c>
      <c r="X3667" s="86">
        <v>45706</v>
      </c>
      <c r="Y3667">
        <v>4</v>
      </c>
      <c r="Z3667" s="86">
        <v>45000</v>
      </c>
      <c r="AA3667">
        <v>3</v>
      </c>
      <c r="AB3667">
        <v>3</v>
      </c>
      <c r="AC3667" t="s">
        <v>156</v>
      </c>
    </row>
    <row r="3668" spans="1:29" x14ac:dyDescent="0.2">
      <c r="A3668" t="s">
        <v>17167</v>
      </c>
      <c r="B3668" t="s">
        <v>17168</v>
      </c>
      <c r="C3668" t="s">
        <v>17167</v>
      </c>
      <c r="D3668" t="s">
        <v>84</v>
      </c>
      <c r="E3668" t="s">
        <v>89</v>
      </c>
      <c r="G3668" t="s">
        <v>90</v>
      </c>
      <c r="H3668" t="s">
        <v>225</v>
      </c>
      <c r="I3668" t="s">
        <v>341</v>
      </c>
      <c r="L3668">
        <v>13.743</v>
      </c>
      <c r="M3668">
        <v>10.8216257</v>
      </c>
      <c r="N3668">
        <v>13.401</v>
      </c>
      <c r="O3668">
        <v>9.2556836400000009</v>
      </c>
      <c r="P3668">
        <v>8.9290000000000003</v>
      </c>
      <c r="Q3668" s="86">
        <v>45821</v>
      </c>
      <c r="S3668">
        <v>0.78</v>
      </c>
      <c r="W3668">
        <v>5</v>
      </c>
      <c r="X3668" s="86">
        <v>45706</v>
      </c>
      <c r="Y3668">
        <v>4</v>
      </c>
      <c r="Z3668" s="86">
        <v>45000</v>
      </c>
      <c r="AB3668">
        <v>3</v>
      </c>
      <c r="AC3668" t="s">
        <v>156</v>
      </c>
    </row>
    <row r="3669" spans="1:29" x14ac:dyDescent="0.2">
      <c r="A3669" t="s">
        <v>8840</v>
      </c>
      <c r="B3669" t="s">
        <v>8841</v>
      </c>
      <c r="C3669" t="s">
        <v>8840</v>
      </c>
      <c r="D3669" t="s">
        <v>84</v>
      </c>
      <c r="E3669" t="s">
        <v>89</v>
      </c>
      <c r="F3669" t="s">
        <v>642</v>
      </c>
      <c r="G3669" t="s">
        <v>90</v>
      </c>
      <c r="I3669" t="s">
        <v>91</v>
      </c>
      <c r="J3669" t="s">
        <v>5571</v>
      </c>
      <c r="K3669" t="s">
        <v>2652</v>
      </c>
      <c r="L3669">
        <v>13.738</v>
      </c>
      <c r="M3669">
        <v>8.5463378809999995</v>
      </c>
      <c r="N3669">
        <v>13.401999999999999</v>
      </c>
      <c r="O3669">
        <v>7.7374911099999997</v>
      </c>
      <c r="P3669">
        <v>8.9280000000000008</v>
      </c>
      <c r="Q3669" s="86">
        <v>45821</v>
      </c>
      <c r="S3669">
        <v>0.79</v>
      </c>
      <c r="T3669">
        <v>0.5</v>
      </c>
      <c r="V3669" t="s">
        <v>8842</v>
      </c>
      <c r="W3669">
        <v>5</v>
      </c>
      <c r="X3669" s="86">
        <v>45706</v>
      </c>
      <c r="Y3669">
        <v>4</v>
      </c>
      <c r="Z3669" s="86">
        <v>45000</v>
      </c>
      <c r="AA3669">
        <v>3</v>
      </c>
      <c r="AB3669">
        <v>3</v>
      </c>
      <c r="AC3669" t="s">
        <v>156</v>
      </c>
    </row>
    <row r="3670" spans="1:29" x14ac:dyDescent="0.2">
      <c r="A3670" t="s">
        <v>8843</v>
      </c>
      <c r="B3670" t="s">
        <v>8844</v>
      </c>
      <c r="C3670" t="s">
        <v>8843</v>
      </c>
      <c r="D3670" t="s">
        <v>84</v>
      </c>
      <c r="E3670" t="s">
        <v>89</v>
      </c>
      <c r="G3670" t="s">
        <v>90</v>
      </c>
      <c r="I3670" t="s">
        <v>118</v>
      </c>
      <c r="L3670">
        <v>13.714</v>
      </c>
      <c r="M3670">
        <v>13.167547450000001</v>
      </c>
      <c r="N3670">
        <v>13.375999999999999</v>
      </c>
      <c r="O3670">
        <v>10.483073320000001</v>
      </c>
      <c r="P3670">
        <v>8.9280000000000008</v>
      </c>
      <c r="Q3670" s="86">
        <v>45821</v>
      </c>
      <c r="S3670">
        <v>0.78</v>
      </c>
      <c r="W3670">
        <v>6</v>
      </c>
      <c r="X3670" s="86">
        <v>45706</v>
      </c>
      <c r="Y3670">
        <v>4</v>
      </c>
      <c r="Z3670" s="86">
        <v>45000</v>
      </c>
      <c r="AB3670">
        <v>3</v>
      </c>
      <c r="AC3670" t="s">
        <v>156</v>
      </c>
    </row>
    <row r="3671" spans="1:29" x14ac:dyDescent="0.2">
      <c r="A3671" t="s">
        <v>8845</v>
      </c>
      <c r="B3671" t="s">
        <v>8846</v>
      </c>
      <c r="C3671" t="s">
        <v>8845</v>
      </c>
      <c r="D3671" t="s">
        <v>84</v>
      </c>
      <c r="E3671" t="s">
        <v>89</v>
      </c>
      <c r="G3671" t="s">
        <v>90</v>
      </c>
      <c r="I3671" t="s">
        <v>91</v>
      </c>
      <c r="L3671">
        <v>12.215999999999999</v>
      </c>
      <c r="M3671">
        <v>11.506691399999999</v>
      </c>
      <c r="N3671">
        <v>11.906000000000001</v>
      </c>
      <c r="O3671">
        <v>9.093374099</v>
      </c>
      <c r="P3671">
        <v>7.5940000000000003</v>
      </c>
      <c r="Q3671" s="86">
        <v>45821</v>
      </c>
      <c r="S3671">
        <v>1.1299999999999999</v>
      </c>
      <c r="W3671">
        <v>6</v>
      </c>
      <c r="X3671" s="86">
        <v>45777</v>
      </c>
      <c r="Y3671">
        <v>4</v>
      </c>
      <c r="Z3671" s="86">
        <v>45777</v>
      </c>
      <c r="AB3671">
        <v>3</v>
      </c>
      <c r="AC3671" t="s">
        <v>156</v>
      </c>
    </row>
    <row r="3672" spans="1:29" x14ac:dyDescent="0.2">
      <c r="A3672" t="s">
        <v>8847</v>
      </c>
      <c r="B3672" t="s">
        <v>8848</v>
      </c>
      <c r="C3672" t="s">
        <v>8847</v>
      </c>
      <c r="D3672" t="s">
        <v>84</v>
      </c>
      <c r="E3672" t="s">
        <v>89</v>
      </c>
      <c r="F3672" t="s">
        <v>642</v>
      </c>
      <c r="G3672" t="s">
        <v>90</v>
      </c>
      <c r="I3672" t="s">
        <v>118</v>
      </c>
      <c r="J3672" t="s">
        <v>5571</v>
      </c>
      <c r="K3672" t="s">
        <v>1022</v>
      </c>
      <c r="L3672">
        <v>19.634</v>
      </c>
      <c r="M3672">
        <v>19.089022669999999</v>
      </c>
      <c r="N3672">
        <v>19.731000000000002</v>
      </c>
      <c r="O3672">
        <v>14.61476637</v>
      </c>
      <c r="P3672">
        <v>11.688000000000001</v>
      </c>
      <c r="Q3672" s="86">
        <v>45821</v>
      </c>
      <c r="S3672">
        <v>0.82</v>
      </c>
      <c r="T3672">
        <v>0.72</v>
      </c>
      <c r="V3672" t="s">
        <v>8849</v>
      </c>
      <c r="W3672">
        <v>6</v>
      </c>
      <c r="X3672" s="86">
        <v>45692</v>
      </c>
      <c r="Y3672">
        <v>5</v>
      </c>
      <c r="Z3672" s="86">
        <v>45565</v>
      </c>
      <c r="AA3672">
        <v>3</v>
      </c>
      <c r="AB3672">
        <v>3</v>
      </c>
      <c r="AC3672" t="s">
        <v>156</v>
      </c>
    </row>
    <row r="3673" spans="1:29" x14ac:dyDescent="0.2">
      <c r="A3673" t="s">
        <v>8850</v>
      </c>
      <c r="B3673" t="s">
        <v>8851</v>
      </c>
      <c r="C3673" t="s">
        <v>8850</v>
      </c>
      <c r="D3673" t="s">
        <v>84</v>
      </c>
      <c r="E3673" t="s">
        <v>89</v>
      </c>
      <c r="F3673" t="s">
        <v>642</v>
      </c>
      <c r="G3673" t="s">
        <v>90</v>
      </c>
      <c r="I3673" t="s">
        <v>91</v>
      </c>
      <c r="J3673" t="s">
        <v>5571</v>
      </c>
      <c r="K3673" t="s">
        <v>1187</v>
      </c>
      <c r="L3673">
        <v>28.088000000000001</v>
      </c>
      <c r="M3673">
        <v>25.023898249999998</v>
      </c>
      <c r="N3673">
        <v>29.629000000000001</v>
      </c>
      <c r="O3673">
        <v>23.410529050000001</v>
      </c>
      <c r="P3673">
        <v>24.890999999999998</v>
      </c>
      <c r="Q3673" s="86">
        <v>45821</v>
      </c>
      <c r="R3673">
        <v>5</v>
      </c>
      <c r="S3673">
        <v>1.1200000000000001</v>
      </c>
      <c r="T3673">
        <v>1</v>
      </c>
      <c r="V3673" t="s">
        <v>8852</v>
      </c>
      <c r="W3673">
        <v>7</v>
      </c>
      <c r="X3673" s="86">
        <v>45777</v>
      </c>
      <c r="Y3673">
        <v>5</v>
      </c>
      <c r="Z3673" s="86">
        <v>45777</v>
      </c>
      <c r="AA3673">
        <v>4</v>
      </c>
      <c r="AB3673">
        <v>3</v>
      </c>
      <c r="AC3673" t="s">
        <v>156</v>
      </c>
    </row>
    <row r="3674" spans="1:29" x14ac:dyDescent="0.2">
      <c r="A3674" t="s">
        <v>8853</v>
      </c>
      <c r="B3674" t="s">
        <v>8854</v>
      </c>
      <c r="C3674" t="s">
        <v>8853</v>
      </c>
      <c r="D3674" t="s">
        <v>84</v>
      </c>
      <c r="E3674" t="s">
        <v>116</v>
      </c>
      <c r="G3674" t="s">
        <v>90</v>
      </c>
      <c r="I3674" t="s">
        <v>118</v>
      </c>
      <c r="J3674" t="s">
        <v>5571</v>
      </c>
      <c r="K3674" t="s">
        <v>6446</v>
      </c>
      <c r="L3674">
        <v>36.125999999999998</v>
      </c>
      <c r="M3674">
        <v>30.42460058</v>
      </c>
      <c r="N3674">
        <v>26.335000000000001</v>
      </c>
      <c r="O3674">
        <v>23.406119700000001</v>
      </c>
      <c r="P3674">
        <v>17.838999999999999</v>
      </c>
      <c r="Q3674" s="86">
        <v>45761</v>
      </c>
      <c r="S3674">
        <v>0.15</v>
      </c>
      <c r="T3674">
        <v>0.15</v>
      </c>
      <c r="V3674" t="s">
        <v>8855</v>
      </c>
      <c r="W3674">
        <v>7</v>
      </c>
      <c r="X3674" s="86">
        <v>45473</v>
      </c>
      <c r="Y3674">
        <v>6</v>
      </c>
      <c r="Z3674" s="86">
        <v>45747</v>
      </c>
      <c r="AA3674">
        <v>4</v>
      </c>
      <c r="AB3674">
        <v>4</v>
      </c>
      <c r="AC3674" t="s">
        <v>127</v>
      </c>
    </row>
    <row r="3675" spans="1:29" x14ac:dyDescent="0.2">
      <c r="A3675" t="s">
        <v>8856</v>
      </c>
      <c r="B3675" t="s">
        <v>8857</v>
      </c>
      <c r="C3675" t="s">
        <v>8856</v>
      </c>
      <c r="D3675" t="s">
        <v>84</v>
      </c>
      <c r="E3675" t="s">
        <v>116</v>
      </c>
      <c r="G3675" t="s">
        <v>90</v>
      </c>
      <c r="I3675" t="s">
        <v>118</v>
      </c>
      <c r="J3675" t="s">
        <v>5571</v>
      </c>
      <c r="L3675">
        <v>14.324</v>
      </c>
      <c r="M3675">
        <v>14.360662509999999</v>
      </c>
      <c r="N3675">
        <v>13.994</v>
      </c>
      <c r="O3675">
        <v>12.691435370000001</v>
      </c>
      <c r="P3675">
        <v>14.465999999999999</v>
      </c>
      <c r="Q3675" s="86">
        <v>45821</v>
      </c>
      <c r="S3675">
        <v>0.15</v>
      </c>
      <c r="T3675">
        <v>0.15</v>
      </c>
      <c r="V3675" t="s">
        <v>8858</v>
      </c>
      <c r="W3675">
        <v>6</v>
      </c>
      <c r="X3675" s="86">
        <v>45740</v>
      </c>
      <c r="Y3675">
        <v>4</v>
      </c>
      <c r="Z3675" s="86">
        <v>45747</v>
      </c>
      <c r="AA3675">
        <v>3</v>
      </c>
      <c r="AB3675">
        <v>3</v>
      </c>
      <c r="AC3675" t="s">
        <v>156</v>
      </c>
    </row>
    <row r="3676" spans="1:29" x14ac:dyDescent="0.2">
      <c r="A3676" t="s">
        <v>8859</v>
      </c>
      <c r="B3676" t="s">
        <v>8860</v>
      </c>
      <c r="C3676" t="s">
        <v>8859</v>
      </c>
      <c r="D3676" t="s">
        <v>84</v>
      </c>
      <c r="E3676" t="s">
        <v>116</v>
      </c>
      <c r="G3676" t="s">
        <v>90</v>
      </c>
      <c r="I3676" t="s">
        <v>118</v>
      </c>
      <c r="J3676" t="s">
        <v>5571</v>
      </c>
      <c r="L3676">
        <v>21.867999999999999</v>
      </c>
      <c r="M3676">
        <v>22.412916110000001</v>
      </c>
      <c r="N3676">
        <v>22.945</v>
      </c>
      <c r="O3676">
        <v>18.49379308</v>
      </c>
      <c r="P3676">
        <v>18.594999999999999</v>
      </c>
      <c r="Q3676" s="86">
        <v>45821</v>
      </c>
      <c r="S3676">
        <v>0.15</v>
      </c>
      <c r="T3676">
        <v>0.15</v>
      </c>
      <c r="V3676" t="s">
        <v>8861</v>
      </c>
      <c r="W3676">
        <v>6</v>
      </c>
      <c r="X3676" s="86">
        <v>45747</v>
      </c>
      <c r="Y3676">
        <v>5</v>
      </c>
      <c r="Z3676" s="86">
        <v>45747</v>
      </c>
      <c r="AA3676">
        <v>4</v>
      </c>
      <c r="AB3676">
        <v>3</v>
      </c>
      <c r="AC3676" t="s">
        <v>156</v>
      </c>
    </row>
    <row r="3677" spans="1:29" x14ac:dyDescent="0.2">
      <c r="A3677" t="s">
        <v>8862</v>
      </c>
      <c r="B3677" t="s">
        <v>8863</v>
      </c>
      <c r="C3677" t="s">
        <v>8862</v>
      </c>
      <c r="D3677" t="s">
        <v>84</v>
      </c>
      <c r="E3677" t="s">
        <v>89</v>
      </c>
      <c r="F3677" t="s">
        <v>642</v>
      </c>
      <c r="G3677" t="s">
        <v>90</v>
      </c>
      <c r="I3677" t="s">
        <v>91</v>
      </c>
      <c r="J3677" t="s">
        <v>5571</v>
      </c>
      <c r="L3677">
        <v>19.103999999999999</v>
      </c>
      <c r="M3677">
        <v>15.425535869999999</v>
      </c>
      <c r="N3677">
        <v>19.951000000000001</v>
      </c>
      <c r="O3677">
        <v>14.330645759999999</v>
      </c>
      <c r="P3677">
        <v>13.805999999999999</v>
      </c>
      <c r="Q3677" s="86">
        <v>45821</v>
      </c>
      <c r="R3677">
        <v>5</v>
      </c>
      <c r="S3677">
        <v>0.93</v>
      </c>
      <c r="T3677">
        <v>0.68</v>
      </c>
      <c r="V3677" t="s">
        <v>8864</v>
      </c>
      <c r="W3677">
        <v>6</v>
      </c>
      <c r="X3677" s="86">
        <v>45707</v>
      </c>
      <c r="Y3677">
        <v>4</v>
      </c>
      <c r="Z3677" s="86">
        <v>44286</v>
      </c>
      <c r="AA3677">
        <v>3</v>
      </c>
      <c r="AB3677">
        <v>3</v>
      </c>
      <c r="AC3677" t="s">
        <v>156</v>
      </c>
    </row>
    <row r="3678" spans="1:29" x14ac:dyDescent="0.2">
      <c r="A3678" t="s">
        <v>8865</v>
      </c>
      <c r="B3678" t="s">
        <v>8866</v>
      </c>
      <c r="C3678" t="s">
        <v>8865</v>
      </c>
      <c r="D3678" t="s">
        <v>84</v>
      </c>
      <c r="E3678" t="s">
        <v>116</v>
      </c>
      <c r="F3678" t="s">
        <v>117</v>
      </c>
      <c r="I3678" t="s">
        <v>91</v>
      </c>
      <c r="J3678" t="s">
        <v>5571</v>
      </c>
      <c r="L3678">
        <v>36.034999999999997</v>
      </c>
      <c r="M3678">
        <v>38.215895400000001</v>
      </c>
      <c r="N3678">
        <v>34.919800000000002</v>
      </c>
      <c r="O3678">
        <v>30.471191770000001</v>
      </c>
      <c r="P3678">
        <v>33.803800000000003</v>
      </c>
      <c r="Q3678" s="86">
        <v>45821</v>
      </c>
      <c r="V3678" t="s">
        <v>8867</v>
      </c>
      <c r="AB3678">
        <v>5</v>
      </c>
      <c r="AC3678" t="s">
        <v>86</v>
      </c>
    </row>
    <row r="3679" spans="1:29" x14ac:dyDescent="0.2">
      <c r="A3679" t="s">
        <v>8868</v>
      </c>
      <c r="B3679" t="s">
        <v>8869</v>
      </c>
      <c r="C3679" t="s">
        <v>8868</v>
      </c>
      <c r="D3679" t="s">
        <v>84</v>
      </c>
      <c r="E3679" t="s">
        <v>116</v>
      </c>
      <c r="F3679" t="s">
        <v>642</v>
      </c>
      <c r="G3679" t="s">
        <v>90</v>
      </c>
      <c r="I3679" t="s">
        <v>91</v>
      </c>
      <c r="J3679" t="s">
        <v>5571</v>
      </c>
      <c r="L3679">
        <v>16.010000000000002</v>
      </c>
      <c r="M3679">
        <v>15.283966250000001</v>
      </c>
      <c r="N3679">
        <v>17.035</v>
      </c>
      <c r="O3679">
        <v>13.85322203</v>
      </c>
      <c r="P3679">
        <v>14.148</v>
      </c>
      <c r="Q3679" s="86">
        <v>45821</v>
      </c>
      <c r="S3679">
        <v>0.3</v>
      </c>
      <c r="T3679">
        <v>0.3</v>
      </c>
      <c r="V3679" t="s">
        <v>8870</v>
      </c>
      <c r="W3679">
        <v>6</v>
      </c>
      <c r="X3679" s="86">
        <v>45698</v>
      </c>
      <c r="Y3679">
        <v>5</v>
      </c>
      <c r="Z3679" s="86">
        <v>45657</v>
      </c>
      <c r="AA3679">
        <v>3</v>
      </c>
      <c r="AB3679">
        <v>3</v>
      </c>
      <c r="AC3679" t="s">
        <v>156</v>
      </c>
    </row>
    <row r="3680" spans="1:29" x14ac:dyDescent="0.2">
      <c r="A3680" t="s">
        <v>8871</v>
      </c>
      <c r="B3680" t="s">
        <v>8872</v>
      </c>
      <c r="C3680" t="s">
        <v>8871</v>
      </c>
      <c r="D3680" t="s">
        <v>84</v>
      </c>
      <c r="E3680" t="s">
        <v>116</v>
      </c>
      <c r="G3680" t="s">
        <v>90</v>
      </c>
      <c r="I3680" t="s">
        <v>91</v>
      </c>
      <c r="J3680" t="s">
        <v>5571</v>
      </c>
      <c r="L3680">
        <v>15.775</v>
      </c>
      <c r="M3680">
        <v>16.183600909999999</v>
      </c>
      <c r="N3680">
        <v>17.210999999999999</v>
      </c>
      <c r="O3680">
        <v>13.81059817</v>
      </c>
      <c r="P3680">
        <v>8.7270000000000003</v>
      </c>
      <c r="Q3680" s="86">
        <v>45821</v>
      </c>
      <c r="S3680">
        <v>0.7</v>
      </c>
      <c r="T3680">
        <v>0.7</v>
      </c>
      <c r="V3680" t="s">
        <v>8873</v>
      </c>
      <c r="W3680">
        <v>7</v>
      </c>
      <c r="X3680" s="86">
        <v>45335</v>
      </c>
      <c r="Y3680">
        <v>4</v>
      </c>
      <c r="Z3680" s="86">
        <v>44952</v>
      </c>
      <c r="AA3680">
        <v>3</v>
      </c>
      <c r="AB3680">
        <v>3</v>
      </c>
      <c r="AC3680" t="s">
        <v>156</v>
      </c>
    </row>
    <row r="3681" spans="1:29" x14ac:dyDescent="0.2">
      <c r="A3681" t="s">
        <v>8874</v>
      </c>
      <c r="B3681" t="s">
        <v>8875</v>
      </c>
      <c r="C3681" t="s">
        <v>8874</v>
      </c>
      <c r="D3681" t="s">
        <v>84</v>
      </c>
      <c r="G3681" t="s">
        <v>90</v>
      </c>
      <c r="L3681">
        <v>12.454000000000001</v>
      </c>
      <c r="M3681">
        <v>8.409444293</v>
      </c>
      <c r="N3681">
        <v>9.7479999999999993</v>
      </c>
      <c r="O3681">
        <v>7.2268990019999997</v>
      </c>
      <c r="P3681">
        <v>9.0370000000000008</v>
      </c>
      <c r="Q3681" s="86">
        <v>45821</v>
      </c>
      <c r="S3681">
        <v>0.76</v>
      </c>
      <c r="W3681">
        <v>6</v>
      </c>
      <c r="X3681" s="86">
        <v>45777</v>
      </c>
      <c r="Y3681">
        <v>4</v>
      </c>
      <c r="Z3681" s="86">
        <v>45777</v>
      </c>
      <c r="AB3681">
        <v>3</v>
      </c>
      <c r="AC3681" t="s">
        <v>156</v>
      </c>
    </row>
    <row r="3682" spans="1:29" x14ac:dyDescent="0.2">
      <c r="A3682" t="s">
        <v>8876</v>
      </c>
      <c r="B3682" t="s">
        <v>8877</v>
      </c>
      <c r="C3682" t="s">
        <v>8876</v>
      </c>
      <c r="D3682" t="s">
        <v>84</v>
      </c>
      <c r="E3682" t="s">
        <v>89</v>
      </c>
      <c r="G3682" t="s">
        <v>90</v>
      </c>
      <c r="H3682" t="s">
        <v>2291</v>
      </c>
      <c r="I3682" t="s">
        <v>91</v>
      </c>
      <c r="P3682">
        <v>3.581</v>
      </c>
      <c r="S3682">
        <v>0.65</v>
      </c>
      <c r="W3682">
        <v>4</v>
      </c>
      <c r="X3682" s="86">
        <v>45734</v>
      </c>
      <c r="Y3682">
        <v>3</v>
      </c>
      <c r="Z3682" s="86">
        <v>45734</v>
      </c>
      <c r="AB3682">
        <v>3</v>
      </c>
      <c r="AC3682" t="s">
        <v>156</v>
      </c>
    </row>
    <row r="3683" spans="1:29" x14ac:dyDescent="0.2">
      <c r="A3683" t="s">
        <v>8878</v>
      </c>
      <c r="B3683" t="s">
        <v>8879</v>
      </c>
      <c r="C3683" t="s">
        <v>8878</v>
      </c>
      <c r="D3683" t="s">
        <v>84</v>
      </c>
      <c r="E3683" t="s">
        <v>89</v>
      </c>
      <c r="F3683" t="s">
        <v>642</v>
      </c>
      <c r="G3683" t="s">
        <v>90</v>
      </c>
      <c r="I3683" t="s">
        <v>91</v>
      </c>
      <c r="J3683" t="s">
        <v>5571</v>
      </c>
      <c r="K3683" t="s">
        <v>5585</v>
      </c>
      <c r="L3683">
        <v>17.042999999999999</v>
      </c>
      <c r="M3683">
        <v>14.551863969999999</v>
      </c>
      <c r="N3683">
        <v>17.731000000000002</v>
      </c>
      <c r="O3683">
        <v>14.01685135</v>
      </c>
      <c r="P3683">
        <v>13.912000000000001</v>
      </c>
      <c r="Q3683" s="86">
        <v>45821</v>
      </c>
      <c r="S3683">
        <v>0.93</v>
      </c>
      <c r="T3683">
        <v>0.91</v>
      </c>
      <c r="V3683" t="s">
        <v>8880</v>
      </c>
      <c r="W3683">
        <v>6</v>
      </c>
      <c r="X3683" s="86">
        <v>45657</v>
      </c>
      <c r="Y3683">
        <v>4</v>
      </c>
      <c r="Z3683" s="86">
        <v>45657</v>
      </c>
      <c r="AA3683">
        <v>3</v>
      </c>
      <c r="AB3683">
        <v>3</v>
      </c>
      <c r="AC3683" t="s">
        <v>156</v>
      </c>
    </row>
    <row r="3684" spans="1:29" x14ac:dyDescent="0.2">
      <c r="A3684" t="s">
        <v>8881</v>
      </c>
      <c r="B3684" t="s">
        <v>8882</v>
      </c>
      <c r="C3684" t="s">
        <v>8881</v>
      </c>
      <c r="D3684" t="s">
        <v>84</v>
      </c>
      <c r="E3684" t="s">
        <v>89</v>
      </c>
      <c r="G3684" t="s">
        <v>90</v>
      </c>
      <c r="H3684" t="s">
        <v>196</v>
      </c>
      <c r="I3684" t="s">
        <v>118</v>
      </c>
      <c r="L3684">
        <v>21.170999999999999</v>
      </c>
      <c r="M3684">
        <v>19.686878249999999</v>
      </c>
      <c r="N3684">
        <v>20.963999999999999</v>
      </c>
      <c r="O3684">
        <v>18.72928083</v>
      </c>
      <c r="P3684">
        <v>17.940999999999999</v>
      </c>
      <c r="Q3684" s="86">
        <v>45821</v>
      </c>
      <c r="S3684">
        <v>1</v>
      </c>
      <c r="W3684">
        <v>7</v>
      </c>
      <c r="X3684" s="86">
        <v>45747</v>
      </c>
      <c r="Y3684">
        <v>5</v>
      </c>
      <c r="Z3684" s="86">
        <v>45747</v>
      </c>
      <c r="AB3684">
        <v>3</v>
      </c>
      <c r="AC3684" t="s">
        <v>156</v>
      </c>
    </row>
    <row r="3685" spans="1:29" x14ac:dyDescent="0.2">
      <c r="A3685" t="s">
        <v>16298</v>
      </c>
      <c r="B3685" t="s">
        <v>16299</v>
      </c>
      <c r="C3685" t="s">
        <v>16298</v>
      </c>
      <c r="D3685" t="s">
        <v>84</v>
      </c>
      <c r="E3685" t="s">
        <v>89</v>
      </c>
      <c r="G3685" t="s">
        <v>90</v>
      </c>
      <c r="I3685" t="s">
        <v>91</v>
      </c>
      <c r="L3685">
        <v>14.333</v>
      </c>
      <c r="M3685">
        <v>8.4309112519999996</v>
      </c>
      <c r="N3685">
        <v>15.792</v>
      </c>
      <c r="O3685">
        <v>6.170225866</v>
      </c>
      <c r="P3685">
        <v>10.656000000000001</v>
      </c>
      <c r="Q3685" s="86">
        <v>45821</v>
      </c>
      <c r="S3685">
        <v>0.34</v>
      </c>
      <c r="W3685">
        <v>4</v>
      </c>
      <c r="X3685" s="86">
        <v>45747</v>
      </c>
      <c r="Y3685">
        <v>3</v>
      </c>
      <c r="Z3685" s="86">
        <v>45747</v>
      </c>
      <c r="AB3685">
        <v>3</v>
      </c>
      <c r="AC3685" t="s">
        <v>156</v>
      </c>
    </row>
    <row r="3686" spans="1:29" x14ac:dyDescent="0.2">
      <c r="A3686" t="s">
        <v>8883</v>
      </c>
      <c r="B3686" t="s">
        <v>8884</v>
      </c>
      <c r="C3686" t="s">
        <v>8883</v>
      </c>
      <c r="D3686" t="s">
        <v>84</v>
      </c>
      <c r="E3686" t="s">
        <v>116</v>
      </c>
      <c r="G3686" t="s">
        <v>90</v>
      </c>
      <c r="I3686" t="s">
        <v>91</v>
      </c>
      <c r="L3686">
        <v>8.3079999999999998</v>
      </c>
      <c r="M3686">
        <v>8.061799465</v>
      </c>
      <c r="N3686">
        <v>8.1739999999999995</v>
      </c>
      <c r="O3686">
        <v>5.9399646879999999</v>
      </c>
      <c r="P3686">
        <v>3.552</v>
      </c>
      <c r="Q3686" s="86">
        <v>45821</v>
      </c>
      <c r="W3686">
        <v>4</v>
      </c>
      <c r="X3686" s="86">
        <v>45716</v>
      </c>
      <c r="Y3686">
        <v>3</v>
      </c>
      <c r="Z3686" s="86">
        <v>45747</v>
      </c>
      <c r="AB3686">
        <v>3</v>
      </c>
      <c r="AC3686" t="s">
        <v>156</v>
      </c>
    </row>
    <row r="3687" spans="1:29" x14ac:dyDescent="0.2">
      <c r="A3687" t="s">
        <v>8885</v>
      </c>
      <c r="B3687" t="s">
        <v>8886</v>
      </c>
      <c r="C3687" t="s">
        <v>8885</v>
      </c>
      <c r="D3687" t="s">
        <v>84</v>
      </c>
      <c r="E3687" t="s">
        <v>116</v>
      </c>
      <c r="G3687" t="s">
        <v>90</v>
      </c>
      <c r="L3687">
        <v>19.434000000000001</v>
      </c>
      <c r="M3687">
        <v>21.07582335</v>
      </c>
      <c r="N3687">
        <v>20.707999999999998</v>
      </c>
      <c r="O3687">
        <v>19.019532170000002</v>
      </c>
      <c r="P3687">
        <v>15.367000000000001</v>
      </c>
      <c r="Q3687" s="86">
        <v>45821</v>
      </c>
      <c r="S3687">
        <v>0.14000000000000001</v>
      </c>
      <c r="W3687">
        <v>7</v>
      </c>
      <c r="X3687" s="86">
        <v>45698</v>
      </c>
      <c r="Y3687">
        <v>5</v>
      </c>
      <c r="Z3687" s="86">
        <v>45777</v>
      </c>
      <c r="AB3687">
        <v>3</v>
      </c>
      <c r="AC3687" t="s">
        <v>156</v>
      </c>
    </row>
    <row r="3688" spans="1:29" x14ac:dyDescent="0.2">
      <c r="A3688" t="s">
        <v>8887</v>
      </c>
      <c r="B3688" t="s">
        <v>8888</v>
      </c>
      <c r="C3688" t="s">
        <v>8887</v>
      </c>
      <c r="D3688" t="s">
        <v>84</v>
      </c>
      <c r="E3688" t="s">
        <v>116</v>
      </c>
      <c r="G3688" t="s">
        <v>90</v>
      </c>
      <c r="I3688" t="s">
        <v>91</v>
      </c>
      <c r="L3688">
        <v>13.103</v>
      </c>
      <c r="M3688">
        <v>11.88426915</v>
      </c>
      <c r="N3688">
        <v>10.68</v>
      </c>
      <c r="O3688">
        <v>8.6081365010000006</v>
      </c>
      <c r="P3688">
        <v>8.2769999999999992</v>
      </c>
      <c r="Q3688" s="86">
        <v>45821</v>
      </c>
      <c r="S3688">
        <v>0.35</v>
      </c>
      <c r="W3688">
        <v>6</v>
      </c>
      <c r="X3688" s="86">
        <v>45699</v>
      </c>
      <c r="Y3688">
        <v>4</v>
      </c>
      <c r="Z3688" s="86">
        <v>43958</v>
      </c>
      <c r="AB3688">
        <v>3</v>
      </c>
      <c r="AC3688" t="s">
        <v>156</v>
      </c>
    </row>
    <row r="3689" spans="1:29" x14ac:dyDescent="0.2">
      <c r="A3689" t="s">
        <v>8889</v>
      </c>
      <c r="B3689" t="s">
        <v>8890</v>
      </c>
      <c r="C3689" t="s">
        <v>8889</v>
      </c>
      <c r="D3689" t="s">
        <v>84</v>
      </c>
      <c r="E3689" t="s">
        <v>116</v>
      </c>
      <c r="G3689" t="s">
        <v>90</v>
      </c>
      <c r="L3689">
        <v>23.696999999999999</v>
      </c>
      <c r="M3689">
        <v>24.033312949999999</v>
      </c>
      <c r="N3689">
        <v>25.731999999999999</v>
      </c>
      <c r="O3689">
        <v>23.630540419999999</v>
      </c>
      <c r="P3689">
        <v>24.497</v>
      </c>
      <c r="Q3689" s="86">
        <v>45821</v>
      </c>
      <c r="S3689">
        <v>0.49</v>
      </c>
      <c r="W3689">
        <v>7</v>
      </c>
      <c r="X3689" s="86">
        <v>45657</v>
      </c>
      <c r="Y3689">
        <v>5</v>
      </c>
      <c r="Z3689" s="86">
        <v>45777</v>
      </c>
      <c r="AB3689">
        <v>3</v>
      </c>
      <c r="AC3689" t="s">
        <v>156</v>
      </c>
    </row>
    <row r="3690" spans="1:29" x14ac:dyDescent="0.2">
      <c r="A3690" t="s">
        <v>8891</v>
      </c>
      <c r="B3690" t="s">
        <v>8892</v>
      </c>
      <c r="C3690" t="s">
        <v>8891</v>
      </c>
      <c r="D3690" t="s">
        <v>84</v>
      </c>
      <c r="E3690" t="s">
        <v>89</v>
      </c>
      <c r="F3690" t="s">
        <v>642</v>
      </c>
      <c r="G3690" t="s">
        <v>5307</v>
      </c>
      <c r="I3690" t="s">
        <v>91</v>
      </c>
      <c r="K3690" t="s">
        <v>8515</v>
      </c>
      <c r="Q3690" s="86">
        <v>45154</v>
      </c>
      <c r="V3690" t="s">
        <v>8893</v>
      </c>
      <c r="AA3690">
        <v>2</v>
      </c>
      <c r="AB3690">
        <v>5</v>
      </c>
      <c r="AC3690" t="s">
        <v>86</v>
      </c>
    </row>
    <row r="3691" spans="1:29" x14ac:dyDescent="0.2">
      <c r="A3691" t="s">
        <v>8894</v>
      </c>
      <c r="B3691" t="s">
        <v>8895</v>
      </c>
      <c r="C3691" t="s">
        <v>8894</v>
      </c>
      <c r="D3691" t="s">
        <v>84</v>
      </c>
      <c r="E3691" t="s">
        <v>89</v>
      </c>
      <c r="F3691" t="s">
        <v>642</v>
      </c>
      <c r="G3691" t="s">
        <v>5307</v>
      </c>
      <c r="I3691" t="s">
        <v>118</v>
      </c>
      <c r="K3691" t="s">
        <v>8515</v>
      </c>
      <c r="Q3691" s="86">
        <v>45154</v>
      </c>
      <c r="V3691" t="s">
        <v>8896</v>
      </c>
      <c r="AA3691">
        <v>3</v>
      </c>
      <c r="AB3691">
        <v>5</v>
      </c>
      <c r="AC3691" t="s">
        <v>86</v>
      </c>
    </row>
    <row r="3692" spans="1:29" x14ac:dyDescent="0.2">
      <c r="A3692" t="s">
        <v>8897</v>
      </c>
      <c r="B3692" t="s">
        <v>8898</v>
      </c>
      <c r="C3692" t="s">
        <v>8897</v>
      </c>
      <c r="D3692" t="s">
        <v>84</v>
      </c>
      <c r="E3692" t="s">
        <v>89</v>
      </c>
      <c r="G3692" t="s">
        <v>90</v>
      </c>
      <c r="I3692" t="s">
        <v>118</v>
      </c>
      <c r="J3692" t="s">
        <v>5571</v>
      </c>
      <c r="L3692">
        <v>16.683</v>
      </c>
      <c r="M3692">
        <v>15.57752122</v>
      </c>
      <c r="N3692">
        <v>15.532</v>
      </c>
      <c r="O3692">
        <v>14.490314639999999</v>
      </c>
      <c r="P3692">
        <v>18.061</v>
      </c>
      <c r="Q3692" s="86">
        <v>45821</v>
      </c>
      <c r="R3692">
        <v>5</v>
      </c>
      <c r="S3692">
        <v>1.87</v>
      </c>
      <c r="V3692" t="s">
        <v>8899</v>
      </c>
      <c r="W3692">
        <v>6</v>
      </c>
      <c r="X3692" s="86">
        <v>45626</v>
      </c>
      <c r="Y3692">
        <v>4</v>
      </c>
      <c r="Z3692" s="86">
        <v>45626</v>
      </c>
      <c r="AA3692">
        <v>4</v>
      </c>
      <c r="AB3692">
        <v>3</v>
      </c>
      <c r="AC3692" t="s">
        <v>156</v>
      </c>
    </row>
    <row r="3693" spans="1:29" x14ac:dyDescent="0.2">
      <c r="A3693" t="s">
        <v>8900</v>
      </c>
      <c r="B3693" t="s">
        <v>8901</v>
      </c>
      <c r="C3693" t="s">
        <v>8900</v>
      </c>
      <c r="D3693" t="s">
        <v>84</v>
      </c>
      <c r="E3693" t="s">
        <v>89</v>
      </c>
      <c r="G3693" t="s">
        <v>90</v>
      </c>
      <c r="I3693" t="s">
        <v>118</v>
      </c>
      <c r="J3693" t="s">
        <v>5571</v>
      </c>
      <c r="L3693">
        <v>16.696000000000002</v>
      </c>
      <c r="M3693">
        <v>15.58854579</v>
      </c>
      <c r="N3693">
        <v>15.542</v>
      </c>
      <c r="O3693">
        <v>14.498420449999999</v>
      </c>
      <c r="P3693">
        <v>18.074000000000002</v>
      </c>
      <c r="Q3693" s="86">
        <v>45821</v>
      </c>
      <c r="R3693">
        <v>5</v>
      </c>
      <c r="S3693">
        <v>0.97</v>
      </c>
      <c r="W3693">
        <v>6</v>
      </c>
      <c r="X3693" s="86">
        <v>45626</v>
      </c>
      <c r="Y3693">
        <v>4</v>
      </c>
      <c r="Z3693" s="86">
        <v>45626</v>
      </c>
      <c r="AA3693">
        <v>3</v>
      </c>
      <c r="AB3693">
        <v>3</v>
      </c>
      <c r="AC3693" t="s">
        <v>156</v>
      </c>
    </row>
    <row r="3694" spans="1:29" x14ac:dyDescent="0.2">
      <c r="A3694" t="s">
        <v>8902</v>
      </c>
      <c r="B3694" t="s">
        <v>8903</v>
      </c>
      <c r="C3694" t="s">
        <v>8902</v>
      </c>
      <c r="D3694" t="s">
        <v>84</v>
      </c>
      <c r="E3694" t="s">
        <v>89</v>
      </c>
      <c r="G3694" t="s">
        <v>90</v>
      </c>
      <c r="I3694" t="s">
        <v>91</v>
      </c>
      <c r="J3694" t="s">
        <v>5571</v>
      </c>
      <c r="K3694" t="s">
        <v>6743</v>
      </c>
      <c r="L3694">
        <v>16.611000000000001</v>
      </c>
      <c r="M3694">
        <v>11.76184874</v>
      </c>
      <c r="N3694">
        <v>16.696999999999999</v>
      </c>
      <c r="O3694">
        <v>10.91922935</v>
      </c>
      <c r="P3694">
        <v>10.528</v>
      </c>
      <c r="Q3694" s="86">
        <v>45821</v>
      </c>
      <c r="S3694">
        <v>0.88</v>
      </c>
      <c r="W3694">
        <v>6</v>
      </c>
      <c r="X3694" s="86">
        <v>45747</v>
      </c>
      <c r="Y3694">
        <v>4</v>
      </c>
      <c r="Z3694" s="86">
        <v>45747</v>
      </c>
      <c r="AA3694">
        <v>3</v>
      </c>
      <c r="AB3694">
        <v>3</v>
      </c>
      <c r="AC3694" t="s">
        <v>156</v>
      </c>
    </row>
    <row r="3695" spans="1:29" x14ac:dyDescent="0.2">
      <c r="A3695" t="s">
        <v>8904</v>
      </c>
      <c r="B3695" t="s">
        <v>8905</v>
      </c>
      <c r="C3695" t="s">
        <v>8904</v>
      </c>
      <c r="D3695" t="s">
        <v>84</v>
      </c>
      <c r="E3695" t="s">
        <v>116</v>
      </c>
      <c r="F3695" t="s">
        <v>117</v>
      </c>
      <c r="G3695" t="s">
        <v>90</v>
      </c>
      <c r="I3695" t="s">
        <v>91</v>
      </c>
      <c r="J3695" t="s">
        <v>5571</v>
      </c>
      <c r="L3695">
        <v>21.707999999999998</v>
      </c>
      <c r="M3695">
        <v>21.578599629999999</v>
      </c>
      <c r="N3695">
        <v>21.462</v>
      </c>
      <c r="O3695">
        <v>18.850359879999999</v>
      </c>
      <c r="P3695">
        <v>18.66</v>
      </c>
      <c r="Q3695" s="86">
        <v>45821</v>
      </c>
      <c r="S3695">
        <v>0.69</v>
      </c>
      <c r="T3695">
        <v>0.69</v>
      </c>
      <c r="V3695" t="s">
        <v>8906</v>
      </c>
      <c r="W3695">
        <v>7</v>
      </c>
      <c r="X3695" s="86">
        <v>45742</v>
      </c>
      <c r="Y3695">
        <v>5</v>
      </c>
      <c r="Z3695" s="86">
        <v>45742</v>
      </c>
      <c r="AA3695">
        <v>4</v>
      </c>
      <c r="AB3695">
        <v>3</v>
      </c>
      <c r="AC3695" t="s">
        <v>156</v>
      </c>
    </row>
    <row r="3696" spans="1:29" x14ac:dyDescent="0.2">
      <c r="A3696" t="s">
        <v>8907</v>
      </c>
      <c r="B3696" t="s">
        <v>8908</v>
      </c>
      <c r="C3696" t="s">
        <v>8907</v>
      </c>
      <c r="D3696" t="s">
        <v>84</v>
      </c>
      <c r="E3696" t="s">
        <v>89</v>
      </c>
      <c r="G3696" t="s">
        <v>90</v>
      </c>
      <c r="I3696" t="s">
        <v>118</v>
      </c>
      <c r="J3696" t="s">
        <v>5571</v>
      </c>
      <c r="L3696">
        <v>11.863</v>
      </c>
      <c r="M3696">
        <v>11.732931020000001</v>
      </c>
      <c r="N3696">
        <v>11.255000000000001</v>
      </c>
      <c r="O3696">
        <v>9.3689460580000006</v>
      </c>
      <c r="P3696">
        <v>7.38</v>
      </c>
      <c r="Q3696" s="86">
        <v>45821</v>
      </c>
      <c r="R3696">
        <v>5</v>
      </c>
      <c r="S3696">
        <v>1.46</v>
      </c>
      <c r="V3696" t="s">
        <v>8909</v>
      </c>
      <c r="W3696">
        <v>5</v>
      </c>
      <c r="X3696" s="86">
        <v>45702</v>
      </c>
      <c r="Y3696">
        <v>4</v>
      </c>
      <c r="Z3696" s="86">
        <v>45504</v>
      </c>
      <c r="AA3696">
        <v>3</v>
      </c>
      <c r="AB3696">
        <v>3</v>
      </c>
      <c r="AC3696" t="s">
        <v>156</v>
      </c>
    </row>
    <row r="3697" spans="1:29" x14ac:dyDescent="0.2">
      <c r="A3697" t="s">
        <v>8910</v>
      </c>
      <c r="B3697" t="s">
        <v>8911</v>
      </c>
      <c r="C3697" t="s">
        <v>8910</v>
      </c>
      <c r="D3697" t="s">
        <v>84</v>
      </c>
      <c r="E3697" t="s">
        <v>89</v>
      </c>
      <c r="G3697" t="s">
        <v>90</v>
      </c>
      <c r="I3697" t="s">
        <v>118</v>
      </c>
      <c r="J3697" t="s">
        <v>5571</v>
      </c>
      <c r="L3697">
        <v>10.462999999999999</v>
      </c>
      <c r="M3697">
        <v>10.62215902</v>
      </c>
      <c r="N3697">
        <v>10.848000000000001</v>
      </c>
      <c r="O3697">
        <v>8.7832978930000003</v>
      </c>
      <c r="P3697">
        <v>6.8490000000000002</v>
      </c>
      <c r="Q3697" s="86">
        <v>45821</v>
      </c>
      <c r="R3697">
        <v>4</v>
      </c>
      <c r="S3697">
        <v>1.54</v>
      </c>
      <c r="V3697" t="s">
        <v>8912</v>
      </c>
      <c r="W3697">
        <v>5</v>
      </c>
      <c r="X3697" s="86">
        <v>45702</v>
      </c>
      <c r="Y3697">
        <v>3</v>
      </c>
      <c r="Z3697" s="86">
        <v>45504</v>
      </c>
      <c r="AA3697">
        <v>2</v>
      </c>
      <c r="AB3697">
        <v>3</v>
      </c>
      <c r="AC3697" t="s">
        <v>156</v>
      </c>
    </row>
    <row r="3698" spans="1:29" x14ac:dyDescent="0.2">
      <c r="A3698" t="s">
        <v>8913</v>
      </c>
      <c r="B3698" t="s">
        <v>8914</v>
      </c>
      <c r="C3698" t="s">
        <v>8913</v>
      </c>
      <c r="D3698" t="s">
        <v>84</v>
      </c>
      <c r="E3698" t="s">
        <v>89</v>
      </c>
      <c r="G3698" t="s">
        <v>90</v>
      </c>
      <c r="I3698" t="s">
        <v>91</v>
      </c>
      <c r="J3698" t="s">
        <v>5571</v>
      </c>
      <c r="L3698">
        <v>4.774</v>
      </c>
      <c r="M3698">
        <v>5.1341744450000002</v>
      </c>
      <c r="N3698">
        <v>5.7690000000000001</v>
      </c>
      <c r="O3698">
        <v>4.1333378249999999</v>
      </c>
      <c r="P3698">
        <v>3.347</v>
      </c>
      <c r="Q3698" s="86">
        <v>45821</v>
      </c>
      <c r="R3698">
        <v>5</v>
      </c>
      <c r="S3698">
        <v>1.92</v>
      </c>
      <c r="W3698">
        <v>3</v>
      </c>
      <c r="X3698" s="86">
        <v>45706</v>
      </c>
      <c r="Y3698">
        <v>2</v>
      </c>
      <c r="Z3698" s="86">
        <v>45657</v>
      </c>
      <c r="AA3698">
        <v>2</v>
      </c>
      <c r="AB3698">
        <v>2</v>
      </c>
      <c r="AC3698" t="s">
        <v>153</v>
      </c>
    </row>
    <row r="3699" spans="1:29" x14ac:dyDescent="0.2">
      <c r="A3699" t="s">
        <v>8915</v>
      </c>
      <c r="B3699" t="s">
        <v>8916</v>
      </c>
      <c r="C3699" t="s">
        <v>8915</v>
      </c>
      <c r="D3699" t="s">
        <v>84</v>
      </c>
      <c r="G3699" t="s">
        <v>90</v>
      </c>
      <c r="L3699">
        <v>18.63</v>
      </c>
      <c r="M3699">
        <v>10.98420533</v>
      </c>
      <c r="N3699">
        <v>14.673999999999999</v>
      </c>
      <c r="O3699">
        <v>7.9804227020000003</v>
      </c>
      <c r="P3699">
        <v>11.041</v>
      </c>
      <c r="Q3699" s="86">
        <v>45474</v>
      </c>
      <c r="S3699">
        <v>1.71</v>
      </c>
      <c r="V3699" t="s">
        <v>8917</v>
      </c>
      <c r="W3699">
        <v>5</v>
      </c>
      <c r="X3699" s="86">
        <v>45473</v>
      </c>
      <c r="Y3699">
        <v>3</v>
      </c>
      <c r="Z3699" s="86">
        <v>45473</v>
      </c>
      <c r="AB3699">
        <v>3</v>
      </c>
      <c r="AC3699" t="s">
        <v>156</v>
      </c>
    </row>
    <row r="3700" spans="1:29" x14ac:dyDescent="0.2">
      <c r="A3700" t="s">
        <v>8918</v>
      </c>
      <c r="B3700" t="s">
        <v>8919</v>
      </c>
      <c r="C3700" t="s">
        <v>8918</v>
      </c>
      <c r="D3700" t="s">
        <v>84</v>
      </c>
      <c r="E3700" t="s">
        <v>116</v>
      </c>
      <c r="G3700" t="s">
        <v>90</v>
      </c>
      <c r="I3700" t="s">
        <v>91</v>
      </c>
      <c r="J3700" t="s">
        <v>5571</v>
      </c>
      <c r="K3700" t="s">
        <v>706</v>
      </c>
      <c r="L3700">
        <v>24.959</v>
      </c>
      <c r="M3700">
        <v>16.350017380000001</v>
      </c>
      <c r="N3700">
        <v>24.184999999999999</v>
      </c>
      <c r="O3700">
        <v>12.711385659999999</v>
      </c>
      <c r="P3700">
        <v>14.117000000000001</v>
      </c>
      <c r="Q3700" s="86">
        <v>45665</v>
      </c>
      <c r="S3700">
        <v>0.19</v>
      </c>
      <c r="T3700">
        <v>0.19</v>
      </c>
      <c r="V3700" t="s">
        <v>8920</v>
      </c>
      <c r="W3700">
        <v>6</v>
      </c>
      <c r="X3700" s="86">
        <v>45637</v>
      </c>
      <c r="Y3700">
        <v>4</v>
      </c>
      <c r="Z3700" s="86">
        <v>45784</v>
      </c>
      <c r="AA3700">
        <v>3</v>
      </c>
      <c r="AB3700">
        <v>3</v>
      </c>
      <c r="AC3700" t="s">
        <v>156</v>
      </c>
    </row>
    <row r="3701" spans="1:29" x14ac:dyDescent="0.2">
      <c r="A3701" t="s">
        <v>8921</v>
      </c>
      <c r="B3701" t="s">
        <v>8922</v>
      </c>
      <c r="C3701" t="s">
        <v>8921</v>
      </c>
      <c r="D3701" t="s">
        <v>84</v>
      </c>
      <c r="E3701" t="s">
        <v>89</v>
      </c>
      <c r="G3701" t="s">
        <v>90</v>
      </c>
      <c r="I3701" t="s">
        <v>91</v>
      </c>
      <c r="J3701" t="s">
        <v>5571</v>
      </c>
      <c r="K3701" t="s">
        <v>6168</v>
      </c>
      <c r="L3701">
        <v>7.7359999999999998</v>
      </c>
      <c r="M3701">
        <v>7.593686409</v>
      </c>
      <c r="N3701">
        <v>7.2469999999999999</v>
      </c>
      <c r="O3701">
        <v>6.7097141249999996</v>
      </c>
      <c r="P3701">
        <v>7.4279999999999999</v>
      </c>
      <c r="Q3701" s="86">
        <v>45821</v>
      </c>
      <c r="S3701">
        <v>1.86</v>
      </c>
      <c r="T3701">
        <v>1.35</v>
      </c>
      <c r="V3701" t="s">
        <v>8923</v>
      </c>
      <c r="W3701">
        <v>4</v>
      </c>
      <c r="X3701" s="86">
        <v>45756</v>
      </c>
      <c r="Y3701">
        <v>3</v>
      </c>
      <c r="Z3701" s="86">
        <v>45747</v>
      </c>
      <c r="AA3701">
        <v>2</v>
      </c>
      <c r="AB3701">
        <v>3</v>
      </c>
      <c r="AC3701" t="s">
        <v>156</v>
      </c>
    </row>
    <row r="3702" spans="1:29" x14ac:dyDescent="0.2">
      <c r="A3702" t="s">
        <v>8924</v>
      </c>
      <c r="B3702" t="s">
        <v>8925</v>
      </c>
      <c r="C3702" t="s">
        <v>8924</v>
      </c>
      <c r="D3702" t="s">
        <v>84</v>
      </c>
      <c r="E3702" t="s">
        <v>89</v>
      </c>
      <c r="G3702" t="s">
        <v>90</v>
      </c>
      <c r="I3702" t="s">
        <v>91</v>
      </c>
      <c r="J3702" t="s">
        <v>5571</v>
      </c>
      <c r="K3702" t="s">
        <v>6168</v>
      </c>
      <c r="L3702">
        <v>9.0950000000000006</v>
      </c>
      <c r="M3702">
        <v>8.9508425809999999</v>
      </c>
      <c r="N3702">
        <v>8.7449999999999992</v>
      </c>
      <c r="O3702">
        <v>8.4094067030000001</v>
      </c>
      <c r="P3702">
        <v>9.6910000000000007</v>
      </c>
      <c r="Q3702" s="86">
        <v>45821</v>
      </c>
      <c r="S3702">
        <v>1.95</v>
      </c>
      <c r="T3702">
        <v>1.35</v>
      </c>
      <c r="V3702" t="s">
        <v>8926</v>
      </c>
      <c r="W3702">
        <v>6</v>
      </c>
      <c r="X3702" s="86">
        <v>45796</v>
      </c>
      <c r="Y3702">
        <v>3</v>
      </c>
      <c r="Z3702" s="86">
        <v>45747</v>
      </c>
      <c r="AA3702">
        <v>3</v>
      </c>
      <c r="AB3702">
        <v>3</v>
      </c>
      <c r="AC3702" t="s">
        <v>156</v>
      </c>
    </row>
    <row r="3703" spans="1:29" x14ac:dyDescent="0.2">
      <c r="A3703" t="s">
        <v>8927</v>
      </c>
      <c r="B3703" t="s">
        <v>8928</v>
      </c>
      <c r="C3703" t="s">
        <v>8927</v>
      </c>
      <c r="D3703" t="s">
        <v>84</v>
      </c>
      <c r="E3703" t="s">
        <v>89</v>
      </c>
      <c r="G3703" t="s">
        <v>90</v>
      </c>
      <c r="I3703" t="s">
        <v>91</v>
      </c>
      <c r="J3703" t="s">
        <v>5571</v>
      </c>
      <c r="K3703" t="s">
        <v>6168</v>
      </c>
      <c r="L3703">
        <v>6.2720000000000002</v>
      </c>
      <c r="M3703">
        <v>6.0925071019999999</v>
      </c>
      <c r="N3703">
        <v>5.766</v>
      </c>
      <c r="O3703">
        <v>5.0362833509999998</v>
      </c>
      <c r="P3703">
        <v>5.0410000000000004</v>
      </c>
      <c r="Q3703" s="86">
        <v>45821</v>
      </c>
      <c r="S3703">
        <v>1.74</v>
      </c>
      <c r="T3703">
        <v>1.35</v>
      </c>
      <c r="V3703" t="s">
        <v>8929</v>
      </c>
      <c r="W3703">
        <v>5</v>
      </c>
      <c r="X3703" s="86">
        <v>45796</v>
      </c>
      <c r="Y3703">
        <v>3</v>
      </c>
      <c r="Z3703" s="86">
        <v>45747</v>
      </c>
      <c r="AA3703">
        <v>3</v>
      </c>
      <c r="AB3703">
        <v>3</v>
      </c>
      <c r="AC3703" t="s">
        <v>156</v>
      </c>
    </row>
    <row r="3704" spans="1:29" x14ac:dyDescent="0.2">
      <c r="A3704" t="s">
        <v>8930</v>
      </c>
      <c r="B3704" t="s">
        <v>8931</v>
      </c>
      <c r="C3704" t="s">
        <v>8930</v>
      </c>
      <c r="D3704" t="s">
        <v>84</v>
      </c>
      <c r="E3704" t="s">
        <v>89</v>
      </c>
      <c r="F3704" t="s">
        <v>642</v>
      </c>
      <c r="G3704" t="s">
        <v>90</v>
      </c>
      <c r="I3704" t="s">
        <v>91</v>
      </c>
      <c r="J3704" t="s">
        <v>5571</v>
      </c>
      <c r="K3704" t="s">
        <v>8932</v>
      </c>
      <c r="L3704">
        <v>4.8150000000000004</v>
      </c>
      <c r="M3704">
        <v>4.690126276</v>
      </c>
      <c r="N3704">
        <v>4.968</v>
      </c>
      <c r="O3704">
        <v>3.5595079510000001</v>
      </c>
      <c r="P3704">
        <v>2.5910000000000002</v>
      </c>
      <c r="Q3704" s="86">
        <v>45821</v>
      </c>
      <c r="S3704">
        <v>0.68</v>
      </c>
      <c r="V3704" t="s">
        <v>8933</v>
      </c>
      <c r="W3704">
        <v>4</v>
      </c>
      <c r="X3704" s="86">
        <v>45747</v>
      </c>
      <c r="Y3704">
        <v>3</v>
      </c>
      <c r="Z3704" s="86">
        <v>45747</v>
      </c>
      <c r="AA3704">
        <v>2</v>
      </c>
      <c r="AB3704">
        <v>3</v>
      </c>
      <c r="AC3704" t="s">
        <v>156</v>
      </c>
    </row>
    <row r="3705" spans="1:29" x14ac:dyDescent="0.2">
      <c r="A3705" t="s">
        <v>8934</v>
      </c>
      <c r="B3705" t="s">
        <v>8935</v>
      </c>
      <c r="C3705" t="s">
        <v>8934</v>
      </c>
      <c r="D3705" t="s">
        <v>84</v>
      </c>
      <c r="E3705" t="s">
        <v>89</v>
      </c>
      <c r="G3705" t="s">
        <v>90</v>
      </c>
      <c r="L3705">
        <v>17.878</v>
      </c>
      <c r="M3705">
        <v>14.21970445</v>
      </c>
      <c r="N3705">
        <v>19.053999999999998</v>
      </c>
      <c r="O3705">
        <v>13.06697782</v>
      </c>
      <c r="P3705">
        <v>11.201000000000001</v>
      </c>
      <c r="Q3705" s="86">
        <v>45821</v>
      </c>
      <c r="W3705">
        <v>6</v>
      </c>
      <c r="X3705" s="86">
        <v>45699</v>
      </c>
      <c r="Y3705">
        <v>4</v>
      </c>
      <c r="Z3705" s="86">
        <v>45473</v>
      </c>
      <c r="AB3705">
        <v>3</v>
      </c>
      <c r="AC3705" t="s">
        <v>156</v>
      </c>
    </row>
    <row r="3706" spans="1:29" x14ac:dyDescent="0.2">
      <c r="A3706" t="s">
        <v>8936</v>
      </c>
      <c r="B3706" t="s">
        <v>8937</v>
      </c>
      <c r="C3706" t="s">
        <v>8936</v>
      </c>
      <c r="D3706" t="s">
        <v>84</v>
      </c>
      <c r="E3706" t="s">
        <v>89</v>
      </c>
      <c r="G3706" t="s">
        <v>90</v>
      </c>
      <c r="I3706" t="s">
        <v>91</v>
      </c>
      <c r="J3706" t="s">
        <v>5571</v>
      </c>
      <c r="L3706">
        <v>19.712</v>
      </c>
      <c r="M3706">
        <v>17.282882789999999</v>
      </c>
      <c r="N3706">
        <v>19.399999999999999</v>
      </c>
      <c r="O3706">
        <v>15.418728570000001</v>
      </c>
      <c r="P3706">
        <v>15.13</v>
      </c>
      <c r="Q3706" s="86">
        <v>45821</v>
      </c>
      <c r="S3706">
        <v>0.71</v>
      </c>
      <c r="T3706">
        <v>0.63</v>
      </c>
      <c r="W3706">
        <v>6</v>
      </c>
      <c r="X3706" s="86">
        <v>45775</v>
      </c>
      <c r="Y3706">
        <v>5</v>
      </c>
      <c r="Z3706" s="86">
        <v>45747</v>
      </c>
      <c r="AA3706">
        <v>3</v>
      </c>
      <c r="AB3706">
        <v>3</v>
      </c>
      <c r="AC3706" t="s">
        <v>156</v>
      </c>
    </row>
    <row r="3707" spans="1:29" x14ac:dyDescent="0.2">
      <c r="A3707" t="s">
        <v>8938</v>
      </c>
      <c r="B3707" t="s">
        <v>8939</v>
      </c>
      <c r="C3707" t="s">
        <v>8938</v>
      </c>
      <c r="D3707" t="s">
        <v>84</v>
      </c>
      <c r="E3707" t="s">
        <v>89</v>
      </c>
      <c r="F3707" t="s">
        <v>642</v>
      </c>
      <c r="G3707" t="s">
        <v>90</v>
      </c>
      <c r="I3707" t="s">
        <v>341</v>
      </c>
      <c r="J3707" t="s">
        <v>5571</v>
      </c>
      <c r="K3707" t="s">
        <v>5662</v>
      </c>
      <c r="L3707">
        <v>7.2709999999999999</v>
      </c>
      <c r="M3707">
        <v>7.7889875799999997</v>
      </c>
      <c r="N3707">
        <v>8.19</v>
      </c>
      <c r="O3707">
        <v>8.1406892249999991</v>
      </c>
      <c r="P3707">
        <v>7.2119999999999997</v>
      </c>
      <c r="Q3707" s="86">
        <v>45474</v>
      </c>
      <c r="R3707">
        <v>5</v>
      </c>
      <c r="S3707">
        <v>0.85</v>
      </c>
      <c r="T3707">
        <v>0.85</v>
      </c>
      <c r="V3707" t="s">
        <v>8940</v>
      </c>
      <c r="W3707">
        <v>4</v>
      </c>
      <c r="X3707" s="86">
        <v>45535</v>
      </c>
      <c r="Y3707">
        <v>3</v>
      </c>
      <c r="Z3707" s="86">
        <v>45535</v>
      </c>
      <c r="AA3707">
        <v>2</v>
      </c>
      <c r="AB3707">
        <v>3</v>
      </c>
      <c r="AC3707" t="s">
        <v>156</v>
      </c>
    </row>
    <row r="3708" spans="1:29" x14ac:dyDescent="0.2">
      <c r="A3708" t="s">
        <v>8941</v>
      </c>
      <c r="B3708" t="s">
        <v>8942</v>
      </c>
      <c r="C3708" t="s">
        <v>8941</v>
      </c>
      <c r="D3708" t="s">
        <v>84</v>
      </c>
      <c r="E3708" t="s">
        <v>89</v>
      </c>
      <c r="F3708" t="s">
        <v>642</v>
      </c>
      <c r="G3708" t="s">
        <v>90</v>
      </c>
      <c r="I3708" t="s">
        <v>91</v>
      </c>
      <c r="J3708" t="s">
        <v>5571</v>
      </c>
      <c r="K3708" t="s">
        <v>5662</v>
      </c>
      <c r="L3708">
        <v>7.2220000000000004</v>
      </c>
      <c r="M3708">
        <v>7.7364374619999996</v>
      </c>
      <c r="N3708">
        <v>8.1539999999999999</v>
      </c>
      <c r="O3708">
        <v>8.1070604530000008</v>
      </c>
      <c r="P3708">
        <v>7.1639999999999997</v>
      </c>
      <c r="Q3708" s="86">
        <v>45474</v>
      </c>
      <c r="S3708">
        <v>0.85</v>
      </c>
      <c r="T3708">
        <v>0.85</v>
      </c>
      <c r="V3708" t="s">
        <v>8943</v>
      </c>
      <c r="W3708">
        <v>4</v>
      </c>
      <c r="X3708" s="86">
        <v>45535</v>
      </c>
      <c r="Y3708">
        <v>3</v>
      </c>
      <c r="Z3708" s="86">
        <v>45535</v>
      </c>
      <c r="AA3708">
        <v>2</v>
      </c>
      <c r="AB3708">
        <v>3</v>
      </c>
      <c r="AC3708" t="s">
        <v>156</v>
      </c>
    </row>
    <row r="3709" spans="1:29" x14ac:dyDescent="0.2">
      <c r="A3709" t="s">
        <v>8944</v>
      </c>
      <c r="B3709" t="s">
        <v>8945</v>
      </c>
      <c r="C3709" t="s">
        <v>8944</v>
      </c>
      <c r="D3709" t="s">
        <v>84</v>
      </c>
      <c r="E3709" t="s">
        <v>89</v>
      </c>
      <c r="F3709" t="s">
        <v>642</v>
      </c>
      <c r="G3709" t="s">
        <v>90</v>
      </c>
      <c r="I3709" t="s">
        <v>118</v>
      </c>
      <c r="J3709" t="s">
        <v>5571</v>
      </c>
      <c r="K3709" t="s">
        <v>1022</v>
      </c>
      <c r="L3709">
        <v>26.791</v>
      </c>
      <c r="M3709">
        <v>26.873528409999999</v>
      </c>
      <c r="N3709">
        <v>23.166</v>
      </c>
      <c r="O3709">
        <v>22.522532630000001</v>
      </c>
      <c r="P3709">
        <v>21.535</v>
      </c>
      <c r="Q3709" s="86">
        <v>45821</v>
      </c>
      <c r="S3709">
        <v>0.68</v>
      </c>
      <c r="T3709">
        <v>0.62</v>
      </c>
      <c r="V3709" t="s">
        <v>8946</v>
      </c>
      <c r="W3709">
        <v>7</v>
      </c>
      <c r="X3709" s="86">
        <v>45692</v>
      </c>
      <c r="Y3709">
        <v>6</v>
      </c>
      <c r="Z3709" s="86">
        <v>45382</v>
      </c>
      <c r="AA3709">
        <v>4</v>
      </c>
      <c r="AB3709">
        <v>4</v>
      </c>
      <c r="AC3709" t="s">
        <v>127</v>
      </c>
    </row>
    <row r="3710" spans="1:29" x14ac:dyDescent="0.2">
      <c r="A3710" t="s">
        <v>8947</v>
      </c>
      <c r="B3710" t="s">
        <v>8948</v>
      </c>
      <c r="C3710" t="s">
        <v>8947</v>
      </c>
      <c r="D3710" t="s">
        <v>84</v>
      </c>
      <c r="E3710" t="s">
        <v>89</v>
      </c>
      <c r="F3710" t="s">
        <v>642</v>
      </c>
      <c r="G3710" t="s">
        <v>90</v>
      </c>
      <c r="I3710" t="s">
        <v>91</v>
      </c>
      <c r="J3710" t="s">
        <v>5571</v>
      </c>
      <c r="K3710" t="s">
        <v>8126</v>
      </c>
      <c r="L3710">
        <v>20.096</v>
      </c>
      <c r="M3710">
        <v>16.060398760000002</v>
      </c>
      <c r="N3710">
        <v>21.227</v>
      </c>
      <c r="O3710">
        <v>15.8217085</v>
      </c>
      <c r="P3710">
        <v>15.574999999999999</v>
      </c>
      <c r="Q3710" s="86">
        <v>45821</v>
      </c>
      <c r="S3710">
        <v>0.91</v>
      </c>
      <c r="V3710" t="s">
        <v>8949</v>
      </c>
      <c r="W3710">
        <v>6</v>
      </c>
      <c r="X3710" s="86">
        <v>45699</v>
      </c>
      <c r="Y3710">
        <v>4</v>
      </c>
      <c r="Z3710" s="86">
        <v>45473</v>
      </c>
      <c r="AA3710">
        <v>3</v>
      </c>
      <c r="AB3710">
        <v>3</v>
      </c>
      <c r="AC3710" t="s">
        <v>156</v>
      </c>
    </row>
    <row r="3711" spans="1:29" x14ac:dyDescent="0.2">
      <c r="A3711" t="s">
        <v>8950</v>
      </c>
      <c r="B3711" t="s">
        <v>8951</v>
      </c>
      <c r="C3711" t="s">
        <v>8950</v>
      </c>
      <c r="D3711" t="s">
        <v>84</v>
      </c>
      <c r="G3711" t="s">
        <v>90</v>
      </c>
      <c r="K3711" t="s">
        <v>1400</v>
      </c>
      <c r="L3711">
        <v>17.52</v>
      </c>
      <c r="M3711">
        <v>13.80694123</v>
      </c>
      <c r="N3711">
        <v>17.754999999999999</v>
      </c>
      <c r="O3711">
        <v>12.883377169999999</v>
      </c>
      <c r="P3711">
        <v>13.516999999999999</v>
      </c>
      <c r="Q3711" s="86">
        <v>45821</v>
      </c>
      <c r="S3711">
        <v>0.88</v>
      </c>
      <c r="V3711" t="s">
        <v>8952</v>
      </c>
      <c r="W3711">
        <v>6</v>
      </c>
      <c r="X3711" s="86">
        <v>45698</v>
      </c>
      <c r="Y3711">
        <v>4</v>
      </c>
      <c r="Z3711" s="86">
        <v>45657</v>
      </c>
      <c r="AB3711">
        <v>3</v>
      </c>
      <c r="AC3711" t="s">
        <v>156</v>
      </c>
    </row>
    <row r="3712" spans="1:29" x14ac:dyDescent="0.2">
      <c r="A3712" t="s">
        <v>8953</v>
      </c>
      <c r="B3712" t="s">
        <v>8954</v>
      </c>
      <c r="C3712" t="s">
        <v>8953</v>
      </c>
      <c r="D3712" t="s">
        <v>84</v>
      </c>
      <c r="E3712" t="s">
        <v>89</v>
      </c>
      <c r="F3712" t="s">
        <v>642</v>
      </c>
      <c r="G3712" t="s">
        <v>90</v>
      </c>
      <c r="I3712" t="s">
        <v>118</v>
      </c>
      <c r="J3712" t="s">
        <v>5571</v>
      </c>
      <c r="L3712">
        <v>23.018999999999998</v>
      </c>
      <c r="M3712">
        <v>23.270707640000001</v>
      </c>
      <c r="N3712">
        <v>21.61</v>
      </c>
      <c r="O3712">
        <v>17.78894262</v>
      </c>
      <c r="P3712">
        <v>14.587999999999999</v>
      </c>
      <c r="Q3712" s="86">
        <v>45821</v>
      </c>
      <c r="S3712">
        <v>1.1399999999999999</v>
      </c>
      <c r="V3712" t="s">
        <v>8955</v>
      </c>
      <c r="W3712">
        <v>7</v>
      </c>
      <c r="X3712" s="86">
        <v>45707</v>
      </c>
      <c r="Y3712">
        <v>5</v>
      </c>
      <c r="Z3712" s="86">
        <v>45657</v>
      </c>
      <c r="AA3712">
        <v>4</v>
      </c>
      <c r="AB3712">
        <v>3</v>
      </c>
      <c r="AC3712" t="s">
        <v>156</v>
      </c>
    </row>
    <row r="3713" spans="1:29" x14ac:dyDescent="0.2">
      <c r="A3713" t="s">
        <v>8956</v>
      </c>
      <c r="B3713" t="s">
        <v>8957</v>
      </c>
      <c r="C3713" t="s">
        <v>8956</v>
      </c>
      <c r="D3713" t="s">
        <v>84</v>
      </c>
      <c r="E3713" t="s">
        <v>89</v>
      </c>
      <c r="F3713" t="s">
        <v>642</v>
      </c>
      <c r="G3713" t="s">
        <v>699</v>
      </c>
      <c r="I3713" t="s">
        <v>91</v>
      </c>
      <c r="J3713" t="s">
        <v>5571</v>
      </c>
      <c r="K3713" t="s">
        <v>6800</v>
      </c>
      <c r="L3713">
        <v>17.239000000000001</v>
      </c>
      <c r="M3713">
        <v>11.509022590000001</v>
      </c>
      <c r="N3713">
        <v>17.82</v>
      </c>
      <c r="O3713">
        <v>10.696119960000001</v>
      </c>
      <c r="P3713">
        <v>13.711</v>
      </c>
      <c r="Q3713" s="86">
        <v>45821</v>
      </c>
      <c r="R3713">
        <v>3</v>
      </c>
      <c r="S3713">
        <v>0.93</v>
      </c>
      <c r="T3713">
        <v>0.85</v>
      </c>
      <c r="V3713" t="s">
        <v>8958</v>
      </c>
      <c r="W3713">
        <v>6</v>
      </c>
      <c r="X3713" s="86">
        <v>45736</v>
      </c>
      <c r="Y3713">
        <v>4</v>
      </c>
      <c r="Z3713" s="86">
        <v>45736</v>
      </c>
      <c r="AA3713">
        <v>3</v>
      </c>
      <c r="AB3713">
        <v>3</v>
      </c>
      <c r="AC3713" t="s">
        <v>156</v>
      </c>
    </row>
    <row r="3714" spans="1:29" x14ac:dyDescent="0.2">
      <c r="A3714" t="s">
        <v>8959</v>
      </c>
      <c r="B3714" t="s">
        <v>8960</v>
      </c>
      <c r="C3714" t="s">
        <v>8959</v>
      </c>
      <c r="D3714" t="s">
        <v>84</v>
      </c>
      <c r="E3714" t="s">
        <v>89</v>
      </c>
      <c r="G3714" t="s">
        <v>90</v>
      </c>
      <c r="I3714" t="s">
        <v>91</v>
      </c>
      <c r="J3714" t="s">
        <v>5571</v>
      </c>
      <c r="L3714">
        <v>14.286</v>
      </c>
      <c r="M3714">
        <v>11.06565591</v>
      </c>
      <c r="N3714">
        <v>15.335000000000001</v>
      </c>
      <c r="O3714">
        <v>9.8314617280000007</v>
      </c>
      <c r="P3714">
        <v>13.333</v>
      </c>
      <c r="Q3714" s="86">
        <v>45821</v>
      </c>
      <c r="R3714">
        <v>5</v>
      </c>
      <c r="S3714">
        <v>0.82</v>
      </c>
      <c r="T3714">
        <v>0.75</v>
      </c>
      <c r="W3714">
        <v>6</v>
      </c>
      <c r="X3714" s="86">
        <v>45791</v>
      </c>
      <c r="Y3714">
        <v>4</v>
      </c>
      <c r="Z3714" s="86">
        <v>45657</v>
      </c>
      <c r="AA3714">
        <v>4</v>
      </c>
      <c r="AB3714">
        <v>3</v>
      </c>
      <c r="AC3714" t="s">
        <v>156</v>
      </c>
    </row>
    <row r="3715" spans="1:29" x14ac:dyDescent="0.2">
      <c r="A3715" t="s">
        <v>16425</v>
      </c>
      <c r="B3715" t="s">
        <v>16426</v>
      </c>
      <c r="C3715" t="s">
        <v>16425</v>
      </c>
      <c r="D3715" t="s">
        <v>84</v>
      </c>
      <c r="E3715" t="s">
        <v>116</v>
      </c>
      <c r="G3715" t="s">
        <v>90</v>
      </c>
      <c r="H3715" t="s">
        <v>16039</v>
      </c>
      <c r="L3715">
        <v>14.018000000000001</v>
      </c>
      <c r="M3715">
        <v>13.66395904</v>
      </c>
      <c r="N3715">
        <v>13.715</v>
      </c>
      <c r="O3715">
        <v>10.118822939999999</v>
      </c>
      <c r="P3715">
        <v>10.428000000000001</v>
      </c>
      <c r="Q3715" s="86">
        <v>45821</v>
      </c>
      <c r="S3715">
        <v>0.3</v>
      </c>
      <c r="W3715">
        <v>6</v>
      </c>
      <c r="X3715" s="86">
        <v>45772</v>
      </c>
      <c r="Y3715">
        <v>4</v>
      </c>
      <c r="Z3715" s="86">
        <v>45772</v>
      </c>
      <c r="AB3715">
        <v>3</v>
      </c>
      <c r="AC3715" t="s">
        <v>156</v>
      </c>
    </row>
    <row r="3716" spans="1:29" x14ac:dyDescent="0.2">
      <c r="A3716" t="s">
        <v>8961</v>
      </c>
      <c r="B3716" t="s">
        <v>8962</v>
      </c>
      <c r="C3716" t="s">
        <v>8961</v>
      </c>
      <c r="D3716" t="s">
        <v>84</v>
      </c>
      <c r="E3716" t="s">
        <v>116</v>
      </c>
      <c r="G3716" t="s">
        <v>90</v>
      </c>
      <c r="I3716" t="s">
        <v>341</v>
      </c>
      <c r="J3716" t="s">
        <v>5571</v>
      </c>
      <c r="L3716">
        <v>37.816699999999997</v>
      </c>
      <c r="M3716">
        <v>33.406656400000003</v>
      </c>
      <c r="N3716">
        <v>33.893599999999999</v>
      </c>
      <c r="O3716">
        <v>31.153420270000002</v>
      </c>
      <c r="P3716">
        <v>28.4526</v>
      </c>
      <c r="Q3716" s="86">
        <v>45821</v>
      </c>
      <c r="V3716" t="s">
        <v>8963</v>
      </c>
      <c r="AB3716">
        <v>5</v>
      </c>
      <c r="AC3716" t="s">
        <v>86</v>
      </c>
    </row>
    <row r="3717" spans="1:29" x14ac:dyDescent="0.2">
      <c r="A3717" t="s">
        <v>8964</v>
      </c>
      <c r="B3717" t="s">
        <v>8965</v>
      </c>
      <c r="C3717" t="s">
        <v>8964</v>
      </c>
      <c r="D3717" t="s">
        <v>84</v>
      </c>
      <c r="E3717" t="s">
        <v>116</v>
      </c>
      <c r="G3717" t="s">
        <v>90</v>
      </c>
      <c r="I3717" t="s">
        <v>118</v>
      </c>
      <c r="J3717" t="s">
        <v>5571</v>
      </c>
      <c r="K3717" t="s">
        <v>6446</v>
      </c>
      <c r="L3717">
        <v>12.855</v>
      </c>
      <c r="M3717">
        <v>12.57416883</v>
      </c>
      <c r="N3717">
        <v>12.909000000000001</v>
      </c>
      <c r="O3717">
        <v>10.371507340000001</v>
      </c>
      <c r="P3717">
        <v>11.237</v>
      </c>
      <c r="Q3717" s="86">
        <v>45821</v>
      </c>
      <c r="S3717">
        <v>0.3</v>
      </c>
      <c r="T3717">
        <v>0.3</v>
      </c>
      <c r="V3717" t="s">
        <v>8966</v>
      </c>
      <c r="W3717">
        <v>5</v>
      </c>
      <c r="X3717" s="86">
        <v>45747</v>
      </c>
      <c r="Y3717">
        <v>4</v>
      </c>
      <c r="Z3717" s="86">
        <v>45747</v>
      </c>
      <c r="AA3717">
        <v>3</v>
      </c>
      <c r="AB3717">
        <v>3</v>
      </c>
      <c r="AC3717" t="s">
        <v>156</v>
      </c>
    </row>
    <row r="3718" spans="1:29" x14ac:dyDescent="0.2">
      <c r="A3718" t="s">
        <v>8967</v>
      </c>
      <c r="B3718" t="s">
        <v>8968</v>
      </c>
      <c r="C3718" t="s">
        <v>8967</v>
      </c>
      <c r="D3718" t="s">
        <v>84</v>
      </c>
      <c r="E3718" t="s">
        <v>116</v>
      </c>
      <c r="G3718" t="s">
        <v>90</v>
      </c>
      <c r="H3718" t="s">
        <v>196</v>
      </c>
      <c r="L3718">
        <v>26.276</v>
      </c>
      <c r="M3718">
        <v>23.084799650000001</v>
      </c>
      <c r="N3718">
        <v>21.864000000000001</v>
      </c>
      <c r="O3718">
        <v>15.400146080000001</v>
      </c>
      <c r="P3718">
        <v>16.954000000000001</v>
      </c>
      <c r="Q3718" s="86">
        <v>45821</v>
      </c>
      <c r="W3718">
        <v>7</v>
      </c>
      <c r="X3718" s="86">
        <v>45747</v>
      </c>
      <c r="Y3718">
        <v>6</v>
      </c>
      <c r="Z3718" s="86">
        <v>45747</v>
      </c>
      <c r="AB3718">
        <v>4</v>
      </c>
      <c r="AC3718" t="s">
        <v>127</v>
      </c>
    </row>
    <row r="3719" spans="1:29" x14ac:dyDescent="0.2">
      <c r="A3719" t="s">
        <v>8969</v>
      </c>
      <c r="B3719" t="s">
        <v>8970</v>
      </c>
      <c r="C3719" t="s">
        <v>8969</v>
      </c>
      <c r="D3719" t="s">
        <v>84</v>
      </c>
      <c r="E3719" t="s">
        <v>116</v>
      </c>
      <c r="F3719" t="s">
        <v>117</v>
      </c>
      <c r="G3719" t="s">
        <v>90</v>
      </c>
      <c r="I3719" t="s">
        <v>91</v>
      </c>
      <c r="J3719" t="s">
        <v>5571</v>
      </c>
      <c r="K3719" t="s">
        <v>6446</v>
      </c>
      <c r="L3719">
        <v>13.835000000000001</v>
      </c>
      <c r="M3719">
        <v>14.13154076</v>
      </c>
      <c r="N3719">
        <v>13.628</v>
      </c>
      <c r="O3719">
        <v>12.69834973</v>
      </c>
      <c r="P3719">
        <v>13.885999999999999</v>
      </c>
      <c r="Q3719" s="86">
        <v>45821</v>
      </c>
      <c r="S3719">
        <v>0.3</v>
      </c>
      <c r="T3719">
        <v>0.3</v>
      </c>
      <c r="V3719" t="s">
        <v>8971</v>
      </c>
      <c r="W3719">
        <v>6</v>
      </c>
      <c r="X3719" s="86">
        <v>45747</v>
      </c>
      <c r="Y3719">
        <v>4</v>
      </c>
      <c r="Z3719" s="86">
        <v>45747</v>
      </c>
      <c r="AA3719">
        <v>3</v>
      </c>
      <c r="AB3719">
        <v>3</v>
      </c>
      <c r="AC3719" t="s">
        <v>156</v>
      </c>
    </row>
    <row r="3720" spans="1:29" x14ac:dyDescent="0.2">
      <c r="A3720" t="s">
        <v>8972</v>
      </c>
      <c r="B3720" t="s">
        <v>8973</v>
      </c>
      <c r="C3720" t="s">
        <v>8972</v>
      </c>
      <c r="D3720" t="s">
        <v>84</v>
      </c>
      <c r="E3720" t="s">
        <v>116</v>
      </c>
      <c r="G3720" t="s">
        <v>90</v>
      </c>
      <c r="I3720" t="s">
        <v>118</v>
      </c>
      <c r="J3720" t="s">
        <v>5571</v>
      </c>
      <c r="L3720">
        <v>21.969000000000001</v>
      </c>
      <c r="M3720">
        <v>21.510985009999999</v>
      </c>
      <c r="N3720">
        <v>22.934000000000001</v>
      </c>
      <c r="O3720">
        <v>17.94406197</v>
      </c>
      <c r="P3720">
        <v>17.959</v>
      </c>
      <c r="Q3720" s="86">
        <v>45821</v>
      </c>
      <c r="S3720">
        <v>0.3</v>
      </c>
      <c r="T3720">
        <v>0.3</v>
      </c>
      <c r="V3720" t="s">
        <v>8974</v>
      </c>
      <c r="W3720">
        <v>6</v>
      </c>
      <c r="X3720" s="86">
        <v>45565</v>
      </c>
      <c r="Y3720">
        <v>5</v>
      </c>
      <c r="Z3720" s="86">
        <v>45747</v>
      </c>
      <c r="AA3720">
        <v>4</v>
      </c>
      <c r="AB3720">
        <v>3</v>
      </c>
      <c r="AC3720" t="s">
        <v>156</v>
      </c>
    </row>
    <row r="3721" spans="1:29" x14ac:dyDescent="0.2">
      <c r="A3721" t="s">
        <v>17383</v>
      </c>
      <c r="B3721" t="s">
        <v>17384</v>
      </c>
      <c r="C3721" t="s">
        <v>17383</v>
      </c>
      <c r="D3721" t="s">
        <v>84</v>
      </c>
      <c r="E3721" t="s">
        <v>89</v>
      </c>
      <c r="G3721" t="s">
        <v>90</v>
      </c>
      <c r="I3721" t="s">
        <v>91</v>
      </c>
      <c r="L3721">
        <v>3.0760000000000001</v>
      </c>
      <c r="M3721">
        <v>3.2345169899999999</v>
      </c>
      <c r="N3721">
        <v>3.3290000000000002</v>
      </c>
      <c r="O3721">
        <v>2.2770995520000001</v>
      </c>
      <c r="P3721">
        <v>2.42</v>
      </c>
      <c r="Q3721" s="86">
        <v>45821</v>
      </c>
      <c r="S3721">
        <v>0.3</v>
      </c>
      <c r="W3721">
        <v>3</v>
      </c>
      <c r="X3721" s="86">
        <v>45706</v>
      </c>
      <c r="Y3721">
        <v>2</v>
      </c>
      <c r="Z3721" s="86">
        <v>45688</v>
      </c>
      <c r="AB3721">
        <v>2</v>
      </c>
      <c r="AC3721" t="s">
        <v>153</v>
      </c>
    </row>
    <row r="3722" spans="1:29" x14ac:dyDescent="0.2">
      <c r="A3722" t="s">
        <v>8975</v>
      </c>
      <c r="B3722" t="s">
        <v>8976</v>
      </c>
      <c r="C3722" t="s">
        <v>8975</v>
      </c>
      <c r="D3722" t="s">
        <v>84</v>
      </c>
      <c r="E3722" t="s">
        <v>89</v>
      </c>
      <c r="F3722" t="s">
        <v>642</v>
      </c>
      <c r="G3722" t="s">
        <v>90</v>
      </c>
      <c r="I3722" t="s">
        <v>91</v>
      </c>
      <c r="J3722" t="s">
        <v>5571</v>
      </c>
      <c r="K3722" t="s">
        <v>1772</v>
      </c>
      <c r="L3722">
        <v>9.58</v>
      </c>
      <c r="M3722">
        <v>9.4569136920000005</v>
      </c>
      <c r="N3722">
        <v>10.198</v>
      </c>
      <c r="O3722">
        <v>9.1456079569999993</v>
      </c>
      <c r="P3722">
        <v>9.5579999999999998</v>
      </c>
      <c r="Q3722" s="86">
        <v>45821</v>
      </c>
      <c r="S3722">
        <v>0.35</v>
      </c>
      <c r="T3722">
        <v>0.28999999999999998</v>
      </c>
      <c r="V3722" t="s">
        <v>8977</v>
      </c>
      <c r="W3722">
        <v>5</v>
      </c>
      <c r="X3722" s="86">
        <v>45706</v>
      </c>
      <c r="Y3722">
        <v>4</v>
      </c>
      <c r="Z3722" s="86">
        <v>45688</v>
      </c>
      <c r="AA3722">
        <v>3</v>
      </c>
      <c r="AB3722">
        <v>3</v>
      </c>
      <c r="AC3722" t="s">
        <v>156</v>
      </c>
    </row>
    <row r="3723" spans="1:29" x14ac:dyDescent="0.2">
      <c r="A3723" t="s">
        <v>17731</v>
      </c>
      <c r="B3723" t="s">
        <v>17732</v>
      </c>
      <c r="C3723" t="s">
        <v>17731</v>
      </c>
      <c r="D3723" t="s">
        <v>84</v>
      </c>
      <c r="E3723" t="s">
        <v>89</v>
      </c>
      <c r="G3723" t="s">
        <v>90</v>
      </c>
      <c r="I3723" t="s">
        <v>91</v>
      </c>
      <c r="S3723">
        <v>0.4</v>
      </c>
      <c r="Y3723">
        <v>4</v>
      </c>
      <c r="Z3723" s="86">
        <v>45706</v>
      </c>
      <c r="AB3723">
        <v>3</v>
      </c>
      <c r="AC3723" t="s">
        <v>156</v>
      </c>
    </row>
    <row r="3724" spans="1:29" x14ac:dyDescent="0.2">
      <c r="A3724" t="s">
        <v>8978</v>
      </c>
      <c r="B3724" t="s">
        <v>8979</v>
      </c>
      <c r="C3724" t="s">
        <v>8978</v>
      </c>
      <c r="D3724" t="s">
        <v>84</v>
      </c>
      <c r="E3724" t="s">
        <v>89</v>
      </c>
      <c r="G3724" t="s">
        <v>90</v>
      </c>
      <c r="I3724" t="s">
        <v>118</v>
      </c>
      <c r="L3724">
        <v>12.99</v>
      </c>
      <c r="M3724">
        <v>12.794994340000001</v>
      </c>
      <c r="N3724">
        <v>13.609</v>
      </c>
      <c r="O3724">
        <v>10.89796713</v>
      </c>
      <c r="P3724">
        <v>8.9250000000000007</v>
      </c>
      <c r="Q3724" s="86">
        <v>45821</v>
      </c>
      <c r="S3724">
        <v>0.4</v>
      </c>
      <c r="W3724">
        <v>6</v>
      </c>
      <c r="X3724" s="86">
        <v>45706</v>
      </c>
      <c r="Y3724">
        <v>4</v>
      </c>
      <c r="Z3724" s="86">
        <v>45688</v>
      </c>
      <c r="AB3724">
        <v>3</v>
      </c>
      <c r="AC3724" t="s">
        <v>156</v>
      </c>
    </row>
    <row r="3725" spans="1:29" x14ac:dyDescent="0.2">
      <c r="A3725" t="s">
        <v>8980</v>
      </c>
      <c r="B3725" t="s">
        <v>8981</v>
      </c>
      <c r="C3725" t="s">
        <v>8980</v>
      </c>
      <c r="D3725" t="s">
        <v>84</v>
      </c>
      <c r="E3725" t="s">
        <v>89</v>
      </c>
      <c r="F3725" t="s">
        <v>642</v>
      </c>
      <c r="G3725" t="s">
        <v>90</v>
      </c>
      <c r="I3725" t="s">
        <v>91</v>
      </c>
      <c r="J3725" t="s">
        <v>5571</v>
      </c>
      <c r="K3725" t="s">
        <v>2363</v>
      </c>
      <c r="L3725">
        <v>11.423</v>
      </c>
      <c r="M3725">
        <v>5.2508212900000002</v>
      </c>
      <c r="N3725">
        <v>11.961</v>
      </c>
      <c r="O3725">
        <v>3.204708332</v>
      </c>
      <c r="P3725">
        <v>8.0169999999999995</v>
      </c>
      <c r="Q3725" s="86">
        <v>45821</v>
      </c>
      <c r="S3725">
        <v>0.52</v>
      </c>
      <c r="T3725">
        <v>0.52</v>
      </c>
      <c r="W3725">
        <v>4</v>
      </c>
      <c r="X3725" s="86">
        <v>45705</v>
      </c>
      <c r="Y3725">
        <v>2</v>
      </c>
      <c r="Z3725" s="86">
        <v>45657</v>
      </c>
      <c r="AA3725">
        <v>2</v>
      </c>
      <c r="AB3725">
        <v>2</v>
      </c>
      <c r="AC3725" t="s">
        <v>153</v>
      </c>
    </row>
    <row r="3726" spans="1:29" x14ac:dyDescent="0.2">
      <c r="A3726" t="s">
        <v>8982</v>
      </c>
      <c r="B3726" t="s">
        <v>8983</v>
      </c>
      <c r="C3726" t="s">
        <v>8982</v>
      </c>
      <c r="D3726" t="s">
        <v>84</v>
      </c>
      <c r="E3726" t="s">
        <v>116</v>
      </c>
      <c r="I3726" t="s">
        <v>91</v>
      </c>
      <c r="J3726" t="s">
        <v>5571</v>
      </c>
      <c r="L3726">
        <v>21.265999999999998</v>
      </c>
      <c r="M3726">
        <v>15.139393</v>
      </c>
      <c r="N3726">
        <v>21.815000000000001</v>
      </c>
      <c r="O3726">
        <v>12.504291609999999</v>
      </c>
      <c r="P3726">
        <v>13.4</v>
      </c>
      <c r="Q3726" s="86">
        <v>45821</v>
      </c>
      <c r="S3726">
        <v>0.3</v>
      </c>
      <c r="T3726">
        <v>0.35</v>
      </c>
      <c r="W3726">
        <v>6</v>
      </c>
      <c r="X3726" s="86">
        <v>45706</v>
      </c>
      <c r="Y3726">
        <v>5</v>
      </c>
      <c r="Z3726" s="86">
        <v>45772</v>
      </c>
      <c r="AA3726">
        <v>5</v>
      </c>
      <c r="AB3726">
        <v>3</v>
      </c>
      <c r="AC3726" t="s">
        <v>156</v>
      </c>
    </row>
    <row r="3727" spans="1:29" x14ac:dyDescent="0.2">
      <c r="A3727" t="s">
        <v>8984</v>
      </c>
      <c r="B3727" t="s">
        <v>8985</v>
      </c>
      <c r="C3727" t="s">
        <v>8984</v>
      </c>
      <c r="D3727" t="s">
        <v>84</v>
      </c>
      <c r="E3727" t="s">
        <v>89</v>
      </c>
      <c r="G3727" t="s">
        <v>90</v>
      </c>
      <c r="H3727" t="s">
        <v>196</v>
      </c>
      <c r="I3727" t="s">
        <v>91</v>
      </c>
      <c r="L3727">
        <v>6.665</v>
      </c>
      <c r="M3727">
        <v>7.1156895750000002</v>
      </c>
      <c r="N3727">
        <v>7.4429999999999996</v>
      </c>
      <c r="O3727">
        <v>5.575771713</v>
      </c>
      <c r="P3727">
        <v>4.3010000000000002</v>
      </c>
      <c r="Q3727" s="86">
        <v>45821</v>
      </c>
      <c r="S3727">
        <v>0.35</v>
      </c>
      <c r="W3727">
        <v>4</v>
      </c>
      <c r="X3727" s="86">
        <v>45707</v>
      </c>
      <c r="Y3727">
        <v>3</v>
      </c>
      <c r="Z3727" s="86">
        <v>45688</v>
      </c>
      <c r="AB3727">
        <v>3</v>
      </c>
      <c r="AC3727" t="s">
        <v>156</v>
      </c>
    </row>
    <row r="3728" spans="1:29" x14ac:dyDescent="0.2">
      <c r="A3728" t="s">
        <v>8986</v>
      </c>
      <c r="B3728" t="s">
        <v>8987</v>
      </c>
      <c r="C3728" t="s">
        <v>8986</v>
      </c>
      <c r="D3728" t="s">
        <v>84</v>
      </c>
      <c r="E3728" t="s">
        <v>116</v>
      </c>
      <c r="F3728" t="s">
        <v>117</v>
      </c>
      <c r="G3728" t="s">
        <v>90</v>
      </c>
      <c r="I3728" t="s">
        <v>91</v>
      </c>
      <c r="J3728" t="s">
        <v>5571</v>
      </c>
      <c r="K3728" t="s">
        <v>1160</v>
      </c>
      <c r="L3728">
        <v>19.798999999999999</v>
      </c>
      <c r="M3728">
        <v>13.48922252</v>
      </c>
      <c r="N3728">
        <v>20.338000000000001</v>
      </c>
      <c r="O3728">
        <v>11.10933283</v>
      </c>
      <c r="P3728">
        <v>12.116</v>
      </c>
      <c r="Q3728" s="86">
        <v>45821</v>
      </c>
      <c r="S3728">
        <v>0.45</v>
      </c>
      <c r="T3728">
        <v>0.45</v>
      </c>
      <c r="V3728" t="s">
        <v>8988</v>
      </c>
      <c r="W3728">
        <v>6</v>
      </c>
      <c r="X3728" s="86">
        <v>45772</v>
      </c>
      <c r="Y3728">
        <v>4</v>
      </c>
      <c r="Z3728" s="86">
        <v>45772</v>
      </c>
      <c r="AA3728">
        <v>3</v>
      </c>
      <c r="AB3728">
        <v>3</v>
      </c>
      <c r="AC3728" t="s">
        <v>156</v>
      </c>
    </row>
    <row r="3729" spans="1:29" x14ac:dyDescent="0.2">
      <c r="A3729" t="s">
        <v>8989</v>
      </c>
      <c r="B3729" t="s">
        <v>8990</v>
      </c>
      <c r="C3729" t="s">
        <v>8989</v>
      </c>
      <c r="D3729" t="s">
        <v>84</v>
      </c>
      <c r="E3729" t="s">
        <v>116</v>
      </c>
      <c r="G3729" t="s">
        <v>90</v>
      </c>
      <c r="I3729" t="s">
        <v>341</v>
      </c>
      <c r="J3729" t="s">
        <v>5571</v>
      </c>
      <c r="K3729" t="s">
        <v>1160</v>
      </c>
      <c r="L3729">
        <v>18.254000000000001</v>
      </c>
      <c r="M3729">
        <v>13.500750569999999</v>
      </c>
      <c r="N3729">
        <v>18.477</v>
      </c>
      <c r="O3729">
        <v>11.134120810000001</v>
      </c>
      <c r="P3729">
        <v>10.978999999999999</v>
      </c>
      <c r="Q3729" s="86">
        <v>45821</v>
      </c>
      <c r="S3729">
        <v>0.45</v>
      </c>
      <c r="T3729">
        <v>0.45</v>
      </c>
      <c r="W3729">
        <v>6</v>
      </c>
      <c r="X3729" s="86">
        <v>45772</v>
      </c>
      <c r="Y3729">
        <v>4</v>
      </c>
      <c r="Z3729" s="86">
        <v>45772</v>
      </c>
      <c r="AA3729">
        <v>3</v>
      </c>
      <c r="AB3729">
        <v>3</v>
      </c>
      <c r="AC3729" t="s">
        <v>156</v>
      </c>
    </row>
    <row r="3730" spans="1:29" x14ac:dyDescent="0.2">
      <c r="A3730" t="s">
        <v>8991</v>
      </c>
      <c r="B3730" t="s">
        <v>8992</v>
      </c>
      <c r="C3730" t="s">
        <v>8991</v>
      </c>
      <c r="D3730" t="s">
        <v>84</v>
      </c>
      <c r="E3730" t="s">
        <v>89</v>
      </c>
      <c r="F3730" t="s">
        <v>642</v>
      </c>
      <c r="G3730" t="s">
        <v>90</v>
      </c>
      <c r="I3730" t="s">
        <v>91</v>
      </c>
      <c r="J3730" t="s">
        <v>5571</v>
      </c>
      <c r="K3730" t="s">
        <v>2652</v>
      </c>
      <c r="L3730">
        <v>15.89</v>
      </c>
      <c r="M3730">
        <v>12.545897999999999</v>
      </c>
      <c r="N3730">
        <v>17.481999999999999</v>
      </c>
      <c r="O3730">
        <v>10.939762979999999</v>
      </c>
      <c r="P3730">
        <v>13.888999999999999</v>
      </c>
      <c r="Q3730" s="86">
        <v>45821</v>
      </c>
      <c r="S3730">
        <v>0.89</v>
      </c>
      <c r="T3730">
        <v>0.5</v>
      </c>
      <c r="W3730">
        <v>5</v>
      </c>
      <c r="X3730" s="86">
        <v>45706</v>
      </c>
      <c r="Y3730">
        <v>4</v>
      </c>
      <c r="Z3730" s="86">
        <v>45000</v>
      </c>
      <c r="AA3730">
        <v>3</v>
      </c>
      <c r="AB3730">
        <v>3</v>
      </c>
      <c r="AC3730" t="s">
        <v>156</v>
      </c>
    </row>
    <row r="3731" spans="1:29" x14ac:dyDescent="0.2">
      <c r="A3731" t="s">
        <v>8993</v>
      </c>
      <c r="B3731" t="s">
        <v>8994</v>
      </c>
      <c r="C3731" t="s">
        <v>8993</v>
      </c>
      <c r="D3731" t="s">
        <v>84</v>
      </c>
      <c r="E3731" t="s">
        <v>89</v>
      </c>
      <c r="G3731" t="s">
        <v>294</v>
      </c>
      <c r="L3731">
        <v>13.677</v>
      </c>
      <c r="M3731">
        <v>7.0845266819999999</v>
      </c>
      <c r="N3731">
        <v>14.157</v>
      </c>
      <c r="O3731">
        <v>4.1208117089999998</v>
      </c>
      <c r="P3731">
        <v>8.5259999999999998</v>
      </c>
      <c r="Q3731" s="86">
        <v>45821</v>
      </c>
      <c r="W3731">
        <v>5</v>
      </c>
      <c r="X3731" s="86">
        <v>45707</v>
      </c>
      <c r="AB3731">
        <v>3</v>
      </c>
      <c r="AC3731" t="s">
        <v>156</v>
      </c>
    </row>
    <row r="3732" spans="1:29" x14ac:dyDescent="0.2">
      <c r="A3732" t="s">
        <v>16624</v>
      </c>
      <c r="B3732" t="s">
        <v>16625</v>
      </c>
      <c r="C3732" t="s">
        <v>16624</v>
      </c>
      <c r="D3732" t="s">
        <v>84</v>
      </c>
      <c r="E3732" t="s">
        <v>116</v>
      </c>
      <c r="G3732" t="s">
        <v>90</v>
      </c>
      <c r="L3732">
        <v>19.599</v>
      </c>
      <c r="M3732">
        <v>13.60552697</v>
      </c>
      <c r="N3732">
        <v>19.878</v>
      </c>
      <c r="O3732">
        <v>11.15114928</v>
      </c>
      <c r="P3732">
        <v>11.528</v>
      </c>
      <c r="Q3732" s="86">
        <v>45821</v>
      </c>
      <c r="S3732">
        <v>0.2</v>
      </c>
      <c r="W3732">
        <v>6</v>
      </c>
      <c r="X3732" s="86">
        <v>45783</v>
      </c>
      <c r="Y3732">
        <v>4</v>
      </c>
      <c r="Z3732" s="86">
        <v>45783</v>
      </c>
      <c r="AB3732">
        <v>3</v>
      </c>
      <c r="AC3732" t="s">
        <v>156</v>
      </c>
    </row>
    <row r="3733" spans="1:29" x14ac:dyDescent="0.2">
      <c r="A3733" t="s">
        <v>8995</v>
      </c>
      <c r="B3733" t="s">
        <v>8996</v>
      </c>
      <c r="C3733" t="s">
        <v>8995</v>
      </c>
      <c r="D3733" t="s">
        <v>84</v>
      </c>
      <c r="E3733" t="s">
        <v>89</v>
      </c>
      <c r="G3733" t="s">
        <v>90</v>
      </c>
      <c r="I3733" t="s">
        <v>91</v>
      </c>
      <c r="L3733">
        <v>14.15</v>
      </c>
      <c r="M3733">
        <v>11.7689924</v>
      </c>
      <c r="N3733">
        <v>13.933999999999999</v>
      </c>
      <c r="O3733">
        <v>10.12446055</v>
      </c>
      <c r="P3733">
        <v>9.6780000000000008</v>
      </c>
      <c r="Q3733" s="86">
        <v>45821</v>
      </c>
      <c r="S3733">
        <v>0.89</v>
      </c>
      <c r="W3733">
        <v>6</v>
      </c>
      <c r="X3733" s="86">
        <v>45706</v>
      </c>
      <c r="Y3733">
        <v>4</v>
      </c>
      <c r="Z3733" s="86">
        <v>45000</v>
      </c>
      <c r="AB3733">
        <v>3</v>
      </c>
      <c r="AC3733" t="s">
        <v>156</v>
      </c>
    </row>
    <row r="3734" spans="1:29" x14ac:dyDescent="0.2">
      <c r="A3734" t="s">
        <v>8997</v>
      </c>
      <c r="B3734" t="s">
        <v>8998</v>
      </c>
      <c r="C3734" t="s">
        <v>8997</v>
      </c>
      <c r="D3734" t="s">
        <v>84</v>
      </c>
      <c r="E3734" t="s">
        <v>89</v>
      </c>
      <c r="G3734" t="s">
        <v>90</v>
      </c>
      <c r="I3734" t="s">
        <v>341</v>
      </c>
      <c r="L3734">
        <v>14.153</v>
      </c>
      <c r="M3734">
        <v>13.296171899999999</v>
      </c>
      <c r="N3734">
        <v>13.933</v>
      </c>
      <c r="O3734">
        <v>10.50747795</v>
      </c>
      <c r="P3734">
        <v>9.6769999999999996</v>
      </c>
      <c r="Q3734" s="86">
        <v>45821</v>
      </c>
      <c r="S3734">
        <v>0.89</v>
      </c>
      <c r="W3734">
        <v>6</v>
      </c>
      <c r="X3734" s="86">
        <v>45706</v>
      </c>
      <c r="Y3734">
        <v>4</v>
      </c>
      <c r="Z3734" s="86">
        <v>45000</v>
      </c>
      <c r="AB3734">
        <v>3</v>
      </c>
      <c r="AC3734" t="s">
        <v>156</v>
      </c>
    </row>
    <row r="3735" spans="1:29" x14ac:dyDescent="0.2">
      <c r="A3735" t="s">
        <v>8999</v>
      </c>
      <c r="B3735" t="s">
        <v>9000</v>
      </c>
      <c r="C3735" t="s">
        <v>8999</v>
      </c>
      <c r="D3735" t="s">
        <v>84</v>
      </c>
      <c r="E3735" t="s">
        <v>89</v>
      </c>
      <c r="G3735" t="s">
        <v>90</v>
      </c>
      <c r="I3735" t="s">
        <v>341</v>
      </c>
      <c r="J3735" t="s">
        <v>5571</v>
      </c>
      <c r="L3735">
        <v>14.146000000000001</v>
      </c>
      <c r="M3735">
        <v>13.295933160000001</v>
      </c>
      <c r="N3735">
        <v>13.932</v>
      </c>
      <c r="O3735">
        <v>10.50700469</v>
      </c>
      <c r="P3735">
        <v>9.6769999999999996</v>
      </c>
      <c r="Q3735" s="86">
        <v>45821</v>
      </c>
      <c r="S3735">
        <v>0.91</v>
      </c>
      <c r="W3735">
        <v>6</v>
      </c>
      <c r="X3735" s="86">
        <v>45706</v>
      </c>
      <c r="Y3735">
        <v>4</v>
      </c>
      <c r="Z3735" s="86">
        <v>45000</v>
      </c>
      <c r="AA3735">
        <v>3</v>
      </c>
      <c r="AB3735">
        <v>3</v>
      </c>
      <c r="AC3735" t="s">
        <v>156</v>
      </c>
    </row>
    <row r="3736" spans="1:29" x14ac:dyDescent="0.2">
      <c r="A3736" t="s">
        <v>16427</v>
      </c>
      <c r="B3736" t="s">
        <v>16428</v>
      </c>
      <c r="C3736" t="s">
        <v>16427</v>
      </c>
      <c r="D3736" t="s">
        <v>84</v>
      </c>
      <c r="E3736" t="s">
        <v>89</v>
      </c>
      <c r="G3736" t="s">
        <v>90</v>
      </c>
      <c r="H3736" t="s">
        <v>16039</v>
      </c>
      <c r="I3736" t="s">
        <v>91</v>
      </c>
      <c r="L3736">
        <v>14.141</v>
      </c>
      <c r="M3736">
        <v>11.768788799999999</v>
      </c>
      <c r="N3736">
        <v>13.933999999999999</v>
      </c>
      <c r="O3736">
        <v>10.124168299999999</v>
      </c>
      <c r="P3736">
        <v>9.6780000000000008</v>
      </c>
      <c r="Q3736" s="86">
        <v>45821</v>
      </c>
      <c r="S3736">
        <v>0.89</v>
      </c>
      <c r="W3736">
        <v>6</v>
      </c>
      <c r="X3736" s="86">
        <v>45706</v>
      </c>
      <c r="Y3736">
        <v>4</v>
      </c>
      <c r="Z3736" s="86">
        <v>45000</v>
      </c>
      <c r="AB3736">
        <v>3</v>
      </c>
      <c r="AC3736" t="s">
        <v>156</v>
      </c>
    </row>
    <row r="3737" spans="1:29" x14ac:dyDescent="0.2">
      <c r="A3737" t="s">
        <v>9001</v>
      </c>
      <c r="B3737" t="s">
        <v>9002</v>
      </c>
      <c r="C3737" t="s">
        <v>9001</v>
      </c>
      <c r="D3737" t="s">
        <v>84</v>
      </c>
      <c r="E3737" t="s">
        <v>89</v>
      </c>
      <c r="F3737" t="s">
        <v>642</v>
      </c>
      <c r="G3737" t="s">
        <v>90</v>
      </c>
      <c r="I3737" t="s">
        <v>118</v>
      </c>
      <c r="J3737" t="s">
        <v>5571</v>
      </c>
      <c r="K3737" t="s">
        <v>1772</v>
      </c>
      <c r="L3737">
        <v>16.678000000000001</v>
      </c>
      <c r="M3737">
        <v>16.552767450000001</v>
      </c>
      <c r="N3737">
        <v>17.957000000000001</v>
      </c>
      <c r="O3737">
        <v>11.964893549999999</v>
      </c>
      <c r="P3737">
        <v>9.1329999999999991</v>
      </c>
      <c r="Q3737" s="86">
        <v>45821</v>
      </c>
      <c r="S3737">
        <v>0.36</v>
      </c>
      <c r="T3737">
        <v>0.31</v>
      </c>
      <c r="V3737" t="s">
        <v>9003</v>
      </c>
      <c r="W3737">
        <v>6</v>
      </c>
      <c r="X3737" s="86">
        <v>45706</v>
      </c>
      <c r="Y3737">
        <v>4</v>
      </c>
      <c r="Z3737" s="86">
        <v>45688</v>
      </c>
      <c r="AA3737">
        <v>3</v>
      </c>
      <c r="AB3737">
        <v>3</v>
      </c>
      <c r="AC3737" t="s">
        <v>156</v>
      </c>
    </row>
    <row r="3738" spans="1:29" x14ac:dyDescent="0.2">
      <c r="A3738" t="s">
        <v>9004</v>
      </c>
      <c r="B3738" t="s">
        <v>9005</v>
      </c>
      <c r="C3738" t="s">
        <v>9004</v>
      </c>
      <c r="D3738" t="s">
        <v>84</v>
      </c>
      <c r="E3738" t="s">
        <v>89</v>
      </c>
      <c r="G3738" t="s">
        <v>90</v>
      </c>
      <c r="I3738" t="s">
        <v>91</v>
      </c>
      <c r="J3738" t="s">
        <v>5571</v>
      </c>
      <c r="K3738" t="s">
        <v>1772</v>
      </c>
      <c r="L3738">
        <v>16.603999999999999</v>
      </c>
      <c r="M3738">
        <v>12.401160170000001</v>
      </c>
      <c r="N3738">
        <v>17.591000000000001</v>
      </c>
      <c r="O3738">
        <v>9.5333804870000005</v>
      </c>
      <c r="P3738">
        <v>9.5250000000000004</v>
      </c>
      <c r="Q3738" s="86">
        <v>45821</v>
      </c>
      <c r="S3738">
        <v>0.36</v>
      </c>
      <c r="T3738">
        <v>0.31</v>
      </c>
      <c r="V3738" t="s">
        <v>9006</v>
      </c>
      <c r="W3738">
        <v>6</v>
      </c>
      <c r="X3738" s="86">
        <v>45706</v>
      </c>
      <c r="Y3738">
        <v>4</v>
      </c>
      <c r="Z3738" s="86">
        <v>45688</v>
      </c>
      <c r="AA3738">
        <v>3</v>
      </c>
      <c r="AB3738">
        <v>3</v>
      </c>
      <c r="AC3738" t="s">
        <v>156</v>
      </c>
    </row>
    <row r="3739" spans="1:29" x14ac:dyDescent="0.2">
      <c r="A3739" t="s">
        <v>9007</v>
      </c>
      <c r="B3739" t="s">
        <v>9008</v>
      </c>
      <c r="C3739" t="s">
        <v>9007</v>
      </c>
      <c r="D3739" t="s">
        <v>84</v>
      </c>
      <c r="E3739" t="s">
        <v>89</v>
      </c>
      <c r="F3739" t="s">
        <v>642</v>
      </c>
      <c r="G3739" t="s">
        <v>90</v>
      </c>
      <c r="I3739" t="s">
        <v>91</v>
      </c>
      <c r="J3739" t="s">
        <v>5571</v>
      </c>
      <c r="K3739" t="s">
        <v>1954</v>
      </c>
      <c r="L3739">
        <v>32.741</v>
      </c>
      <c r="M3739">
        <v>28.100316469999999</v>
      </c>
      <c r="N3739">
        <v>31.027000000000001</v>
      </c>
      <c r="O3739">
        <v>29.077296189999998</v>
      </c>
      <c r="P3739">
        <v>29.96</v>
      </c>
      <c r="Q3739" s="86">
        <v>45821</v>
      </c>
      <c r="R3739">
        <v>5</v>
      </c>
      <c r="S3739">
        <v>1.83</v>
      </c>
      <c r="T3739">
        <v>1.5</v>
      </c>
      <c r="V3739" t="s">
        <v>9009</v>
      </c>
      <c r="W3739">
        <v>7</v>
      </c>
      <c r="X3739" s="86">
        <v>45702</v>
      </c>
      <c r="Y3739">
        <v>6</v>
      </c>
      <c r="Z3739" s="86">
        <v>45657</v>
      </c>
      <c r="AA3739">
        <v>4</v>
      </c>
      <c r="AB3739">
        <v>4</v>
      </c>
      <c r="AC3739" t="s">
        <v>127</v>
      </c>
    </row>
    <row r="3740" spans="1:29" x14ac:dyDescent="0.2">
      <c r="A3740" t="s">
        <v>9010</v>
      </c>
      <c r="B3740" t="s">
        <v>9011</v>
      </c>
      <c r="C3740" t="s">
        <v>9010</v>
      </c>
      <c r="D3740" t="s">
        <v>84</v>
      </c>
      <c r="F3740" t="s">
        <v>642</v>
      </c>
      <c r="G3740" t="s">
        <v>90</v>
      </c>
      <c r="K3740" t="s">
        <v>1954</v>
      </c>
      <c r="L3740">
        <v>32.93</v>
      </c>
      <c r="M3740">
        <v>31.834504549999998</v>
      </c>
      <c r="N3740">
        <v>31.202000000000002</v>
      </c>
      <c r="O3740">
        <v>30.79933655</v>
      </c>
      <c r="P3740">
        <v>30.274000000000001</v>
      </c>
      <c r="Q3740" s="86">
        <v>45821</v>
      </c>
      <c r="S3740">
        <v>0.94</v>
      </c>
      <c r="V3740" t="s">
        <v>9012</v>
      </c>
      <c r="W3740">
        <v>7</v>
      </c>
      <c r="X3740" s="86">
        <v>45702</v>
      </c>
      <c r="Y3740">
        <v>6</v>
      </c>
      <c r="Z3740" s="86">
        <v>45657</v>
      </c>
      <c r="AB3740">
        <v>4</v>
      </c>
      <c r="AC3740" t="s">
        <v>127</v>
      </c>
    </row>
    <row r="3741" spans="1:29" x14ac:dyDescent="0.2">
      <c r="A3741" t="s">
        <v>9013</v>
      </c>
      <c r="B3741" t="s">
        <v>9014</v>
      </c>
      <c r="C3741" t="s">
        <v>9013</v>
      </c>
      <c r="D3741" t="s">
        <v>84</v>
      </c>
      <c r="E3741" t="s">
        <v>89</v>
      </c>
      <c r="F3741" t="s">
        <v>642</v>
      </c>
      <c r="G3741" t="s">
        <v>90</v>
      </c>
      <c r="I3741" t="s">
        <v>91</v>
      </c>
      <c r="J3741" t="s">
        <v>5571</v>
      </c>
      <c r="K3741" t="s">
        <v>1010</v>
      </c>
      <c r="L3741">
        <v>32.76</v>
      </c>
      <c r="M3741">
        <v>28.116759859999998</v>
      </c>
      <c r="N3741">
        <v>31.047000000000001</v>
      </c>
      <c r="O3741">
        <v>29.096620049999999</v>
      </c>
      <c r="P3741">
        <v>29.983000000000001</v>
      </c>
      <c r="Q3741" s="86">
        <v>45821</v>
      </c>
      <c r="S3741">
        <v>1.08</v>
      </c>
      <c r="T3741">
        <v>0.75</v>
      </c>
      <c r="V3741" t="s">
        <v>9015</v>
      </c>
      <c r="W3741">
        <v>7</v>
      </c>
      <c r="X3741" s="86">
        <v>45702</v>
      </c>
      <c r="Y3741">
        <v>6</v>
      </c>
      <c r="Z3741" s="86">
        <v>45657</v>
      </c>
      <c r="AA3741">
        <v>4</v>
      </c>
      <c r="AB3741">
        <v>4</v>
      </c>
      <c r="AC3741" t="s">
        <v>127</v>
      </c>
    </row>
    <row r="3742" spans="1:29" x14ac:dyDescent="0.2">
      <c r="A3742" t="s">
        <v>9016</v>
      </c>
      <c r="B3742" t="s">
        <v>9017</v>
      </c>
      <c r="C3742" t="s">
        <v>9016</v>
      </c>
      <c r="D3742" t="s">
        <v>84</v>
      </c>
      <c r="E3742" t="s">
        <v>89</v>
      </c>
      <c r="F3742" t="s">
        <v>642</v>
      </c>
      <c r="G3742" t="s">
        <v>90</v>
      </c>
      <c r="I3742" t="s">
        <v>91</v>
      </c>
      <c r="J3742" t="s">
        <v>5571</v>
      </c>
      <c r="L3742">
        <v>32.762</v>
      </c>
      <c r="M3742">
        <v>28.11847697</v>
      </c>
      <c r="N3742">
        <v>31.048999999999999</v>
      </c>
      <c r="O3742">
        <v>29.098934849999999</v>
      </c>
      <c r="P3742">
        <v>29.984999999999999</v>
      </c>
      <c r="Q3742" s="86">
        <v>45821</v>
      </c>
      <c r="S3742">
        <v>1</v>
      </c>
      <c r="T3742">
        <v>0.68</v>
      </c>
      <c r="V3742" t="s">
        <v>9018</v>
      </c>
      <c r="W3742">
        <v>7</v>
      </c>
      <c r="X3742" s="86">
        <v>45702</v>
      </c>
      <c r="Y3742">
        <v>6</v>
      </c>
      <c r="Z3742" s="86">
        <v>45657</v>
      </c>
      <c r="AA3742">
        <v>4</v>
      </c>
      <c r="AB3742">
        <v>4</v>
      </c>
      <c r="AC3742" t="s">
        <v>127</v>
      </c>
    </row>
    <row r="3743" spans="1:29" x14ac:dyDescent="0.2">
      <c r="A3743" t="s">
        <v>9019</v>
      </c>
      <c r="B3743" t="s">
        <v>9020</v>
      </c>
      <c r="C3743" t="s">
        <v>9019</v>
      </c>
      <c r="D3743" t="s">
        <v>84</v>
      </c>
      <c r="F3743" t="s">
        <v>642</v>
      </c>
      <c r="G3743" t="s">
        <v>90</v>
      </c>
      <c r="K3743" t="s">
        <v>1010</v>
      </c>
      <c r="L3743">
        <v>32.762999999999998</v>
      </c>
      <c r="M3743">
        <v>28.119961199999999</v>
      </c>
      <c r="N3743">
        <v>31.052</v>
      </c>
      <c r="O3743">
        <v>29.100792999999999</v>
      </c>
      <c r="P3743">
        <v>29.986999999999998</v>
      </c>
      <c r="Q3743" s="86">
        <v>45821</v>
      </c>
      <c r="S3743">
        <v>0.77</v>
      </c>
      <c r="V3743" t="s">
        <v>9021</v>
      </c>
      <c r="W3743">
        <v>7</v>
      </c>
      <c r="X3743" s="86">
        <v>45702</v>
      </c>
      <c r="Y3743">
        <v>6</v>
      </c>
      <c r="Z3743" s="86">
        <v>45657</v>
      </c>
      <c r="AB3743">
        <v>4</v>
      </c>
      <c r="AC3743" t="s">
        <v>127</v>
      </c>
    </row>
    <row r="3744" spans="1:29" x14ac:dyDescent="0.2">
      <c r="A3744" t="s">
        <v>9022</v>
      </c>
      <c r="B3744" t="s">
        <v>9023</v>
      </c>
      <c r="C3744" t="s">
        <v>9022</v>
      </c>
      <c r="D3744" t="s">
        <v>84</v>
      </c>
      <c r="E3744" t="s">
        <v>116</v>
      </c>
      <c r="F3744" t="s">
        <v>117</v>
      </c>
      <c r="G3744" t="s">
        <v>90</v>
      </c>
      <c r="I3744" t="s">
        <v>91</v>
      </c>
      <c r="J3744" t="s">
        <v>5571</v>
      </c>
      <c r="K3744" t="s">
        <v>688</v>
      </c>
      <c r="L3744">
        <v>17.494</v>
      </c>
      <c r="M3744">
        <v>13.52630282</v>
      </c>
      <c r="N3744">
        <v>17.783000000000001</v>
      </c>
      <c r="O3744">
        <v>11.25965412</v>
      </c>
      <c r="P3744">
        <v>11.151999999999999</v>
      </c>
      <c r="Q3744" s="86">
        <v>45821</v>
      </c>
      <c r="S3744">
        <v>0.25</v>
      </c>
      <c r="T3744">
        <v>0.25</v>
      </c>
      <c r="V3744" t="s">
        <v>9024</v>
      </c>
      <c r="W3744">
        <v>6</v>
      </c>
      <c r="X3744" s="86">
        <v>45684</v>
      </c>
      <c r="Y3744">
        <v>4</v>
      </c>
      <c r="Z3744" s="86">
        <v>45747</v>
      </c>
      <c r="AA3744">
        <v>3</v>
      </c>
      <c r="AB3744">
        <v>3</v>
      </c>
      <c r="AC3744" t="s">
        <v>156</v>
      </c>
    </row>
    <row r="3745" spans="1:29" x14ac:dyDescent="0.2">
      <c r="A3745" t="s">
        <v>9025</v>
      </c>
      <c r="B3745" t="s">
        <v>9026</v>
      </c>
      <c r="C3745" t="s">
        <v>9025</v>
      </c>
      <c r="D3745" t="s">
        <v>84</v>
      </c>
      <c r="E3745" t="s">
        <v>116</v>
      </c>
      <c r="G3745" t="s">
        <v>90</v>
      </c>
      <c r="I3745" t="s">
        <v>91</v>
      </c>
      <c r="J3745" t="s">
        <v>5571</v>
      </c>
      <c r="K3745" t="s">
        <v>688</v>
      </c>
      <c r="L3745">
        <v>17.431000000000001</v>
      </c>
      <c r="M3745">
        <v>17.442678570000002</v>
      </c>
      <c r="N3745">
        <v>17.545000000000002</v>
      </c>
      <c r="O3745">
        <v>14.12447369</v>
      </c>
      <c r="P3745">
        <v>12.255000000000001</v>
      </c>
      <c r="Q3745" s="86">
        <v>45821</v>
      </c>
      <c r="S3745">
        <v>0.2</v>
      </c>
      <c r="T3745">
        <v>0.2</v>
      </c>
      <c r="W3745">
        <v>6</v>
      </c>
      <c r="X3745" s="86">
        <v>45684</v>
      </c>
      <c r="Y3745">
        <v>5</v>
      </c>
      <c r="Z3745" s="86">
        <v>45747</v>
      </c>
      <c r="AA3745">
        <v>3</v>
      </c>
      <c r="AB3745">
        <v>3</v>
      </c>
      <c r="AC3745" t="s">
        <v>156</v>
      </c>
    </row>
    <row r="3746" spans="1:29" x14ac:dyDescent="0.2">
      <c r="A3746" t="s">
        <v>9027</v>
      </c>
      <c r="B3746" t="s">
        <v>9028</v>
      </c>
      <c r="C3746" t="s">
        <v>9027</v>
      </c>
      <c r="D3746" t="s">
        <v>84</v>
      </c>
      <c r="E3746" t="s">
        <v>89</v>
      </c>
      <c r="G3746" t="s">
        <v>90</v>
      </c>
      <c r="I3746" t="s">
        <v>91</v>
      </c>
      <c r="J3746" t="s">
        <v>5571</v>
      </c>
      <c r="L3746">
        <v>24.091000000000001</v>
      </c>
      <c r="M3746">
        <v>15.87807739</v>
      </c>
      <c r="N3746">
        <v>23.077999999999999</v>
      </c>
      <c r="O3746">
        <v>13.552621630000001</v>
      </c>
      <c r="P3746">
        <v>15.462</v>
      </c>
      <c r="Q3746" s="86">
        <v>45821</v>
      </c>
      <c r="S3746">
        <v>0.63</v>
      </c>
      <c r="T3746">
        <v>0.6</v>
      </c>
      <c r="W3746">
        <v>6</v>
      </c>
      <c r="X3746" s="86">
        <v>45705</v>
      </c>
      <c r="Y3746">
        <v>5</v>
      </c>
      <c r="Z3746" s="86">
        <v>45657</v>
      </c>
      <c r="AA3746">
        <v>5</v>
      </c>
      <c r="AB3746">
        <v>3</v>
      </c>
      <c r="AC3746" t="s">
        <v>156</v>
      </c>
    </row>
    <row r="3747" spans="1:29" x14ac:dyDescent="0.2">
      <c r="A3747" t="s">
        <v>16582</v>
      </c>
      <c r="B3747" t="s">
        <v>16583</v>
      </c>
      <c r="C3747" t="s">
        <v>16582</v>
      </c>
      <c r="D3747" t="s">
        <v>84</v>
      </c>
      <c r="E3747" t="s">
        <v>116</v>
      </c>
      <c r="G3747" t="s">
        <v>90</v>
      </c>
      <c r="H3747" t="s">
        <v>16581</v>
      </c>
      <c r="L3747">
        <v>24.141999999999999</v>
      </c>
      <c r="M3747">
        <v>21.108137549999999</v>
      </c>
      <c r="N3747">
        <v>23.103000000000002</v>
      </c>
      <c r="O3747">
        <v>15.776789750000001</v>
      </c>
      <c r="P3747">
        <v>14.382999999999999</v>
      </c>
      <c r="Q3747" s="86">
        <v>45821</v>
      </c>
      <c r="S3747">
        <v>0.33</v>
      </c>
      <c r="W3747">
        <v>6</v>
      </c>
      <c r="X3747" s="86">
        <v>45747</v>
      </c>
      <c r="Y3747">
        <v>5</v>
      </c>
      <c r="Z3747" s="86">
        <v>45747</v>
      </c>
      <c r="AB3747">
        <v>3</v>
      </c>
      <c r="AC3747" t="s">
        <v>156</v>
      </c>
    </row>
    <row r="3748" spans="1:29" x14ac:dyDescent="0.2">
      <c r="A3748" t="s">
        <v>16429</v>
      </c>
      <c r="B3748" t="s">
        <v>16430</v>
      </c>
      <c r="C3748" t="s">
        <v>16429</v>
      </c>
      <c r="D3748" t="s">
        <v>84</v>
      </c>
      <c r="E3748" t="s">
        <v>116</v>
      </c>
      <c r="G3748" t="s">
        <v>90</v>
      </c>
      <c r="H3748" t="s">
        <v>16039</v>
      </c>
      <c r="L3748">
        <v>24.265000000000001</v>
      </c>
      <c r="N3748">
        <v>23.07</v>
      </c>
      <c r="P3748">
        <v>14.441000000000001</v>
      </c>
      <c r="S3748">
        <v>0.35</v>
      </c>
      <c r="Y3748">
        <v>5</v>
      </c>
      <c r="Z3748" s="86">
        <v>45657</v>
      </c>
      <c r="AB3748">
        <v>3</v>
      </c>
      <c r="AC3748" t="s">
        <v>156</v>
      </c>
    </row>
    <row r="3749" spans="1:29" x14ac:dyDescent="0.2">
      <c r="A3749" t="s">
        <v>9029</v>
      </c>
      <c r="B3749" t="s">
        <v>9030</v>
      </c>
      <c r="C3749" t="s">
        <v>9029</v>
      </c>
      <c r="D3749" t="s">
        <v>84</v>
      </c>
      <c r="E3749" t="s">
        <v>116</v>
      </c>
      <c r="F3749" t="s">
        <v>117</v>
      </c>
      <c r="G3749" t="s">
        <v>90</v>
      </c>
      <c r="I3749" t="s">
        <v>91</v>
      </c>
      <c r="J3749" t="s">
        <v>5571</v>
      </c>
      <c r="K3749" t="s">
        <v>1716</v>
      </c>
      <c r="L3749">
        <v>25.852</v>
      </c>
      <c r="M3749">
        <v>21.065446380000001</v>
      </c>
      <c r="N3749">
        <v>25.55</v>
      </c>
      <c r="O3749">
        <v>15.758334619999999</v>
      </c>
      <c r="P3749">
        <v>15.641</v>
      </c>
      <c r="Q3749" s="86">
        <v>45821</v>
      </c>
      <c r="S3749">
        <v>0.35</v>
      </c>
      <c r="T3749">
        <v>0.35</v>
      </c>
      <c r="V3749" t="s">
        <v>9031</v>
      </c>
      <c r="W3749">
        <v>6</v>
      </c>
      <c r="X3749" s="86">
        <v>45698</v>
      </c>
      <c r="Y3749">
        <v>5</v>
      </c>
      <c r="Z3749" s="86">
        <v>45657</v>
      </c>
      <c r="AA3749">
        <v>4</v>
      </c>
      <c r="AB3749">
        <v>3</v>
      </c>
      <c r="AC3749" t="s">
        <v>156</v>
      </c>
    </row>
    <row r="3750" spans="1:29" x14ac:dyDescent="0.2">
      <c r="A3750" t="s">
        <v>9032</v>
      </c>
      <c r="B3750" t="s">
        <v>9033</v>
      </c>
      <c r="C3750" t="s">
        <v>9032</v>
      </c>
      <c r="D3750" t="s">
        <v>84</v>
      </c>
      <c r="E3750" t="s">
        <v>89</v>
      </c>
      <c r="G3750" t="s">
        <v>90</v>
      </c>
      <c r="H3750" t="s">
        <v>2245</v>
      </c>
      <c r="I3750" t="s">
        <v>118</v>
      </c>
      <c r="L3750">
        <v>18.963999999999999</v>
      </c>
      <c r="M3750">
        <v>19.145390089999999</v>
      </c>
      <c r="N3750">
        <v>18.341000000000001</v>
      </c>
      <c r="O3750">
        <v>18.377804189999999</v>
      </c>
      <c r="P3750">
        <v>18.594999999999999</v>
      </c>
      <c r="Q3750" s="86">
        <v>45821</v>
      </c>
      <c r="S3750">
        <v>0.66</v>
      </c>
      <c r="W3750">
        <v>6</v>
      </c>
      <c r="X3750" s="86">
        <v>45747</v>
      </c>
      <c r="Y3750">
        <v>5</v>
      </c>
      <c r="Z3750" s="86">
        <v>45747</v>
      </c>
      <c r="AB3750">
        <v>3</v>
      </c>
      <c r="AC3750" t="s">
        <v>156</v>
      </c>
    </row>
    <row r="3751" spans="1:29" x14ac:dyDescent="0.2">
      <c r="A3751" t="s">
        <v>9034</v>
      </c>
      <c r="B3751" t="s">
        <v>9035</v>
      </c>
      <c r="C3751" t="s">
        <v>9034</v>
      </c>
      <c r="D3751" t="s">
        <v>84</v>
      </c>
      <c r="E3751" t="s">
        <v>89</v>
      </c>
      <c r="G3751" t="s">
        <v>90</v>
      </c>
      <c r="H3751" t="s">
        <v>9036</v>
      </c>
      <c r="I3751" t="s">
        <v>91</v>
      </c>
      <c r="L3751">
        <v>18.936</v>
      </c>
      <c r="M3751">
        <v>16.724613730000002</v>
      </c>
      <c r="N3751">
        <v>18.350000000000001</v>
      </c>
      <c r="O3751">
        <v>17.676891579999999</v>
      </c>
      <c r="P3751">
        <v>18.651</v>
      </c>
      <c r="Q3751" s="86">
        <v>45821</v>
      </c>
      <c r="S3751">
        <v>0.66</v>
      </c>
      <c r="W3751">
        <v>6</v>
      </c>
      <c r="X3751" s="86">
        <v>45747</v>
      </c>
      <c r="Y3751">
        <v>5</v>
      </c>
      <c r="Z3751" s="86">
        <v>45747</v>
      </c>
      <c r="AB3751">
        <v>3</v>
      </c>
      <c r="AC3751" t="s">
        <v>156</v>
      </c>
    </row>
    <row r="3752" spans="1:29" x14ac:dyDescent="0.2">
      <c r="A3752" t="s">
        <v>9037</v>
      </c>
      <c r="B3752" t="s">
        <v>9038</v>
      </c>
      <c r="C3752" t="s">
        <v>9037</v>
      </c>
      <c r="D3752" t="s">
        <v>84</v>
      </c>
      <c r="E3752" t="s">
        <v>89</v>
      </c>
      <c r="G3752" t="s">
        <v>90</v>
      </c>
      <c r="I3752" t="s">
        <v>91</v>
      </c>
      <c r="J3752" t="s">
        <v>5571</v>
      </c>
      <c r="L3752">
        <v>22.140999999999998</v>
      </c>
      <c r="M3752">
        <v>19.95522257</v>
      </c>
      <c r="N3752">
        <v>22.059000000000001</v>
      </c>
      <c r="O3752">
        <v>17.05223239</v>
      </c>
      <c r="P3752">
        <v>15.221</v>
      </c>
      <c r="Q3752" s="86">
        <v>45821</v>
      </c>
      <c r="S3752">
        <v>0.95</v>
      </c>
      <c r="T3752">
        <v>0.85</v>
      </c>
      <c r="V3752" t="s">
        <v>9039</v>
      </c>
      <c r="W3752">
        <v>6</v>
      </c>
      <c r="X3752" s="86">
        <v>45700</v>
      </c>
      <c r="Y3752">
        <v>4</v>
      </c>
      <c r="Z3752" s="86">
        <v>45657</v>
      </c>
      <c r="AA3752">
        <v>4</v>
      </c>
      <c r="AB3752">
        <v>3</v>
      </c>
      <c r="AC3752" t="s">
        <v>156</v>
      </c>
    </row>
    <row r="3753" spans="1:29" x14ac:dyDescent="0.2">
      <c r="A3753" t="s">
        <v>9040</v>
      </c>
      <c r="B3753" t="s">
        <v>9041</v>
      </c>
      <c r="C3753" t="s">
        <v>9040</v>
      </c>
      <c r="D3753" t="s">
        <v>84</v>
      </c>
      <c r="E3753" t="s">
        <v>89</v>
      </c>
      <c r="G3753" t="s">
        <v>90</v>
      </c>
      <c r="H3753" t="s">
        <v>196</v>
      </c>
      <c r="I3753" t="s">
        <v>118</v>
      </c>
      <c r="L3753">
        <v>5.9189999999999996</v>
      </c>
      <c r="M3753">
        <v>6.0696348269999998</v>
      </c>
      <c r="N3753">
        <v>6.0910000000000002</v>
      </c>
      <c r="O3753">
        <v>4.4166145490000002</v>
      </c>
      <c r="P3753">
        <v>3.5129999999999999</v>
      </c>
      <c r="Q3753" s="86">
        <v>45821</v>
      </c>
      <c r="S3753">
        <v>1.69</v>
      </c>
      <c r="W3753">
        <v>4</v>
      </c>
      <c r="X3753" s="86">
        <v>44608</v>
      </c>
      <c r="Y3753">
        <v>3</v>
      </c>
      <c r="Z3753" s="86">
        <v>45320</v>
      </c>
      <c r="AB3753">
        <v>3</v>
      </c>
      <c r="AC3753" t="s">
        <v>156</v>
      </c>
    </row>
    <row r="3754" spans="1:29" x14ac:dyDescent="0.2">
      <c r="A3754" t="s">
        <v>9042</v>
      </c>
      <c r="B3754" t="s">
        <v>9043</v>
      </c>
      <c r="C3754" t="s">
        <v>9042</v>
      </c>
      <c r="D3754" t="s">
        <v>84</v>
      </c>
      <c r="E3754" t="s">
        <v>89</v>
      </c>
      <c r="G3754" t="s">
        <v>90</v>
      </c>
      <c r="I3754" t="s">
        <v>91</v>
      </c>
      <c r="L3754">
        <v>20.03</v>
      </c>
      <c r="M3754">
        <v>17.357566070000001</v>
      </c>
      <c r="N3754">
        <v>21.225000000000001</v>
      </c>
      <c r="O3754">
        <v>15.914621629999999</v>
      </c>
      <c r="P3754">
        <v>16.463000000000001</v>
      </c>
      <c r="Q3754" s="86">
        <v>45821</v>
      </c>
      <c r="S3754">
        <v>1.1299999999999999</v>
      </c>
      <c r="W3754">
        <v>6</v>
      </c>
      <c r="X3754" s="86">
        <v>45702</v>
      </c>
      <c r="Y3754">
        <v>4</v>
      </c>
      <c r="Z3754" s="86">
        <v>45657</v>
      </c>
      <c r="AB3754">
        <v>3</v>
      </c>
      <c r="AC3754" t="s">
        <v>156</v>
      </c>
    </row>
    <row r="3755" spans="1:29" x14ac:dyDescent="0.2">
      <c r="A3755" t="s">
        <v>9044</v>
      </c>
      <c r="B3755" t="s">
        <v>9045</v>
      </c>
      <c r="C3755" t="s">
        <v>9044</v>
      </c>
      <c r="D3755" t="s">
        <v>84</v>
      </c>
      <c r="E3755" t="s">
        <v>116</v>
      </c>
      <c r="F3755" t="s">
        <v>117</v>
      </c>
      <c r="G3755" t="s">
        <v>90</v>
      </c>
      <c r="I3755" t="s">
        <v>91</v>
      </c>
      <c r="J3755" t="s">
        <v>5571</v>
      </c>
      <c r="K3755" t="s">
        <v>172</v>
      </c>
      <c r="L3755">
        <v>23.186</v>
      </c>
      <c r="M3755">
        <v>23.433671319999998</v>
      </c>
      <c r="N3755">
        <v>24.068999999999999</v>
      </c>
      <c r="O3755">
        <v>20.256632339999999</v>
      </c>
      <c r="P3755">
        <v>17.716000000000001</v>
      </c>
      <c r="Q3755" s="86">
        <v>45821</v>
      </c>
      <c r="S3755">
        <v>0.55000000000000004</v>
      </c>
      <c r="T3755">
        <v>0.55000000000000004</v>
      </c>
      <c r="V3755" t="s">
        <v>9046</v>
      </c>
      <c r="W3755">
        <v>6</v>
      </c>
      <c r="X3755" s="86">
        <v>45338</v>
      </c>
      <c r="Y3755">
        <v>5</v>
      </c>
      <c r="Z3755" s="86">
        <v>45657</v>
      </c>
      <c r="AA3755">
        <v>4</v>
      </c>
      <c r="AB3755">
        <v>3</v>
      </c>
      <c r="AC3755" t="s">
        <v>156</v>
      </c>
    </row>
    <row r="3756" spans="1:29" x14ac:dyDescent="0.2">
      <c r="A3756" t="s">
        <v>17030</v>
      </c>
      <c r="B3756" t="s">
        <v>17031</v>
      </c>
      <c r="C3756" t="s">
        <v>17030</v>
      </c>
      <c r="D3756" t="s">
        <v>84</v>
      </c>
      <c r="E3756" t="s">
        <v>89</v>
      </c>
      <c r="G3756" t="s">
        <v>90</v>
      </c>
      <c r="H3756" t="s">
        <v>225</v>
      </c>
      <c r="I3756" t="s">
        <v>91</v>
      </c>
      <c r="L3756">
        <v>22.931000000000001</v>
      </c>
      <c r="M3756">
        <v>20.776768069999999</v>
      </c>
      <c r="N3756">
        <v>21.242999999999999</v>
      </c>
      <c r="O3756">
        <v>17.146238700000001</v>
      </c>
      <c r="P3756">
        <v>17.841999999999999</v>
      </c>
      <c r="Q3756" s="86">
        <v>45821</v>
      </c>
      <c r="S3756">
        <v>0.7</v>
      </c>
      <c r="W3756">
        <v>6</v>
      </c>
      <c r="X3756" s="86">
        <v>45786</v>
      </c>
      <c r="Y3756">
        <v>5</v>
      </c>
      <c r="Z3756" s="86">
        <v>45786</v>
      </c>
      <c r="AB3756">
        <v>3</v>
      </c>
      <c r="AC3756" t="s">
        <v>156</v>
      </c>
    </row>
    <row r="3757" spans="1:29" x14ac:dyDescent="0.2">
      <c r="A3757" t="s">
        <v>9047</v>
      </c>
      <c r="B3757" t="s">
        <v>9048</v>
      </c>
      <c r="C3757" t="s">
        <v>9047</v>
      </c>
      <c r="D3757" t="s">
        <v>84</v>
      </c>
      <c r="E3757" t="s">
        <v>116</v>
      </c>
      <c r="G3757" t="s">
        <v>90</v>
      </c>
      <c r="I3757" t="s">
        <v>118</v>
      </c>
      <c r="J3757" t="s">
        <v>5571</v>
      </c>
      <c r="L3757">
        <v>22.062999999999999</v>
      </c>
      <c r="M3757">
        <v>22.270989780000001</v>
      </c>
      <c r="N3757">
        <v>23.318999999999999</v>
      </c>
      <c r="O3757">
        <v>19.101269169999998</v>
      </c>
      <c r="P3757">
        <v>15.715</v>
      </c>
      <c r="Q3757" s="86">
        <v>45821</v>
      </c>
      <c r="S3757">
        <v>0.4</v>
      </c>
      <c r="T3757">
        <v>0.4</v>
      </c>
      <c r="V3757" t="s">
        <v>9049</v>
      </c>
      <c r="W3757">
        <v>7</v>
      </c>
      <c r="X3757" s="86">
        <v>45684</v>
      </c>
      <c r="Y3757">
        <v>5</v>
      </c>
      <c r="Z3757" s="86">
        <v>45747</v>
      </c>
      <c r="AA3757">
        <v>3</v>
      </c>
      <c r="AB3757">
        <v>3</v>
      </c>
      <c r="AC3757" t="s">
        <v>156</v>
      </c>
    </row>
    <row r="3758" spans="1:29" x14ac:dyDescent="0.2">
      <c r="A3758" t="s">
        <v>9050</v>
      </c>
      <c r="B3758" t="s">
        <v>9051</v>
      </c>
      <c r="C3758" t="s">
        <v>9050</v>
      </c>
      <c r="D3758" t="s">
        <v>84</v>
      </c>
      <c r="E3758" t="s">
        <v>116</v>
      </c>
      <c r="G3758" t="s">
        <v>90</v>
      </c>
      <c r="I3758" t="s">
        <v>118</v>
      </c>
      <c r="J3758" t="s">
        <v>5571</v>
      </c>
      <c r="L3758">
        <v>9.1300000000000008</v>
      </c>
      <c r="M3758">
        <v>8.9090345820000003</v>
      </c>
      <c r="N3758">
        <v>9.875</v>
      </c>
      <c r="O3758">
        <v>6.3962809729999996</v>
      </c>
      <c r="P3758">
        <v>4.8730000000000002</v>
      </c>
      <c r="Q3758" s="86">
        <v>45761</v>
      </c>
      <c r="S3758">
        <v>0.5</v>
      </c>
      <c r="T3758">
        <v>0.5</v>
      </c>
      <c r="V3758" t="s">
        <v>9052</v>
      </c>
      <c r="W3758">
        <v>5</v>
      </c>
      <c r="X3758" s="86">
        <v>45716</v>
      </c>
      <c r="Y3758">
        <v>3</v>
      </c>
      <c r="Z3758" s="86">
        <v>45747</v>
      </c>
      <c r="AA3758">
        <v>2</v>
      </c>
      <c r="AB3758">
        <v>3</v>
      </c>
      <c r="AC3758" t="s">
        <v>156</v>
      </c>
    </row>
    <row r="3759" spans="1:29" x14ac:dyDescent="0.2">
      <c r="A3759" t="s">
        <v>9053</v>
      </c>
      <c r="B3759" t="s">
        <v>9054</v>
      </c>
      <c r="C3759" t="s">
        <v>9053</v>
      </c>
      <c r="D3759" t="s">
        <v>84</v>
      </c>
      <c r="E3759" t="s">
        <v>116</v>
      </c>
      <c r="G3759" t="s">
        <v>90</v>
      </c>
      <c r="I3759" t="s">
        <v>341</v>
      </c>
      <c r="J3759" t="s">
        <v>5571</v>
      </c>
      <c r="L3759">
        <v>16.904</v>
      </c>
      <c r="M3759">
        <v>15.06111727</v>
      </c>
      <c r="N3759">
        <v>16.899000000000001</v>
      </c>
      <c r="O3759">
        <v>15.60483217</v>
      </c>
      <c r="P3759">
        <v>10.792999999999999</v>
      </c>
      <c r="Q3759" s="86">
        <v>45821</v>
      </c>
      <c r="S3759">
        <v>0.2</v>
      </c>
      <c r="T3759">
        <v>0.2</v>
      </c>
      <c r="V3759" t="s">
        <v>9055</v>
      </c>
      <c r="W3759">
        <v>6</v>
      </c>
      <c r="X3759" s="86">
        <v>45412</v>
      </c>
      <c r="Y3759">
        <v>4</v>
      </c>
      <c r="Z3759" s="86">
        <v>45747</v>
      </c>
      <c r="AA3759">
        <v>3</v>
      </c>
      <c r="AB3759">
        <v>3</v>
      </c>
      <c r="AC3759" t="s">
        <v>156</v>
      </c>
    </row>
    <row r="3760" spans="1:29" x14ac:dyDescent="0.2">
      <c r="A3760" t="s">
        <v>9056</v>
      </c>
      <c r="B3760" t="s">
        <v>9057</v>
      </c>
      <c r="C3760" t="s">
        <v>9056</v>
      </c>
      <c r="D3760" t="s">
        <v>84</v>
      </c>
      <c r="E3760" t="s">
        <v>89</v>
      </c>
      <c r="G3760" t="s">
        <v>90</v>
      </c>
      <c r="I3760" t="s">
        <v>341</v>
      </c>
      <c r="J3760" t="s">
        <v>5571</v>
      </c>
      <c r="K3760" t="s">
        <v>1022</v>
      </c>
      <c r="L3760">
        <v>26.946999999999999</v>
      </c>
      <c r="M3760">
        <v>26.06235182</v>
      </c>
      <c r="N3760">
        <v>23.704000000000001</v>
      </c>
      <c r="O3760">
        <v>22.600931339999999</v>
      </c>
      <c r="P3760">
        <v>22.475000000000001</v>
      </c>
      <c r="Q3760" s="86">
        <v>45821</v>
      </c>
      <c r="S3760">
        <v>0.68</v>
      </c>
      <c r="T3760">
        <v>0.62</v>
      </c>
      <c r="W3760">
        <v>7</v>
      </c>
      <c r="X3760" s="86">
        <v>45692</v>
      </c>
      <c r="Y3760">
        <v>5</v>
      </c>
      <c r="Z3760" s="86">
        <v>45382</v>
      </c>
      <c r="AA3760">
        <v>4</v>
      </c>
      <c r="AB3760">
        <v>3</v>
      </c>
      <c r="AC3760" t="s">
        <v>156</v>
      </c>
    </row>
    <row r="3761" spans="1:29" x14ac:dyDescent="0.2">
      <c r="A3761" t="s">
        <v>16431</v>
      </c>
      <c r="B3761" t="s">
        <v>16432</v>
      </c>
      <c r="C3761" t="s">
        <v>16431</v>
      </c>
      <c r="D3761" t="s">
        <v>84</v>
      </c>
      <c r="E3761" t="s">
        <v>89</v>
      </c>
      <c r="G3761" t="s">
        <v>90</v>
      </c>
      <c r="H3761" t="s">
        <v>16039</v>
      </c>
      <c r="I3761" t="s">
        <v>341</v>
      </c>
      <c r="L3761">
        <v>13.664</v>
      </c>
      <c r="M3761">
        <v>12.83591642</v>
      </c>
      <c r="N3761">
        <v>13.667999999999999</v>
      </c>
      <c r="O3761">
        <v>10.371942629999999</v>
      </c>
      <c r="P3761">
        <v>10.815</v>
      </c>
      <c r="Q3761" s="86">
        <v>45821</v>
      </c>
      <c r="S3761">
        <v>0.1</v>
      </c>
      <c r="W3761">
        <v>6</v>
      </c>
      <c r="X3761" s="86">
        <v>45772</v>
      </c>
      <c r="Y3761">
        <v>4</v>
      </c>
      <c r="Z3761" s="86">
        <v>45772</v>
      </c>
      <c r="AB3761">
        <v>3</v>
      </c>
      <c r="AC3761" t="s">
        <v>156</v>
      </c>
    </row>
    <row r="3762" spans="1:29" x14ac:dyDescent="0.2">
      <c r="A3762" t="s">
        <v>9058</v>
      </c>
      <c r="B3762" t="s">
        <v>9059</v>
      </c>
      <c r="C3762" t="s">
        <v>9058</v>
      </c>
      <c r="D3762" t="s">
        <v>84</v>
      </c>
      <c r="E3762" t="s">
        <v>89</v>
      </c>
      <c r="G3762" t="s">
        <v>90</v>
      </c>
      <c r="I3762" t="s">
        <v>91</v>
      </c>
      <c r="J3762" t="s">
        <v>5571</v>
      </c>
      <c r="K3762" t="s">
        <v>1160</v>
      </c>
      <c r="L3762">
        <v>18.742000000000001</v>
      </c>
      <c r="M3762">
        <v>12.19108823</v>
      </c>
      <c r="N3762">
        <v>19.010999999999999</v>
      </c>
      <c r="O3762">
        <v>9.9379419089999992</v>
      </c>
      <c r="P3762">
        <v>13.32</v>
      </c>
      <c r="Q3762" s="86">
        <v>45821</v>
      </c>
      <c r="R3762">
        <v>5</v>
      </c>
      <c r="S3762">
        <v>0.2</v>
      </c>
      <c r="T3762">
        <v>0.15</v>
      </c>
      <c r="W3762">
        <v>6</v>
      </c>
      <c r="X3762" s="86">
        <v>45772</v>
      </c>
      <c r="Y3762">
        <v>4</v>
      </c>
      <c r="Z3762" s="86">
        <v>45772</v>
      </c>
      <c r="AA3762">
        <v>3</v>
      </c>
      <c r="AB3762">
        <v>3</v>
      </c>
      <c r="AC3762" t="s">
        <v>156</v>
      </c>
    </row>
    <row r="3763" spans="1:29" x14ac:dyDescent="0.2">
      <c r="A3763" t="s">
        <v>9060</v>
      </c>
      <c r="B3763" t="s">
        <v>9061</v>
      </c>
      <c r="C3763" t="s">
        <v>9060</v>
      </c>
      <c r="D3763" t="s">
        <v>84</v>
      </c>
      <c r="F3763" t="s">
        <v>642</v>
      </c>
      <c r="G3763" t="s">
        <v>90</v>
      </c>
      <c r="K3763" t="s">
        <v>1160</v>
      </c>
      <c r="L3763">
        <v>16.196999999999999</v>
      </c>
      <c r="M3763">
        <v>16.422536569999998</v>
      </c>
      <c r="N3763">
        <v>16.638000000000002</v>
      </c>
      <c r="O3763">
        <v>13.54440775</v>
      </c>
      <c r="P3763">
        <v>12.007999999999999</v>
      </c>
      <c r="Q3763" s="86">
        <v>45821</v>
      </c>
      <c r="S3763">
        <v>0.06</v>
      </c>
      <c r="W3763">
        <v>6</v>
      </c>
      <c r="X3763" s="86">
        <v>45772</v>
      </c>
      <c r="Y3763">
        <v>5</v>
      </c>
      <c r="Z3763" s="86">
        <v>45772</v>
      </c>
      <c r="AB3763">
        <v>3</v>
      </c>
      <c r="AC3763" t="s">
        <v>156</v>
      </c>
    </row>
    <row r="3764" spans="1:29" x14ac:dyDescent="0.2">
      <c r="A3764" t="s">
        <v>16433</v>
      </c>
      <c r="B3764" t="s">
        <v>16434</v>
      </c>
      <c r="C3764" t="s">
        <v>16433</v>
      </c>
      <c r="D3764" t="s">
        <v>84</v>
      </c>
      <c r="E3764" t="s">
        <v>89</v>
      </c>
      <c r="G3764" t="s">
        <v>90</v>
      </c>
      <c r="H3764" t="s">
        <v>16039</v>
      </c>
      <c r="I3764" t="s">
        <v>341</v>
      </c>
      <c r="L3764">
        <v>16.196999999999999</v>
      </c>
      <c r="M3764">
        <v>15.63711522</v>
      </c>
      <c r="N3764">
        <v>16.638000000000002</v>
      </c>
      <c r="O3764">
        <v>14.02458459</v>
      </c>
      <c r="P3764">
        <v>12.009</v>
      </c>
      <c r="Q3764" s="86">
        <v>45821</v>
      </c>
      <c r="S3764">
        <v>0.06</v>
      </c>
      <c r="W3764">
        <v>6</v>
      </c>
      <c r="X3764" s="86">
        <v>45772</v>
      </c>
      <c r="Y3764">
        <v>5</v>
      </c>
      <c r="Z3764" s="86">
        <v>45772</v>
      </c>
      <c r="AB3764">
        <v>3</v>
      </c>
      <c r="AC3764" t="s">
        <v>156</v>
      </c>
    </row>
    <row r="3765" spans="1:29" x14ac:dyDescent="0.2">
      <c r="A3765" t="s">
        <v>9062</v>
      </c>
      <c r="B3765" t="s">
        <v>9063</v>
      </c>
      <c r="C3765" t="s">
        <v>9062</v>
      </c>
      <c r="D3765" t="s">
        <v>84</v>
      </c>
      <c r="E3765" t="s">
        <v>89</v>
      </c>
      <c r="G3765" t="s">
        <v>90</v>
      </c>
      <c r="H3765" t="s">
        <v>196</v>
      </c>
      <c r="I3765" t="s">
        <v>91</v>
      </c>
      <c r="L3765">
        <v>16.913</v>
      </c>
      <c r="M3765">
        <v>12.2728698</v>
      </c>
      <c r="N3765">
        <v>16.5</v>
      </c>
      <c r="O3765">
        <v>12.22118882</v>
      </c>
      <c r="P3765">
        <v>9.5280000000000005</v>
      </c>
      <c r="Q3765" s="86">
        <v>45821</v>
      </c>
      <c r="S3765">
        <v>0.2</v>
      </c>
      <c r="W3765">
        <v>6</v>
      </c>
      <c r="X3765" s="86">
        <v>45772</v>
      </c>
      <c r="Y3765">
        <v>4</v>
      </c>
      <c r="Z3765" s="86">
        <v>45772</v>
      </c>
      <c r="AB3765">
        <v>3</v>
      </c>
      <c r="AC3765" t="s">
        <v>156</v>
      </c>
    </row>
    <row r="3766" spans="1:29" x14ac:dyDescent="0.2">
      <c r="A3766" t="s">
        <v>9064</v>
      </c>
      <c r="B3766" t="s">
        <v>9065</v>
      </c>
      <c r="C3766" t="s">
        <v>9064</v>
      </c>
      <c r="D3766" t="s">
        <v>84</v>
      </c>
      <c r="E3766" t="s">
        <v>89</v>
      </c>
      <c r="G3766" t="s">
        <v>90</v>
      </c>
      <c r="I3766" t="s">
        <v>91</v>
      </c>
      <c r="L3766">
        <v>20.626000000000001</v>
      </c>
      <c r="M3766">
        <v>14.55163982</v>
      </c>
      <c r="N3766">
        <v>20.809000000000001</v>
      </c>
      <c r="O3766">
        <v>11.917174230000001</v>
      </c>
      <c r="P3766">
        <v>12.15</v>
      </c>
      <c r="Q3766" s="86">
        <v>45821</v>
      </c>
      <c r="S3766">
        <v>0.17</v>
      </c>
      <c r="W3766">
        <v>6</v>
      </c>
      <c r="X3766" s="86">
        <v>45772</v>
      </c>
      <c r="Y3766">
        <v>4</v>
      </c>
      <c r="Z3766" s="86">
        <v>45772</v>
      </c>
      <c r="AB3766">
        <v>3</v>
      </c>
      <c r="AC3766" t="s">
        <v>156</v>
      </c>
    </row>
    <row r="3767" spans="1:29" x14ac:dyDescent="0.2">
      <c r="A3767" t="s">
        <v>9066</v>
      </c>
      <c r="B3767" t="s">
        <v>9067</v>
      </c>
      <c r="C3767" t="s">
        <v>9066</v>
      </c>
      <c r="D3767" t="s">
        <v>84</v>
      </c>
      <c r="E3767" t="s">
        <v>89</v>
      </c>
      <c r="G3767" t="s">
        <v>90</v>
      </c>
      <c r="I3767" t="s">
        <v>91</v>
      </c>
      <c r="L3767">
        <v>4.774</v>
      </c>
      <c r="M3767">
        <v>5.1344931520000001</v>
      </c>
      <c r="N3767">
        <v>5.7690000000000001</v>
      </c>
      <c r="O3767">
        <v>4.129592734</v>
      </c>
      <c r="P3767">
        <v>3.3359999999999999</v>
      </c>
      <c r="Q3767" s="86">
        <v>45821</v>
      </c>
      <c r="S3767">
        <v>1.4</v>
      </c>
      <c r="W3767">
        <v>3</v>
      </c>
      <c r="X3767" s="86">
        <v>45706</v>
      </c>
      <c r="Y3767">
        <v>2</v>
      </c>
      <c r="Z3767" s="86">
        <v>45657</v>
      </c>
      <c r="AB3767">
        <v>2</v>
      </c>
      <c r="AC3767" t="s">
        <v>153</v>
      </c>
    </row>
    <row r="3768" spans="1:29" x14ac:dyDescent="0.2">
      <c r="A3768" t="s">
        <v>9068</v>
      </c>
      <c r="B3768" t="s">
        <v>9069</v>
      </c>
      <c r="C3768" t="s">
        <v>9068</v>
      </c>
      <c r="D3768" t="s">
        <v>84</v>
      </c>
      <c r="E3768" t="s">
        <v>89</v>
      </c>
      <c r="G3768" t="s">
        <v>90</v>
      </c>
      <c r="I3768" t="s">
        <v>91</v>
      </c>
      <c r="J3768" t="s">
        <v>5571</v>
      </c>
      <c r="L3768">
        <v>5.4779999999999998</v>
      </c>
      <c r="M3768">
        <v>5.6708263820000004</v>
      </c>
      <c r="N3768">
        <v>6.2770000000000001</v>
      </c>
      <c r="O3768">
        <v>4.8312268200000004</v>
      </c>
      <c r="P3768">
        <v>4.0019999999999998</v>
      </c>
      <c r="Q3768" s="86">
        <v>45821</v>
      </c>
      <c r="S3768">
        <v>1</v>
      </c>
      <c r="V3768" t="s">
        <v>9070</v>
      </c>
      <c r="W3768">
        <v>4</v>
      </c>
      <c r="X3768" s="86">
        <v>45706</v>
      </c>
      <c r="Y3768">
        <v>3</v>
      </c>
      <c r="Z3768" s="86">
        <v>45657</v>
      </c>
      <c r="AA3768">
        <v>2</v>
      </c>
      <c r="AB3768">
        <v>3</v>
      </c>
      <c r="AC3768" t="s">
        <v>156</v>
      </c>
    </row>
    <row r="3769" spans="1:29" x14ac:dyDescent="0.2">
      <c r="A3769" t="s">
        <v>9071</v>
      </c>
      <c r="B3769" t="s">
        <v>9072</v>
      </c>
      <c r="C3769" t="s">
        <v>9071</v>
      </c>
      <c r="D3769" t="s">
        <v>84</v>
      </c>
      <c r="E3769" t="s">
        <v>89</v>
      </c>
      <c r="G3769" t="s">
        <v>90</v>
      </c>
      <c r="I3769" t="s">
        <v>91</v>
      </c>
      <c r="J3769" t="s">
        <v>5571</v>
      </c>
      <c r="L3769">
        <v>5.4749999999999996</v>
      </c>
      <c r="M3769">
        <v>5.6672208929999996</v>
      </c>
      <c r="N3769">
        <v>6.2729999999999997</v>
      </c>
      <c r="O3769">
        <v>4.8284119280000004</v>
      </c>
      <c r="P3769">
        <v>3.9950000000000001</v>
      </c>
      <c r="Q3769" s="86">
        <v>45821</v>
      </c>
      <c r="S3769">
        <v>1.95</v>
      </c>
      <c r="V3769" t="s">
        <v>9073</v>
      </c>
      <c r="W3769">
        <v>4</v>
      </c>
      <c r="X3769" s="86">
        <v>45706</v>
      </c>
      <c r="Y3769">
        <v>3</v>
      </c>
      <c r="Z3769" s="86">
        <v>45657</v>
      </c>
      <c r="AA3769">
        <v>2</v>
      </c>
      <c r="AB3769">
        <v>3</v>
      </c>
      <c r="AC3769" t="s">
        <v>156</v>
      </c>
    </row>
    <row r="3770" spans="1:29" x14ac:dyDescent="0.2">
      <c r="A3770" t="s">
        <v>9074</v>
      </c>
      <c r="B3770" t="s">
        <v>9075</v>
      </c>
      <c r="C3770" t="s">
        <v>9074</v>
      </c>
      <c r="D3770" t="s">
        <v>84</v>
      </c>
      <c r="E3770" t="s">
        <v>89</v>
      </c>
      <c r="F3770" t="s">
        <v>642</v>
      </c>
      <c r="G3770" t="s">
        <v>90</v>
      </c>
      <c r="I3770" t="s">
        <v>91</v>
      </c>
      <c r="J3770" t="s">
        <v>5571</v>
      </c>
      <c r="K3770" t="s">
        <v>1384</v>
      </c>
      <c r="L3770">
        <v>6.2880000000000003</v>
      </c>
      <c r="M3770">
        <v>6.1836451529999996</v>
      </c>
      <c r="N3770">
        <v>6.8479999999999999</v>
      </c>
      <c r="O3770">
        <v>5.7712554469999997</v>
      </c>
      <c r="P3770">
        <v>5.2409999999999997</v>
      </c>
      <c r="Q3770" s="86">
        <v>45821</v>
      </c>
      <c r="S3770">
        <v>1.05</v>
      </c>
      <c r="V3770" t="s">
        <v>9076</v>
      </c>
      <c r="W3770">
        <v>4</v>
      </c>
      <c r="X3770" s="86">
        <v>45706</v>
      </c>
      <c r="Y3770">
        <v>3</v>
      </c>
      <c r="Z3770" s="86">
        <v>45657</v>
      </c>
      <c r="AA3770">
        <v>2</v>
      </c>
      <c r="AB3770">
        <v>3</v>
      </c>
      <c r="AC3770" t="s">
        <v>156</v>
      </c>
    </row>
    <row r="3771" spans="1:29" x14ac:dyDescent="0.2">
      <c r="A3771" t="s">
        <v>9077</v>
      </c>
      <c r="B3771" t="s">
        <v>9078</v>
      </c>
      <c r="C3771" t="s">
        <v>9077</v>
      </c>
      <c r="D3771" t="s">
        <v>84</v>
      </c>
      <c r="E3771" t="s">
        <v>89</v>
      </c>
      <c r="F3771" t="s">
        <v>642</v>
      </c>
      <c r="G3771" t="s">
        <v>90</v>
      </c>
      <c r="I3771" t="s">
        <v>91</v>
      </c>
      <c r="J3771" t="s">
        <v>5571</v>
      </c>
      <c r="K3771" t="s">
        <v>1384</v>
      </c>
      <c r="L3771">
        <v>6.2830000000000004</v>
      </c>
      <c r="M3771">
        <v>6.1815274279999999</v>
      </c>
      <c r="N3771">
        <v>6.8490000000000002</v>
      </c>
      <c r="O3771">
        <v>5.7779873349999997</v>
      </c>
      <c r="P3771">
        <v>5.2409999999999997</v>
      </c>
      <c r="Q3771" s="86">
        <v>45821</v>
      </c>
      <c r="S3771">
        <v>1.95</v>
      </c>
      <c r="V3771" t="s">
        <v>9079</v>
      </c>
      <c r="W3771">
        <v>4</v>
      </c>
      <c r="X3771" s="86">
        <v>45706</v>
      </c>
      <c r="Y3771">
        <v>3</v>
      </c>
      <c r="Z3771" s="86">
        <v>45657</v>
      </c>
      <c r="AA3771">
        <v>2</v>
      </c>
      <c r="AB3771">
        <v>3</v>
      </c>
      <c r="AC3771" t="s">
        <v>156</v>
      </c>
    </row>
    <row r="3772" spans="1:29" x14ac:dyDescent="0.2">
      <c r="A3772" t="s">
        <v>9080</v>
      </c>
      <c r="B3772" t="s">
        <v>9081</v>
      </c>
      <c r="C3772" t="s">
        <v>9080</v>
      </c>
      <c r="D3772" t="s">
        <v>84</v>
      </c>
      <c r="E3772" t="s">
        <v>89</v>
      </c>
      <c r="F3772" t="s">
        <v>642</v>
      </c>
      <c r="G3772" t="s">
        <v>90</v>
      </c>
      <c r="I3772" t="s">
        <v>91</v>
      </c>
      <c r="J3772" t="s">
        <v>5571</v>
      </c>
      <c r="K3772" t="s">
        <v>1384</v>
      </c>
      <c r="L3772">
        <v>6.2869999999999999</v>
      </c>
      <c r="M3772">
        <v>6.1854167709999999</v>
      </c>
      <c r="N3772">
        <v>6.851</v>
      </c>
      <c r="O3772">
        <v>5.7728457339999997</v>
      </c>
      <c r="P3772">
        <v>5.2370000000000001</v>
      </c>
      <c r="Q3772" s="86">
        <v>45821</v>
      </c>
      <c r="S3772">
        <v>1.77</v>
      </c>
      <c r="V3772" t="s">
        <v>9082</v>
      </c>
      <c r="W3772">
        <v>4</v>
      </c>
      <c r="X3772" s="86">
        <v>45706</v>
      </c>
      <c r="Y3772">
        <v>3</v>
      </c>
      <c r="Z3772" s="86">
        <v>45657</v>
      </c>
      <c r="AA3772">
        <v>2</v>
      </c>
      <c r="AB3772">
        <v>3</v>
      </c>
      <c r="AC3772" t="s">
        <v>156</v>
      </c>
    </row>
    <row r="3773" spans="1:29" x14ac:dyDescent="0.2">
      <c r="A3773" t="s">
        <v>9083</v>
      </c>
      <c r="B3773" t="s">
        <v>9084</v>
      </c>
      <c r="C3773" t="s">
        <v>9083</v>
      </c>
      <c r="D3773" t="s">
        <v>84</v>
      </c>
      <c r="E3773" t="s">
        <v>89</v>
      </c>
      <c r="F3773" t="s">
        <v>642</v>
      </c>
      <c r="G3773" t="s">
        <v>90</v>
      </c>
      <c r="I3773" t="s">
        <v>91</v>
      </c>
      <c r="J3773" t="s">
        <v>5571</v>
      </c>
      <c r="K3773" t="s">
        <v>1384</v>
      </c>
      <c r="L3773">
        <v>6.2880000000000003</v>
      </c>
      <c r="M3773">
        <v>6.1896573229999996</v>
      </c>
      <c r="N3773">
        <v>6.8559999999999999</v>
      </c>
      <c r="O3773">
        <v>5.775176901</v>
      </c>
      <c r="P3773">
        <v>5.2359999999999998</v>
      </c>
      <c r="Q3773" s="86">
        <v>45821</v>
      </c>
      <c r="S3773">
        <v>2.4500000000000002</v>
      </c>
      <c r="V3773" t="s">
        <v>9085</v>
      </c>
      <c r="W3773">
        <v>4</v>
      </c>
      <c r="X3773" s="86">
        <v>45706</v>
      </c>
      <c r="Y3773">
        <v>3</v>
      </c>
      <c r="Z3773" s="86">
        <v>45657</v>
      </c>
      <c r="AA3773">
        <v>2</v>
      </c>
      <c r="AB3773">
        <v>3</v>
      </c>
      <c r="AC3773" t="s">
        <v>156</v>
      </c>
    </row>
    <row r="3774" spans="1:29" x14ac:dyDescent="0.2">
      <c r="A3774" t="s">
        <v>9086</v>
      </c>
      <c r="B3774" t="s">
        <v>9087</v>
      </c>
      <c r="C3774" t="s">
        <v>9086</v>
      </c>
      <c r="D3774" t="s">
        <v>84</v>
      </c>
      <c r="E3774" t="s">
        <v>89</v>
      </c>
      <c r="F3774" t="s">
        <v>642</v>
      </c>
      <c r="G3774" t="s">
        <v>90</v>
      </c>
      <c r="I3774" t="s">
        <v>91</v>
      </c>
      <c r="J3774" t="s">
        <v>5571</v>
      </c>
      <c r="K3774" t="s">
        <v>1384</v>
      </c>
      <c r="L3774">
        <v>7.56</v>
      </c>
      <c r="M3774">
        <v>7.0911419269999998</v>
      </c>
      <c r="N3774">
        <v>7.7859999999999996</v>
      </c>
      <c r="O3774">
        <v>6.9655485429999997</v>
      </c>
      <c r="P3774">
        <v>6.8719999999999999</v>
      </c>
      <c r="Q3774" s="86">
        <v>45821</v>
      </c>
      <c r="S3774">
        <v>1.07</v>
      </c>
      <c r="V3774" t="s">
        <v>9088</v>
      </c>
      <c r="W3774">
        <v>5</v>
      </c>
      <c r="X3774" s="86">
        <v>45706</v>
      </c>
      <c r="Y3774">
        <v>3</v>
      </c>
      <c r="Z3774" s="86">
        <v>45657</v>
      </c>
      <c r="AA3774">
        <v>2</v>
      </c>
      <c r="AB3774">
        <v>3</v>
      </c>
      <c r="AC3774" t="s">
        <v>156</v>
      </c>
    </row>
    <row r="3775" spans="1:29" x14ac:dyDescent="0.2">
      <c r="A3775" t="s">
        <v>9089</v>
      </c>
      <c r="B3775" t="s">
        <v>9090</v>
      </c>
      <c r="C3775" t="s">
        <v>9089</v>
      </c>
      <c r="D3775" t="s">
        <v>84</v>
      </c>
      <c r="E3775" t="s">
        <v>89</v>
      </c>
      <c r="F3775" t="s">
        <v>642</v>
      </c>
      <c r="G3775" t="s">
        <v>90</v>
      </c>
      <c r="I3775" t="s">
        <v>91</v>
      </c>
      <c r="J3775" t="s">
        <v>5571</v>
      </c>
      <c r="K3775" t="s">
        <v>1384</v>
      </c>
      <c r="L3775">
        <v>7.5529999999999999</v>
      </c>
      <c r="M3775">
        <v>7.0839330580000004</v>
      </c>
      <c r="N3775">
        <v>7.7789999999999999</v>
      </c>
      <c r="O3775">
        <v>6.9641220119999998</v>
      </c>
      <c r="P3775">
        <v>6.8650000000000002</v>
      </c>
      <c r="Q3775" s="86">
        <v>45821</v>
      </c>
      <c r="S3775">
        <v>1.95</v>
      </c>
      <c r="V3775" t="s">
        <v>9091</v>
      </c>
      <c r="W3775">
        <v>5</v>
      </c>
      <c r="X3775" s="86">
        <v>45706</v>
      </c>
      <c r="Y3775">
        <v>3</v>
      </c>
      <c r="Z3775" s="86">
        <v>45657</v>
      </c>
      <c r="AA3775">
        <v>2</v>
      </c>
      <c r="AB3775">
        <v>3</v>
      </c>
      <c r="AC3775" t="s">
        <v>156</v>
      </c>
    </row>
    <row r="3776" spans="1:29" x14ac:dyDescent="0.2">
      <c r="A3776" t="s">
        <v>9092</v>
      </c>
      <c r="B3776" t="s">
        <v>9093</v>
      </c>
      <c r="C3776" t="s">
        <v>9092</v>
      </c>
      <c r="D3776" t="s">
        <v>84</v>
      </c>
      <c r="E3776" t="s">
        <v>89</v>
      </c>
      <c r="F3776" t="s">
        <v>642</v>
      </c>
      <c r="G3776" t="s">
        <v>90</v>
      </c>
      <c r="I3776" t="s">
        <v>91</v>
      </c>
      <c r="J3776" t="s">
        <v>5571</v>
      </c>
      <c r="K3776" t="s">
        <v>1384</v>
      </c>
      <c r="L3776">
        <v>7.5570000000000004</v>
      </c>
      <c r="M3776">
        <v>7.0899325170000003</v>
      </c>
      <c r="N3776">
        <v>7.7850000000000001</v>
      </c>
      <c r="O3776">
        <v>6.9697268609999998</v>
      </c>
      <c r="P3776">
        <v>6.8659999999999997</v>
      </c>
      <c r="Q3776" s="86">
        <v>45821</v>
      </c>
      <c r="S3776">
        <v>1.82</v>
      </c>
      <c r="V3776" t="s">
        <v>9094</v>
      </c>
      <c r="W3776">
        <v>5</v>
      </c>
      <c r="X3776" s="86">
        <v>45706</v>
      </c>
      <c r="Y3776">
        <v>3</v>
      </c>
      <c r="Z3776" s="86">
        <v>45657</v>
      </c>
      <c r="AA3776">
        <v>3</v>
      </c>
      <c r="AB3776">
        <v>3</v>
      </c>
      <c r="AC3776" t="s">
        <v>156</v>
      </c>
    </row>
    <row r="3777" spans="1:29" x14ac:dyDescent="0.2">
      <c r="A3777" t="s">
        <v>9095</v>
      </c>
      <c r="B3777" t="s">
        <v>9096</v>
      </c>
      <c r="C3777" t="s">
        <v>9095</v>
      </c>
      <c r="D3777" t="s">
        <v>84</v>
      </c>
      <c r="E3777" t="s">
        <v>89</v>
      </c>
      <c r="G3777" t="s">
        <v>90</v>
      </c>
      <c r="I3777" t="s">
        <v>91</v>
      </c>
      <c r="J3777" t="s">
        <v>5571</v>
      </c>
      <c r="L3777">
        <v>7.5490000000000004</v>
      </c>
      <c r="M3777">
        <v>7.0867128990000001</v>
      </c>
      <c r="N3777">
        <v>7.782</v>
      </c>
      <c r="O3777">
        <v>6.9665807710000003</v>
      </c>
      <c r="P3777">
        <v>6.8650000000000002</v>
      </c>
      <c r="Q3777" s="86">
        <v>45821</v>
      </c>
      <c r="S3777">
        <v>2.4500000000000002</v>
      </c>
      <c r="V3777" t="s">
        <v>9097</v>
      </c>
      <c r="W3777">
        <v>5</v>
      </c>
      <c r="X3777" s="86">
        <v>45706</v>
      </c>
      <c r="Y3777">
        <v>3</v>
      </c>
      <c r="Z3777" s="86">
        <v>45657</v>
      </c>
      <c r="AA3777">
        <v>2</v>
      </c>
      <c r="AB3777">
        <v>3</v>
      </c>
      <c r="AC3777" t="s">
        <v>156</v>
      </c>
    </row>
    <row r="3778" spans="1:29" x14ac:dyDescent="0.2">
      <c r="A3778" t="s">
        <v>16435</v>
      </c>
      <c r="B3778" t="s">
        <v>16436</v>
      </c>
      <c r="C3778" t="s">
        <v>16435</v>
      </c>
      <c r="D3778" t="s">
        <v>84</v>
      </c>
      <c r="E3778" t="s">
        <v>89</v>
      </c>
      <c r="G3778" t="s">
        <v>90</v>
      </c>
      <c r="H3778" t="s">
        <v>16039</v>
      </c>
      <c r="I3778" t="s">
        <v>118</v>
      </c>
      <c r="L3778">
        <v>7.5670000000000002</v>
      </c>
      <c r="M3778">
        <v>7.0847942240000004</v>
      </c>
      <c r="N3778">
        <v>7.7690000000000001</v>
      </c>
      <c r="O3778">
        <v>6.9415935989999999</v>
      </c>
      <c r="P3778">
        <v>6.7830000000000004</v>
      </c>
      <c r="Q3778" s="86">
        <v>45821</v>
      </c>
      <c r="S3778">
        <v>1.9</v>
      </c>
      <c r="W3778">
        <v>5</v>
      </c>
      <c r="X3778" s="86">
        <v>45706</v>
      </c>
      <c r="Y3778">
        <v>3</v>
      </c>
      <c r="Z3778" s="86">
        <v>45657</v>
      </c>
      <c r="AB3778">
        <v>3</v>
      </c>
      <c r="AC3778" t="s">
        <v>156</v>
      </c>
    </row>
    <row r="3779" spans="1:29" x14ac:dyDescent="0.2">
      <c r="A3779" t="s">
        <v>9098</v>
      </c>
      <c r="B3779" t="s">
        <v>9099</v>
      </c>
      <c r="C3779" t="s">
        <v>9098</v>
      </c>
      <c r="D3779" t="s">
        <v>84</v>
      </c>
      <c r="E3779" t="s">
        <v>89</v>
      </c>
      <c r="F3779" t="s">
        <v>642</v>
      </c>
      <c r="G3779" t="s">
        <v>90</v>
      </c>
      <c r="I3779" t="s">
        <v>91</v>
      </c>
      <c r="J3779" t="s">
        <v>5571</v>
      </c>
      <c r="K3779" t="s">
        <v>7764</v>
      </c>
      <c r="L3779">
        <v>7.3380000000000001</v>
      </c>
      <c r="M3779">
        <v>7.2716510129999996</v>
      </c>
      <c r="N3779">
        <v>7.226</v>
      </c>
      <c r="O3779">
        <v>7.1442741659999998</v>
      </c>
      <c r="P3779">
        <v>8.0429999999999993</v>
      </c>
      <c r="Q3779" s="86">
        <v>45821</v>
      </c>
      <c r="R3779">
        <v>5</v>
      </c>
      <c r="V3779" t="s">
        <v>9100</v>
      </c>
      <c r="Y3779">
        <v>3</v>
      </c>
      <c r="Z3779" s="86">
        <v>45688</v>
      </c>
      <c r="AA3779">
        <v>2</v>
      </c>
      <c r="AB3779">
        <v>3</v>
      </c>
      <c r="AC3779" t="s">
        <v>156</v>
      </c>
    </row>
    <row r="3780" spans="1:29" x14ac:dyDescent="0.2">
      <c r="A3780" t="s">
        <v>9101</v>
      </c>
      <c r="B3780" t="s">
        <v>9102</v>
      </c>
      <c r="C3780" t="s">
        <v>9101</v>
      </c>
      <c r="D3780" t="s">
        <v>84</v>
      </c>
      <c r="E3780" t="s">
        <v>89</v>
      </c>
      <c r="G3780" t="s">
        <v>90</v>
      </c>
      <c r="I3780" t="s">
        <v>91</v>
      </c>
      <c r="J3780" t="s">
        <v>5571</v>
      </c>
      <c r="L3780">
        <v>6.4480000000000004</v>
      </c>
      <c r="M3780">
        <v>6.6779936099999997</v>
      </c>
      <c r="N3780">
        <v>6.4530000000000003</v>
      </c>
      <c r="O3780">
        <v>5.4261020679999996</v>
      </c>
      <c r="P3780">
        <v>4.3949999999999996</v>
      </c>
      <c r="Q3780" s="86">
        <v>45821</v>
      </c>
      <c r="R3780">
        <v>5</v>
      </c>
      <c r="Y3780">
        <v>3</v>
      </c>
      <c r="Z3780" s="86">
        <v>45688</v>
      </c>
      <c r="AA3780">
        <v>2</v>
      </c>
      <c r="AB3780">
        <v>3</v>
      </c>
      <c r="AC3780" t="s">
        <v>156</v>
      </c>
    </row>
    <row r="3781" spans="1:29" x14ac:dyDescent="0.2">
      <c r="A3781" t="s">
        <v>9103</v>
      </c>
      <c r="B3781" t="s">
        <v>9104</v>
      </c>
      <c r="C3781" t="s">
        <v>9103</v>
      </c>
      <c r="D3781" t="s">
        <v>84</v>
      </c>
      <c r="E3781" t="s">
        <v>89</v>
      </c>
      <c r="G3781" t="s">
        <v>699</v>
      </c>
      <c r="I3781" t="s">
        <v>118</v>
      </c>
      <c r="J3781" t="s">
        <v>5571</v>
      </c>
      <c r="L3781">
        <v>23.167000000000002</v>
      </c>
      <c r="M3781">
        <v>23.082856140000001</v>
      </c>
      <c r="N3781">
        <v>23.173999999999999</v>
      </c>
      <c r="O3781">
        <v>23.979895030000002</v>
      </c>
      <c r="P3781">
        <v>22.9</v>
      </c>
      <c r="Q3781" s="86">
        <v>45821</v>
      </c>
      <c r="R3781">
        <v>5</v>
      </c>
      <c r="S3781">
        <v>1.8</v>
      </c>
      <c r="T3781">
        <v>1.5</v>
      </c>
      <c r="V3781" t="s">
        <v>9105</v>
      </c>
      <c r="W3781">
        <v>7</v>
      </c>
      <c r="X3781" s="86">
        <v>45688</v>
      </c>
      <c r="Y3781">
        <v>5</v>
      </c>
      <c r="Z3781" s="86">
        <v>45657</v>
      </c>
      <c r="AA3781">
        <v>4</v>
      </c>
      <c r="AB3781">
        <v>3</v>
      </c>
      <c r="AC3781" t="s">
        <v>156</v>
      </c>
    </row>
    <row r="3782" spans="1:29" x14ac:dyDescent="0.2">
      <c r="A3782" t="s">
        <v>9106</v>
      </c>
      <c r="B3782" t="s">
        <v>9107</v>
      </c>
      <c r="C3782" t="s">
        <v>9106</v>
      </c>
      <c r="D3782" t="s">
        <v>84</v>
      </c>
      <c r="E3782" t="s">
        <v>89</v>
      </c>
      <c r="F3782" t="s">
        <v>642</v>
      </c>
      <c r="G3782" t="s">
        <v>90</v>
      </c>
      <c r="I3782" t="s">
        <v>91</v>
      </c>
      <c r="J3782" t="s">
        <v>5571</v>
      </c>
      <c r="K3782" t="s">
        <v>6017</v>
      </c>
      <c r="M3782">
        <v>23.096551219999998</v>
      </c>
      <c r="N3782">
        <v>27.585999999999999</v>
      </c>
      <c r="O3782">
        <v>23.9094297</v>
      </c>
      <c r="P3782">
        <v>23.658000000000001</v>
      </c>
      <c r="Q3782" s="86">
        <v>45434</v>
      </c>
      <c r="S3782">
        <v>1.1499999999999999</v>
      </c>
      <c r="T3782">
        <v>0.85</v>
      </c>
      <c r="V3782" t="s">
        <v>9108</v>
      </c>
      <c r="W3782">
        <v>7</v>
      </c>
      <c r="X3782" s="86">
        <v>45688</v>
      </c>
      <c r="Y3782">
        <v>5</v>
      </c>
      <c r="Z3782" s="86">
        <v>45657</v>
      </c>
      <c r="AA3782">
        <v>3</v>
      </c>
      <c r="AB3782">
        <v>3</v>
      </c>
      <c r="AC3782" t="s">
        <v>156</v>
      </c>
    </row>
    <row r="3783" spans="1:29" x14ac:dyDescent="0.2">
      <c r="A3783" t="s">
        <v>9109</v>
      </c>
      <c r="B3783" t="s">
        <v>9110</v>
      </c>
      <c r="C3783" t="s">
        <v>9109</v>
      </c>
      <c r="D3783" t="s">
        <v>84</v>
      </c>
      <c r="E3783" t="s">
        <v>116</v>
      </c>
      <c r="G3783" t="s">
        <v>90</v>
      </c>
      <c r="I3783" t="s">
        <v>91</v>
      </c>
      <c r="J3783" t="s">
        <v>5571</v>
      </c>
      <c r="L3783">
        <v>12.394</v>
      </c>
      <c r="M3783">
        <v>15.00031667</v>
      </c>
      <c r="N3783">
        <v>10.68</v>
      </c>
      <c r="O3783">
        <v>12.222225870000001</v>
      </c>
      <c r="P3783">
        <v>7.9649999999999999</v>
      </c>
      <c r="Q3783" s="86">
        <v>45821</v>
      </c>
      <c r="S3783">
        <v>0.2</v>
      </c>
      <c r="T3783">
        <v>0.2</v>
      </c>
      <c r="V3783" t="s">
        <v>9111</v>
      </c>
      <c r="W3783">
        <v>6</v>
      </c>
      <c r="X3783" s="86">
        <v>45747</v>
      </c>
      <c r="Y3783">
        <v>4</v>
      </c>
      <c r="Z3783" s="86">
        <v>45747</v>
      </c>
      <c r="AA3783">
        <v>3</v>
      </c>
      <c r="AB3783">
        <v>3</v>
      </c>
      <c r="AC3783" t="s">
        <v>156</v>
      </c>
    </row>
    <row r="3784" spans="1:29" x14ac:dyDescent="0.2">
      <c r="A3784" t="s">
        <v>9112</v>
      </c>
      <c r="B3784" t="s">
        <v>9113</v>
      </c>
      <c r="C3784" t="s">
        <v>9112</v>
      </c>
      <c r="D3784" t="s">
        <v>84</v>
      </c>
      <c r="E3784" t="s">
        <v>89</v>
      </c>
      <c r="G3784" t="s">
        <v>90</v>
      </c>
      <c r="I3784" t="s">
        <v>91</v>
      </c>
      <c r="Q3784" s="86">
        <v>45154</v>
      </c>
      <c r="V3784" t="s">
        <v>9114</v>
      </c>
      <c r="AA3784">
        <v>3</v>
      </c>
      <c r="AB3784">
        <v>5</v>
      </c>
      <c r="AC3784" t="s">
        <v>86</v>
      </c>
    </row>
    <row r="3785" spans="1:29" x14ac:dyDescent="0.2">
      <c r="A3785" t="s">
        <v>9115</v>
      </c>
      <c r="B3785" t="s">
        <v>9116</v>
      </c>
      <c r="C3785" t="s">
        <v>9115</v>
      </c>
      <c r="D3785" t="s">
        <v>84</v>
      </c>
      <c r="E3785" t="s">
        <v>116</v>
      </c>
      <c r="F3785" t="s">
        <v>642</v>
      </c>
      <c r="G3785" t="s">
        <v>90</v>
      </c>
      <c r="I3785" t="s">
        <v>91</v>
      </c>
      <c r="J3785" t="s">
        <v>5571</v>
      </c>
      <c r="K3785" t="s">
        <v>688</v>
      </c>
      <c r="L3785">
        <v>18.175999999999998</v>
      </c>
      <c r="M3785">
        <v>16.925965609999999</v>
      </c>
      <c r="N3785">
        <v>16.582000000000001</v>
      </c>
      <c r="O3785">
        <v>16.172084999999999</v>
      </c>
      <c r="P3785">
        <v>15.266999999999999</v>
      </c>
      <c r="Q3785" s="86">
        <v>45701</v>
      </c>
      <c r="S3785">
        <v>0.35</v>
      </c>
      <c r="T3785">
        <v>0.35</v>
      </c>
      <c r="V3785" t="s">
        <v>9117</v>
      </c>
      <c r="W3785">
        <v>6</v>
      </c>
      <c r="X3785" s="86">
        <v>45626</v>
      </c>
      <c r="Y3785">
        <v>5</v>
      </c>
      <c r="Z3785" s="86">
        <v>45747</v>
      </c>
      <c r="AA3785">
        <v>3</v>
      </c>
      <c r="AB3785">
        <v>3</v>
      </c>
      <c r="AC3785" t="s">
        <v>156</v>
      </c>
    </row>
    <row r="3786" spans="1:29" x14ac:dyDescent="0.2">
      <c r="A3786" t="s">
        <v>9118</v>
      </c>
      <c r="B3786" t="s">
        <v>9119</v>
      </c>
      <c r="C3786" t="s">
        <v>9118</v>
      </c>
      <c r="D3786" t="s">
        <v>84</v>
      </c>
      <c r="E3786" t="s">
        <v>116</v>
      </c>
      <c r="G3786" t="s">
        <v>90</v>
      </c>
      <c r="I3786" t="s">
        <v>118</v>
      </c>
      <c r="J3786" t="s">
        <v>5571</v>
      </c>
      <c r="L3786">
        <v>1.9830000000000001</v>
      </c>
      <c r="M3786">
        <v>2.1517140010000002</v>
      </c>
      <c r="N3786">
        <v>2.2090000000000001</v>
      </c>
      <c r="O3786">
        <v>2.1772701969999999</v>
      </c>
      <c r="P3786">
        <v>1.552</v>
      </c>
      <c r="Q3786" s="86">
        <v>45821</v>
      </c>
      <c r="S3786">
        <v>7.0000000000000007E-2</v>
      </c>
      <c r="T3786">
        <v>7.0000000000000007E-2</v>
      </c>
      <c r="V3786" t="s">
        <v>9120</v>
      </c>
      <c r="W3786">
        <v>2</v>
      </c>
      <c r="X3786" s="86">
        <v>45626</v>
      </c>
      <c r="Y3786">
        <v>2</v>
      </c>
      <c r="Z3786" s="86">
        <v>45747</v>
      </c>
      <c r="AA3786">
        <v>2</v>
      </c>
      <c r="AB3786">
        <v>2</v>
      </c>
      <c r="AC3786" t="s">
        <v>153</v>
      </c>
    </row>
    <row r="3787" spans="1:29" x14ac:dyDescent="0.2">
      <c r="A3787" t="s">
        <v>9121</v>
      </c>
      <c r="B3787" t="s">
        <v>9122</v>
      </c>
      <c r="C3787" t="s">
        <v>9121</v>
      </c>
      <c r="D3787" t="s">
        <v>84</v>
      </c>
      <c r="E3787" t="s">
        <v>116</v>
      </c>
      <c r="G3787" t="s">
        <v>90</v>
      </c>
      <c r="I3787" t="s">
        <v>341</v>
      </c>
      <c r="J3787" t="s">
        <v>5571</v>
      </c>
      <c r="L3787">
        <v>15.474</v>
      </c>
      <c r="M3787">
        <v>10.68226518</v>
      </c>
      <c r="N3787">
        <v>15.242000000000001</v>
      </c>
      <c r="O3787">
        <v>8.6409573979999994</v>
      </c>
      <c r="P3787">
        <v>12.685</v>
      </c>
      <c r="Q3787" s="86">
        <v>45821</v>
      </c>
      <c r="S3787">
        <v>0.35</v>
      </c>
      <c r="T3787">
        <v>0.35</v>
      </c>
      <c r="W3787">
        <v>5</v>
      </c>
      <c r="X3787" s="86">
        <v>45716</v>
      </c>
      <c r="Y3787">
        <v>4</v>
      </c>
      <c r="Z3787" s="86">
        <v>45747</v>
      </c>
      <c r="AA3787">
        <v>3</v>
      </c>
      <c r="AB3787">
        <v>3</v>
      </c>
      <c r="AC3787" t="s">
        <v>156</v>
      </c>
    </row>
    <row r="3788" spans="1:29" x14ac:dyDescent="0.2">
      <c r="A3788" t="s">
        <v>9123</v>
      </c>
      <c r="B3788" t="s">
        <v>9124</v>
      </c>
      <c r="C3788" t="s">
        <v>9123</v>
      </c>
      <c r="D3788" t="s">
        <v>84</v>
      </c>
      <c r="E3788" t="s">
        <v>116</v>
      </c>
      <c r="G3788" t="s">
        <v>90</v>
      </c>
      <c r="I3788" t="s">
        <v>118</v>
      </c>
      <c r="J3788" t="s">
        <v>5571</v>
      </c>
      <c r="L3788">
        <v>15.026999999999999</v>
      </c>
      <c r="M3788">
        <v>15.10923363</v>
      </c>
      <c r="N3788">
        <v>15.686</v>
      </c>
      <c r="O3788">
        <v>12.21346445</v>
      </c>
      <c r="P3788">
        <v>10.456</v>
      </c>
      <c r="Q3788" s="86">
        <v>45821</v>
      </c>
      <c r="S3788">
        <v>0.25</v>
      </c>
      <c r="T3788">
        <v>0.3</v>
      </c>
      <c r="V3788" t="s">
        <v>9125</v>
      </c>
      <c r="W3788">
        <v>6</v>
      </c>
      <c r="X3788" s="86">
        <v>45653</v>
      </c>
      <c r="Y3788">
        <v>5</v>
      </c>
      <c r="Z3788" s="86">
        <v>45772</v>
      </c>
      <c r="AA3788">
        <v>3</v>
      </c>
      <c r="AB3788">
        <v>3</v>
      </c>
      <c r="AC3788" t="s">
        <v>156</v>
      </c>
    </row>
    <row r="3789" spans="1:29" x14ac:dyDescent="0.2">
      <c r="A3789" t="s">
        <v>16437</v>
      </c>
      <c r="B3789" t="s">
        <v>16438</v>
      </c>
      <c r="C3789" t="s">
        <v>16437</v>
      </c>
      <c r="D3789" t="s">
        <v>84</v>
      </c>
      <c r="E3789" t="s">
        <v>116</v>
      </c>
      <c r="G3789" t="s">
        <v>90</v>
      </c>
      <c r="H3789" t="s">
        <v>16039</v>
      </c>
      <c r="L3789">
        <v>15.026</v>
      </c>
      <c r="N3789">
        <v>15.686</v>
      </c>
      <c r="P3789">
        <v>10.456</v>
      </c>
      <c r="S3789">
        <v>0.25</v>
      </c>
      <c r="Y3789">
        <v>5</v>
      </c>
      <c r="Z3789" s="86">
        <v>45772</v>
      </c>
      <c r="AB3789">
        <v>3</v>
      </c>
      <c r="AC3789" t="s">
        <v>156</v>
      </c>
    </row>
    <row r="3790" spans="1:29" x14ac:dyDescent="0.2">
      <c r="A3790" t="s">
        <v>9126</v>
      </c>
      <c r="B3790" t="s">
        <v>9127</v>
      </c>
      <c r="C3790" t="s">
        <v>9126</v>
      </c>
      <c r="D3790" t="s">
        <v>84</v>
      </c>
      <c r="E3790" t="s">
        <v>116</v>
      </c>
      <c r="G3790" t="s">
        <v>90</v>
      </c>
      <c r="I3790" t="s">
        <v>91</v>
      </c>
      <c r="J3790" t="s">
        <v>5571</v>
      </c>
      <c r="K3790" t="s">
        <v>1160</v>
      </c>
      <c r="L3790">
        <v>14.894</v>
      </c>
      <c r="M3790">
        <v>14.898705530000001</v>
      </c>
      <c r="N3790">
        <v>15.518000000000001</v>
      </c>
      <c r="O3790">
        <v>12.334310049999999</v>
      </c>
      <c r="P3790">
        <v>9.8000000000000007</v>
      </c>
      <c r="Q3790" s="86">
        <v>45821</v>
      </c>
      <c r="S3790">
        <v>0.4</v>
      </c>
      <c r="T3790">
        <v>0.4</v>
      </c>
      <c r="V3790" t="s">
        <v>9128</v>
      </c>
      <c r="W3790">
        <v>6</v>
      </c>
      <c r="X3790" s="86">
        <v>45772</v>
      </c>
      <c r="Y3790">
        <v>4</v>
      </c>
      <c r="Z3790" s="86">
        <v>45772</v>
      </c>
      <c r="AA3790">
        <v>3</v>
      </c>
      <c r="AB3790">
        <v>3</v>
      </c>
      <c r="AC3790" t="s">
        <v>156</v>
      </c>
    </row>
    <row r="3791" spans="1:29" x14ac:dyDescent="0.2">
      <c r="A3791" t="s">
        <v>9129</v>
      </c>
      <c r="B3791" t="s">
        <v>9130</v>
      </c>
      <c r="C3791" t="s">
        <v>9129</v>
      </c>
      <c r="D3791" t="s">
        <v>84</v>
      </c>
      <c r="E3791" t="s">
        <v>116</v>
      </c>
      <c r="F3791" t="s">
        <v>642</v>
      </c>
      <c r="G3791" t="s">
        <v>90</v>
      </c>
      <c r="I3791" t="s">
        <v>91</v>
      </c>
      <c r="J3791" t="s">
        <v>5571</v>
      </c>
      <c r="K3791" t="s">
        <v>5662</v>
      </c>
      <c r="L3791">
        <v>12.327</v>
      </c>
      <c r="M3791">
        <v>5.4742100880000004</v>
      </c>
      <c r="N3791">
        <v>12.928000000000001</v>
      </c>
      <c r="O3791">
        <v>4.0774396819999996</v>
      </c>
      <c r="P3791">
        <v>10.037000000000001</v>
      </c>
      <c r="Q3791" s="86">
        <v>45761</v>
      </c>
      <c r="S3791">
        <v>0.6</v>
      </c>
      <c r="T3791">
        <v>0.6</v>
      </c>
      <c r="V3791" t="s">
        <v>9131</v>
      </c>
      <c r="W3791">
        <v>4</v>
      </c>
      <c r="X3791" s="86">
        <v>45596</v>
      </c>
      <c r="Y3791">
        <v>3</v>
      </c>
      <c r="Z3791" s="86">
        <v>45747</v>
      </c>
      <c r="AA3791">
        <v>2</v>
      </c>
      <c r="AB3791">
        <v>3</v>
      </c>
      <c r="AC3791" t="s">
        <v>156</v>
      </c>
    </row>
    <row r="3792" spans="1:29" x14ac:dyDescent="0.2">
      <c r="A3792" t="s">
        <v>9132</v>
      </c>
      <c r="B3792" t="s">
        <v>9133</v>
      </c>
      <c r="C3792" t="s">
        <v>9132</v>
      </c>
      <c r="D3792" t="s">
        <v>84</v>
      </c>
      <c r="E3792" t="s">
        <v>116</v>
      </c>
      <c r="G3792" t="s">
        <v>90</v>
      </c>
      <c r="I3792" t="s">
        <v>118</v>
      </c>
      <c r="J3792" t="s">
        <v>5571</v>
      </c>
      <c r="K3792" t="s">
        <v>1716</v>
      </c>
      <c r="L3792">
        <v>17.451000000000001</v>
      </c>
      <c r="M3792">
        <v>20.654106179999999</v>
      </c>
      <c r="N3792">
        <v>16.158000000000001</v>
      </c>
      <c r="O3792">
        <v>19.12052001</v>
      </c>
      <c r="P3792">
        <v>14.085000000000001</v>
      </c>
      <c r="Q3792" s="86">
        <v>45821</v>
      </c>
      <c r="S3792">
        <v>0.19</v>
      </c>
      <c r="T3792">
        <v>0.19</v>
      </c>
      <c r="W3792">
        <v>6</v>
      </c>
      <c r="X3792" s="86">
        <v>45260</v>
      </c>
      <c r="Y3792">
        <v>5</v>
      </c>
      <c r="Z3792" s="86">
        <v>45777</v>
      </c>
      <c r="AA3792">
        <v>4</v>
      </c>
      <c r="AB3792">
        <v>3</v>
      </c>
      <c r="AC3792" t="s">
        <v>156</v>
      </c>
    </row>
    <row r="3793" spans="1:29" x14ac:dyDescent="0.2">
      <c r="A3793" t="s">
        <v>9134</v>
      </c>
      <c r="B3793" t="s">
        <v>9135</v>
      </c>
      <c r="C3793" t="s">
        <v>9134</v>
      </c>
      <c r="D3793" t="s">
        <v>84</v>
      </c>
      <c r="E3793" t="s">
        <v>116</v>
      </c>
      <c r="G3793" t="s">
        <v>90</v>
      </c>
      <c r="L3793">
        <v>9.7579999999999991</v>
      </c>
      <c r="M3793">
        <v>10.398612050000001</v>
      </c>
      <c r="N3793">
        <v>10.773</v>
      </c>
      <c r="O3793">
        <v>10.45668583</v>
      </c>
      <c r="P3793">
        <v>6.5579999999999998</v>
      </c>
      <c r="Q3793" s="86">
        <v>45821</v>
      </c>
      <c r="S3793">
        <v>0.2</v>
      </c>
      <c r="W3793">
        <v>5</v>
      </c>
      <c r="X3793" s="86">
        <v>45626</v>
      </c>
      <c r="Y3793">
        <v>3</v>
      </c>
      <c r="Z3793" s="86">
        <v>45747</v>
      </c>
      <c r="AB3793">
        <v>3</v>
      </c>
      <c r="AC3793" t="s">
        <v>156</v>
      </c>
    </row>
    <row r="3794" spans="1:29" x14ac:dyDescent="0.2">
      <c r="A3794" t="s">
        <v>9136</v>
      </c>
      <c r="B3794" t="s">
        <v>9137</v>
      </c>
      <c r="C3794" t="s">
        <v>9136</v>
      </c>
      <c r="D3794" t="s">
        <v>84</v>
      </c>
      <c r="E3794" t="s">
        <v>116</v>
      </c>
      <c r="G3794" t="s">
        <v>90</v>
      </c>
      <c r="L3794">
        <v>12.176</v>
      </c>
      <c r="M3794">
        <v>10.38978608</v>
      </c>
      <c r="N3794">
        <v>10.824999999999999</v>
      </c>
      <c r="O3794">
        <v>7.8996178060000002</v>
      </c>
      <c r="P3794">
        <v>5.9009999999999998</v>
      </c>
      <c r="Q3794" s="86">
        <v>45761</v>
      </c>
      <c r="S3794">
        <v>0.45</v>
      </c>
      <c r="W3794">
        <v>5</v>
      </c>
      <c r="X3794" s="86">
        <v>45684</v>
      </c>
      <c r="Y3794">
        <v>3</v>
      </c>
      <c r="Z3794" s="86">
        <v>45747</v>
      </c>
      <c r="AB3794">
        <v>3</v>
      </c>
      <c r="AC3794" t="s">
        <v>156</v>
      </c>
    </row>
    <row r="3795" spans="1:29" x14ac:dyDescent="0.2">
      <c r="A3795" t="s">
        <v>9138</v>
      </c>
      <c r="B3795" t="s">
        <v>9139</v>
      </c>
      <c r="C3795" t="s">
        <v>9138</v>
      </c>
      <c r="D3795" t="s">
        <v>84</v>
      </c>
      <c r="E3795" t="s">
        <v>116</v>
      </c>
      <c r="G3795" t="s">
        <v>90</v>
      </c>
      <c r="I3795" t="s">
        <v>118</v>
      </c>
      <c r="L3795">
        <v>7.26</v>
      </c>
      <c r="M3795">
        <v>7.5276965279999999</v>
      </c>
      <c r="N3795">
        <v>7.984</v>
      </c>
      <c r="O3795">
        <v>4.7519578759999996</v>
      </c>
      <c r="P3795">
        <v>3.4470000000000001</v>
      </c>
      <c r="Q3795" s="86">
        <v>45821</v>
      </c>
      <c r="W3795">
        <v>4</v>
      </c>
      <c r="X3795" s="86">
        <v>45747</v>
      </c>
      <c r="Y3795">
        <v>3</v>
      </c>
      <c r="Z3795" s="86">
        <v>45747</v>
      </c>
      <c r="AB3795">
        <v>3</v>
      </c>
      <c r="AC3795" t="s">
        <v>156</v>
      </c>
    </row>
    <row r="3796" spans="1:29" x14ac:dyDescent="0.2">
      <c r="A3796" t="s">
        <v>9140</v>
      </c>
      <c r="B3796" t="s">
        <v>9141</v>
      </c>
      <c r="C3796" t="s">
        <v>9140</v>
      </c>
      <c r="D3796" t="s">
        <v>84</v>
      </c>
      <c r="G3796" t="s">
        <v>90</v>
      </c>
      <c r="L3796">
        <v>2.7090000000000001</v>
      </c>
      <c r="M3796">
        <v>2.8778744829999998</v>
      </c>
      <c r="N3796">
        <v>2.9319999999999999</v>
      </c>
      <c r="O3796">
        <v>2.6656846889999999</v>
      </c>
      <c r="P3796">
        <v>1.762</v>
      </c>
      <c r="Q3796" s="86">
        <v>45821</v>
      </c>
      <c r="S3796">
        <v>0.4</v>
      </c>
      <c r="V3796" t="s">
        <v>9142</v>
      </c>
      <c r="W3796">
        <v>3</v>
      </c>
      <c r="X3796" s="86">
        <v>45535</v>
      </c>
      <c r="Y3796">
        <v>2</v>
      </c>
      <c r="Z3796" s="86">
        <v>45747</v>
      </c>
      <c r="AB3796">
        <v>2</v>
      </c>
      <c r="AC3796" t="s">
        <v>153</v>
      </c>
    </row>
    <row r="3797" spans="1:29" x14ac:dyDescent="0.2">
      <c r="A3797" t="s">
        <v>9143</v>
      </c>
      <c r="B3797" t="s">
        <v>9144</v>
      </c>
      <c r="C3797" t="s">
        <v>9143</v>
      </c>
      <c r="D3797" t="s">
        <v>84</v>
      </c>
      <c r="E3797" t="s">
        <v>116</v>
      </c>
      <c r="G3797" t="s">
        <v>90</v>
      </c>
      <c r="L3797">
        <v>15.972</v>
      </c>
      <c r="M3797">
        <v>14.70939825</v>
      </c>
      <c r="N3797">
        <v>15.622</v>
      </c>
      <c r="O3797">
        <v>11.816566890000001</v>
      </c>
      <c r="P3797">
        <v>11.669</v>
      </c>
      <c r="Q3797" s="86">
        <v>45821</v>
      </c>
      <c r="W3797">
        <v>6</v>
      </c>
      <c r="X3797" s="86">
        <v>45747</v>
      </c>
      <c r="Y3797">
        <v>4</v>
      </c>
      <c r="Z3797" s="86">
        <v>45747</v>
      </c>
      <c r="AB3797">
        <v>3</v>
      </c>
      <c r="AC3797" t="s">
        <v>156</v>
      </c>
    </row>
    <row r="3798" spans="1:29" x14ac:dyDescent="0.2">
      <c r="A3798" t="s">
        <v>9145</v>
      </c>
      <c r="B3798" t="s">
        <v>9146</v>
      </c>
      <c r="C3798" t="s">
        <v>9145</v>
      </c>
      <c r="D3798" t="s">
        <v>84</v>
      </c>
      <c r="E3798" t="s">
        <v>116</v>
      </c>
      <c r="G3798" t="s">
        <v>90</v>
      </c>
      <c r="H3798" t="s">
        <v>2291</v>
      </c>
      <c r="L3798">
        <v>13.708</v>
      </c>
      <c r="N3798">
        <v>13.157</v>
      </c>
      <c r="P3798">
        <v>9.3650000000000002</v>
      </c>
      <c r="S3798">
        <v>0.28000000000000003</v>
      </c>
      <c r="Y3798">
        <v>4</v>
      </c>
      <c r="Z3798" s="86">
        <v>45747</v>
      </c>
      <c r="AB3798">
        <v>3</v>
      </c>
      <c r="AC3798" t="s">
        <v>156</v>
      </c>
    </row>
    <row r="3799" spans="1:29" x14ac:dyDescent="0.2">
      <c r="A3799" t="s">
        <v>9147</v>
      </c>
      <c r="B3799" t="s">
        <v>9148</v>
      </c>
      <c r="C3799" t="s">
        <v>9147</v>
      </c>
      <c r="D3799" t="s">
        <v>84</v>
      </c>
      <c r="E3799" t="s">
        <v>116</v>
      </c>
      <c r="G3799" t="s">
        <v>90</v>
      </c>
      <c r="I3799" t="s">
        <v>118</v>
      </c>
      <c r="L3799">
        <v>14.191000000000001</v>
      </c>
      <c r="M3799">
        <v>14.331602630000001</v>
      </c>
      <c r="N3799">
        <v>15.061999999999999</v>
      </c>
      <c r="O3799">
        <v>12.52671299</v>
      </c>
      <c r="P3799">
        <v>9.5969999999999995</v>
      </c>
      <c r="Q3799" s="86">
        <v>45821</v>
      </c>
      <c r="S3799">
        <v>0.38</v>
      </c>
      <c r="W3799">
        <v>6</v>
      </c>
      <c r="X3799" s="86">
        <v>45626</v>
      </c>
      <c r="Y3799">
        <v>4</v>
      </c>
      <c r="Z3799" s="86">
        <v>45747</v>
      </c>
      <c r="AB3799">
        <v>3</v>
      </c>
      <c r="AC3799" t="s">
        <v>156</v>
      </c>
    </row>
    <row r="3800" spans="1:29" x14ac:dyDescent="0.2">
      <c r="A3800" t="s">
        <v>9149</v>
      </c>
      <c r="B3800" t="s">
        <v>9150</v>
      </c>
      <c r="C3800" t="s">
        <v>9149</v>
      </c>
      <c r="D3800" t="s">
        <v>84</v>
      </c>
      <c r="G3800" t="s">
        <v>90</v>
      </c>
      <c r="L3800">
        <v>16.780999999999999</v>
      </c>
      <c r="M3800">
        <v>17.401518970000001</v>
      </c>
      <c r="N3800">
        <v>17.352</v>
      </c>
      <c r="O3800">
        <v>14.5549289</v>
      </c>
      <c r="P3800">
        <v>13.023999999999999</v>
      </c>
      <c r="Q3800" s="86">
        <v>45821</v>
      </c>
      <c r="S3800">
        <v>1.04</v>
      </c>
      <c r="V3800" t="s">
        <v>9151</v>
      </c>
      <c r="W3800">
        <v>6</v>
      </c>
      <c r="X3800" s="86">
        <v>45798</v>
      </c>
      <c r="Y3800">
        <v>4</v>
      </c>
      <c r="Z3800" s="86">
        <v>45737</v>
      </c>
      <c r="AB3800">
        <v>3</v>
      </c>
      <c r="AC3800" t="s">
        <v>156</v>
      </c>
    </row>
    <row r="3801" spans="1:29" x14ac:dyDescent="0.2">
      <c r="A3801" t="s">
        <v>9152</v>
      </c>
      <c r="B3801" t="s">
        <v>9153</v>
      </c>
      <c r="C3801" t="s">
        <v>9152</v>
      </c>
      <c r="D3801" t="s">
        <v>84</v>
      </c>
      <c r="E3801" t="s">
        <v>89</v>
      </c>
      <c r="G3801" t="s">
        <v>90</v>
      </c>
      <c r="I3801" t="s">
        <v>91</v>
      </c>
      <c r="S3801">
        <v>0.91</v>
      </c>
      <c r="Y3801">
        <v>4</v>
      </c>
      <c r="Z3801" s="86">
        <v>45608</v>
      </c>
      <c r="AB3801">
        <v>3</v>
      </c>
      <c r="AC3801" t="s">
        <v>156</v>
      </c>
    </row>
    <row r="3802" spans="1:29" x14ac:dyDescent="0.2">
      <c r="A3802" t="s">
        <v>9154</v>
      </c>
      <c r="B3802" t="s">
        <v>9155</v>
      </c>
      <c r="C3802" t="s">
        <v>9154</v>
      </c>
      <c r="D3802" t="s">
        <v>84</v>
      </c>
      <c r="E3802" t="s">
        <v>89</v>
      </c>
      <c r="G3802" t="s">
        <v>90</v>
      </c>
      <c r="I3802" t="s">
        <v>91</v>
      </c>
      <c r="J3802" t="s">
        <v>5571</v>
      </c>
      <c r="K3802" t="s">
        <v>1432</v>
      </c>
      <c r="L3802">
        <v>8.4079999999999995</v>
      </c>
      <c r="M3802">
        <v>8.3844525860000001</v>
      </c>
      <c r="N3802">
        <v>8.8350000000000009</v>
      </c>
      <c r="O3802">
        <v>5.6900801169999999</v>
      </c>
      <c r="P3802">
        <v>4.0250000000000004</v>
      </c>
      <c r="Q3802" s="86">
        <v>45821</v>
      </c>
      <c r="S3802">
        <v>0.7</v>
      </c>
      <c r="T3802">
        <v>0.55000000000000004</v>
      </c>
      <c r="W3802">
        <v>5</v>
      </c>
      <c r="X3802" s="86">
        <v>45657</v>
      </c>
      <c r="Y3802">
        <v>3</v>
      </c>
      <c r="Z3802" s="86">
        <v>45657</v>
      </c>
      <c r="AA3802">
        <v>3</v>
      </c>
      <c r="AB3802">
        <v>3</v>
      </c>
      <c r="AC3802" t="s">
        <v>156</v>
      </c>
    </row>
    <row r="3803" spans="1:29" x14ac:dyDescent="0.2">
      <c r="A3803" t="s">
        <v>9156</v>
      </c>
      <c r="B3803" t="s">
        <v>9157</v>
      </c>
      <c r="C3803" t="s">
        <v>9156</v>
      </c>
      <c r="D3803" t="s">
        <v>84</v>
      </c>
      <c r="E3803" t="s">
        <v>116</v>
      </c>
      <c r="G3803" t="s">
        <v>90</v>
      </c>
      <c r="L3803">
        <v>7.9210000000000003</v>
      </c>
      <c r="M3803">
        <v>8.3237718580000006</v>
      </c>
      <c r="N3803">
        <v>8.8510000000000009</v>
      </c>
      <c r="O3803">
        <v>7.7041682099999997</v>
      </c>
      <c r="P3803">
        <v>7.0490000000000004</v>
      </c>
      <c r="Q3803" s="86">
        <v>45821</v>
      </c>
      <c r="S3803">
        <v>0.2</v>
      </c>
      <c r="W3803">
        <v>4</v>
      </c>
      <c r="X3803" s="86">
        <v>45716</v>
      </c>
      <c r="Y3803">
        <v>3</v>
      </c>
      <c r="Z3803" s="86">
        <v>45747</v>
      </c>
      <c r="AB3803">
        <v>3</v>
      </c>
      <c r="AC3803" t="s">
        <v>156</v>
      </c>
    </row>
    <row r="3804" spans="1:29" x14ac:dyDescent="0.2">
      <c r="A3804" t="s">
        <v>9158</v>
      </c>
      <c r="B3804" t="s">
        <v>9159</v>
      </c>
      <c r="C3804" t="s">
        <v>9158</v>
      </c>
      <c r="D3804" t="s">
        <v>84</v>
      </c>
      <c r="E3804" t="s">
        <v>89</v>
      </c>
      <c r="I3804" t="s">
        <v>91</v>
      </c>
      <c r="J3804" t="s">
        <v>5571</v>
      </c>
      <c r="L3804">
        <v>20.457999999999998</v>
      </c>
      <c r="M3804">
        <v>16.54617425</v>
      </c>
      <c r="N3804">
        <v>20.497</v>
      </c>
      <c r="O3804">
        <v>14.088950649999999</v>
      </c>
      <c r="P3804">
        <v>14.587999999999999</v>
      </c>
      <c r="Q3804" s="86">
        <v>45821</v>
      </c>
      <c r="S3804">
        <v>0.95</v>
      </c>
      <c r="T3804">
        <v>0.8</v>
      </c>
      <c r="W3804">
        <v>6</v>
      </c>
      <c r="X3804" s="86">
        <v>45734</v>
      </c>
      <c r="Y3804">
        <v>5</v>
      </c>
      <c r="Z3804" s="86">
        <v>45734</v>
      </c>
      <c r="AA3804">
        <v>5</v>
      </c>
      <c r="AB3804">
        <v>3</v>
      </c>
      <c r="AC3804" t="s">
        <v>156</v>
      </c>
    </row>
    <row r="3805" spans="1:29" x14ac:dyDescent="0.2">
      <c r="A3805" t="s">
        <v>9160</v>
      </c>
      <c r="B3805" t="s">
        <v>9161</v>
      </c>
      <c r="C3805" t="s">
        <v>9160</v>
      </c>
      <c r="D3805" t="s">
        <v>84</v>
      </c>
      <c r="E3805" t="s">
        <v>89</v>
      </c>
      <c r="F3805" t="s">
        <v>642</v>
      </c>
      <c r="G3805" t="s">
        <v>90</v>
      </c>
      <c r="I3805" t="s">
        <v>91</v>
      </c>
      <c r="J3805" t="s">
        <v>5571</v>
      </c>
      <c r="K3805" t="s">
        <v>688</v>
      </c>
      <c r="L3805">
        <v>16.149000000000001</v>
      </c>
      <c r="M3805">
        <v>12.218972190000001</v>
      </c>
      <c r="N3805">
        <v>16.318999999999999</v>
      </c>
      <c r="O3805">
        <v>11.44688584</v>
      </c>
      <c r="P3805">
        <v>10.651</v>
      </c>
      <c r="Q3805" s="86">
        <v>45821</v>
      </c>
      <c r="S3805">
        <v>0.15</v>
      </c>
      <c r="T3805">
        <v>0.3</v>
      </c>
      <c r="V3805" t="s">
        <v>9162</v>
      </c>
      <c r="W3805">
        <v>6</v>
      </c>
      <c r="X3805" s="86">
        <v>45754</v>
      </c>
      <c r="Y3805">
        <v>4</v>
      </c>
      <c r="Z3805" s="86">
        <v>45747</v>
      </c>
      <c r="AA3805">
        <v>3</v>
      </c>
      <c r="AB3805">
        <v>3</v>
      </c>
      <c r="AC3805" t="s">
        <v>156</v>
      </c>
    </row>
    <row r="3806" spans="1:29" x14ac:dyDescent="0.2">
      <c r="A3806" t="s">
        <v>9163</v>
      </c>
      <c r="B3806" t="s">
        <v>9164</v>
      </c>
      <c r="C3806" t="s">
        <v>9163</v>
      </c>
      <c r="D3806" t="s">
        <v>84</v>
      </c>
      <c r="E3806" t="s">
        <v>89</v>
      </c>
      <c r="G3806" t="s">
        <v>90</v>
      </c>
      <c r="I3806" t="s">
        <v>118</v>
      </c>
      <c r="J3806" t="s">
        <v>5571</v>
      </c>
      <c r="L3806">
        <v>16.042999999999999</v>
      </c>
      <c r="M3806">
        <v>16.06592174</v>
      </c>
      <c r="N3806">
        <v>16.355</v>
      </c>
      <c r="O3806">
        <v>13.458065830000001</v>
      </c>
      <c r="P3806">
        <v>10.984999999999999</v>
      </c>
      <c r="Q3806" s="86">
        <v>45821</v>
      </c>
      <c r="S3806">
        <v>0.15</v>
      </c>
      <c r="T3806">
        <v>0.3</v>
      </c>
      <c r="V3806" t="s">
        <v>9165</v>
      </c>
      <c r="W3806">
        <v>6</v>
      </c>
      <c r="X3806" s="86">
        <v>45754</v>
      </c>
      <c r="Y3806">
        <v>4</v>
      </c>
      <c r="Z3806" s="86">
        <v>45747</v>
      </c>
      <c r="AA3806">
        <v>3</v>
      </c>
      <c r="AB3806">
        <v>3</v>
      </c>
      <c r="AC3806" t="s">
        <v>156</v>
      </c>
    </row>
    <row r="3807" spans="1:29" x14ac:dyDescent="0.2">
      <c r="A3807" t="s">
        <v>9166</v>
      </c>
      <c r="B3807" t="s">
        <v>9167</v>
      </c>
      <c r="C3807" t="s">
        <v>9166</v>
      </c>
      <c r="D3807" t="s">
        <v>84</v>
      </c>
      <c r="E3807" t="s">
        <v>89</v>
      </c>
      <c r="F3807" t="s">
        <v>642</v>
      </c>
      <c r="G3807" t="s">
        <v>90</v>
      </c>
      <c r="I3807" t="s">
        <v>91</v>
      </c>
      <c r="J3807" t="s">
        <v>5571</v>
      </c>
      <c r="K3807" t="s">
        <v>1432</v>
      </c>
      <c r="L3807">
        <v>22.459</v>
      </c>
      <c r="M3807">
        <v>19.10579122</v>
      </c>
      <c r="N3807">
        <v>20.088000000000001</v>
      </c>
      <c r="O3807">
        <v>15.672677569999999</v>
      </c>
      <c r="P3807">
        <v>13.215</v>
      </c>
      <c r="Q3807" s="86">
        <v>45821</v>
      </c>
      <c r="S3807">
        <v>0.79</v>
      </c>
      <c r="T3807">
        <v>0.75</v>
      </c>
      <c r="V3807" t="s">
        <v>9168</v>
      </c>
      <c r="W3807">
        <v>6</v>
      </c>
      <c r="X3807" s="86">
        <v>45702</v>
      </c>
      <c r="Y3807">
        <v>4</v>
      </c>
      <c r="Z3807" s="86">
        <v>45657</v>
      </c>
      <c r="AA3807">
        <v>4</v>
      </c>
      <c r="AB3807">
        <v>3</v>
      </c>
      <c r="AC3807" t="s">
        <v>156</v>
      </c>
    </row>
    <row r="3808" spans="1:29" x14ac:dyDescent="0.2">
      <c r="A3808" t="s">
        <v>9169</v>
      </c>
      <c r="B3808" t="s">
        <v>9170</v>
      </c>
      <c r="C3808" t="s">
        <v>9169</v>
      </c>
      <c r="D3808" t="s">
        <v>84</v>
      </c>
      <c r="E3808" t="s">
        <v>89</v>
      </c>
      <c r="G3808" t="s">
        <v>90</v>
      </c>
      <c r="L3808">
        <v>10.271000000000001</v>
      </c>
      <c r="M3808">
        <v>11.118879160000001</v>
      </c>
      <c r="N3808">
        <v>11.154</v>
      </c>
      <c r="O3808">
        <v>9.9630420910000002</v>
      </c>
      <c r="P3808">
        <v>6.3579999999999997</v>
      </c>
      <c r="Q3808" s="86">
        <v>45821</v>
      </c>
      <c r="S3808">
        <v>0.6</v>
      </c>
      <c r="T3808">
        <v>0.6</v>
      </c>
      <c r="W3808">
        <v>7</v>
      </c>
      <c r="X3808" s="86">
        <v>45747</v>
      </c>
      <c r="Y3808">
        <v>3</v>
      </c>
      <c r="Z3808" s="86">
        <v>45747</v>
      </c>
      <c r="AB3808">
        <v>3</v>
      </c>
      <c r="AC3808" t="s">
        <v>156</v>
      </c>
    </row>
    <row r="3809" spans="1:29" x14ac:dyDescent="0.2">
      <c r="A3809" t="s">
        <v>9171</v>
      </c>
      <c r="B3809" t="s">
        <v>9172</v>
      </c>
      <c r="C3809" t="s">
        <v>9171</v>
      </c>
      <c r="D3809" t="s">
        <v>84</v>
      </c>
      <c r="E3809" t="s">
        <v>116</v>
      </c>
      <c r="F3809" t="s">
        <v>117</v>
      </c>
      <c r="G3809" t="s">
        <v>90</v>
      </c>
      <c r="I3809" t="s">
        <v>91</v>
      </c>
      <c r="J3809" t="s">
        <v>5571</v>
      </c>
      <c r="K3809" t="s">
        <v>688</v>
      </c>
      <c r="L3809">
        <v>22.085000000000001</v>
      </c>
      <c r="M3809">
        <v>23.046703969999999</v>
      </c>
      <c r="N3809">
        <v>23.321000000000002</v>
      </c>
      <c r="O3809">
        <v>20.175284099999999</v>
      </c>
      <c r="P3809">
        <v>15.715</v>
      </c>
      <c r="Q3809" s="86">
        <v>45821</v>
      </c>
      <c r="S3809">
        <v>0.4</v>
      </c>
      <c r="T3809">
        <v>0.4</v>
      </c>
      <c r="V3809" t="s">
        <v>9173</v>
      </c>
      <c r="W3809">
        <v>7</v>
      </c>
      <c r="X3809" s="86">
        <v>45747</v>
      </c>
      <c r="Y3809">
        <v>5</v>
      </c>
      <c r="Z3809" s="86">
        <v>45747</v>
      </c>
      <c r="AA3809">
        <v>4</v>
      </c>
      <c r="AB3809">
        <v>3</v>
      </c>
      <c r="AC3809" t="s">
        <v>156</v>
      </c>
    </row>
    <row r="3810" spans="1:29" x14ac:dyDescent="0.2">
      <c r="A3810" t="s">
        <v>9174</v>
      </c>
      <c r="B3810" t="s">
        <v>9175</v>
      </c>
      <c r="C3810" t="s">
        <v>9174</v>
      </c>
      <c r="D3810" t="s">
        <v>84</v>
      </c>
      <c r="E3810" t="s">
        <v>116</v>
      </c>
      <c r="F3810" t="s">
        <v>117</v>
      </c>
      <c r="G3810" t="s">
        <v>90</v>
      </c>
      <c r="I3810" t="s">
        <v>91</v>
      </c>
      <c r="J3810" t="s">
        <v>5571</v>
      </c>
      <c r="K3810" t="s">
        <v>688</v>
      </c>
      <c r="L3810">
        <v>16.315000000000001</v>
      </c>
      <c r="M3810">
        <v>17.096709350000001</v>
      </c>
      <c r="N3810">
        <v>15.712999999999999</v>
      </c>
      <c r="O3810">
        <v>16.650655740000001</v>
      </c>
      <c r="P3810">
        <v>12.843</v>
      </c>
      <c r="Q3810" s="86">
        <v>45821</v>
      </c>
      <c r="S3810">
        <v>0.4</v>
      </c>
      <c r="T3810">
        <v>0.4</v>
      </c>
      <c r="V3810" t="s">
        <v>9176</v>
      </c>
      <c r="W3810">
        <v>6</v>
      </c>
      <c r="X3810" s="86">
        <v>45473</v>
      </c>
      <c r="Y3810">
        <v>4</v>
      </c>
      <c r="Z3810" s="86">
        <v>45747</v>
      </c>
      <c r="AA3810">
        <v>3</v>
      </c>
      <c r="AB3810">
        <v>3</v>
      </c>
      <c r="AC3810" t="s">
        <v>156</v>
      </c>
    </row>
    <row r="3811" spans="1:29" x14ac:dyDescent="0.2">
      <c r="A3811" t="s">
        <v>9177</v>
      </c>
      <c r="B3811" t="s">
        <v>9178</v>
      </c>
      <c r="C3811" t="s">
        <v>9177</v>
      </c>
      <c r="D3811" t="s">
        <v>84</v>
      </c>
      <c r="E3811" t="s">
        <v>116</v>
      </c>
      <c r="F3811" t="s">
        <v>117</v>
      </c>
      <c r="G3811" t="s">
        <v>90</v>
      </c>
      <c r="I3811" t="s">
        <v>91</v>
      </c>
      <c r="J3811" t="s">
        <v>5571</v>
      </c>
      <c r="K3811" t="s">
        <v>688</v>
      </c>
      <c r="L3811">
        <v>19.183</v>
      </c>
      <c r="M3811">
        <v>18.67183919</v>
      </c>
      <c r="N3811">
        <v>17.448</v>
      </c>
      <c r="O3811">
        <v>17.606297569999999</v>
      </c>
      <c r="P3811">
        <v>13.606</v>
      </c>
      <c r="Q3811" s="86">
        <v>45821</v>
      </c>
      <c r="S3811">
        <v>0.4</v>
      </c>
      <c r="T3811">
        <v>0.4</v>
      </c>
      <c r="V3811" t="s">
        <v>9179</v>
      </c>
      <c r="W3811">
        <v>6</v>
      </c>
      <c r="X3811" s="86">
        <v>45626</v>
      </c>
      <c r="Y3811">
        <v>5</v>
      </c>
      <c r="Z3811" s="86">
        <v>45747</v>
      </c>
      <c r="AA3811">
        <v>3</v>
      </c>
      <c r="AB3811">
        <v>3</v>
      </c>
      <c r="AC3811" t="s">
        <v>156</v>
      </c>
    </row>
    <row r="3812" spans="1:29" x14ac:dyDescent="0.2">
      <c r="A3812" t="s">
        <v>9180</v>
      </c>
      <c r="B3812" t="s">
        <v>9181</v>
      </c>
      <c r="C3812" t="s">
        <v>9180</v>
      </c>
      <c r="D3812" t="s">
        <v>84</v>
      </c>
      <c r="E3812" t="s">
        <v>116</v>
      </c>
      <c r="G3812" t="s">
        <v>90</v>
      </c>
      <c r="I3812" t="s">
        <v>91</v>
      </c>
      <c r="J3812" t="s">
        <v>5571</v>
      </c>
      <c r="K3812" t="s">
        <v>688</v>
      </c>
      <c r="L3812">
        <v>21.632000000000001</v>
      </c>
      <c r="M3812">
        <v>22.096943209999999</v>
      </c>
      <c r="N3812">
        <v>22.158000000000001</v>
      </c>
      <c r="O3812">
        <v>19.976998800000001</v>
      </c>
      <c r="P3812">
        <v>17.495999999999999</v>
      </c>
      <c r="Q3812" s="86">
        <v>45821</v>
      </c>
      <c r="S3812">
        <v>0.4</v>
      </c>
      <c r="T3812">
        <v>0.4</v>
      </c>
      <c r="V3812" t="s">
        <v>9182</v>
      </c>
      <c r="W3812">
        <v>7</v>
      </c>
      <c r="X3812" s="86">
        <v>45747</v>
      </c>
      <c r="Y3812">
        <v>5</v>
      </c>
      <c r="Z3812" s="86">
        <v>45747</v>
      </c>
      <c r="AA3812">
        <v>3</v>
      </c>
      <c r="AB3812">
        <v>3</v>
      </c>
      <c r="AC3812" t="s">
        <v>156</v>
      </c>
    </row>
    <row r="3813" spans="1:29" x14ac:dyDescent="0.2">
      <c r="A3813" t="s">
        <v>9183</v>
      </c>
      <c r="B3813" t="s">
        <v>9184</v>
      </c>
      <c r="C3813" t="s">
        <v>9183</v>
      </c>
      <c r="D3813" t="s">
        <v>84</v>
      </c>
      <c r="E3813" t="s">
        <v>116</v>
      </c>
      <c r="G3813" t="s">
        <v>90</v>
      </c>
      <c r="I3813" t="s">
        <v>91</v>
      </c>
      <c r="J3813" t="s">
        <v>5571</v>
      </c>
      <c r="K3813" t="s">
        <v>8355</v>
      </c>
      <c r="L3813">
        <v>16.524999999999999</v>
      </c>
      <c r="M3813">
        <v>16.645578069999999</v>
      </c>
      <c r="N3813">
        <v>16.658000000000001</v>
      </c>
      <c r="O3813">
        <v>14.04982073</v>
      </c>
      <c r="P3813">
        <v>11.811</v>
      </c>
      <c r="Q3813" s="86">
        <v>45821</v>
      </c>
      <c r="S3813">
        <v>0.2</v>
      </c>
      <c r="T3813">
        <v>0.1</v>
      </c>
      <c r="W3813">
        <v>6</v>
      </c>
      <c r="X3813" s="86">
        <v>45708</v>
      </c>
      <c r="Y3813">
        <v>4</v>
      </c>
      <c r="Z3813" s="86">
        <v>45708</v>
      </c>
      <c r="AA3813">
        <v>4</v>
      </c>
      <c r="AB3813">
        <v>3</v>
      </c>
      <c r="AC3813" t="s">
        <v>156</v>
      </c>
    </row>
    <row r="3814" spans="1:29" x14ac:dyDescent="0.2">
      <c r="A3814" t="s">
        <v>9185</v>
      </c>
      <c r="B3814" t="s">
        <v>9186</v>
      </c>
      <c r="C3814" t="s">
        <v>9185</v>
      </c>
      <c r="D3814" t="s">
        <v>84</v>
      </c>
      <c r="E3814" t="s">
        <v>116</v>
      </c>
      <c r="G3814" t="s">
        <v>90</v>
      </c>
      <c r="I3814" t="s">
        <v>118</v>
      </c>
      <c r="J3814" t="s">
        <v>5571</v>
      </c>
      <c r="L3814">
        <v>4.867</v>
      </c>
      <c r="M3814">
        <v>5.3145381309999999</v>
      </c>
      <c r="N3814">
        <v>5.5389999999999997</v>
      </c>
      <c r="O3814">
        <v>4.942313521</v>
      </c>
      <c r="P3814">
        <v>3.3260000000000001</v>
      </c>
      <c r="Q3814" s="86">
        <v>45821</v>
      </c>
      <c r="S3814">
        <v>0.1</v>
      </c>
      <c r="T3814">
        <v>0.1</v>
      </c>
      <c r="V3814" t="s">
        <v>9187</v>
      </c>
      <c r="W3814">
        <v>3</v>
      </c>
      <c r="X3814" s="86">
        <v>45684</v>
      </c>
      <c r="Y3814">
        <v>2</v>
      </c>
      <c r="Z3814" s="86">
        <v>45747</v>
      </c>
      <c r="AA3814">
        <v>2</v>
      </c>
      <c r="AB3814">
        <v>2</v>
      </c>
      <c r="AC3814" t="s">
        <v>153</v>
      </c>
    </row>
    <row r="3815" spans="1:29" x14ac:dyDescent="0.2">
      <c r="A3815" t="s">
        <v>9188</v>
      </c>
      <c r="B3815" t="s">
        <v>9189</v>
      </c>
      <c r="C3815" t="s">
        <v>9188</v>
      </c>
      <c r="D3815" t="s">
        <v>84</v>
      </c>
      <c r="E3815" t="s">
        <v>116</v>
      </c>
      <c r="G3815" t="s">
        <v>90</v>
      </c>
      <c r="I3815" t="s">
        <v>118</v>
      </c>
      <c r="J3815" t="s">
        <v>5571</v>
      </c>
      <c r="L3815">
        <v>0.93899999999999995</v>
      </c>
      <c r="M3815">
        <v>0.99485580100000004</v>
      </c>
      <c r="N3815">
        <v>0.76300000000000001</v>
      </c>
      <c r="O3815">
        <v>0.50132532500000004</v>
      </c>
      <c r="P3815">
        <v>0.375</v>
      </c>
      <c r="Q3815" s="86">
        <v>45821</v>
      </c>
      <c r="S3815">
        <v>0.1</v>
      </c>
      <c r="T3815">
        <v>0.1</v>
      </c>
      <c r="W3815">
        <v>2</v>
      </c>
      <c r="X3815" s="86">
        <v>45626</v>
      </c>
      <c r="Y3815">
        <v>2</v>
      </c>
      <c r="Z3815" s="86">
        <v>45747</v>
      </c>
      <c r="AA3815">
        <v>5</v>
      </c>
      <c r="AB3815">
        <v>2</v>
      </c>
      <c r="AC3815" t="s">
        <v>153</v>
      </c>
    </row>
    <row r="3816" spans="1:29" x14ac:dyDescent="0.2">
      <c r="A3816" t="s">
        <v>16637</v>
      </c>
      <c r="B3816" t="s">
        <v>16638</v>
      </c>
      <c r="C3816" t="s">
        <v>16637</v>
      </c>
      <c r="D3816" t="s">
        <v>84</v>
      </c>
      <c r="E3816" t="s">
        <v>89</v>
      </c>
      <c r="G3816" t="s">
        <v>90</v>
      </c>
      <c r="L3816">
        <v>1.6830000000000001</v>
      </c>
      <c r="M3816">
        <v>1.8671378199999999</v>
      </c>
      <c r="N3816">
        <v>1.798</v>
      </c>
      <c r="O3816">
        <v>1.288220192</v>
      </c>
      <c r="P3816">
        <v>1.111</v>
      </c>
      <c r="Q3816" s="86">
        <v>45821</v>
      </c>
      <c r="S3816">
        <v>0.12</v>
      </c>
      <c r="W3816">
        <v>2</v>
      </c>
      <c r="X3816" s="86">
        <v>45777</v>
      </c>
      <c r="Y3816">
        <v>2</v>
      </c>
      <c r="Z3816" s="86">
        <v>45747</v>
      </c>
      <c r="AB3816">
        <v>2</v>
      </c>
      <c r="AC3816" t="s">
        <v>153</v>
      </c>
    </row>
    <row r="3817" spans="1:29" x14ac:dyDescent="0.2">
      <c r="A3817" t="s">
        <v>9190</v>
      </c>
      <c r="B3817" t="s">
        <v>9191</v>
      </c>
      <c r="C3817" t="s">
        <v>9190</v>
      </c>
      <c r="D3817" t="s">
        <v>84</v>
      </c>
      <c r="E3817" t="s">
        <v>89</v>
      </c>
      <c r="F3817" t="s">
        <v>642</v>
      </c>
      <c r="G3817" t="s">
        <v>90</v>
      </c>
      <c r="I3817" t="s">
        <v>91</v>
      </c>
      <c r="J3817" t="s">
        <v>5571</v>
      </c>
      <c r="K3817" t="s">
        <v>2652</v>
      </c>
      <c r="L3817">
        <v>24.701000000000001</v>
      </c>
      <c r="M3817">
        <v>23.452302060000001</v>
      </c>
      <c r="N3817">
        <v>28.849</v>
      </c>
      <c r="O3817">
        <v>22.844848989999999</v>
      </c>
      <c r="P3817">
        <v>27.827999999999999</v>
      </c>
      <c r="Q3817" s="86">
        <v>45821</v>
      </c>
      <c r="R3817">
        <v>5</v>
      </c>
      <c r="S3817">
        <v>1.99</v>
      </c>
      <c r="T3817">
        <v>1.5</v>
      </c>
      <c r="V3817" t="s">
        <v>9192</v>
      </c>
      <c r="W3817">
        <v>6</v>
      </c>
      <c r="X3817" s="86">
        <v>45706</v>
      </c>
      <c r="Y3817">
        <v>5</v>
      </c>
      <c r="Z3817" s="86">
        <v>45000</v>
      </c>
      <c r="AA3817">
        <v>4</v>
      </c>
      <c r="AB3817">
        <v>3</v>
      </c>
      <c r="AC3817" t="s">
        <v>156</v>
      </c>
    </row>
    <row r="3818" spans="1:29" x14ac:dyDescent="0.2">
      <c r="A3818" t="s">
        <v>9193</v>
      </c>
      <c r="B3818" t="s">
        <v>9194</v>
      </c>
      <c r="C3818" t="s">
        <v>9193</v>
      </c>
      <c r="D3818" t="s">
        <v>84</v>
      </c>
      <c r="E3818" t="s">
        <v>89</v>
      </c>
      <c r="F3818" t="s">
        <v>642</v>
      </c>
      <c r="G3818" t="s">
        <v>90</v>
      </c>
      <c r="I3818" t="s">
        <v>91</v>
      </c>
      <c r="J3818" t="s">
        <v>5571</v>
      </c>
      <c r="K3818" t="s">
        <v>2652</v>
      </c>
      <c r="L3818">
        <v>24.72</v>
      </c>
      <c r="M3818">
        <v>23.477456920000002</v>
      </c>
      <c r="N3818">
        <v>28.879000000000001</v>
      </c>
      <c r="O3818">
        <v>22.863661499999999</v>
      </c>
      <c r="P3818">
        <v>27.853999999999999</v>
      </c>
      <c r="Q3818" s="86">
        <v>45821</v>
      </c>
      <c r="S3818">
        <v>0.91</v>
      </c>
      <c r="T3818">
        <v>0.75</v>
      </c>
      <c r="V3818" t="s">
        <v>9195</v>
      </c>
      <c r="W3818">
        <v>6</v>
      </c>
      <c r="X3818" s="86">
        <v>45706</v>
      </c>
      <c r="Y3818">
        <v>5</v>
      </c>
      <c r="Z3818" s="86">
        <v>45000</v>
      </c>
      <c r="AA3818">
        <v>3</v>
      </c>
      <c r="AB3818">
        <v>3</v>
      </c>
      <c r="AC3818" t="s">
        <v>156</v>
      </c>
    </row>
    <row r="3819" spans="1:29" x14ac:dyDescent="0.2">
      <c r="A3819" t="s">
        <v>9196</v>
      </c>
      <c r="B3819" t="s">
        <v>9197</v>
      </c>
      <c r="C3819" t="s">
        <v>9196</v>
      </c>
      <c r="D3819" t="s">
        <v>84</v>
      </c>
      <c r="E3819" t="s">
        <v>89</v>
      </c>
      <c r="I3819" t="s">
        <v>91</v>
      </c>
      <c r="J3819" t="s">
        <v>5571</v>
      </c>
      <c r="L3819">
        <v>4.4459999999999997</v>
      </c>
      <c r="M3819">
        <v>4.1474554079999999</v>
      </c>
      <c r="N3819">
        <v>4.6859999999999999</v>
      </c>
      <c r="O3819">
        <v>4.1177533469999998</v>
      </c>
      <c r="P3819">
        <v>3.7610000000000001</v>
      </c>
      <c r="Q3819" s="86">
        <v>45821</v>
      </c>
      <c r="S3819">
        <v>0.84</v>
      </c>
      <c r="W3819">
        <v>4</v>
      </c>
      <c r="X3819" s="86">
        <v>45747</v>
      </c>
      <c r="Y3819">
        <v>3</v>
      </c>
      <c r="Z3819" s="86">
        <v>45747</v>
      </c>
      <c r="AA3819">
        <v>5</v>
      </c>
      <c r="AB3819">
        <v>3</v>
      </c>
      <c r="AC3819" t="s">
        <v>156</v>
      </c>
    </row>
    <row r="3820" spans="1:29" x14ac:dyDescent="0.2">
      <c r="A3820" t="s">
        <v>9198</v>
      </c>
      <c r="B3820" t="s">
        <v>9199</v>
      </c>
      <c r="C3820" t="s">
        <v>9198</v>
      </c>
      <c r="D3820" t="s">
        <v>84</v>
      </c>
      <c r="E3820" t="s">
        <v>116</v>
      </c>
      <c r="G3820" t="s">
        <v>90</v>
      </c>
      <c r="I3820" t="s">
        <v>91</v>
      </c>
      <c r="J3820" t="s">
        <v>5571</v>
      </c>
      <c r="L3820">
        <v>14.04</v>
      </c>
      <c r="M3820">
        <v>14.72148608</v>
      </c>
      <c r="N3820">
        <v>15.243</v>
      </c>
      <c r="O3820">
        <v>13.443604000000001</v>
      </c>
      <c r="P3820">
        <v>9.2530000000000001</v>
      </c>
      <c r="Q3820" s="86">
        <v>45821</v>
      </c>
      <c r="S3820">
        <v>0.12</v>
      </c>
      <c r="T3820">
        <v>0.12</v>
      </c>
      <c r="V3820" t="s">
        <v>9200</v>
      </c>
      <c r="W3820">
        <v>6</v>
      </c>
      <c r="X3820" s="86">
        <v>45747</v>
      </c>
      <c r="Y3820">
        <v>4</v>
      </c>
      <c r="Z3820" s="86">
        <v>45747</v>
      </c>
      <c r="AA3820">
        <v>3</v>
      </c>
      <c r="AB3820">
        <v>3</v>
      </c>
      <c r="AC3820" t="s">
        <v>156</v>
      </c>
    </row>
    <row r="3821" spans="1:29" x14ac:dyDescent="0.2">
      <c r="A3821" t="s">
        <v>9201</v>
      </c>
      <c r="B3821" t="s">
        <v>9202</v>
      </c>
      <c r="C3821" t="s">
        <v>9201</v>
      </c>
      <c r="D3821" t="s">
        <v>84</v>
      </c>
      <c r="E3821" t="s">
        <v>116</v>
      </c>
      <c r="G3821" t="s">
        <v>90</v>
      </c>
      <c r="I3821" t="s">
        <v>91</v>
      </c>
      <c r="J3821" t="s">
        <v>5571</v>
      </c>
      <c r="K3821" t="s">
        <v>6446</v>
      </c>
      <c r="L3821">
        <v>6.3710000000000004</v>
      </c>
      <c r="M3821">
        <v>6.8077815900000003</v>
      </c>
      <c r="N3821">
        <v>7.2720000000000002</v>
      </c>
      <c r="O3821">
        <v>4.9710021749999997</v>
      </c>
      <c r="P3821">
        <v>4.444</v>
      </c>
      <c r="Q3821" s="86">
        <v>45821</v>
      </c>
      <c r="S3821">
        <v>0.17</v>
      </c>
      <c r="T3821">
        <v>0.17</v>
      </c>
      <c r="V3821" t="s">
        <v>9203</v>
      </c>
      <c r="W3821">
        <v>4</v>
      </c>
      <c r="X3821" s="86">
        <v>45747</v>
      </c>
      <c r="Y3821">
        <v>3</v>
      </c>
      <c r="Z3821" s="86">
        <v>45747</v>
      </c>
      <c r="AA3821">
        <v>2</v>
      </c>
      <c r="AB3821">
        <v>3</v>
      </c>
      <c r="AC3821" t="s">
        <v>156</v>
      </c>
    </row>
    <row r="3822" spans="1:29" x14ac:dyDescent="0.2">
      <c r="A3822" t="s">
        <v>9204</v>
      </c>
      <c r="B3822" t="s">
        <v>9205</v>
      </c>
      <c r="C3822" t="s">
        <v>9204</v>
      </c>
      <c r="D3822" t="s">
        <v>84</v>
      </c>
      <c r="E3822" t="s">
        <v>89</v>
      </c>
      <c r="G3822" t="s">
        <v>90</v>
      </c>
      <c r="I3822" t="s">
        <v>341</v>
      </c>
      <c r="J3822" t="s">
        <v>5571</v>
      </c>
      <c r="L3822">
        <v>15.103</v>
      </c>
      <c r="M3822">
        <v>15.65898587</v>
      </c>
      <c r="N3822">
        <v>13.367000000000001</v>
      </c>
      <c r="O3822">
        <v>13.60731081</v>
      </c>
      <c r="P3822">
        <v>12.086</v>
      </c>
      <c r="Q3822" s="86">
        <v>45821</v>
      </c>
      <c r="S3822">
        <v>0.9</v>
      </c>
      <c r="T3822">
        <v>0.85</v>
      </c>
      <c r="V3822" t="s">
        <v>9206</v>
      </c>
      <c r="W3822">
        <v>6</v>
      </c>
      <c r="X3822" s="86">
        <v>45798</v>
      </c>
      <c r="Y3822">
        <v>4</v>
      </c>
      <c r="Z3822" s="86">
        <v>45737</v>
      </c>
      <c r="AA3822">
        <v>3</v>
      </c>
      <c r="AB3822">
        <v>3</v>
      </c>
      <c r="AC3822" t="s">
        <v>156</v>
      </c>
    </row>
    <row r="3823" spans="1:29" x14ac:dyDescent="0.2">
      <c r="A3823" t="s">
        <v>16439</v>
      </c>
      <c r="B3823" t="s">
        <v>16440</v>
      </c>
      <c r="C3823" t="s">
        <v>16439</v>
      </c>
      <c r="D3823" t="s">
        <v>84</v>
      </c>
      <c r="E3823" t="s">
        <v>982</v>
      </c>
      <c r="G3823" t="s">
        <v>90</v>
      </c>
      <c r="H3823" t="s">
        <v>16039</v>
      </c>
      <c r="I3823" t="s">
        <v>91</v>
      </c>
      <c r="L3823">
        <v>0.67400000000000004</v>
      </c>
      <c r="M3823">
        <v>0.64770280400000002</v>
      </c>
      <c r="N3823">
        <v>0.42699999999999999</v>
      </c>
      <c r="O3823">
        <v>0.17251214300000001</v>
      </c>
      <c r="P3823">
        <v>0.16300000000000001</v>
      </c>
      <c r="Q3823" s="86">
        <v>45821</v>
      </c>
      <c r="S3823">
        <v>0.1</v>
      </c>
      <c r="W3823">
        <v>1</v>
      </c>
      <c r="X3823" s="86">
        <v>45747</v>
      </c>
      <c r="Y3823">
        <v>1</v>
      </c>
      <c r="Z3823" s="86">
        <v>45747</v>
      </c>
      <c r="AB3823">
        <v>1</v>
      </c>
      <c r="AC3823" t="s">
        <v>124</v>
      </c>
    </row>
    <row r="3824" spans="1:29" x14ac:dyDescent="0.2">
      <c r="A3824" t="s">
        <v>9207</v>
      </c>
      <c r="B3824" t="s">
        <v>9208</v>
      </c>
      <c r="C3824" t="s">
        <v>9207</v>
      </c>
      <c r="D3824" t="s">
        <v>84</v>
      </c>
      <c r="E3824" t="s">
        <v>89</v>
      </c>
      <c r="G3824" t="s">
        <v>90</v>
      </c>
      <c r="I3824" t="s">
        <v>341</v>
      </c>
      <c r="J3824" t="s">
        <v>5571</v>
      </c>
      <c r="K3824" t="s">
        <v>199</v>
      </c>
      <c r="L3824">
        <v>5.2969999999999997</v>
      </c>
      <c r="M3824">
        <v>5.780422154</v>
      </c>
      <c r="N3824">
        <v>6.0940000000000003</v>
      </c>
      <c r="O3824">
        <v>3.4527059900000001</v>
      </c>
      <c r="P3824">
        <v>2.7370000000000001</v>
      </c>
      <c r="Q3824" s="86">
        <v>45821</v>
      </c>
      <c r="S3824">
        <v>0.09</v>
      </c>
      <c r="T3824">
        <v>0.09</v>
      </c>
      <c r="V3824" t="s">
        <v>9209</v>
      </c>
      <c r="W3824">
        <v>4</v>
      </c>
      <c r="X3824" s="86">
        <v>45698</v>
      </c>
      <c r="Y3824">
        <v>2</v>
      </c>
      <c r="Z3824" s="86">
        <v>45688</v>
      </c>
      <c r="AA3824">
        <v>2</v>
      </c>
      <c r="AB3824">
        <v>2</v>
      </c>
      <c r="AC3824" t="s">
        <v>153</v>
      </c>
    </row>
    <row r="3825" spans="1:29" x14ac:dyDescent="0.2">
      <c r="A3825" t="s">
        <v>9210</v>
      </c>
      <c r="B3825" t="s">
        <v>9211</v>
      </c>
      <c r="C3825" t="s">
        <v>9210</v>
      </c>
      <c r="D3825" t="s">
        <v>84</v>
      </c>
      <c r="E3825" t="s">
        <v>116</v>
      </c>
      <c r="G3825" t="s">
        <v>90</v>
      </c>
      <c r="I3825" t="s">
        <v>341</v>
      </c>
      <c r="J3825" t="s">
        <v>5571</v>
      </c>
      <c r="L3825">
        <v>6.5759999999999996</v>
      </c>
      <c r="M3825">
        <v>7.0958334499999998</v>
      </c>
      <c r="N3825">
        <v>7.4880000000000004</v>
      </c>
      <c r="O3825">
        <v>5.7830754139999998</v>
      </c>
      <c r="P3825">
        <v>4.7279999999999998</v>
      </c>
      <c r="Q3825" s="86">
        <v>45821</v>
      </c>
      <c r="S3825">
        <v>7.0000000000000007E-2</v>
      </c>
      <c r="T3825">
        <v>7.0000000000000007E-2</v>
      </c>
      <c r="V3825" t="s">
        <v>9212</v>
      </c>
      <c r="W3825">
        <v>4</v>
      </c>
      <c r="X3825" s="86">
        <v>45621</v>
      </c>
      <c r="Y3825">
        <v>3</v>
      </c>
      <c r="Z3825" s="86">
        <v>45688</v>
      </c>
      <c r="AA3825">
        <v>2</v>
      </c>
      <c r="AB3825">
        <v>3</v>
      </c>
      <c r="AC3825" t="s">
        <v>156</v>
      </c>
    </row>
    <row r="3826" spans="1:29" x14ac:dyDescent="0.2">
      <c r="A3826" t="s">
        <v>9213</v>
      </c>
      <c r="B3826" t="s">
        <v>9214</v>
      </c>
      <c r="C3826" t="s">
        <v>9213</v>
      </c>
      <c r="D3826" t="s">
        <v>84</v>
      </c>
      <c r="E3826" t="s">
        <v>89</v>
      </c>
      <c r="G3826" t="s">
        <v>90</v>
      </c>
      <c r="I3826" t="s">
        <v>118</v>
      </c>
      <c r="J3826" t="s">
        <v>5571</v>
      </c>
      <c r="K3826" t="s">
        <v>199</v>
      </c>
      <c r="L3826">
        <v>7.6180000000000003</v>
      </c>
      <c r="M3826">
        <v>8.1071763519999998</v>
      </c>
      <c r="N3826">
        <v>8.2859999999999996</v>
      </c>
      <c r="O3826">
        <v>7.435890229</v>
      </c>
      <c r="P3826">
        <v>4.9630000000000001</v>
      </c>
      <c r="Q3826" s="86">
        <v>45821</v>
      </c>
      <c r="S3826">
        <v>0.09</v>
      </c>
      <c r="T3826">
        <v>0.09</v>
      </c>
      <c r="V3826" t="s">
        <v>9215</v>
      </c>
      <c r="W3826">
        <v>4</v>
      </c>
      <c r="X3826" s="86">
        <v>45622</v>
      </c>
      <c r="Y3826">
        <v>3</v>
      </c>
      <c r="Z3826" s="86">
        <v>45688</v>
      </c>
      <c r="AA3826">
        <v>2</v>
      </c>
      <c r="AB3826">
        <v>3</v>
      </c>
      <c r="AC3826" t="s">
        <v>156</v>
      </c>
    </row>
    <row r="3827" spans="1:29" x14ac:dyDescent="0.2">
      <c r="A3827" t="s">
        <v>9216</v>
      </c>
      <c r="B3827" t="s">
        <v>9217</v>
      </c>
      <c r="C3827" t="s">
        <v>9216</v>
      </c>
      <c r="D3827" t="s">
        <v>84</v>
      </c>
      <c r="E3827" t="s">
        <v>116</v>
      </c>
      <c r="G3827" t="s">
        <v>90</v>
      </c>
      <c r="I3827" t="s">
        <v>91</v>
      </c>
      <c r="J3827" t="s">
        <v>5571</v>
      </c>
      <c r="K3827" t="s">
        <v>199</v>
      </c>
      <c r="L3827">
        <v>8.1460000000000008</v>
      </c>
      <c r="M3827">
        <v>8.5782638569999996</v>
      </c>
      <c r="N3827">
        <v>8.6349999999999998</v>
      </c>
      <c r="O3827">
        <v>6.8388241269999996</v>
      </c>
      <c r="P3827">
        <v>4.282</v>
      </c>
      <c r="Q3827" s="86">
        <v>45821</v>
      </c>
      <c r="S3827">
        <v>0.25</v>
      </c>
      <c r="T3827">
        <v>0.25</v>
      </c>
      <c r="W3827">
        <v>4</v>
      </c>
      <c r="X3827" s="86">
        <v>45698</v>
      </c>
      <c r="Y3827">
        <v>3</v>
      </c>
      <c r="Z3827" s="86">
        <v>45688</v>
      </c>
      <c r="AA3827">
        <v>2</v>
      </c>
      <c r="AB3827">
        <v>3</v>
      </c>
      <c r="AC3827" t="s">
        <v>156</v>
      </c>
    </row>
    <row r="3828" spans="1:29" x14ac:dyDescent="0.2">
      <c r="A3828" t="s">
        <v>9218</v>
      </c>
      <c r="B3828" t="s">
        <v>9219</v>
      </c>
      <c r="C3828" t="s">
        <v>9218</v>
      </c>
      <c r="D3828" t="s">
        <v>84</v>
      </c>
      <c r="E3828" t="s">
        <v>89</v>
      </c>
      <c r="F3828" t="s">
        <v>642</v>
      </c>
      <c r="G3828" t="s">
        <v>90</v>
      </c>
      <c r="I3828" t="s">
        <v>91</v>
      </c>
      <c r="J3828" t="s">
        <v>5571</v>
      </c>
      <c r="K3828" t="s">
        <v>199</v>
      </c>
      <c r="L3828">
        <v>5.6020000000000003</v>
      </c>
      <c r="M3828">
        <v>6.0571948930000001</v>
      </c>
      <c r="N3828">
        <v>6.3179999999999996</v>
      </c>
      <c r="O3828">
        <v>5.7220094579999996</v>
      </c>
      <c r="P3828">
        <v>4.8840000000000003</v>
      </c>
      <c r="Q3828" s="86">
        <v>45821</v>
      </c>
      <c r="S3828">
        <v>7.0000000000000007E-2</v>
      </c>
      <c r="T3828">
        <v>7.0000000000000007E-2</v>
      </c>
      <c r="V3828" t="s">
        <v>9220</v>
      </c>
      <c r="W3828">
        <v>4</v>
      </c>
      <c r="X3828" s="86">
        <v>45698</v>
      </c>
      <c r="Y3828">
        <v>3</v>
      </c>
      <c r="Z3828" s="86">
        <v>45688</v>
      </c>
      <c r="AA3828">
        <v>2</v>
      </c>
      <c r="AB3828">
        <v>3</v>
      </c>
      <c r="AC3828" t="s">
        <v>156</v>
      </c>
    </row>
    <row r="3829" spans="1:29" x14ac:dyDescent="0.2">
      <c r="A3829" t="s">
        <v>9221</v>
      </c>
      <c r="B3829" t="s">
        <v>9222</v>
      </c>
      <c r="C3829" t="s">
        <v>9221</v>
      </c>
      <c r="D3829" t="s">
        <v>84</v>
      </c>
      <c r="E3829" t="s">
        <v>116</v>
      </c>
      <c r="G3829" t="s">
        <v>90</v>
      </c>
      <c r="I3829" t="s">
        <v>91</v>
      </c>
      <c r="J3829" t="s">
        <v>5571</v>
      </c>
      <c r="K3829" t="s">
        <v>8355</v>
      </c>
      <c r="L3829">
        <v>20.678999999999998</v>
      </c>
      <c r="M3829">
        <v>14.197430300000001</v>
      </c>
      <c r="N3829">
        <v>20.863</v>
      </c>
      <c r="O3829">
        <v>11.093166630000001</v>
      </c>
      <c r="P3829">
        <v>12.166</v>
      </c>
      <c r="Q3829" s="86">
        <v>45821</v>
      </c>
      <c r="S3829">
        <v>0.28999999999999998</v>
      </c>
      <c r="T3829">
        <v>0.19</v>
      </c>
      <c r="V3829" t="s">
        <v>9223</v>
      </c>
      <c r="W3829">
        <v>6</v>
      </c>
      <c r="X3829" s="86">
        <v>45544</v>
      </c>
      <c r="Y3829">
        <v>4</v>
      </c>
      <c r="Z3829" s="86">
        <v>45708</v>
      </c>
      <c r="AA3829">
        <v>3</v>
      </c>
      <c r="AB3829">
        <v>3</v>
      </c>
      <c r="AC3829" t="s">
        <v>156</v>
      </c>
    </row>
    <row r="3830" spans="1:29" x14ac:dyDescent="0.2">
      <c r="A3830" t="s">
        <v>16457</v>
      </c>
      <c r="B3830" t="s">
        <v>16458</v>
      </c>
      <c r="C3830" t="s">
        <v>16457</v>
      </c>
      <c r="D3830" t="s">
        <v>84</v>
      </c>
      <c r="E3830" t="s">
        <v>116</v>
      </c>
      <c r="G3830" t="s">
        <v>90</v>
      </c>
      <c r="H3830" t="s">
        <v>16039</v>
      </c>
      <c r="L3830">
        <v>12.055</v>
      </c>
      <c r="N3830">
        <v>10.678000000000001</v>
      </c>
      <c r="P3830">
        <v>8.2460000000000004</v>
      </c>
      <c r="S3830">
        <v>0.35</v>
      </c>
      <c r="Y3830">
        <v>4</v>
      </c>
      <c r="Z3830" s="86">
        <v>43958</v>
      </c>
      <c r="AB3830">
        <v>3</v>
      </c>
      <c r="AC3830" t="s">
        <v>156</v>
      </c>
    </row>
    <row r="3831" spans="1:29" x14ac:dyDescent="0.2">
      <c r="A3831" t="s">
        <v>9224</v>
      </c>
      <c r="B3831" t="s">
        <v>9225</v>
      </c>
      <c r="C3831" t="s">
        <v>9224</v>
      </c>
      <c r="D3831" t="s">
        <v>84</v>
      </c>
      <c r="E3831" t="s">
        <v>1465</v>
      </c>
      <c r="G3831" t="s">
        <v>90</v>
      </c>
      <c r="I3831" t="s">
        <v>91</v>
      </c>
      <c r="L3831">
        <v>20.109000000000002</v>
      </c>
      <c r="M3831">
        <v>16.085882080000001</v>
      </c>
      <c r="N3831">
        <v>21.251000000000001</v>
      </c>
      <c r="O3831">
        <v>15.747328250000001</v>
      </c>
      <c r="P3831">
        <v>15.288</v>
      </c>
      <c r="Q3831" s="86">
        <v>45821</v>
      </c>
      <c r="S3831">
        <v>0.9</v>
      </c>
      <c r="W3831">
        <v>6</v>
      </c>
      <c r="X3831" s="86">
        <v>45699</v>
      </c>
      <c r="Y3831">
        <v>4</v>
      </c>
      <c r="Z3831" s="86">
        <v>45473</v>
      </c>
      <c r="AB3831">
        <v>3</v>
      </c>
      <c r="AC3831" t="s">
        <v>156</v>
      </c>
    </row>
    <row r="3832" spans="1:29" x14ac:dyDescent="0.2">
      <c r="A3832" t="s">
        <v>9226</v>
      </c>
      <c r="B3832" t="s">
        <v>9227</v>
      </c>
      <c r="C3832" t="s">
        <v>9226</v>
      </c>
      <c r="D3832" t="s">
        <v>84</v>
      </c>
      <c r="E3832" t="s">
        <v>89</v>
      </c>
      <c r="G3832" t="s">
        <v>90</v>
      </c>
      <c r="H3832" t="s">
        <v>196</v>
      </c>
      <c r="I3832" t="s">
        <v>91</v>
      </c>
      <c r="L3832">
        <v>16.981999999999999</v>
      </c>
      <c r="M3832">
        <v>14.36327895</v>
      </c>
      <c r="N3832">
        <v>17.440000000000001</v>
      </c>
      <c r="O3832">
        <v>13.37396715</v>
      </c>
      <c r="P3832">
        <v>13.47</v>
      </c>
      <c r="Q3832" s="86">
        <v>45821</v>
      </c>
      <c r="S3832">
        <v>1.06</v>
      </c>
      <c r="W3832">
        <v>6</v>
      </c>
      <c r="X3832" s="86">
        <v>45775</v>
      </c>
      <c r="Y3832">
        <v>4</v>
      </c>
      <c r="Z3832" s="86">
        <v>45747</v>
      </c>
      <c r="AB3832">
        <v>3</v>
      </c>
      <c r="AC3832" t="s">
        <v>156</v>
      </c>
    </row>
    <row r="3833" spans="1:29" x14ac:dyDescent="0.2">
      <c r="A3833" t="s">
        <v>9228</v>
      </c>
      <c r="B3833" t="s">
        <v>9229</v>
      </c>
      <c r="C3833" t="s">
        <v>9228</v>
      </c>
      <c r="D3833" t="s">
        <v>84</v>
      </c>
      <c r="E3833" t="s">
        <v>89</v>
      </c>
      <c r="G3833" t="s">
        <v>90</v>
      </c>
      <c r="H3833" t="s">
        <v>4520</v>
      </c>
      <c r="I3833" t="s">
        <v>91</v>
      </c>
      <c r="L3833">
        <v>17.391999999999999</v>
      </c>
      <c r="M3833">
        <v>12.989727309999999</v>
      </c>
      <c r="N3833">
        <v>17.762</v>
      </c>
      <c r="O3833">
        <v>10.72688417</v>
      </c>
      <c r="P3833">
        <v>12.175000000000001</v>
      </c>
      <c r="Q3833" s="86">
        <v>45821</v>
      </c>
      <c r="S3833">
        <v>0.81</v>
      </c>
      <c r="W3833">
        <v>6</v>
      </c>
      <c r="X3833" s="86">
        <v>45777</v>
      </c>
      <c r="Y3833">
        <v>4</v>
      </c>
      <c r="Z3833" s="86">
        <v>45777</v>
      </c>
      <c r="AB3833">
        <v>3</v>
      </c>
      <c r="AC3833" t="s">
        <v>156</v>
      </c>
    </row>
    <row r="3834" spans="1:29" x14ac:dyDescent="0.2">
      <c r="A3834" t="s">
        <v>9230</v>
      </c>
      <c r="B3834" t="s">
        <v>9231</v>
      </c>
      <c r="C3834" t="s">
        <v>9230</v>
      </c>
      <c r="D3834" t="s">
        <v>84</v>
      </c>
      <c r="E3834" t="s">
        <v>89</v>
      </c>
      <c r="F3834" t="s">
        <v>642</v>
      </c>
      <c r="G3834" t="s">
        <v>90</v>
      </c>
      <c r="I3834" t="s">
        <v>91</v>
      </c>
      <c r="J3834" t="s">
        <v>5571</v>
      </c>
      <c r="K3834" t="s">
        <v>920</v>
      </c>
      <c r="L3834">
        <v>17.393999999999998</v>
      </c>
      <c r="M3834">
        <v>12.99081185</v>
      </c>
      <c r="N3834">
        <v>17.763999999999999</v>
      </c>
      <c r="O3834">
        <v>10.73039479</v>
      </c>
      <c r="P3834">
        <v>12.175000000000001</v>
      </c>
      <c r="Q3834" s="86">
        <v>45821</v>
      </c>
      <c r="R3834">
        <v>5.25</v>
      </c>
      <c r="S3834">
        <v>0.79</v>
      </c>
      <c r="T3834">
        <v>0.7</v>
      </c>
      <c r="V3834" t="s">
        <v>9232</v>
      </c>
      <c r="W3834">
        <v>6</v>
      </c>
      <c r="X3834" s="86">
        <v>45777</v>
      </c>
      <c r="Y3834">
        <v>4</v>
      </c>
      <c r="Z3834" s="86">
        <v>45777</v>
      </c>
      <c r="AA3834">
        <v>3</v>
      </c>
      <c r="AB3834">
        <v>3</v>
      </c>
      <c r="AC3834" t="s">
        <v>156</v>
      </c>
    </row>
    <row r="3835" spans="1:29" x14ac:dyDescent="0.2">
      <c r="A3835" t="s">
        <v>9233</v>
      </c>
      <c r="B3835" t="s">
        <v>9234</v>
      </c>
      <c r="C3835" t="s">
        <v>9233</v>
      </c>
      <c r="D3835" t="s">
        <v>84</v>
      </c>
      <c r="E3835" t="s">
        <v>89</v>
      </c>
      <c r="G3835" t="s">
        <v>90</v>
      </c>
      <c r="L3835">
        <v>15.67</v>
      </c>
      <c r="M3835">
        <v>13.14572821</v>
      </c>
      <c r="N3835">
        <v>16.702000000000002</v>
      </c>
      <c r="O3835">
        <v>11.760020150000001</v>
      </c>
      <c r="P3835">
        <v>14.006</v>
      </c>
      <c r="Q3835" s="86">
        <v>45821</v>
      </c>
      <c r="W3835">
        <v>5</v>
      </c>
      <c r="X3835" s="86">
        <v>45702</v>
      </c>
      <c r="Y3835">
        <v>4</v>
      </c>
      <c r="Z3835" s="86">
        <v>45291</v>
      </c>
      <c r="AB3835">
        <v>3</v>
      </c>
      <c r="AC3835" t="s">
        <v>156</v>
      </c>
    </row>
    <row r="3836" spans="1:29" x14ac:dyDescent="0.2">
      <c r="A3836" t="s">
        <v>9235</v>
      </c>
      <c r="B3836" t="s">
        <v>9236</v>
      </c>
      <c r="C3836" t="s">
        <v>9235</v>
      </c>
      <c r="D3836" t="s">
        <v>84</v>
      </c>
      <c r="E3836" t="s">
        <v>89</v>
      </c>
      <c r="G3836" t="s">
        <v>90</v>
      </c>
      <c r="M3836">
        <v>11.84307748</v>
      </c>
      <c r="O3836">
        <v>10.70912867</v>
      </c>
      <c r="Q3836" s="86">
        <v>45434</v>
      </c>
      <c r="Y3836">
        <v>4</v>
      </c>
      <c r="Z3836" s="86">
        <v>45291</v>
      </c>
      <c r="AB3836">
        <v>3</v>
      </c>
      <c r="AC3836" t="s">
        <v>156</v>
      </c>
    </row>
    <row r="3837" spans="1:29" x14ac:dyDescent="0.2">
      <c r="A3837" t="s">
        <v>9237</v>
      </c>
      <c r="B3837" t="s">
        <v>9238</v>
      </c>
      <c r="C3837" t="s">
        <v>9237</v>
      </c>
      <c r="D3837" t="s">
        <v>84</v>
      </c>
      <c r="E3837" t="s">
        <v>116</v>
      </c>
      <c r="G3837" t="s">
        <v>90</v>
      </c>
      <c r="I3837" t="s">
        <v>91</v>
      </c>
      <c r="J3837" t="s">
        <v>5571</v>
      </c>
      <c r="L3837">
        <v>15.063000000000001</v>
      </c>
      <c r="M3837">
        <v>15.39395053</v>
      </c>
      <c r="N3837">
        <v>15.836</v>
      </c>
      <c r="O3837">
        <v>12.77741056</v>
      </c>
      <c r="P3837">
        <v>10.244</v>
      </c>
      <c r="Q3837" s="86">
        <v>45821</v>
      </c>
      <c r="S3837">
        <v>0.38</v>
      </c>
      <c r="T3837">
        <v>0.38</v>
      </c>
      <c r="V3837" t="s">
        <v>9239</v>
      </c>
      <c r="W3837">
        <v>6</v>
      </c>
      <c r="X3837" s="86">
        <v>45699</v>
      </c>
      <c r="Y3837">
        <v>4</v>
      </c>
      <c r="Z3837" s="86">
        <v>43958</v>
      </c>
      <c r="AA3837">
        <v>3</v>
      </c>
      <c r="AB3837">
        <v>3</v>
      </c>
      <c r="AC3837" t="s">
        <v>156</v>
      </c>
    </row>
    <row r="3838" spans="1:29" x14ac:dyDescent="0.2">
      <c r="A3838" t="s">
        <v>9240</v>
      </c>
      <c r="B3838" t="s">
        <v>9241</v>
      </c>
      <c r="C3838" t="s">
        <v>9240</v>
      </c>
      <c r="D3838" t="s">
        <v>84</v>
      </c>
      <c r="E3838" t="s">
        <v>116</v>
      </c>
      <c r="G3838" t="s">
        <v>90</v>
      </c>
      <c r="L3838">
        <v>15.063000000000001</v>
      </c>
      <c r="M3838">
        <v>15.364106509999999</v>
      </c>
      <c r="N3838">
        <v>15.836</v>
      </c>
      <c r="O3838">
        <v>12.549189610000001</v>
      </c>
      <c r="P3838">
        <v>10.244999999999999</v>
      </c>
      <c r="Q3838" s="86">
        <v>45821</v>
      </c>
      <c r="S3838">
        <v>0.38</v>
      </c>
      <c r="W3838">
        <v>6</v>
      </c>
      <c r="X3838" s="86">
        <v>45699</v>
      </c>
      <c r="Y3838">
        <v>4</v>
      </c>
      <c r="Z3838" s="86">
        <v>43958</v>
      </c>
      <c r="AB3838">
        <v>3</v>
      </c>
      <c r="AC3838" t="s">
        <v>156</v>
      </c>
    </row>
    <row r="3839" spans="1:29" x14ac:dyDescent="0.2">
      <c r="A3839" t="s">
        <v>9242</v>
      </c>
      <c r="B3839" t="s">
        <v>9243</v>
      </c>
      <c r="C3839" t="s">
        <v>9242</v>
      </c>
      <c r="D3839" t="s">
        <v>84</v>
      </c>
      <c r="E3839" t="s">
        <v>89</v>
      </c>
      <c r="G3839" t="s">
        <v>90</v>
      </c>
      <c r="I3839" t="s">
        <v>118</v>
      </c>
      <c r="J3839" t="s">
        <v>5571</v>
      </c>
      <c r="L3839">
        <v>15.727</v>
      </c>
      <c r="M3839">
        <v>15.84133836</v>
      </c>
      <c r="N3839">
        <v>16.556999999999999</v>
      </c>
      <c r="O3839">
        <v>13.9756964</v>
      </c>
      <c r="P3839">
        <v>15.234999999999999</v>
      </c>
      <c r="Q3839" s="86">
        <v>45821</v>
      </c>
      <c r="S3839">
        <v>1.52</v>
      </c>
      <c r="V3839" t="s">
        <v>9244</v>
      </c>
      <c r="W3839">
        <v>5</v>
      </c>
      <c r="X3839" s="86">
        <v>45290</v>
      </c>
      <c r="AA3839">
        <v>3</v>
      </c>
      <c r="AB3839">
        <v>3</v>
      </c>
      <c r="AC3839" t="s">
        <v>156</v>
      </c>
    </row>
    <row r="3840" spans="1:29" x14ac:dyDescent="0.2">
      <c r="A3840" t="s">
        <v>9245</v>
      </c>
      <c r="B3840" t="s">
        <v>9246</v>
      </c>
      <c r="C3840" t="s">
        <v>9245</v>
      </c>
      <c r="D3840" t="s">
        <v>84</v>
      </c>
      <c r="E3840" t="s">
        <v>89</v>
      </c>
      <c r="G3840" t="s">
        <v>90</v>
      </c>
      <c r="I3840" t="s">
        <v>91</v>
      </c>
      <c r="L3840">
        <v>12.71</v>
      </c>
      <c r="M3840">
        <v>6.9489255710000002</v>
      </c>
      <c r="N3840">
        <v>12.904999999999999</v>
      </c>
      <c r="O3840">
        <v>3.5199450639999998</v>
      </c>
      <c r="P3840">
        <v>8.2899999999999991</v>
      </c>
      <c r="Q3840" s="86">
        <v>45821</v>
      </c>
      <c r="S3840">
        <v>0.67</v>
      </c>
      <c r="W3840">
        <v>4</v>
      </c>
      <c r="X3840" s="86">
        <v>45706</v>
      </c>
      <c r="Y3840">
        <v>3</v>
      </c>
      <c r="Z3840" s="86">
        <v>44926</v>
      </c>
      <c r="AB3840">
        <v>3</v>
      </c>
      <c r="AC3840" t="s">
        <v>156</v>
      </c>
    </row>
    <row r="3841" spans="1:29" x14ac:dyDescent="0.2">
      <c r="A3841" t="s">
        <v>9247</v>
      </c>
      <c r="B3841" t="s">
        <v>9248</v>
      </c>
      <c r="C3841" t="s">
        <v>9247</v>
      </c>
      <c r="D3841" t="s">
        <v>84</v>
      </c>
      <c r="E3841" t="s">
        <v>89</v>
      </c>
      <c r="G3841" t="s">
        <v>90</v>
      </c>
      <c r="I3841" t="s">
        <v>91</v>
      </c>
      <c r="L3841">
        <v>12.71</v>
      </c>
      <c r="M3841">
        <v>6.9489527710000001</v>
      </c>
      <c r="N3841">
        <v>12.904999999999999</v>
      </c>
      <c r="O3841">
        <v>3.5199860749999998</v>
      </c>
      <c r="P3841">
        <v>8.2899999999999991</v>
      </c>
      <c r="Q3841" s="86">
        <v>45821</v>
      </c>
      <c r="S3841">
        <v>0.67</v>
      </c>
      <c r="W3841">
        <v>4</v>
      </c>
      <c r="X3841" s="86">
        <v>45706</v>
      </c>
      <c r="Y3841">
        <v>3</v>
      </c>
      <c r="Z3841" s="86">
        <v>44926</v>
      </c>
      <c r="AB3841">
        <v>3</v>
      </c>
      <c r="AC3841" t="s">
        <v>156</v>
      </c>
    </row>
    <row r="3842" spans="1:29" x14ac:dyDescent="0.2">
      <c r="A3842" t="s">
        <v>9249</v>
      </c>
      <c r="B3842" t="s">
        <v>9250</v>
      </c>
      <c r="C3842" t="s">
        <v>9249</v>
      </c>
      <c r="D3842" t="s">
        <v>84</v>
      </c>
      <c r="L3842">
        <v>21.471</v>
      </c>
      <c r="M3842">
        <v>14.588581100000001</v>
      </c>
      <c r="N3842">
        <v>22.225000000000001</v>
      </c>
      <c r="O3842">
        <v>11.43136988</v>
      </c>
      <c r="P3842">
        <v>14.609</v>
      </c>
      <c r="Q3842" s="86">
        <v>45821</v>
      </c>
      <c r="AB3842">
        <v>4</v>
      </c>
      <c r="AC3842" t="s">
        <v>127</v>
      </c>
    </row>
    <row r="3843" spans="1:29" x14ac:dyDescent="0.2">
      <c r="A3843" t="s">
        <v>9251</v>
      </c>
      <c r="B3843" t="s">
        <v>9252</v>
      </c>
      <c r="C3843" t="s">
        <v>9251</v>
      </c>
      <c r="D3843" t="s">
        <v>84</v>
      </c>
      <c r="E3843" t="s">
        <v>116</v>
      </c>
      <c r="G3843" t="s">
        <v>90</v>
      </c>
      <c r="H3843" t="s">
        <v>196</v>
      </c>
      <c r="L3843">
        <v>20.132000000000001</v>
      </c>
      <c r="M3843">
        <v>20.283751840000001</v>
      </c>
      <c r="N3843">
        <v>20.164999999999999</v>
      </c>
      <c r="O3843">
        <v>19.413368179999999</v>
      </c>
      <c r="P3843">
        <v>14.852</v>
      </c>
      <c r="Q3843" s="86">
        <v>45761</v>
      </c>
      <c r="S3843">
        <v>0.55000000000000004</v>
      </c>
      <c r="W3843">
        <v>7</v>
      </c>
      <c r="X3843" s="86">
        <v>45335</v>
      </c>
      <c r="Y3843">
        <v>5</v>
      </c>
      <c r="Z3843" s="86">
        <v>44952</v>
      </c>
      <c r="AB3843">
        <v>3</v>
      </c>
      <c r="AC3843" t="s">
        <v>156</v>
      </c>
    </row>
    <row r="3844" spans="1:29" x14ac:dyDescent="0.2">
      <c r="A3844" t="s">
        <v>9253</v>
      </c>
      <c r="B3844" t="s">
        <v>9254</v>
      </c>
      <c r="C3844" t="s">
        <v>9253</v>
      </c>
      <c r="D3844" t="s">
        <v>84</v>
      </c>
      <c r="E3844" t="s">
        <v>116</v>
      </c>
      <c r="F3844" t="s">
        <v>642</v>
      </c>
      <c r="G3844" t="s">
        <v>90</v>
      </c>
      <c r="I3844" t="s">
        <v>118</v>
      </c>
      <c r="J3844" t="s">
        <v>5571</v>
      </c>
      <c r="K3844" t="s">
        <v>688</v>
      </c>
      <c r="L3844">
        <v>16.564</v>
      </c>
      <c r="M3844">
        <v>15.852453179999999</v>
      </c>
      <c r="N3844">
        <v>16.231000000000002</v>
      </c>
      <c r="O3844">
        <v>15.28482677</v>
      </c>
      <c r="P3844">
        <v>18.690999999999999</v>
      </c>
      <c r="Q3844" s="86">
        <v>45821</v>
      </c>
      <c r="S3844">
        <v>0.65</v>
      </c>
      <c r="T3844">
        <v>0.65</v>
      </c>
      <c r="V3844" t="s">
        <v>9255</v>
      </c>
      <c r="W3844">
        <v>6</v>
      </c>
      <c r="X3844" s="86">
        <v>45747</v>
      </c>
      <c r="Y3844">
        <v>5</v>
      </c>
      <c r="Z3844" s="86">
        <v>45747</v>
      </c>
      <c r="AA3844">
        <v>3</v>
      </c>
      <c r="AB3844">
        <v>3</v>
      </c>
      <c r="AC3844" t="s">
        <v>156</v>
      </c>
    </row>
    <row r="3845" spans="1:29" x14ac:dyDescent="0.2">
      <c r="A3845" t="s">
        <v>9256</v>
      </c>
      <c r="B3845" t="s">
        <v>9257</v>
      </c>
      <c r="C3845" t="s">
        <v>9256</v>
      </c>
      <c r="D3845" t="s">
        <v>84</v>
      </c>
      <c r="F3845" t="s">
        <v>117</v>
      </c>
      <c r="G3845" t="s">
        <v>90</v>
      </c>
      <c r="L3845">
        <v>32.8673</v>
      </c>
      <c r="M3845">
        <v>23.613081820000001</v>
      </c>
      <c r="N3845">
        <v>21.5105</v>
      </c>
      <c r="O3845">
        <v>22.438678400000001</v>
      </c>
      <c r="P3845">
        <v>22.144200000000001</v>
      </c>
      <c r="Q3845" s="86">
        <v>45821</v>
      </c>
      <c r="V3845" t="s">
        <v>9258</v>
      </c>
      <c r="AB3845">
        <v>5</v>
      </c>
      <c r="AC3845" t="s">
        <v>86</v>
      </c>
    </row>
    <row r="3846" spans="1:29" x14ac:dyDescent="0.2">
      <c r="A3846" t="s">
        <v>9259</v>
      </c>
      <c r="B3846" t="s">
        <v>9260</v>
      </c>
      <c r="C3846" t="s">
        <v>9259</v>
      </c>
      <c r="D3846" t="s">
        <v>84</v>
      </c>
      <c r="E3846" t="s">
        <v>116</v>
      </c>
      <c r="G3846" t="s">
        <v>90</v>
      </c>
      <c r="I3846" t="s">
        <v>118</v>
      </c>
      <c r="L3846">
        <v>53.631599999999999</v>
      </c>
      <c r="M3846">
        <v>52.818130189999998</v>
      </c>
      <c r="N3846">
        <v>48.280799999999999</v>
      </c>
      <c r="O3846">
        <v>51.969761589999997</v>
      </c>
      <c r="P3846">
        <v>47.972700000000003</v>
      </c>
      <c r="Q3846" s="86">
        <v>45821</v>
      </c>
      <c r="AB3846">
        <v>5</v>
      </c>
      <c r="AC3846" t="s">
        <v>86</v>
      </c>
    </row>
    <row r="3847" spans="1:29" x14ac:dyDescent="0.2">
      <c r="A3847" t="s">
        <v>9261</v>
      </c>
      <c r="B3847" t="s">
        <v>9262</v>
      </c>
      <c r="C3847" t="s">
        <v>9261</v>
      </c>
      <c r="D3847" t="s">
        <v>84</v>
      </c>
      <c r="E3847" t="s">
        <v>116</v>
      </c>
      <c r="G3847" t="s">
        <v>90</v>
      </c>
      <c r="I3847" t="s">
        <v>118</v>
      </c>
      <c r="L3847">
        <v>55.365200000000002</v>
      </c>
      <c r="M3847">
        <v>50.493360150000001</v>
      </c>
      <c r="N3847">
        <v>47.159799999999997</v>
      </c>
      <c r="O3847">
        <v>43.359035339999998</v>
      </c>
      <c r="P3847">
        <v>41.294600000000003</v>
      </c>
      <c r="Q3847" s="86">
        <v>45821</v>
      </c>
      <c r="AB3847">
        <v>5</v>
      </c>
      <c r="AC3847" t="s">
        <v>86</v>
      </c>
    </row>
    <row r="3848" spans="1:29" x14ac:dyDescent="0.2">
      <c r="A3848" t="s">
        <v>9263</v>
      </c>
      <c r="B3848" t="s">
        <v>9264</v>
      </c>
      <c r="C3848" t="s">
        <v>9263</v>
      </c>
      <c r="D3848" t="s">
        <v>84</v>
      </c>
      <c r="G3848" t="s">
        <v>90</v>
      </c>
      <c r="K3848" t="s">
        <v>1716</v>
      </c>
      <c r="L3848">
        <v>7.681</v>
      </c>
      <c r="M3848">
        <v>8.4509101659999999</v>
      </c>
      <c r="N3848">
        <v>9.4920000000000009</v>
      </c>
      <c r="O3848">
        <v>5.8562383120000003</v>
      </c>
      <c r="P3848">
        <v>3.3690000000000002</v>
      </c>
      <c r="Q3848" s="86">
        <v>45821</v>
      </c>
      <c r="S3848">
        <v>0.72</v>
      </c>
      <c r="V3848" t="s">
        <v>9265</v>
      </c>
      <c r="AB3848">
        <v>2</v>
      </c>
      <c r="AC3848" t="s">
        <v>153</v>
      </c>
    </row>
    <row r="3849" spans="1:29" x14ac:dyDescent="0.2">
      <c r="A3849" t="s">
        <v>9266</v>
      </c>
      <c r="B3849" t="s">
        <v>9267</v>
      </c>
      <c r="C3849" t="s">
        <v>9266</v>
      </c>
      <c r="D3849" t="s">
        <v>84</v>
      </c>
      <c r="E3849" t="s">
        <v>89</v>
      </c>
      <c r="G3849" t="s">
        <v>348</v>
      </c>
      <c r="I3849" t="s">
        <v>91</v>
      </c>
      <c r="K3849" t="s">
        <v>4986</v>
      </c>
      <c r="Q3849" s="86">
        <v>45154</v>
      </c>
      <c r="V3849" t="s">
        <v>9268</v>
      </c>
      <c r="AB3849">
        <v>5</v>
      </c>
      <c r="AC3849" t="s">
        <v>86</v>
      </c>
    </row>
    <row r="3850" spans="1:29" x14ac:dyDescent="0.2">
      <c r="A3850" t="s">
        <v>9269</v>
      </c>
      <c r="B3850" t="s">
        <v>9270</v>
      </c>
      <c r="C3850" t="s">
        <v>9269</v>
      </c>
      <c r="D3850" t="s">
        <v>84</v>
      </c>
      <c r="Q3850" s="86">
        <v>43811</v>
      </c>
      <c r="V3850" t="s">
        <v>9271</v>
      </c>
      <c r="AB3850">
        <v>5</v>
      </c>
      <c r="AC3850" t="s">
        <v>86</v>
      </c>
    </row>
    <row r="3851" spans="1:29" x14ac:dyDescent="0.2">
      <c r="A3851" t="s">
        <v>9272</v>
      </c>
      <c r="B3851" t="s">
        <v>9273</v>
      </c>
      <c r="C3851" t="s">
        <v>9272</v>
      </c>
      <c r="D3851" t="s">
        <v>84</v>
      </c>
      <c r="E3851" t="s">
        <v>89</v>
      </c>
      <c r="G3851" t="s">
        <v>90</v>
      </c>
      <c r="I3851" t="s">
        <v>118</v>
      </c>
      <c r="J3851" t="s">
        <v>1250</v>
      </c>
      <c r="L3851">
        <v>11.771000000000001</v>
      </c>
      <c r="M3851">
        <v>11.45704428</v>
      </c>
      <c r="N3851">
        <v>11.013999999999999</v>
      </c>
      <c r="O3851">
        <v>9.2667270039999998</v>
      </c>
      <c r="P3851">
        <v>7.101</v>
      </c>
      <c r="Q3851" s="86">
        <v>45821</v>
      </c>
      <c r="T3851">
        <v>1.2</v>
      </c>
      <c r="V3851" t="s">
        <v>9274</v>
      </c>
      <c r="AB3851">
        <v>3</v>
      </c>
      <c r="AC3851" t="s">
        <v>156</v>
      </c>
    </row>
    <row r="3852" spans="1:29" x14ac:dyDescent="0.2">
      <c r="A3852" t="s">
        <v>9275</v>
      </c>
      <c r="B3852" t="s">
        <v>9276</v>
      </c>
      <c r="C3852" t="s">
        <v>9275</v>
      </c>
      <c r="D3852" t="s">
        <v>84</v>
      </c>
      <c r="E3852" t="s">
        <v>89</v>
      </c>
      <c r="G3852" t="s">
        <v>90</v>
      </c>
      <c r="I3852" t="s">
        <v>91</v>
      </c>
      <c r="J3852" t="s">
        <v>1250</v>
      </c>
      <c r="L3852">
        <v>11.808</v>
      </c>
      <c r="M3852">
        <v>11.50109144</v>
      </c>
      <c r="N3852">
        <v>11.081</v>
      </c>
      <c r="O3852">
        <v>9.2128200140000001</v>
      </c>
      <c r="P3852">
        <v>7.0190000000000001</v>
      </c>
      <c r="Q3852" s="86">
        <v>45821</v>
      </c>
      <c r="T3852">
        <v>2.7</v>
      </c>
      <c r="V3852" t="s">
        <v>9277</v>
      </c>
      <c r="AB3852">
        <v>3</v>
      </c>
      <c r="AC3852" t="s">
        <v>156</v>
      </c>
    </row>
    <row r="3853" spans="1:29" x14ac:dyDescent="0.2">
      <c r="A3853" t="s">
        <v>9278</v>
      </c>
      <c r="B3853" t="s">
        <v>9279</v>
      </c>
      <c r="C3853" t="s">
        <v>9278</v>
      </c>
      <c r="D3853" t="s">
        <v>84</v>
      </c>
      <c r="E3853" t="s">
        <v>89</v>
      </c>
      <c r="G3853" t="s">
        <v>90</v>
      </c>
      <c r="I3853" t="s">
        <v>118</v>
      </c>
      <c r="J3853" t="s">
        <v>1250</v>
      </c>
      <c r="L3853">
        <v>7.7160000000000002</v>
      </c>
      <c r="M3853">
        <v>7.9998058619999997</v>
      </c>
      <c r="N3853">
        <v>8.4600000000000009</v>
      </c>
      <c r="O3853">
        <v>7.6399961879999996</v>
      </c>
      <c r="P3853">
        <v>7.3630000000000004</v>
      </c>
      <c r="Q3853" s="86">
        <v>45821</v>
      </c>
      <c r="T3853">
        <v>1.2</v>
      </c>
      <c r="AB3853">
        <v>2</v>
      </c>
      <c r="AC3853" t="s">
        <v>153</v>
      </c>
    </row>
    <row r="3854" spans="1:29" x14ac:dyDescent="0.2">
      <c r="A3854" t="s">
        <v>9280</v>
      </c>
      <c r="B3854" t="s">
        <v>9281</v>
      </c>
      <c r="C3854" t="s">
        <v>9280</v>
      </c>
      <c r="D3854" t="s">
        <v>84</v>
      </c>
      <c r="E3854" t="s">
        <v>89</v>
      </c>
      <c r="F3854" t="s">
        <v>642</v>
      </c>
      <c r="G3854" t="s">
        <v>90</v>
      </c>
      <c r="I3854" t="s">
        <v>118</v>
      </c>
      <c r="J3854" t="s">
        <v>1250</v>
      </c>
      <c r="K3854" t="s">
        <v>5691</v>
      </c>
      <c r="L3854">
        <v>22.655000000000001</v>
      </c>
      <c r="M3854">
        <v>23.465460669999999</v>
      </c>
      <c r="N3854">
        <v>25.824000000000002</v>
      </c>
      <c r="O3854">
        <v>18.75024217</v>
      </c>
      <c r="P3854">
        <v>19.898</v>
      </c>
      <c r="Q3854" s="86">
        <v>45821</v>
      </c>
      <c r="T3854">
        <v>1.2</v>
      </c>
      <c r="V3854" t="s">
        <v>9282</v>
      </c>
      <c r="AB3854">
        <v>4</v>
      </c>
      <c r="AC3854" t="s">
        <v>127</v>
      </c>
    </row>
    <row r="3855" spans="1:29" x14ac:dyDescent="0.2">
      <c r="A3855" t="s">
        <v>9283</v>
      </c>
      <c r="B3855" t="s">
        <v>9284</v>
      </c>
      <c r="C3855" t="s">
        <v>9283</v>
      </c>
      <c r="D3855" t="s">
        <v>84</v>
      </c>
      <c r="E3855" t="s">
        <v>564</v>
      </c>
      <c r="G3855" t="s">
        <v>90</v>
      </c>
      <c r="H3855" t="s">
        <v>196</v>
      </c>
      <c r="L3855">
        <v>42.51</v>
      </c>
      <c r="M3855">
        <v>270.1076003</v>
      </c>
      <c r="O3855">
        <v>44.13752478</v>
      </c>
      <c r="P3855">
        <v>45.733600000000003</v>
      </c>
      <c r="Q3855" s="86">
        <v>45456</v>
      </c>
      <c r="AB3855">
        <v>5</v>
      </c>
      <c r="AC3855" t="s">
        <v>86</v>
      </c>
    </row>
    <row r="3856" spans="1:29" x14ac:dyDescent="0.2">
      <c r="A3856" t="s">
        <v>9285</v>
      </c>
      <c r="B3856" t="s">
        <v>9286</v>
      </c>
      <c r="C3856" t="s">
        <v>9285</v>
      </c>
      <c r="D3856" t="s">
        <v>84</v>
      </c>
      <c r="E3856" t="s">
        <v>89</v>
      </c>
      <c r="G3856" t="s">
        <v>90</v>
      </c>
      <c r="I3856" t="s">
        <v>118</v>
      </c>
      <c r="J3856" t="s">
        <v>1250</v>
      </c>
      <c r="K3856" t="s">
        <v>1004</v>
      </c>
      <c r="L3856">
        <v>17.289000000000001</v>
      </c>
      <c r="M3856">
        <v>16.42111925</v>
      </c>
      <c r="N3856">
        <v>17.613</v>
      </c>
      <c r="O3856">
        <v>12.36582888</v>
      </c>
      <c r="P3856">
        <v>12.194000000000001</v>
      </c>
      <c r="Q3856" s="86">
        <v>45821</v>
      </c>
      <c r="V3856" t="s">
        <v>9287</v>
      </c>
      <c r="AB3856">
        <v>4</v>
      </c>
      <c r="AC3856" t="s">
        <v>127</v>
      </c>
    </row>
    <row r="3857" spans="1:29" x14ac:dyDescent="0.2">
      <c r="A3857" t="s">
        <v>9288</v>
      </c>
      <c r="B3857" t="s">
        <v>9289</v>
      </c>
      <c r="C3857" t="s">
        <v>9288</v>
      </c>
      <c r="D3857" t="s">
        <v>84</v>
      </c>
      <c r="E3857" t="s">
        <v>89</v>
      </c>
      <c r="G3857" t="s">
        <v>90</v>
      </c>
      <c r="I3857" t="s">
        <v>118</v>
      </c>
      <c r="J3857" t="s">
        <v>1250</v>
      </c>
      <c r="L3857">
        <v>16.349</v>
      </c>
      <c r="M3857">
        <v>16.482985880000001</v>
      </c>
      <c r="N3857">
        <v>17.940999999999999</v>
      </c>
      <c r="O3857">
        <v>12.666894020000001</v>
      </c>
      <c r="P3857">
        <v>11.391999999999999</v>
      </c>
      <c r="Q3857" s="86">
        <v>45821</v>
      </c>
      <c r="T3857">
        <v>1.2</v>
      </c>
      <c r="V3857" t="s">
        <v>6072</v>
      </c>
      <c r="AB3857">
        <v>4</v>
      </c>
      <c r="AC3857" t="s">
        <v>127</v>
      </c>
    </row>
    <row r="3858" spans="1:29" x14ac:dyDescent="0.2">
      <c r="A3858" t="s">
        <v>9290</v>
      </c>
      <c r="B3858" t="s">
        <v>9291</v>
      </c>
      <c r="C3858" t="s">
        <v>9290</v>
      </c>
      <c r="D3858" t="s">
        <v>84</v>
      </c>
      <c r="E3858" t="s">
        <v>89</v>
      </c>
      <c r="F3858" t="s">
        <v>642</v>
      </c>
      <c r="G3858" t="s">
        <v>90</v>
      </c>
      <c r="I3858" t="s">
        <v>118</v>
      </c>
      <c r="J3858" t="s">
        <v>1250</v>
      </c>
      <c r="K3858" t="s">
        <v>5691</v>
      </c>
      <c r="L3858">
        <v>25.07</v>
      </c>
      <c r="M3858">
        <v>26.228250150000001</v>
      </c>
      <c r="N3858">
        <v>28.715</v>
      </c>
      <c r="O3858">
        <v>24.40298044</v>
      </c>
      <c r="P3858">
        <v>27.535</v>
      </c>
      <c r="Q3858" s="86">
        <v>45821</v>
      </c>
      <c r="T3858">
        <v>1.2</v>
      </c>
      <c r="AB3858">
        <v>4</v>
      </c>
      <c r="AC3858" t="s">
        <v>127</v>
      </c>
    </row>
    <row r="3859" spans="1:29" x14ac:dyDescent="0.2">
      <c r="A3859" t="s">
        <v>9292</v>
      </c>
      <c r="B3859" t="s">
        <v>9293</v>
      </c>
      <c r="C3859" t="s">
        <v>9292</v>
      </c>
      <c r="D3859" t="s">
        <v>84</v>
      </c>
      <c r="E3859" t="s">
        <v>116</v>
      </c>
      <c r="F3859" t="s">
        <v>117</v>
      </c>
      <c r="G3859" t="s">
        <v>90</v>
      </c>
      <c r="I3859" t="s">
        <v>91</v>
      </c>
      <c r="J3859" t="s">
        <v>1250</v>
      </c>
      <c r="L3859">
        <v>76.973799999999997</v>
      </c>
      <c r="M3859">
        <v>71.856689250000002</v>
      </c>
      <c r="N3859">
        <v>59.731900000000003</v>
      </c>
      <c r="O3859">
        <v>87.885515350000006</v>
      </c>
      <c r="P3859">
        <v>123.77889999999999</v>
      </c>
      <c r="Q3859" s="86">
        <v>45821</v>
      </c>
      <c r="V3859" t="s">
        <v>9294</v>
      </c>
      <c r="AB3859">
        <v>5</v>
      </c>
      <c r="AC3859" t="s">
        <v>86</v>
      </c>
    </row>
    <row r="3860" spans="1:29" x14ac:dyDescent="0.2">
      <c r="A3860" t="s">
        <v>9295</v>
      </c>
      <c r="B3860" t="s">
        <v>9296</v>
      </c>
      <c r="C3860" t="s">
        <v>9295</v>
      </c>
      <c r="D3860" t="s">
        <v>84</v>
      </c>
      <c r="E3860" t="s">
        <v>89</v>
      </c>
      <c r="I3860" t="s">
        <v>634</v>
      </c>
      <c r="J3860" t="s">
        <v>1250</v>
      </c>
      <c r="L3860">
        <v>32.404000000000003</v>
      </c>
      <c r="M3860">
        <v>29.464343419999999</v>
      </c>
      <c r="N3860">
        <v>33.441000000000003</v>
      </c>
      <c r="O3860">
        <v>26.691439429999999</v>
      </c>
      <c r="P3860">
        <v>29.884</v>
      </c>
      <c r="Q3860" s="86">
        <v>45821</v>
      </c>
      <c r="T3860">
        <v>1.2</v>
      </c>
      <c r="AB3860">
        <v>5</v>
      </c>
      <c r="AC3860" t="s">
        <v>86</v>
      </c>
    </row>
    <row r="3861" spans="1:29" x14ac:dyDescent="0.2">
      <c r="A3861" t="s">
        <v>9297</v>
      </c>
      <c r="B3861" t="s">
        <v>9298</v>
      </c>
      <c r="C3861" t="s">
        <v>9297</v>
      </c>
      <c r="D3861" t="s">
        <v>84</v>
      </c>
      <c r="E3861" t="s">
        <v>340</v>
      </c>
      <c r="F3861" t="s">
        <v>642</v>
      </c>
      <c r="G3861" t="s">
        <v>98</v>
      </c>
      <c r="H3861" t="s">
        <v>9299</v>
      </c>
      <c r="I3861" t="s">
        <v>91</v>
      </c>
      <c r="K3861" t="s">
        <v>2075</v>
      </c>
      <c r="Q3861" s="86">
        <v>45154</v>
      </c>
      <c r="AA3861">
        <v>2</v>
      </c>
      <c r="AB3861">
        <v>5</v>
      </c>
      <c r="AC3861" t="s">
        <v>86</v>
      </c>
    </row>
    <row r="3862" spans="1:29" x14ac:dyDescent="0.2">
      <c r="A3862" t="s">
        <v>9300</v>
      </c>
      <c r="B3862" t="s">
        <v>9301</v>
      </c>
      <c r="C3862" t="s">
        <v>9300</v>
      </c>
      <c r="D3862" t="s">
        <v>84</v>
      </c>
      <c r="E3862" t="s">
        <v>89</v>
      </c>
      <c r="G3862" t="s">
        <v>90</v>
      </c>
      <c r="I3862" t="s">
        <v>91</v>
      </c>
      <c r="J3862" t="s">
        <v>1250</v>
      </c>
      <c r="L3862">
        <v>7.819</v>
      </c>
      <c r="M3862">
        <v>5.215870046</v>
      </c>
      <c r="N3862">
        <v>8.5980000000000008</v>
      </c>
      <c r="O3862">
        <v>4.9995825829999996</v>
      </c>
      <c r="P3862">
        <v>8.1539999999999999</v>
      </c>
      <c r="Q3862" s="86">
        <v>45821</v>
      </c>
      <c r="T3862">
        <v>1.2</v>
      </c>
      <c r="V3862" t="s">
        <v>9302</v>
      </c>
      <c r="AB3862">
        <v>2</v>
      </c>
      <c r="AC3862" t="s">
        <v>153</v>
      </c>
    </row>
    <row r="3863" spans="1:29" x14ac:dyDescent="0.2">
      <c r="A3863" t="s">
        <v>9303</v>
      </c>
      <c r="B3863" t="s">
        <v>9304</v>
      </c>
      <c r="C3863" t="s">
        <v>9303</v>
      </c>
      <c r="D3863" t="s">
        <v>84</v>
      </c>
      <c r="E3863" t="s">
        <v>89</v>
      </c>
      <c r="F3863" t="s">
        <v>642</v>
      </c>
      <c r="G3863" t="s">
        <v>90</v>
      </c>
      <c r="I3863" t="s">
        <v>118</v>
      </c>
      <c r="J3863" t="s">
        <v>1250</v>
      </c>
      <c r="K3863" t="s">
        <v>199</v>
      </c>
      <c r="L3863">
        <v>16.228999999999999</v>
      </c>
      <c r="M3863">
        <v>16.423415689999999</v>
      </c>
      <c r="N3863">
        <v>16.643000000000001</v>
      </c>
      <c r="O3863">
        <v>13.53760479</v>
      </c>
      <c r="P3863">
        <v>11.967000000000001</v>
      </c>
      <c r="Q3863" s="86">
        <v>45821</v>
      </c>
      <c r="T3863">
        <v>0.1</v>
      </c>
      <c r="V3863" t="s">
        <v>9305</v>
      </c>
      <c r="W3863">
        <v>4</v>
      </c>
      <c r="X3863" s="86">
        <v>45238</v>
      </c>
      <c r="AB3863">
        <v>3</v>
      </c>
      <c r="AC3863" t="s">
        <v>156</v>
      </c>
    </row>
    <row r="3864" spans="1:29" x14ac:dyDescent="0.2">
      <c r="A3864" t="s">
        <v>9306</v>
      </c>
      <c r="B3864" t="s">
        <v>9307</v>
      </c>
      <c r="C3864" t="s">
        <v>9306</v>
      </c>
      <c r="D3864" t="s">
        <v>84</v>
      </c>
      <c r="E3864" t="s">
        <v>564</v>
      </c>
      <c r="G3864" t="s">
        <v>90</v>
      </c>
      <c r="H3864" t="s">
        <v>196</v>
      </c>
      <c r="L3864">
        <v>39.108600000000003</v>
      </c>
      <c r="M3864">
        <v>40.831729039999999</v>
      </c>
      <c r="N3864">
        <v>30.713699999999999</v>
      </c>
      <c r="O3864">
        <v>31.5810134</v>
      </c>
      <c r="P3864">
        <v>30.152699999999999</v>
      </c>
      <c r="Q3864" s="86">
        <v>45821</v>
      </c>
      <c r="AB3864">
        <v>5</v>
      </c>
      <c r="AC3864" t="s">
        <v>86</v>
      </c>
    </row>
    <row r="3865" spans="1:29" x14ac:dyDescent="0.2">
      <c r="A3865" t="s">
        <v>9308</v>
      </c>
      <c r="B3865" t="s">
        <v>9309</v>
      </c>
      <c r="C3865" t="s">
        <v>9308</v>
      </c>
      <c r="D3865" t="s">
        <v>84</v>
      </c>
      <c r="E3865" t="s">
        <v>89</v>
      </c>
      <c r="I3865" t="s">
        <v>118</v>
      </c>
      <c r="J3865" t="s">
        <v>1250</v>
      </c>
      <c r="L3865">
        <v>16.167000000000002</v>
      </c>
      <c r="M3865">
        <v>15.603969129999999</v>
      </c>
      <c r="N3865">
        <v>16.818999999999999</v>
      </c>
      <c r="O3865">
        <v>15.16923705</v>
      </c>
      <c r="P3865">
        <v>17.260999999999999</v>
      </c>
      <c r="Q3865" s="86">
        <v>45821</v>
      </c>
      <c r="T3865">
        <v>1.2</v>
      </c>
      <c r="AB3865">
        <v>4</v>
      </c>
      <c r="AC3865" t="s">
        <v>127</v>
      </c>
    </row>
    <row r="3866" spans="1:29" x14ac:dyDescent="0.2">
      <c r="A3866" t="s">
        <v>9310</v>
      </c>
      <c r="B3866" t="s">
        <v>9311</v>
      </c>
      <c r="C3866" t="s">
        <v>9310</v>
      </c>
      <c r="D3866" t="s">
        <v>84</v>
      </c>
      <c r="E3866" t="s">
        <v>340</v>
      </c>
      <c r="F3866" t="s">
        <v>642</v>
      </c>
      <c r="G3866" t="s">
        <v>98</v>
      </c>
      <c r="H3866" t="s">
        <v>9299</v>
      </c>
      <c r="I3866" t="s">
        <v>118</v>
      </c>
      <c r="Q3866" s="86">
        <v>45154</v>
      </c>
      <c r="AA3866">
        <v>2</v>
      </c>
      <c r="AB3866">
        <v>5</v>
      </c>
      <c r="AC3866" t="s">
        <v>86</v>
      </c>
    </row>
    <row r="3867" spans="1:29" x14ac:dyDescent="0.2">
      <c r="A3867" t="s">
        <v>9312</v>
      </c>
      <c r="B3867" t="s">
        <v>9313</v>
      </c>
      <c r="C3867" t="s">
        <v>9312</v>
      </c>
      <c r="D3867" t="s">
        <v>84</v>
      </c>
      <c r="E3867" t="s">
        <v>89</v>
      </c>
      <c r="G3867" t="s">
        <v>90</v>
      </c>
      <c r="H3867" t="s">
        <v>9314</v>
      </c>
      <c r="I3867" t="s">
        <v>118</v>
      </c>
      <c r="J3867" t="s">
        <v>1250</v>
      </c>
      <c r="K3867" t="s">
        <v>1004</v>
      </c>
      <c r="L3867">
        <v>21.327999999999999</v>
      </c>
      <c r="M3867">
        <v>21.82598278</v>
      </c>
      <c r="N3867">
        <v>19.937000000000001</v>
      </c>
      <c r="O3867">
        <v>18.525457459999998</v>
      </c>
      <c r="P3867">
        <v>14.914</v>
      </c>
      <c r="Q3867" s="86">
        <v>45821</v>
      </c>
      <c r="V3867" t="s">
        <v>9315</v>
      </c>
      <c r="AB3867">
        <v>4</v>
      </c>
      <c r="AC3867" t="s">
        <v>127</v>
      </c>
    </row>
    <row r="3868" spans="1:29" x14ac:dyDescent="0.2">
      <c r="A3868" t="s">
        <v>9316</v>
      </c>
      <c r="B3868" t="s">
        <v>9317</v>
      </c>
      <c r="C3868" t="s">
        <v>9316</v>
      </c>
      <c r="D3868" t="s">
        <v>84</v>
      </c>
      <c r="E3868" t="s">
        <v>89</v>
      </c>
      <c r="G3868" t="s">
        <v>90</v>
      </c>
      <c r="I3868" t="s">
        <v>118</v>
      </c>
      <c r="L3868">
        <v>20.047999999999998</v>
      </c>
      <c r="M3868">
        <v>20.69053001</v>
      </c>
      <c r="N3868">
        <v>19.119</v>
      </c>
      <c r="O3868">
        <v>16.550255069999999</v>
      </c>
      <c r="P3868">
        <v>16.896999999999998</v>
      </c>
      <c r="Q3868" s="86">
        <v>45821</v>
      </c>
      <c r="AB3868">
        <v>4</v>
      </c>
      <c r="AC3868" t="s">
        <v>127</v>
      </c>
    </row>
    <row r="3869" spans="1:29" x14ac:dyDescent="0.2">
      <c r="A3869" t="s">
        <v>9318</v>
      </c>
      <c r="B3869" t="s">
        <v>9319</v>
      </c>
      <c r="C3869" t="s">
        <v>9318</v>
      </c>
      <c r="D3869" t="s">
        <v>84</v>
      </c>
      <c r="E3869" t="s">
        <v>89</v>
      </c>
      <c r="G3869" t="s">
        <v>90</v>
      </c>
      <c r="I3869" t="s">
        <v>118</v>
      </c>
      <c r="L3869">
        <v>15.622999999999999</v>
      </c>
      <c r="M3869">
        <v>15.71776929</v>
      </c>
      <c r="N3869">
        <v>16.109000000000002</v>
      </c>
      <c r="O3869">
        <v>12.52847985</v>
      </c>
      <c r="P3869">
        <v>10.673</v>
      </c>
      <c r="Q3869" s="86">
        <v>45821</v>
      </c>
      <c r="T3869">
        <v>1.2</v>
      </c>
      <c r="AB3869">
        <v>4</v>
      </c>
      <c r="AC3869" t="s">
        <v>127</v>
      </c>
    </row>
    <row r="3870" spans="1:29" x14ac:dyDescent="0.2">
      <c r="A3870" t="s">
        <v>17275</v>
      </c>
      <c r="B3870" t="s">
        <v>17276</v>
      </c>
      <c r="C3870" t="s">
        <v>17275</v>
      </c>
      <c r="D3870" t="s">
        <v>84</v>
      </c>
      <c r="E3870" t="s">
        <v>89</v>
      </c>
      <c r="G3870" t="s">
        <v>90</v>
      </c>
      <c r="H3870" t="s">
        <v>225</v>
      </c>
      <c r="I3870" t="s">
        <v>91</v>
      </c>
      <c r="L3870">
        <v>10.314</v>
      </c>
      <c r="M3870">
        <v>10.36069039</v>
      </c>
      <c r="N3870">
        <v>10.592000000000001</v>
      </c>
      <c r="O3870">
        <v>8.6291291109999992</v>
      </c>
      <c r="P3870">
        <v>6.5949999999999998</v>
      </c>
      <c r="Q3870" s="86">
        <v>45821</v>
      </c>
      <c r="S3870">
        <v>1.2</v>
      </c>
      <c r="T3870">
        <v>1.2</v>
      </c>
      <c r="AB3870">
        <v>3</v>
      </c>
      <c r="AC3870" t="s">
        <v>156</v>
      </c>
    </row>
    <row r="3871" spans="1:29" x14ac:dyDescent="0.2">
      <c r="A3871" t="s">
        <v>9320</v>
      </c>
      <c r="B3871" t="s">
        <v>9321</v>
      </c>
      <c r="C3871" t="s">
        <v>9320</v>
      </c>
      <c r="D3871" t="s">
        <v>84</v>
      </c>
      <c r="E3871" t="s">
        <v>340</v>
      </c>
      <c r="G3871" t="s">
        <v>348</v>
      </c>
      <c r="H3871" t="s">
        <v>9322</v>
      </c>
      <c r="L3871">
        <v>3.4980000000000002</v>
      </c>
      <c r="N3871">
        <v>2.8159999999999998</v>
      </c>
      <c r="P3871">
        <v>0.59799999999999998</v>
      </c>
      <c r="AB3871">
        <v>2</v>
      </c>
      <c r="AC3871" t="s">
        <v>153</v>
      </c>
    </row>
    <row r="3872" spans="1:29" x14ac:dyDescent="0.2">
      <c r="A3872" t="s">
        <v>9323</v>
      </c>
      <c r="B3872" t="s">
        <v>9324</v>
      </c>
      <c r="C3872" t="s">
        <v>9323</v>
      </c>
      <c r="D3872" t="s">
        <v>84</v>
      </c>
      <c r="G3872" t="s">
        <v>90</v>
      </c>
      <c r="L3872">
        <v>15.643000000000001</v>
      </c>
      <c r="M3872">
        <v>12.44569986</v>
      </c>
      <c r="N3872">
        <v>15.891999999999999</v>
      </c>
      <c r="O3872">
        <v>12.63021659</v>
      </c>
      <c r="P3872">
        <v>13.833</v>
      </c>
      <c r="Q3872" s="86">
        <v>45821</v>
      </c>
      <c r="S3872">
        <v>0.9</v>
      </c>
      <c r="AB3872">
        <v>4</v>
      </c>
      <c r="AC3872" t="s">
        <v>127</v>
      </c>
    </row>
    <row r="3873" spans="1:29" x14ac:dyDescent="0.2">
      <c r="A3873" t="s">
        <v>9325</v>
      </c>
      <c r="B3873" t="s">
        <v>9326</v>
      </c>
      <c r="C3873" t="s">
        <v>9325</v>
      </c>
      <c r="D3873" t="s">
        <v>84</v>
      </c>
      <c r="E3873" t="s">
        <v>564</v>
      </c>
      <c r="G3873" t="s">
        <v>90</v>
      </c>
      <c r="H3873" t="s">
        <v>196</v>
      </c>
      <c r="L3873">
        <v>38.473399999999998</v>
      </c>
      <c r="M3873">
        <v>41.458550109999997</v>
      </c>
      <c r="N3873">
        <v>45.712800000000001</v>
      </c>
      <c r="O3873">
        <v>42.527446050000002</v>
      </c>
      <c r="P3873">
        <v>24.790800000000001</v>
      </c>
      <c r="Q3873" s="86">
        <v>45821</v>
      </c>
      <c r="AB3873">
        <v>5</v>
      </c>
      <c r="AC3873" t="s">
        <v>86</v>
      </c>
    </row>
    <row r="3874" spans="1:29" x14ac:dyDescent="0.2">
      <c r="A3874" t="s">
        <v>9327</v>
      </c>
      <c r="B3874" t="s">
        <v>9328</v>
      </c>
      <c r="C3874" t="s">
        <v>9327</v>
      </c>
      <c r="D3874" t="s">
        <v>84</v>
      </c>
      <c r="E3874" t="s">
        <v>340</v>
      </c>
      <c r="F3874" t="s">
        <v>642</v>
      </c>
      <c r="G3874" t="s">
        <v>98</v>
      </c>
      <c r="H3874" t="s">
        <v>9299</v>
      </c>
      <c r="I3874" t="s">
        <v>118</v>
      </c>
      <c r="Q3874" s="86">
        <v>45154</v>
      </c>
      <c r="AA3874">
        <v>2</v>
      </c>
      <c r="AB3874">
        <v>5</v>
      </c>
      <c r="AC3874" t="s">
        <v>86</v>
      </c>
    </row>
    <row r="3875" spans="1:29" x14ac:dyDescent="0.2">
      <c r="A3875" t="s">
        <v>9329</v>
      </c>
      <c r="B3875" t="s">
        <v>9330</v>
      </c>
      <c r="C3875" t="s">
        <v>9329</v>
      </c>
      <c r="D3875" t="s">
        <v>84</v>
      </c>
      <c r="E3875" t="s">
        <v>521</v>
      </c>
      <c r="G3875" t="s">
        <v>90</v>
      </c>
      <c r="I3875" t="s">
        <v>91</v>
      </c>
      <c r="J3875" t="s">
        <v>1250</v>
      </c>
      <c r="M3875">
        <v>4.9227487649999997</v>
      </c>
      <c r="N3875">
        <v>4.8090000000000002</v>
      </c>
      <c r="O3875">
        <v>3.5147374039999999</v>
      </c>
      <c r="P3875">
        <v>2.7450000000000001</v>
      </c>
      <c r="Q3875" s="86">
        <v>45434</v>
      </c>
      <c r="R3875">
        <v>5</v>
      </c>
      <c r="T3875">
        <v>0.5</v>
      </c>
      <c r="V3875" t="s">
        <v>9331</v>
      </c>
      <c r="AB3875">
        <v>2</v>
      </c>
      <c r="AC3875" t="s">
        <v>153</v>
      </c>
    </row>
    <row r="3876" spans="1:29" x14ac:dyDescent="0.2">
      <c r="A3876" t="s">
        <v>9332</v>
      </c>
      <c r="B3876" t="s">
        <v>9333</v>
      </c>
      <c r="C3876" t="s">
        <v>9332</v>
      </c>
      <c r="D3876" t="s">
        <v>84</v>
      </c>
      <c r="E3876" t="s">
        <v>89</v>
      </c>
      <c r="G3876" t="s">
        <v>90</v>
      </c>
      <c r="H3876" t="s">
        <v>9314</v>
      </c>
      <c r="I3876" t="s">
        <v>118</v>
      </c>
      <c r="L3876">
        <v>19.198</v>
      </c>
      <c r="M3876">
        <v>19.270061470000002</v>
      </c>
      <c r="N3876">
        <v>20.92</v>
      </c>
      <c r="O3876">
        <v>21.21031228</v>
      </c>
      <c r="P3876">
        <v>20.527999999999999</v>
      </c>
      <c r="Q3876" s="86">
        <v>45821</v>
      </c>
      <c r="AB3876">
        <v>4</v>
      </c>
      <c r="AC3876" t="s">
        <v>127</v>
      </c>
    </row>
    <row r="3877" spans="1:29" x14ac:dyDescent="0.2">
      <c r="A3877" t="s">
        <v>9334</v>
      </c>
      <c r="B3877" t="s">
        <v>9335</v>
      </c>
      <c r="C3877" t="s">
        <v>9334</v>
      </c>
      <c r="D3877" t="s">
        <v>84</v>
      </c>
      <c r="E3877" t="s">
        <v>89</v>
      </c>
      <c r="G3877" t="s">
        <v>90</v>
      </c>
      <c r="L3877">
        <v>15.188000000000001</v>
      </c>
      <c r="M3877">
        <v>14.80435254</v>
      </c>
      <c r="N3877">
        <v>15.666</v>
      </c>
      <c r="O3877">
        <v>11.881678559999999</v>
      </c>
      <c r="P3877">
        <v>12.086</v>
      </c>
      <c r="Q3877" s="86">
        <v>45821</v>
      </c>
      <c r="W3877">
        <v>5</v>
      </c>
      <c r="X3877" s="86">
        <v>45238</v>
      </c>
      <c r="AB3877">
        <v>3</v>
      </c>
      <c r="AC3877" t="s">
        <v>156</v>
      </c>
    </row>
    <row r="3878" spans="1:29" x14ac:dyDescent="0.2">
      <c r="A3878" t="s">
        <v>9336</v>
      </c>
      <c r="B3878" t="s">
        <v>9337</v>
      </c>
      <c r="C3878" t="s">
        <v>9336</v>
      </c>
      <c r="D3878" t="s">
        <v>84</v>
      </c>
      <c r="E3878" t="s">
        <v>89</v>
      </c>
      <c r="G3878" t="s">
        <v>90</v>
      </c>
      <c r="I3878" t="s">
        <v>118</v>
      </c>
      <c r="J3878" t="s">
        <v>1250</v>
      </c>
      <c r="K3878" t="s">
        <v>1716</v>
      </c>
      <c r="L3878">
        <v>15.867000000000001</v>
      </c>
      <c r="M3878">
        <v>15.99546625</v>
      </c>
      <c r="N3878">
        <v>13.89</v>
      </c>
      <c r="O3878">
        <v>13.73291036</v>
      </c>
      <c r="P3878">
        <v>14.507</v>
      </c>
      <c r="Q3878" s="86">
        <v>45821</v>
      </c>
      <c r="T3878">
        <v>1.2</v>
      </c>
      <c r="V3878" t="s">
        <v>9338</v>
      </c>
      <c r="AB3878">
        <v>4</v>
      </c>
      <c r="AC3878" t="s">
        <v>127</v>
      </c>
    </row>
    <row r="3879" spans="1:29" x14ac:dyDescent="0.2">
      <c r="A3879" t="s">
        <v>9339</v>
      </c>
      <c r="B3879" t="s">
        <v>9340</v>
      </c>
      <c r="C3879" t="s">
        <v>9339</v>
      </c>
      <c r="D3879" t="s">
        <v>84</v>
      </c>
      <c r="E3879" t="s">
        <v>89</v>
      </c>
      <c r="G3879" t="s">
        <v>90</v>
      </c>
      <c r="I3879" t="s">
        <v>118</v>
      </c>
      <c r="L3879">
        <v>18.036000000000001</v>
      </c>
      <c r="M3879">
        <v>18.211416150000002</v>
      </c>
      <c r="N3879">
        <v>17.617000000000001</v>
      </c>
      <c r="O3879">
        <v>13.38451047</v>
      </c>
      <c r="P3879">
        <v>10.769</v>
      </c>
      <c r="Q3879" s="86">
        <v>45821</v>
      </c>
      <c r="AB3879">
        <v>4</v>
      </c>
      <c r="AC3879" t="s">
        <v>127</v>
      </c>
    </row>
    <row r="3880" spans="1:29" x14ac:dyDescent="0.2">
      <c r="A3880" t="s">
        <v>9341</v>
      </c>
      <c r="B3880" t="s">
        <v>9342</v>
      </c>
      <c r="C3880" t="s">
        <v>9341</v>
      </c>
      <c r="D3880" t="s">
        <v>84</v>
      </c>
      <c r="E3880" t="s">
        <v>89</v>
      </c>
      <c r="F3880" t="s">
        <v>642</v>
      </c>
      <c r="G3880" t="s">
        <v>846</v>
      </c>
      <c r="I3880" t="s">
        <v>91</v>
      </c>
      <c r="J3880" t="s">
        <v>1250</v>
      </c>
      <c r="K3880" t="s">
        <v>9343</v>
      </c>
      <c r="L3880">
        <v>13.598000000000001</v>
      </c>
      <c r="M3880">
        <v>9.8104067839999995</v>
      </c>
      <c r="N3880">
        <v>9.6069999999999993</v>
      </c>
      <c r="O3880">
        <v>10.053485240000001</v>
      </c>
      <c r="P3880">
        <v>6.4619999999999997</v>
      </c>
      <c r="Q3880" s="86">
        <v>45474</v>
      </c>
      <c r="V3880" t="s">
        <v>9344</v>
      </c>
      <c r="AB3880">
        <v>3</v>
      </c>
      <c r="AC3880" t="s">
        <v>156</v>
      </c>
    </row>
    <row r="3881" spans="1:29" x14ac:dyDescent="0.2">
      <c r="A3881" t="s">
        <v>9345</v>
      </c>
      <c r="B3881" t="s">
        <v>9346</v>
      </c>
      <c r="C3881" t="s">
        <v>9345</v>
      </c>
      <c r="D3881" t="s">
        <v>84</v>
      </c>
      <c r="E3881" t="s">
        <v>89</v>
      </c>
      <c r="F3881" t="s">
        <v>642</v>
      </c>
      <c r="G3881" t="s">
        <v>90</v>
      </c>
      <c r="I3881" t="s">
        <v>118</v>
      </c>
      <c r="J3881" t="s">
        <v>1250</v>
      </c>
      <c r="K3881" t="s">
        <v>1251</v>
      </c>
      <c r="L3881">
        <v>14.24</v>
      </c>
      <c r="M3881">
        <v>17.92505487</v>
      </c>
      <c r="N3881">
        <v>14.954000000000001</v>
      </c>
      <c r="O3881">
        <v>14.83353589</v>
      </c>
      <c r="P3881">
        <v>11.045</v>
      </c>
      <c r="Q3881" s="86">
        <v>45821</v>
      </c>
      <c r="V3881" t="s">
        <v>9347</v>
      </c>
      <c r="AB3881">
        <v>3</v>
      </c>
      <c r="AC3881" t="s">
        <v>156</v>
      </c>
    </row>
    <row r="3882" spans="1:29" x14ac:dyDescent="0.2">
      <c r="A3882" t="s">
        <v>9348</v>
      </c>
      <c r="B3882" t="s">
        <v>9349</v>
      </c>
      <c r="C3882" t="s">
        <v>9348</v>
      </c>
      <c r="D3882" t="s">
        <v>84</v>
      </c>
      <c r="E3882" t="s">
        <v>89</v>
      </c>
      <c r="G3882" t="s">
        <v>90</v>
      </c>
      <c r="H3882" t="s">
        <v>2245</v>
      </c>
      <c r="I3882" t="s">
        <v>91</v>
      </c>
      <c r="M3882">
        <v>13.262568549999999</v>
      </c>
      <c r="N3882">
        <v>12.784000000000001</v>
      </c>
      <c r="O3882">
        <v>9.2088526969999993</v>
      </c>
      <c r="P3882">
        <v>10.131</v>
      </c>
      <c r="S3882">
        <v>3.03</v>
      </c>
      <c r="T3882">
        <v>1.2</v>
      </c>
      <c r="AB3882">
        <v>3</v>
      </c>
      <c r="AC3882" t="s">
        <v>156</v>
      </c>
    </row>
    <row r="3883" spans="1:29" x14ac:dyDescent="0.2">
      <c r="A3883" t="s">
        <v>9350</v>
      </c>
      <c r="B3883" t="s">
        <v>9351</v>
      </c>
      <c r="C3883" t="s">
        <v>9350</v>
      </c>
      <c r="D3883" t="s">
        <v>84</v>
      </c>
      <c r="E3883" t="s">
        <v>89</v>
      </c>
      <c r="G3883" t="s">
        <v>90</v>
      </c>
      <c r="I3883" t="s">
        <v>91</v>
      </c>
      <c r="M3883">
        <v>13.231719630000001</v>
      </c>
      <c r="N3883">
        <v>12.759</v>
      </c>
      <c r="O3883">
        <v>9.3054027969999993</v>
      </c>
      <c r="P3883">
        <v>10.205</v>
      </c>
      <c r="Q3883" s="86">
        <v>45434</v>
      </c>
      <c r="AB3883">
        <v>3</v>
      </c>
      <c r="AC3883" t="s">
        <v>156</v>
      </c>
    </row>
    <row r="3884" spans="1:29" x14ac:dyDescent="0.2">
      <c r="A3884" t="s">
        <v>9352</v>
      </c>
      <c r="B3884" t="s">
        <v>9353</v>
      </c>
      <c r="C3884" t="s">
        <v>9352</v>
      </c>
      <c r="D3884" t="s">
        <v>84</v>
      </c>
      <c r="E3884" t="s">
        <v>89</v>
      </c>
      <c r="G3884" t="s">
        <v>90</v>
      </c>
      <c r="I3884" t="s">
        <v>118</v>
      </c>
      <c r="N3884">
        <v>19.196000000000002</v>
      </c>
      <c r="O3884">
        <v>15.838657830000001</v>
      </c>
      <c r="P3884">
        <v>13.507</v>
      </c>
      <c r="Q3884" s="86">
        <v>45434</v>
      </c>
      <c r="W3884">
        <v>5</v>
      </c>
      <c r="X3884" s="86">
        <v>45238</v>
      </c>
      <c r="AB3884">
        <v>3</v>
      </c>
      <c r="AC3884" t="s">
        <v>156</v>
      </c>
    </row>
    <row r="3885" spans="1:29" x14ac:dyDescent="0.2">
      <c r="A3885" t="s">
        <v>9354</v>
      </c>
      <c r="B3885" t="s">
        <v>9355</v>
      </c>
      <c r="C3885" t="s">
        <v>9354</v>
      </c>
      <c r="D3885" t="s">
        <v>84</v>
      </c>
      <c r="E3885" t="s">
        <v>89</v>
      </c>
      <c r="G3885" t="s">
        <v>90</v>
      </c>
      <c r="I3885" t="s">
        <v>91</v>
      </c>
      <c r="M3885">
        <v>12.62486402</v>
      </c>
      <c r="N3885">
        <v>15.305999999999999</v>
      </c>
      <c r="O3885">
        <v>11.839031479999999</v>
      </c>
      <c r="P3885">
        <v>13.994999999999999</v>
      </c>
      <c r="Q3885" s="86">
        <v>45434</v>
      </c>
      <c r="AB3885">
        <v>3</v>
      </c>
      <c r="AC3885" t="s">
        <v>156</v>
      </c>
    </row>
    <row r="3886" spans="1:29" x14ac:dyDescent="0.2">
      <c r="A3886" t="s">
        <v>9356</v>
      </c>
      <c r="B3886" t="s">
        <v>9357</v>
      </c>
      <c r="C3886" t="s">
        <v>9356</v>
      </c>
      <c r="D3886" t="s">
        <v>84</v>
      </c>
      <c r="E3886" t="s">
        <v>116</v>
      </c>
      <c r="F3886" t="s">
        <v>117</v>
      </c>
      <c r="G3886" t="s">
        <v>846</v>
      </c>
      <c r="I3886" t="s">
        <v>91</v>
      </c>
      <c r="J3886" t="s">
        <v>1250</v>
      </c>
      <c r="L3886">
        <v>232.59870000000001</v>
      </c>
      <c r="M3886">
        <v>124.5257237</v>
      </c>
      <c r="N3886">
        <v>122.8121</v>
      </c>
      <c r="O3886">
        <v>80.420092670000002</v>
      </c>
      <c r="P3886">
        <v>50</v>
      </c>
      <c r="Q3886" s="86">
        <v>45434</v>
      </c>
      <c r="V3886" t="s">
        <v>9358</v>
      </c>
      <c r="AB3886">
        <v>5</v>
      </c>
      <c r="AC3886" t="s">
        <v>86</v>
      </c>
    </row>
    <row r="3887" spans="1:29" x14ac:dyDescent="0.2">
      <c r="A3887" t="s">
        <v>9359</v>
      </c>
      <c r="B3887" t="s">
        <v>9360</v>
      </c>
      <c r="C3887" t="s">
        <v>9359</v>
      </c>
      <c r="D3887" t="s">
        <v>84</v>
      </c>
      <c r="E3887" t="s">
        <v>89</v>
      </c>
      <c r="I3887" t="s">
        <v>118</v>
      </c>
      <c r="N3887">
        <v>22.4</v>
      </c>
      <c r="O3887">
        <v>20.059110669999999</v>
      </c>
      <c r="P3887">
        <v>18.277999999999999</v>
      </c>
      <c r="Q3887" s="86">
        <v>45434</v>
      </c>
      <c r="AB3887">
        <v>4</v>
      </c>
      <c r="AC3887" t="s">
        <v>127</v>
      </c>
    </row>
    <row r="3888" spans="1:29" x14ac:dyDescent="0.2">
      <c r="A3888" t="s">
        <v>9361</v>
      </c>
      <c r="B3888" t="s">
        <v>9362</v>
      </c>
      <c r="C3888" t="s">
        <v>9361</v>
      </c>
      <c r="D3888" t="s">
        <v>84</v>
      </c>
      <c r="E3888" t="s">
        <v>89</v>
      </c>
      <c r="G3888" t="s">
        <v>90</v>
      </c>
      <c r="N3888">
        <v>26.69</v>
      </c>
      <c r="O3888">
        <v>23.024916560000001</v>
      </c>
      <c r="P3888">
        <v>16.178000000000001</v>
      </c>
      <c r="Q3888" s="86">
        <v>45434</v>
      </c>
      <c r="W3888">
        <v>5</v>
      </c>
      <c r="X3888" s="86">
        <v>45238</v>
      </c>
      <c r="AB3888">
        <v>3</v>
      </c>
      <c r="AC3888" t="s">
        <v>156</v>
      </c>
    </row>
    <row r="3889" spans="1:29" x14ac:dyDescent="0.2">
      <c r="A3889" t="s">
        <v>9363</v>
      </c>
      <c r="B3889" t="s">
        <v>9364</v>
      </c>
      <c r="C3889" t="s">
        <v>9363</v>
      </c>
      <c r="D3889" t="s">
        <v>84</v>
      </c>
      <c r="E3889" t="s">
        <v>116</v>
      </c>
      <c r="G3889" t="s">
        <v>90</v>
      </c>
      <c r="H3889" t="s">
        <v>1740</v>
      </c>
      <c r="I3889" t="s">
        <v>91</v>
      </c>
      <c r="L3889">
        <v>143.9462</v>
      </c>
      <c r="M3889">
        <v>146.9733185</v>
      </c>
      <c r="N3889">
        <v>131.75190000000001</v>
      </c>
      <c r="O3889">
        <v>160.6896414</v>
      </c>
      <c r="P3889">
        <v>197.49090000000001</v>
      </c>
      <c r="Q3889" s="86">
        <v>45821</v>
      </c>
      <c r="AB3889">
        <v>5</v>
      </c>
      <c r="AC3889" t="s">
        <v>86</v>
      </c>
    </row>
    <row r="3890" spans="1:29" x14ac:dyDescent="0.2">
      <c r="A3890" t="s">
        <v>9365</v>
      </c>
      <c r="B3890" t="s">
        <v>9366</v>
      </c>
      <c r="C3890" t="s">
        <v>9365</v>
      </c>
      <c r="D3890" t="s">
        <v>84</v>
      </c>
      <c r="E3890" t="s">
        <v>89</v>
      </c>
      <c r="F3890" t="s">
        <v>642</v>
      </c>
      <c r="G3890" t="s">
        <v>90</v>
      </c>
      <c r="I3890" t="s">
        <v>91</v>
      </c>
      <c r="J3890" t="s">
        <v>1250</v>
      </c>
      <c r="K3890" t="s">
        <v>1118</v>
      </c>
      <c r="L3890">
        <v>7.5709999999999997</v>
      </c>
      <c r="M3890">
        <v>7.5881712339999998</v>
      </c>
      <c r="N3890">
        <v>7.7549999999999999</v>
      </c>
      <c r="O3890">
        <v>6.2532628060000004</v>
      </c>
      <c r="P3890">
        <v>4.883</v>
      </c>
      <c r="Q3890" s="86">
        <v>45821</v>
      </c>
      <c r="V3890" t="s">
        <v>9367</v>
      </c>
      <c r="AB3890">
        <v>2</v>
      </c>
      <c r="AC3890" t="s">
        <v>153</v>
      </c>
    </row>
    <row r="3891" spans="1:29" x14ac:dyDescent="0.2">
      <c r="A3891" t="s">
        <v>9368</v>
      </c>
      <c r="B3891" t="s">
        <v>9369</v>
      </c>
      <c r="C3891" t="s">
        <v>9368</v>
      </c>
      <c r="D3891" t="s">
        <v>84</v>
      </c>
      <c r="E3891" t="s">
        <v>89</v>
      </c>
      <c r="F3891" t="s">
        <v>642</v>
      </c>
      <c r="G3891" t="s">
        <v>90</v>
      </c>
      <c r="I3891" t="s">
        <v>118</v>
      </c>
      <c r="J3891" t="s">
        <v>1250</v>
      </c>
      <c r="K3891" t="s">
        <v>1118</v>
      </c>
      <c r="L3891">
        <v>3.3460000000000001</v>
      </c>
      <c r="M3891">
        <v>3.5379915749999999</v>
      </c>
      <c r="N3891">
        <v>3.6219999999999999</v>
      </c>
      <c r="O3891">
        <v>3.7596489860000002</v>
      </c>
      <c r="P3891">
        <v>2.8849999999999998</v>
      </c>
      <c r="Q3891" s="86">
        <v>45821</v>
      </c>
      <c r="V3891" t="s">
        <v>9370</v>
      </c>
      <c r="AB3891">
        <v>2</v>
      </c>
      <c r="AC3891" t="s">
        <v>153</v>
      </c>
    </row>
    <row r="3892" spans="1:29" x14ac:dyDescent="0.2">
      <c r="A3892" t="s">
        <v>9371</v>
      </c>
      <c r="B3892" t="s">
        <v>9372</v>
      </c>
      <c r="C3892" t="s">
        <v>9371</v>
      </c>
      <c r="D3892" t="s">
        <v>84</v>
      </c>
      <c r="E3892" t="s">
        <v>89</v>
      </c>
      <c r="G3892" t="s">
        <v>90</v>
      </c>
      <c r="I3892" t="s">
        <v>118</v>
      </c>
      <c r="L3892">
        <v>16.585999999999999</v>
      </c>
      <c r="M3892">
        <v>16.885020669999999</v>
      </c>
      <c r="N3892">
        <v>17.297999999999998</v>
      </c>
      <c r="O3892">
        <v>12.069255890000001</v>
      </c>
      <c r="P3892">
        <v>10.571999999999999</v>
      </c>
      <c r="Q3892" s="86">
        <v>45821</v>
      </c>
      <c r="T3892">
        <v>1.2</v>
      </c>
      <c r="AB3892">
        <v>4</v>
      </c>
      <c r="AC3892" t="s">
        <v>127</v>
      </c>
    </row>
    <row r="3893" spans="1:29" x14ac:dyDescent="0.2">
      <c r="A3893" t="s">
        <v>9373</v>
      </c>
      <c r="B3893" t="s">
        <v>9374</v>
      </c>
      <c r="C3893" t="s">
        <v>9373</v>
      </c>
      <c r="D3893" t="s">
        <v>84</v>
      </c>
      <c r="E3893" t="s">
        <v>89</v>
      </c>
      <c r="G3893" t="s">
        <v>90</v>
      </c>
      <c r="I3893" t="s">
        <v>118</v>
      </c>
      <c r="L3893">
        <v>12.127000000000001</v>
      </c>
      <c r="M3893">
        <v>13.724954220000001</v>
      </c>
      <c r="N3893">
        <v>11.462</v>
      </c>
      <c r="O3893">
        <v>11.18987707</v>
      </c>
      <c r="P3893">
        <v>9.7370000000000001</v>
      </c>
      <c r="Q3893" s="86">
        <v>45821</v>
      </c>
      <c r="T3893">
        <v>1.2</v>
      </c>
      <c r="AB3893">
        <v>3</v>
      </c>
      <c r="AC3893" t="s">
        <v>156</v>
      </c>
    </row>
    <row r="3894" spans="1:29" x14ac:dyDescent="0.2">
      <c r="A3894" t="s">
        <v>9375</v>
      </c>
      <c r="B3894" t="s">
        <v>9376</v>
      </c>
      <c r="C3894" t="s">
        <v>9375</v>
      </c>
      <c r="D3894" t="s">
        <v>84</v>
      </c>
      <c r="E3894" t="s">
        <v>89</v>
      </c>
      <c r="L3894">
        <v>19.218</v>
      </c>
      <c r="M3894">
        <v>18.690507350000001</v>
      </c>
      <c r="N3894">
        <v>19.183</v>
      </c>
      <c r="O3894">
        <v>16.325889220000001</v>
      </c>
      <c r="P3894">
        <v>13.526</v>
      </c>
      <c r="Q3894" s="86">
        <v>45821</v>
      </c>
      <c r="AB3894">
        <v>4</v>
      </c>
      <c r="AC3894" t="s">
        <v>127</v>
      </c>
    </row>
    <row r="3895" spans="1:29" x14ac:dyDescent="0.2">
      <c r="A3895" t="s">
        <v>9377</v>
      </c>
      <c r="B3895" t="s">
        <v>9378</v>
      </c>
      <c r="C3895" t="s">
        <v>9377</v>
      </c>
      <c r="D3895" t="s">
        <v>84</v>
      </c>
      <c r="E3895" t="s">
        <v>89</v>
      </c>
      <c r="G3895" t="s">
        <v>90</v>
      </c>
      <c r="I3895" t="s">
        <v>91</v>
      </c>
      <c r="J3895" t="s">
        <v>1250</v>
      </c>
      <c r="K3895" t="s">
        <v>1954</v>
      </c>
      <c r="L3895">
        <v>10.968999999999999</v>
      </c>
      <c r="M3895">
        <v>8.6518474679999997</v>
      </c>
      <c r="N3895">
        <v>9.1140000000000008</v>
      </c>
      <c r="O3895">
        <v>6.8787390520000002</v>
      </c>
      <c r="P3895">
        <v>5.4530000000000003</v>
      </c>
      <c r="Q3895" s="86">
        <v>45701</v>
      </c>
      <c r="V3895" t="s">
        <v>9379</v>
      </c>
      <c r="AB3895">
        <v>3</v>
      </c>
      <c r="AC3895" t="s">
        <v>156</v>
      </c>
    </row>
    <row r="3896" spans="1:29" x14ac:dyDescent="0.2">
      <c r="A3896" t="s">
        <v>9380</v>
      </c>
      <c r="B3896" t="s">
        <v>9381</v>
      </c>
      <c r="C3896" t="s">
        <v>9380</v>
      </c>
      <c r="D3896" t="s">
        <v>84</v>
      </c>
      <c r="F3896" t="s">
        <v>642</v>
      </c>
      <c r="G3896" t="s">
        <v>90</v>
      </c>
      <c r="K3896" t="s">
        <v>1954</v>
      </c>
      <c r="L3896">
        <v>13.952999999999999</v>
      </c>
      <c r="M3896">
        <v>10.83747627</v>
      </c>
      <c r="N3896">
        <v>11.353999999999999</v>
      </c>
      <c r="O3896">
        <v>8.5714501680000001</v>
      </c>
      <c r="P3896">
        <v>6.351</v>
      </c>
      <c r="Q3896" s="86">
        <v>45701</v>
      </c>
      <c r="S3896">
        <v>2.1800000000000002</v>
      </c>
      <c r="V3896" t="s">
        <v>9382</v>
      </c>
      <c r="AB3896">
        <v>3</v>
      </c>
      <c r="AC3896" t="s">
        <v>156</v>
      </c>
    </row>
    <row r="3897" spans="1:29" x14ac:dyDescent="0.2">
      <c r="A3897" t="s">
        <v>16704</v>
      </c>
      <c r="B3897" t="s">
        <v>16705</v>
      </c>
      <c r="C3897" t="s">
        <v>16704</v>
      </c>
      <c r="D3897" t="s">
        <v>84</v>
      </c>
      <c r="E3897" t="s">
        <v>116</v>
      </c>
      <c r="G3897" t="s">
        <v>90</v>
      </c>
      <c r="H3897" t="s">
        <v>2291</v>
      </c>
      <c r="I3897" t="s">
        <v>341</v>
      </c>
      <c r="L3897">
        <v>22.717500000000001</v>
      </c>
      <c r="M3897">
        <v>21.167871120000001</v>
      </c>
      <c r="N3897">
        <v>20.689599999999999</v>
      </c>
      <c r="O3897">
        <v>14.42375378</v>
      </c>
      <c r="P3897">
        <v>11.1563</v>
      </c>
      <c r="Q3897" s="86">
        <v>45821</v>
      </c>
      <c r="AB3897">
        <v>4</v>
      </c>
      <c r="AC3897" t="s">
        <v>127</v>
      </c>
    </row>
    <row r="3898" spans="1:29" x14ac:dyDescent="0.2">
      <c r="A3898" t="s">
        <v>9383</v>
      </c>
      <c r="B3898" t="s">
        <v>9384</v>
      </c>
      <c r="C3898" t="s">
        <v>9383</v>
      </c>
      <c r="D3898" t="s">
        <v>84</v>
      </c>
      <c r="E3898" t="s">
        <v>116</v>
      </c>
      <c r="G3898" t="s">
        <v>90</v>
      </c>
      <c r="H3898" t="s">
        <v>1989</v>
      </c>
      <c r="I3898" t="s">
        <v>341</v>
      </c>
      <c r="L3898">
        <v>29.626200000000001</v>
      </c>
      <c r="M3898">
        <v>23.513131220000002</v>
      </c>
      <c r="N3898">
        <v>24.034600000000001</v>
      </c>
      <c r="O3898">
        <v>15.136854830000001</v>
      </c>
      <c r="P3898">
        <v>16.314</v>
      </c>
      <c r="Q3898" s="86">
        <v>45821</v>
      </c>
      <c r="AB3898">
        <v>4</v>
      </c>
      <c r="AC3898" t="s">
        <v>127</v>
      </c>
    </row>
    <row r="3899" spans="1:29" x14ac:dyDescent="0.2">
      <c r="A3899" t="s">
        <v>9385</v>
      </c>
      <c r="B3899" t="s">
        <v>9386</v>
      </c>
      <c r="C3899" t="s">
        <v>9385</v>
      </c>
      <c r="D3899" t="s">
        <v>84</v>
      </c>
      <c r="E3899" t="s">
        <v>116</v>
      </c>
      <c r="G3899" t="s">
        <v>90</v>
      </c>
      <c r="H3899" t="s">
        <v>1989</v>
      </c>
      <c r="I3899" t="s">
        <v>341</v>
      </c>
      <c r="L3899">
        <v>40.8583</v>
      </c>
      <c r="M3899">
        <v>34.67497719</v>
      </c>
      <c r="N3899">
        <v>30.552399999999999</v>
      </c>
      <c r="O3899">
        <v>34.51847205</v>
      </c>
      <c r="P3899">
        <v>41.232100000000003</v>
      </c>
      <c r="Q3899" s="86">
        <v>45821</v>
      </c>
      <c r="AB3899">
        <v>5</v>
      </c>
      <c r="AC3899" t="s">
        <v>86</v>
      </c>
    </row>
    <row r="3900" spans="1:29" x14ac:dyDescent="0.2">
      <c r="A3900" t="s">
        <v>17733</v>
      </c>
      <c r="B3900" t="s">
        <v>17734</v>
      </c>
      <c r="C3900" t="s">
        <v>17733</v>
      </c>
      <c r="D3900" t="s">
        <v>84</v>
      </c>
      <c r="E3900" t="s">
        <v>116</v>
      </c>
      <c r="G3900" t="s">
        <v>90</v>
      </c>
      <c r="L3900">
        <v>27.7697</v>
      </c>
      <c r="M3900">
        <v>28.437951850000001</v>
      </c>
      <c r="N3900">
        <v>30.058299999999999</v>
      </c>
      <c r="O3900">
        <v>31.821362400000002</v>
      </c>
      <c r="P3900">
        <v>33.4482</v>
      </c>
      <c r="Q3900" s="86">
        <v>45821</v>
      </c>
      <c r="AB3900">
        <v>4</v>
      </c>
      <c r="AC3900" t="s">
        <v>127</v>
      </c>
    </row>
    <row r="3901" spans="1:29" x14ac:dyDescent="0.2">
      <c r="A3901" t="s">
        <v>9387</v>
      </c>
      <c r="B3901" t="s">
        <v>9388</v>
      </c>
      <c r="C3901" t="s">
        <v>9387</v>
      </c>
      <c r="D3901" t="s">
        <v>84</v>
      </c>
      <c r="E3901" t="s">
        <v>434</v>
      </c>
      <c r="G3901" t="s">
        <v>90</v>
      </c>
      <c r="H3901" t="s">
        <v>9389</v>
      </c>
      <c r="I3901" t="s">
        <v>341</v>
      </c>
      <c r="AB3901">
        <v>3</v>
      </c>
      <c r="AC3901" t="s">
        <v>156</v>
      </c>
    </row>
    <row r="3902" spans="1:29" x14ac:dyDescent="0.2">
      <c r="A3902" t="s">
        <v>9390</v>
      </c>
      <c r="B3902" t="s">
        <v>9391</v>
      </c>
      <c r="C3902" t="s">
        <v>9390</v>
      </c>
      <c r="D3902" t="s">
        <v>84</v>
      </c>
      <c r="E3902" t="s">
        <v>434</v>
      </c>
      <c r="G3902" t="s">
        <v>90</v>
      </c>
      <c r="H3902" t="s">
        <v>9389</v>
      </c>
      <c r="I3902" t="s">
        <v>341</v>
      </c>
      <c r="AB3902">
        <v>3</v>
      </c>
      <c r="AC3902" t="s">
        <v>156</v>
      </c>
    </row>
    <row r="3903" spans="1:29" x14ac:dyDescent="0.2">
      <c r="A3903" t="s">
        <v>9392</v>
      </c>
      <c r="B3903" t="s">
        <v>9393</v>
      </c>
      <c r="C3903" t="s">
        <v>9392</v>
      </c>
      <c r="D3903" t="s">
        <v>84</v>
      </c>
      <c r="E3903" t="s">
        <v>564</v>
      </c>
      <c r="G3903" t="s">
        <v>90</v>
      </c>
      <c r="I3903" t="s">
        <v>91</v>
      </c>
      <c r="J3903" t="s">
        <v>1044</v>
      </c>
      <c r="L3903">
        <v>16.984999999999999</v>
      </c>
      <c r="M3903">
        <v>14.399038259999999</v>
      </c>
      <c r="N3903">
        <v>19.350000000000001</v>
      </c>
      <c r="O3903">
        <v>12.960529129999999</v>
      </c>
      <c r="P3903">
        <v>12.188000000000001</v>
      </c>
      <c r="Q3903" s="86">
        <v>45821</v>
      </c>
      <c r="T3903">
        <v>0.75</v>
      </c>
      <c r="V3903" t="s">
        <v>9394</v>
      </c>
      <c r="Y3903">
        <v>4</v>
      </c>
      <c r="Z3903" s="86">
        <v>45626</v>
      </c>
      <c r="AA3903">
        <v>3</v>
      </c>
      <c r="AB3903">
        <v>3</v>
      </c>
      <c r="AC3903" t="s">
        <v>156</v>
      </c>
    </row>
    <row r="3904" spans="1:29" x14ac:dyDescent="0.2">
      <c r="A3904" t="s">
        <v>9395</v>
      </c>
      <c r="B3904" t="s">
        <v>9396</v>
      </c>
      <c r="C3904" t="s">
        <v>9395</v>
      </c>
      <c r="D3904" t="s">
        <v>84</v>
      </c>
      <c r="E3904" t="s">
        <v>300</v>
      </c>
      <c r="F3904" t="s">
        <v>117</v>
      </c>
      <c r="G3904" t="s">
        <v>90</v>
      </c>
      <c r="I3904" t="s">
        <v>91</v>
      </c>
      <c r="J3904" t="s">
        <v>1044</v>
      </c>
      <c r="K3904" t="s">
        <v>1811</v>
      </c>
      <c r="L3904">
        <v>31.515000000000001</v>
      </c>
      <c r="M3904">
        <v>33.041057469999998</v>
      </c>
      <c r="N3904">
        <v>26.69</v>
      </c>
      <c r="O3904">
        <v>28.22871997</v>
      </c>
      <c r="P3904">
        <v>27.562000000000001</v>
      </c>
      <c r="Q3904" s="86">
        <v>45761</v>
      </c>
      <c r="T3904">
        <v>0.49</v>
      </c>
      <c r="V3904" t="s">
        <v>9397</v>
      </c>
      <c r="Y3904">
        <v>5</v>
      </c>
      <c r="Z3904" s="86">
        <v>44561</v>
      </c>
      <c r="AA3904">
        <v>4</v>
      </c>
      <c r="AB3904">
        <v>3</v>
      </c>
      <c r="AC3904" t="s">
        <v>156</v>
      </c>
    </row>
    <row r="3905" spans="1:29" x14ac:dyDescent="0.2">
      <c r="A3905" t="s">
        <v>9398</v>
      </c>
      <c r="B3905" t="s">
        <v>9399</v>
      </c>
      <c r="C3905" t="s">
        <v>9398</v>
      </c>
      <c r="D3905" t="s">
        <v>84</v>
      </c>
      <c r="E3905" t="s">
        <v>300</v>
      </c>
      <c r="F3905" t="s">
        <v>117</v>
      </c>
      <c r="G3905" t="s">
        <v>90</v>
      </c>
      <c r="I3905" t="s">
        <v>91</v>
      </c>
      <c r="J3905" t="s">
        <v>1044</v>
      </c>
      <c r="K3905" t="s">
        <v>1811</v>
      </c>
      <c r="L3905">
        <v>14.98</v>
      </c>
      <c r="M3905">
        <v>11.19087626</v>
      </c>
      <c r="N3905">
        <v>13.930999999999999</v>
      </c>
      <c r="O3905">
        <v>11.3889113</v>
      </c>
      <c r="P3905">
        <v>13.747999999999999</v>
      </c>
      <c r="Q3905" s="86">
        <v>45821</v>
      </c>
      <c r="T3905">
        <v>0.39</v>
      </c>
      <c r="V3905" t="s">
        <v>9400</v>
      </c>
      <c r="Y3905">
        <v>4</v>
      </c>
      <c r="Z3905" s="86">
        <v>44561</v>
      </c>
      <c r="AA3905">
        <v>3</v>
      </c>
      <c r="AB3905">
        <v>3</v>
      </c>
      <c r="AC3905" t="s">
        <v>156</v>
      </c>
    </row>
    <row r="3906" spans="1:29" x14ac:dyDescent="0.2">
      <c r="A3906" t="s">
        <v>9401</v>
      </c>
      <c r="B3906" t="s">
        <v>9402</v>
      </c>
      <c r="C3906" t="s">
        <v>9401</v>
      </c>
      <c r="D3906" t="s">
        <v>84</v>
      </c>
      <c r="E3906" t="s">
        <v>300</v>
      </c>
      <c r="F3906" t="s">
        <v>117</v>
      </c>
      <c r="G3906" t="s">
        <v>90</v>
      </c>
      <c r="I3906" t="s">
        <v>91</v>
      </c>
      <c r="J3906" t="s">
        <v>1044</v>
      </c>
      <c r="K3906" t="s">
        <v>1811</v>
      </c>
      <c r="L3906">
        <v>16.579999999999998</v>
      </c>
      <c r="M3906">
        <v>14.422266609999999</v>
      </c>
      <c r="N3906">
        <v>15.292999999999999</v>
      </c>
      <c r="O3906">
        <v>13.16099382</v>
      </c>
      <c r="P3906">
        <v>15.542</v>
      </c>
      <c r="Q3906" s="86">
        <v>45821</v>
      </c>
      <c r="T3906">
        <v>0.44</v>
      </c>
      <c r="V3906" t="s">
        <v>9403</v>
      </c>
      <c r="Y3906">
        <v>4</v>
      </c>
      <c r="Z3906" s="86">
        <v>44561</v>
      </c>
      <c r="AA3906">
        <v>3</v>
      </c>
      <c r="AB3906">
        <v>3</v>
      </c>
      <c r="AC3906" t="s">
        <v>156</v>
      </c>
    </row>
    <row r="3907" spans="1:29" x14ac:dyDescent="0.2">
      <c r="A3907" t="s">
        <v>9404</v>
      </c>
      <c r="B3907" t="s">
        <v>9405</v>
      </c>
      <c r="C3907" t="s">
        <v>9404</v>
      </c>
      <c r="D3907" t="s">
        <v>84</v>
      </c>
      <c r="E3907" t="s">
        <v>116</v>
      </c>
      <c r="F3907" t="s">
        <v>117</v>
      </c>
      <c r="G3907" t="s">
        <v>90</v>
      </c>
      <c r="I3907" t="s">
        <v>91</v>
      </c>
      <c r="J3907" t="s">
        <v>1044</v>
      </c>
      <c r="L3907">
        <v>34.335599999999999</v>
      </c>
      <c r="M3907">
        <v>29.142189800000001</v>
      </c>
      <c r="N3907">
        <v>29.976400000000002</v>
      </c>
      <c r="O3907">
        <v>31.791978090000001</v>
      </c>
      <c r="P3907">
        <v>30.748000000000001</v>
      </c>
      <c r="Q3907" s="86">
        <v>45821</v>
      </c>
      <c r="V3907" t="s">
        <v>9406</v>
      </c>
      <c r="AB3907">
        <v>5</v>
      </c>
      <c r="AC3907" t="s">
        <v>86</v>
      </c>
    </row>
    <row r="3908" spans="1:29" x14ac:dyDescent="0.2">
      <c r="A3908" t="s">
        <v>9407</v>
      </c>
      <c r="B3908" t="s">
        <v>9408</v>
      </c>
      <c r="C3908" t="s">
        <v>9407</v>
      </c>
      <c r="D3908" t="s">
        <v>84</v>
      </c>
      <c r="E3908" t="s">
        <v>300</v>
      </c>
      <c r="F3908" t="s">
        <v>117</v>
      </c>
      <c r="G3908" t="s">
        <v>90</v>
      </c>
      <c r="I3908" t="s">
        <v>91</v>
      </c>
      <c r="J3908" t="s">
        <v>1044</v>
      </c>
      <c r="K3908" t="s">
        <v>1811</v>
      </c>
      <c r="L3908">
        <v>14.948</v>
      </c>
      <c r="M3908">
        <v>14.018650060000001</v>
      </c>
      <c r="N3908">
        <v>14.098000000000001</v>
      </c>
      <c r="O3908">
        <v>13.35127368</v>
      </c>
      <c r="P3908">
        <v>12.933999999999999</v>
      </c>
      <c r="Q3908" s="86">
        <v>45761</v>
      </c>
      <c r="T3908">
        <v>0.15</v>
      </c>
      <c r="V3908" t="s">
        <v>9409</v>
      </c>
      <c r="Y3908">
        <v>4</v>
      </c>
      <c r="Z3908" s="86">
        <v>44561</v>
      </c>
      <c r="AA3908">
        <v>3</v>
      </c>
      <c r="AB3908">
        <v>3</v>
      </c>
      <c r="AC3908" t="s">
        <v>156</v>
      </c>
    </row>
    <row r="3909" spans="1:29" x14ac:dyDescent="0.2">
      <c r="A3909" t="s">
        <v>9410</v>
      </c>
      <c r="B3909" t="s">
        <v>9411</v>
      </c>
      <c r="C3909" t="s">
        <v>9410</v>
      </c>
      <c r="D3909" t="s">
        <v>84</v>
      </c>
      <c r="E3909" t="s">
        <v>116</v>
      </c>
      <c r="G3909" t="s">
        <v>90</v>
      </c>
      <c r="H3909" t="s">
        <v>196</v>
      </c>
      <c r="I3909" t="s">
        <v>91</v>
      </c>
      <c r="L3909">
        <v>35.536499999999997</v>
      </c>
      <c r="M3909">
        <v>34.132034560000001</v>
      </c>
      <c r="N3909">
        <v>28.6357</v>
      </c>
      <c r="O3909">
        <v>31.283323129999999</v>
      </c>
      <c r="P3909">
        <v>33.674799999999998</v>
      </c>
      <c r="Q3909" s="86">
        <v>45474</v>
      </c>
      <c r="AB3909">
        <v>5</v>
      </c>
      <c r="AC3909" t="s">
        <v>86</v>
      </c>
    </row>
    <row r="3910" spans="1:29" x14ac:dyDescent="0.2">
      <c r="A3910" t="s">
        <v>9412</v>
      </c>
      <c r="B3910" t="s">
        <v>9413</v>
      </c>
      <c r="C3910" t="s">
        <v>9412</v>
      </c>
      <c r="D3910" t="s">
        <v>84</v>
      </c>
      <c r="E3910" t="s">
        <v>564</v>
      </c>
      <c r="F3910" t="s">
        <v>117</v>
      </c>
      <c r="G3910" t="s">
        <v>90</v>
      </c>
      <c r="I3910" t="s">
        <v>91</v>
      </c>
      <c r="J3910" t="s">
        <v>1044</v>
      </c>
      <c r="L3910">
        <v>6.9889999999999999</v>
      </c>
      <c r="M3910">
        <v>7.1728601620000001</v>
      </c>
      <c r="N3910">
        <v>7.4630000000000001</v>
      </c>
      <c r="O3910">
        <v>5.2900322160000002</v>
      </c>
      <c r="P3910">
        <v>5.0759999999999996</v>
      </c>
      <c r="Q3910" s="86">
        <v>45821</v>
      </c>
      <c r="T3910">
        <v>0.9</v>
      </c>
      <c r="V3910" t="s">
        <v>9414</v>
      </c>
      <c r="Y3910">
        <v>5</v>
      </c>
      <c r="Z3910" s="86">
        <v>45199</v>
      </c>
      <c r="AA3910">
        <v>3</v>
      </c>
      <c r="AB3910">
        <v>3</v>
      </c>
      <c r="AC3910" t="s">
        <v>156</v>
      </c>
    </row>
    <row r="3911" spans="1:29" x14ac:dyDescent="0.2">
      <c r="A3911" t="s">
        <v>9415</v>
      </c>
      <c r="B3911" t="s">
        <v>9416</v>
      </c>
      <c r="C3911" t="s">
        <v>9415</v>
      </c>
      <c r="D3911" t="s">
        <v>84</v>
      </c>
      <c r="E3911" t="s">
        <v>564</v>
      </c>
      <c r="G3911" t="s">
        <v>90</v>
      </c>
      <c r="L3911">
        <v>7.2519999999999998</v>
      </c>
      <c r="M3911">
        <v>7.5334651399999997</v>
      </c>
      <c r="N3911">
        <v>8.3000000000000007</v>
      </c>
      <c r="O3911">
        <v>4.2997719219999997</v>
      </c>
      <c r="P3911">
        <v>3.1379999999999999</v>
      </c>
      <c r="Q3911" s="86">
        <v>45821</v>
      </c>
      <c r="S3911">
        <v>1.72</v>
      </c>
      <c r="W3911">
        <v>3</v>
      </c>
      <c r="X3911" s="86">
        <v>43374</v>
      </c>
      <c r="Y3911">
        <v>5</v>
      </c>
      <c r="Z3911" s="86">
        <v>45657</v>
      </c>
      <c r="AB3911">
        <v>3</v>
      </c>
      <c r="AC3911" t="s">
        <v>156</v>
      </c>
    </row>
    <row r="3912" spans="1:29" x14ac:dyDescent="0.2">
      <c r="A3912" t="s">
        <v>9417</v>
      </c>
      <c r="B3912" t="s">
        <v>9418</v>
      </c>
      <c r="C3912" t="s">
        <v>9417</v>
      </c>
      <c r="D3912" t="s">
        <v>84</v>
      </c>
      <c r="E3912" t="s">
        <v>116</v>
      </c>
      <c r="G3912" t="s">
        <v>90</v>
      </c>
      <c r="H3912" t="s">
        <v>196</v>
      </c>
      <c r="I3912" t="s">
        <v>118</v>
      </c>
      <c r="L3912">
        <v>43.177900000000001</v>
      </c>
      <c r="M3912">
        <v>38.034826649999999</v>
      </c>
      <c r="N3912">
        <v>39.491199999999999</v>
      </c>
      <c r="O3912">
        <v>38.442105349999999</v>
      </c>
      <c r="P3912">
        <v>31.819199999999999</v>
      </c>
      <c r="Q3912" s="86">
        <v>45474</v>
      </c>
      <c r="AB3912">
        <v>5</v>
      </c>
      <c r="AC3912" t="s">
        <v>86</v>
      </c>
    </row>
    <row r="3913" spans="1:29" x14ac:dyDescent="0.2">
      <c r="A3913" t="s">
        <v>9419</v>
      </c>
      <c r="B3913" t="s">
        <v>9420</v>
      </c>
      <c r="C3913" t="s">
        <v>9419</v>
      </c>
      <c r="D3913" t="s">
        <v>84</v>
      </c>
      <c r="E3913" t="s">
        <v>300</v>
      </c>
      <c r="F3913" t="s">
        <v>117</v>
      </c>
      <c r="G3913" t="s">
        <v>90</v>
      </c>
      <c r="I3913" t="s">
        <v>91</v>
      </c>
      <c r="J3913" t="s">
        <v>1044</v>
      </c>
      <c r="K3913" t="s">
        <v>1811</v>
      </c>
      <c r="L3913">
        <v>20.079999999999998</v>
      </c>
      <c r="M3913">
        <v>13.856413079999999</v>
      </c>
      <c r="N3913">
        <v>19.056000000000001</v>
      </c>
      <c r="O3913">
        <v>13.119276340000001</v>
      </c>
      <c r="P3913">
        <v>18.268000000000001</v>
      </c>
      <c r="Q3913" s="86">
        <v>45821</v>
      </c>
      <c r="T3913">
        <v>0.15</v>
      </c>
      <c r="V3913" t="s">
        <v>9421</v>
      </c>
      <c r="Y3913">
        <v>4</v>
      </c>
      <c r="Z3913" s="86">
        <v>45245</v>
      </c>
      <c r="AA3913">
        <v>3</v>
      </c>
      <c r="AB3913">
        <v>3</v>
      </c>
      <c r="AC3913" t="s">
        <v>156</v>
      </c>
    </row>
    <row r="3914" spans="1:29" x14ac:dyDescent="0.2">
      <c r="A3914" t="s">
        <v>9422</v>
      </c>
      <c r="B3914" t="s">
        <v>9423</v>
      </c>
      <c r="C3914" t="s">
        <v>9422</v>
      </c>
      <c r="D3914" t="s">
        <v>84</v>
      </c>
      <c r="E3914" t="s">
        <v>116</v>
      </c>
      <c r="F3914" t="s">
        <v>117</v>
      </c>
      <c r="G3914" t="s">
        <v>90</v>
      </c>
      <c r="I3914" t="s">
        <v>91</v>
      </c>
      <c r="J3914" t="s">
        <v>1044</v>
      </c>
      <c r="L3914">
        <v>30.278199999999998</v>
      </c>
      <c r="M3914">
        <v>24.499242720000002</v>
      </c>
      <c r="N3914">
        <v>24.013999999999999</v>
      </c>
      <c r="O3914">
        <v>22.952805300000001</v>
      </c>
      <c r="P3914">
        <v>26.338999999999999</v>
      </c>
      <c r="Q3914" s="86">
        <v>45821</v>
      </c>
      <c r="V3914" t="s">
        <v>9424</v>
      </c>
      <c r="AB3914">
        <v>5</v>
      </c>
      <c r="AC3914" t="s">
        <v>86</v>
      </c>
    </row>
    <row r="3915" spans="1:29" x14ac:dyDescent="0.2">
      <c r="A3915" t="s">
        <v>9425</v>
      </c>
      <c r="B3915" t="s">
        <v>9426</v>
      </c>
      <c r="C3915" t="s">
        <v>9425</v>
      </c>
      <c r="D3915" t="s">
        <v>84</v>
      </c>
      <c r="E3915" t="s">
        <v>564</v>
      </c>
      <c r="F3915" t="s">
        <v>642</v>
      </c>
      <c r="G3915" t="s">
        <v>90</v>
      </c>
      <c r="I3915" t="s">
        <v>91</v>
      </c>
      <c r="J3915" t="s">
        <v>1044</v>
      </c>
      <c r="L3915">
        <v>7.6689999999999996</v>
      </c>
      <c r="M3915">
        <v>7.8631622249999999</v>
      </c>
      <c r="N3915">
        <v>5.81</v>
      </c>
      <c r="O3915">
        <v>5.3274408559999999</v>
      </c>
      <c r="P3915">
        <v>4.407</v>
      </c>
      <c r="Q3915" s="86">
        <v>45821</v>
      </c>
      <c r="T3915">
        <v>1</v>
      </c>
      <c r="Y3915">
        <v>4</v>
      </c>
      <c r="Z3915" s="86">
        <v>45751</v>
      </c>
      <c r="AA3915">
        <v>3</v>
      </c>
      <c r="AB3915">
        <v>3</v>
      </c>
      <c r="AC3915" t="s">
        <v>156</v>
      </c>
    </row>
    <row r="3916" spans="1:29" x14ac:dyDescent="0.2">
      <c r="A3916" t="s">
        <v>9427</v>
      </c>
      <c r="B3916" t="s">
        <v>9428</v>
      </c>
      <c r="C3916" t="s">
        <v>9427</v>
      </c>
      <c r="D3916" t="s">
        <v>84</v>
      </c>
      <c r="E3916" t="s">
        <v>564</v>
      </c>
      <c r="F3916" t="s">
        <v>117</v>
      </c>
      <c r="G3916" t="s">
        <v>90</v>
      </c>
      <c r="I3916" t="s">
        <v>91</v>
      </c>
      <c r="J3916" t="s">
        <v>1044</v>
      </c>
      <c r="L3916">
        <v>6.3049999999999997</v>
      </c>
      <c r="M3916">
        <v>6.7569322979999997</v>
      </c>
      <c r="N3916">
        <v>5.8739999999999997</v>
      </c>
      <c r="O3916">
        <v>4.8552686549999997</v>
      </c>
      <c r="P3916">
        <v>4.5199999999999996</v>
      </c>
      <c r="Q3916" s="86">
        <v>45821</v>
      </c>
      <c r="T3916">
        <v>1.4</v>
      </c>
      <c r="V3916" t="s">
        <v>9429</v>
      </c>
      <c r="W3916">
        <v>3</v>
      </c>
      <c r="X3916" s="86">
        <v>43594</v>
      </c>
      <c r="Y3916">
        <v>5</v>
      </c>
      <c r="Z3916" s="86">
        <v>45382</v>
      </c>
      <c r="AA3916">
        <v>3</v>
      </c>
      <c r="AB3916">
        <v>3</v>
      </c>
      <c r="AC3916" t="s">
        <v>156</v>
      </c>
    </row>
    <row r="3917" spans="1:29" x14ac:dyDescent="0.2">
      <c r="A3917" t="s">
        <v>9430</v>
      </c>
      <c r="B3917" t="s">
        <v>9431</v>
      </c>
      <c r="C3917" t="s">
        <v>9430</v>
      </c>
      <c r="D3917" t="s">
        <v>84</v>
      </c>
      <c r="E3917" t="s">
        <v>116</v>
      </c>
      <c r="G3917" t="s">
        <v>90</v>
      </c>
      <c r="H3917" t="s">
        <v>196</v>
      </c>
      <c r="I3917" t="s">
        <v>91</v>
      </c>
      <c r="L3917">
        <v>65.558899999999994</v>
      </c>
      <c r="M3917">
        <v>50.365733470000002</v>
      </c>
      <c r="N3917">
        <v>54.631900000000002</v>
      </c>
      <c r="O3917">
        <v>37.965127559999999</v>
      </c>
      <c r="P3917">
        <v>33.8292</v>
      </c>
      <c r="Q3917" s="86">
        <v>45821</v>
      </c>
      <c r="AB3917">
        <v>5</v>
      </c>
      <c r="AC3917" t="s">
        <v>86</v>
      </c>
    </row>
    <row r="3918" spans="1:29" x14ac:dyDescent="0.2">
      <c r="A3918" t="s">
        <v>9432</v>
      </c>
      <c r="B3918" t="s">
        <v>9433</v>
      </c>
      <c r="C3918" t="s">
        <v>9432</v>
      </c>
      <c r="D3918" t="s">
        <v>84</v>
      </c>
      <c r="E3918" t="s">
        <v>116</v>
      </c>
      <c r="G3918" t="s">
        <v>90</v>
      </c>
      <c r="H3918" t="s">
        <v>150</v>
      </c>
      <c r="L3918">
        <v>25.1572</v>
      </c>
      <c r="M3918">
        <v>22.27846654</v>
      </c>
      <c r="N3918">
        <v>24.076000000000001</v>
      </c>
      <c r="O3918">
        <v>23.545257060000001</v>
      </c>
      <c r="P3918">
        <v>23.839400000000001</v>
      </c>
      <c r="Q3918" s="86">
        <v>45460</v>
      </c>
      <c r="AB3918">
        <v>4</v>
      </c>
      <c r="AC3918" t="s">
        <v>127</v>
      </c>
    </row>
    <row r="3919" spans="1:29" x14ac:dyDescent="0.2">
      <c r="A3919" t="s">
        <v>9434</v>
      </c>
      <c r="B3919" t="s">
        <v>9435</v>
      </c>
      <c r="C3919" t="s">
        <v>9434</v>
      </c>
      <c r="D3919" t="s">
        <v>84</v>
      </c>
      <c r="E3919" t="s">
        <v>116</v>
      </c>
      <c r="G3919" t="s">
        <v>90</v>
      </c>
      <c r="H3919" t="s">
        <v>196</v>
      </c>
      <c r="I3919" t="s">
        <v>91</v>
      </c>
      <c r="M3919">
        <v>80.957074259999999</v>
      </c>
      <c r="O3919">
        <v>112.6623783</v>
      </c>
      <c r="P3919">
        <v>154.27619999999999</v>
      </c>
      <c r="Q3919" s="86">
        <v>45484</v>
      </c>
      <c r="AB3919">
        <v>5</v>
      </c>
      <c r="AC3919" t="s">
        <v>86</v>
      </c>
    </row>
    <row r="3920" spans="1:29" x14ac:dyDescent="0.2">
      <c r="A3920" t="s">
        <v>9436</v>
      </c>
      <c r="B3920" t="s">
        <v>9437</v>
      </c>
      <c r="C3920" t="s">
        <v>9436</v>
      </c>
      <c r="D3920" t="s">
        <v>84</v>
      </c>
      <c r="E3920" t="s">
        <v>116</v>
      </c>
      <c r="G3920" t="s">
        <v>90</v>
      </c>
      <c r="H3920" t="s">
        <v>196</v>
      </c>
      <c r="I3920" t="s">
        <v>118</v>
      </c>
      <c r="L3920">
        <v>74.555000000000007</v>
      </c>
      <c r="M3920">
        <v>74.120201019999996</v>
      </c>
      <c r="N3920">
        <v>82.136600000000001</v>
      </c>
      <c r="O3920">
        <v>82.906854690000003</v>
      </c>
      <c r="P3920">
        <v>101.03740000000001</v>
      </c>
      <c r="Q3920" s="86">
        <v>45701</v>
      </c>
      <c r="AB3920">
        <v>5</v>
      </c>
      <c r="AC3920" t="s">
        <v>86</v>
      </c>
    </row>
    <row r="3921" spans="1:29" x14ac:dyDescent="0.2">
      <c r="A3921" t="s">
        <v>9438</v>
      </c>
      <c r="B3921" t="s">
        <v>9439</v>
      </c>
      <c r="C3921" t="s">
        <v>9438</v>
      </c>
      <c r="D3921" t="s">
        <v>84</v>
      </c>
      <c r="E3921" t="s">
        <v>427</v>
      </c>
      <c r="G3921" t="s">
        <v>90</v>
      </c>
      <c r="M3921">
        <v>25.453376949999999</v>
      </c>
      <c r="N3921">
        <v>28.846</v>
      </c>
      <c r="O3921">
        <v>33.874909080000002</v>
      </c>
      <c r="P3921">
        <v>45.011000000000003</v>
      </c>
      <c r="S3921">
        <v>1.1000000000000001</v>
      </c>
      <c r="Y3921">
        <v>4</v>
      </c>
      <c r="Z3921" s="86">
        <v>45044</v>
      </c>
      <c r="AB3921">
        <v>3</v>
      </c>
      <c r="AC3921" t="s">
        <v>156</v>
      </c>
    </row>
    <row r="3922" spans="1:29" x14ac:dyDescent="0.2">
      <c r="A3922" t="s">
        <v>9440</v>
      </c>
      <c r="B3922" t="s">
        <v>9441</v>
      </c>
      <c r="C3922" t="s">
        <v>9440</v>
      </c>
      <c r="D3922" t="s">
        <v>84</v>
      </c>
      <c r="E3922" t="s">
        <v>116</v>
      </c>
      <c r="G3922" t="s">
        <v>90</v>
      </c>
      <c r="H3922" t="s">
        <v>163</v>
      </c>
      <c r="I3922" t="s">
        <v>91</v>
      </c>
      <c r="L3922">
        <v>39.996400000000001</v>
      </c>
      <c r="M3922">
        <v>39.195617929999997</v>
      </c>
      <c r="N3922">
        <v>35.534500000000001</v>
      </c>
      <c r="O3922">
        <v>29.295378039999999</v>
      </c>
      <c r="P3922">
        <v>25.619599999999998</v>
      </c>
      <c r="Q3922" s="86">
        <v>45821</v>
      </c>
      <c r="AB3922">
        <v>5</v>
      </c>
      <c r="AC3922" t="s">
        <v>86</v>
      </c>
    </row>
    <row r="3923" spans="1:29" x14ac:dyDescent="0.2">
      <c r="A3923" t="s">
        <v>9442</v>
      </c>
      <c r="B3923" t="s">
        <v>9443</v>
      </c>
      <c r="C3923" t="s">
        <v>9442</v>
      </c>
      <c r="D3923" t="s">
        <v>84</v>
      </c>
      <c r="E3923" t="s">
        <v>427</v>
      </c>
      <c r="G3923" t="s">
        <v>90</v>
      </c>
      <c r="H3923" t="s">
        <v>9444</v>
      </c>
      <c r="I3923" t="s">
        <v>91</v>
      </c>
      <c r="L3923">
        <v>10.417999999999999</v>
      </c>
      <c r="M3923">
        <v>4.193421743</v>
      </c>
      <c r="N3923">
        <v>9.702</v>
      </c>
      <c r="O3923">
        <v>3.8904911009999998</v>
      </c>
      <c r="P3923">
        <v>8.4689999999999994</v>
      </c>
      <c r="Q3923" s="86">
        <v>45474</v>
      </c>
      <c r="S3923">
        <v>1.92</v>
      </c>
      <c r="W3923">
        <v>5</v>
      </c>
      <c r="X3923" s="86">
        <v>45467</v>
      </c>
      <c r="Y3923">
        <v>5</v>
      </c>
      <c r="Z3923" s="86">
        <v>45291</v>
      </c>
      <c r="AB3923">
        <v>3</v>
      </c>
      <c r="AC3923" t="s">
        <v>156</v>
      </c>
    </row>
    <row r="3924" spans="1:29" x14ac:dyDescent="0.2">
      <c r="A3924" t="s">
        <v>9445</v>
      </c>
      <c r="B3924" t="s">
        <v>9446</v>
      </c>
      <c r="C3924" t="s">
        <v>9445</v>
      </c>
      <c r="D3924" t="s">
        <v>84</v>
      </c>
      <c r="E3924" t="s">
        <v>300</v>
      </c>
      <c r="F3924" t="s">
        <v>117</v>
      </c>
      <c r="G3924" t="s">
        <v>90</v>
      </c>
      <c r="I3924" t="s">
        <v>91</v>
      </c>
      <c r="J3924" t="s">
        <v>1044</v>
      </c>
      <c r="K3924" t="s">
        <v>1811</v>
      </c>
      <c r="M3924">
        <v>13.82478779</v>
      </c>
      <c r="N3924">
        <v>13.935</v>
      </c>
      <c r="O3924">
        <v>13.02327833</v>
      </c>
      <c r="P3924">
        <v>13.753</v>
      </c>
      <c r="Q3924" s="86">
        <v>45154</v>
      </c>
      <c r="T3924">
        <v>0.12</v>
      </c>
      <c r="V3924" t="s">
        <v>9447</v>
      </c>
      <c r="Y3924">
        <v>4</v>
      </c>
      <c r="Z3924" s="86">
        <v>44561</v>
      </c>
      <c r="AA3924">
        <v>3</v>
      </c>
      <c r="AB3924">
        <v>3</v>
      </c>
      <c r="AC3924" t="s">
        <v>156</v>
      </c>
    </row>
    <row r="3925" spans="1:29" x14ac:dyDescent="0.2">
      <c r="A3925" t="s">
        <v>9448</v>
      </c>
      <c r="B3925" t="s">
        <v>9449</v>
      </c>
      <c r="C3925" t="s">
        <v>9448</v>
      </c>
      <c r="D3925" t="s">
        <v>84</v>
      </c>
      <c r="E3925" t="s">
        <v>116</v>
      </c>
      <c r="G3925" t="s">
        <v>90</v>
      </c>
      <c r="I3925" t="s">
        <v>91</v>
      </c>
      <c r="L3925">
        <v>54.239600000000003</v>
      </c>
      <c r="M3925">
        <v>53.880257919999998</v>
      </c>
      <c r="N3925">
        <v>54.903500000000001</v>
      </c>
      <c r="O3925">
        <v>47.664631210000003</v>
      </c>
      <c r="P3925">
        <v>53.273499999999999</v>
      </c>
      <c r="Q3925" s="86">
        <v>45821</v>
      </c>
      <c r="AB3925">
        <v>5</v>
      </c>
      <c r="AC3925" t="s">
        <v>86</v>
      </c>
    </row>
    <row r="3926" spans="1:29" x14ac:dyDescent="0.2">
      <c r="A3926" t="s">
        <v>9450</v>
      </c>
      <c r="B3926" t="s">
        <v>9451</v>
      </c>
      <c r="C3926" t="s">
        <v>9450</v>
      </c>
      <c r="D3926" t="s">
        <v>84</v>
      </c>
      <c r="E3926" t="s">
        <v>116</v>
      </c>
      <c r="G3926" t="s">
        <v>90</v>
      </c>
      <c r="L3926">
        <v>63.44</v>
      </c>
      <c r="M3926">
        <v>67.041582860000005</v>
      </c>
      <c r="N3926">
        <v>65.384</v>
      </c>
      <c r="O3926">
        <v>50.185700859999997</v>
      </c>
      <c r="P3926">
        <v>48.177999999999997</v>
      </c>
      <c r="Q3926" s="86">
        <v>45761</v>
      </c>
      <c r="S3926">
        <v>0.54</v>
      </c>
      <c r="T3926">
        <v>0.54</v>
      </c>
      <c r="W3926">
        <v>6</v>
      </c>
      <c r="X3926" s="86">
        <v>45261</v>
      </c>
      <c r="Y3926">
        <v>6</v>
      </c>
      <c r="Z3926" s="86">
        <v>44742</v>
      </c>
      <c r="AB3926">
        <v>4</v>
      </c>
      <c r="AC3926" t="s">
        <v>127</v>
      </c>
    </row>
    <row r="3927" spans="1:29" x14ac:dyDescent="0.2">
      <c r="A3927" t="s">
        <v>9452</v>
      </c>
      <c r="B3927" t="s">
        <v>9453</v>
      </c>
      <c r="C3927" t="s">
        <v>9452</v>
      </c>
      <c r="D3927" t="s">
        <v>84</v>
      </c>
      <c r="E3927" t="s">
        <v>116</v>
      </c>
      <c r="G3927" t="s">
        <v>90</v>
      </c>
      <c r="I3927" t="s">
        <v>118</v>
      </c>
      <c r="J3927" t="s">
        <v>1044</v>
      </c>
      <c r="N3927">
        <v>753.0376</v>
      </c>
      <c r="O3927">
        <v>70706.359679999994</v>
      </c>
      <c r="P3927">
        <v>912.59370000000001</v>
      </c>
      <c r="Q3927" s="86">
        <v>45434</v>
      </c>
      <c r="V3927" t="s">
        <v>9454</v>
      </c>
      <c r="AB3927">
        <v>5</v>
      </c>
      <c r="AC3927" t="s">
        <v>86</v>
      </c>
    </row>
    <row r="3928" spans="1:29" x14ac:dyDescent="0.2">
      <c r="A3928" t="s">
        <v>9455</v>
      </c>
      <c r="B3928" t="s">
        <v>9456</v>
      </c>
      <c r="C3928" t="s">
        <v>9455</v>
      </c>
      <c r="D3928" t="s">
        <v>84</v>
      </c>
      <c r="E3928" t="s">
        <v>564</v>
      </c>
      <c r="G3928" t="s">
        <v>90</v>
      </c>
      <c r="H3928" t="s">
        <v>225</v>
      </c>
      <c r="I3928" t="s">
        <v>91</v>
      </c>
      <c r="L3928">
        <v>11.367000000000001</v>
      </c>
      <c r="M3928">
        <v>6.7792228510000001</v>
      </c>
      <c r="N3928">
        <v>11.988</v>
      </c>
      <c r="O3928">
        <v>8.4438247410000002</v>
      </c>
      <c r="P3928">
        <v>15.263</v>
      </c>
      <c r="Q3928" s="86">
        <v>45821</v>
      </c>
      <c r="S3928">
        <v>0.75</v>
      </c>
      <c r="Y3928">
        <v>5</v>
      </c>
      <c r="Z3928" s="86">
        <v>45291</v>
      </c>
      <c r="AB3928">
        <v>3</v>
      </c>
      <c r="AC3928" t="s">
        <v>156</v>
      </c>
    </row>
    <row r="3929" spans="1:29" x14ac:dyDescent="0.2">
      <c r="A3929" t="s">
        <v>9457</v>
      </c>
      <c r="B3929" t="s">
        <v>9458</v>
      </c>
      <c r="C3929" t="s">
        <v>9457</v>
      </c>
      <c r="D3929" t="s">
        <v>84</v>
      </c>
      <c r="E3929" t="s">
        <v>116</v>
      </c>
      <c r="F3929" t="s">
        <v>117</v>
      </c>
      <c r="G3929" t="s">
        <v>90</v>
      </c>
      <c r="I3929" t="s">
        <v>341</v>
      </c>
      <c r="J3929" t="s">
        <v>1044</v>
      </c>
      <c r="L3929">
        <v>39.3307</v>
      </c>
      <c r="M3929">
        <v>37.748168290000002</v>
      </c>
      <c r="N3929">
        <v>41.564300000000003</v>
      </c>
      <c r="O3929">
        <v>37.119518229999997</v>
      </c>
      <c r="P3929">
        <v>25.970400000000001</v>
      </c>
      <c r="Q3929" s="86">
        <v>45821</v>
      </c>
      <c r="AB3929">
        <v>5</v>
      </c>
      <c r="AC3929" t="s">
        <v>86</v>
      </c>
    </row>
    <row r="3930" spans="1:29" x14ac:dyDescent="0.2">
      <c r="A3930" t="s">
        <v>9459</v>
      </c>
      <c r="B3930" t="s">
        <v>9460</v>
      </c>
      <c r="C3930" t="s">
        <v>9459</v>
      </c>
      <c r="D3930" t="s">
        <v>84</v>
      </c>
      <c r="E3930" t="s">
        <v>116</v>
      </c>
      <c r="G3930" t="s">
        <v>294</v>
      </c>
      <c r="H3930" t="s">
        <v>9461</v>
      </c>
      <c r="I3930" t="s">
        <v>9462</v>
      </c>
      <c r="L3930">
        <v>118.0286</v>
      </c>
      <c r="M3930">
        <v>129.93320030000001</v>
      </c>
      <c r="N3930">
        <v>141.11259999999999</v>
      </c>
      <c r="O3930">
        <v>158.90880949999999</v>
      </c>
      <c r="P3930">
        <v>196.49809999999999</v>
      </c>
      <c r="Q3930" s="86">
        <v>45821</v>
      </c>
      <c r="AB3930">
        <v>5</v>
      </c>
      <c r="AC3930" t="s">
        <v>86</v>
      </c>
    </row>
    <row r="3931" spans="1:29" x14ac:dyDescent="0.2">
      <c r="A3931" t="s">
        <v>9463</v>
      </c>
      <c r="B3931" t="s">
        <v>9464</v>
      </c>
      <c r="C3931" t="s">
        <v>9463</v>
      </c>
      <c r="D3931" t="s">
        <v>84</v>
      </c>
      <c r="E3931" t="s">
        <v>116</v>
      </c>
      <c r="G3931" t="s">
        <v>846</v>
      </c>
      <c r="N3931">
        <v>46.01</v>
      </c>
      <c r="AB3931">
        <v>5</v>
      </c>
      <c r="AC3931" t="s">
        <v>86</v>
      </c>
    </row>
    <row r="3932" spans="1:29" x14ac:dyDescent="0.2">
      <c r="A3932" t="s">
        <v>9465</v>
      </c>
      <c r="B3932" t="s">
        <v>9466</v>
      </c>
      <c r="C3932" t="s">
        <v>9465</v>
      </c>
      <c r="D3932" t="s">
        <v>84</v>
      </c>
      <c r="E3932" t="s">
        <v>293</v>
      </c>
      <c r="G3932" t="s">
        <v>98</v>
      </c>
      <c r="H3932" t="s">
        <v>9467</v>
      </c>
      <c r="I3932" t="s">
        <v>118</v>
      </c>
      <c r="Q3932" s="86">
        <v>45154</v>
      </c>
      <c r="V3932" t="s">
        <v>9468</v>
      </c>
      <c r="AA3932">
        <v>3</v>
      </c>
      <c r="AB3932">
        <v>5</v>
      </c>
      <c r="AC3932" t="s">
        <v>86</v>
      </c>
    </row>
    <row r="3933" spans="1:29" x14ac:dyDescent="0.2">
      <c r="A3933" t="s">
        <v>9469</v>
      </c>
      <c r="B3933" t="s">
        <v>9470</v>
      </c>
      <c r="C3933" t="s">
        <v>9469</v>
      </c>
      <c r="D3933" t="s">
        <v>84</v>
      </c>
      <c r="E3933" t="s">
        <v>116</v>
      </c>
      <c r="G3933" t="s">
        <v>90</v>
      </c>
      <c r="I3933" t="s">
        <v>118</v>
      </c>
      <c r="Q3933" s="86">
        <v>45154</v>
      </c>
      <c r="AA3933">
        <v>5</v>
      </c>
      <c r="AB3933">
        <v>5</v>
      </c>
      <c r="AC3933" t="s">
        <v>86</v>
      </c>
    </row>
    <row r="3934" spans="1:29" x14ac:dyDescent="0.2">
      <c r="A3934" t="s">
        <v>9471</v>
      </c>
      <c r="B3934" t="s">
        <v>9472</v>
      </c>
      <c r="C3934" t="s">
        <v>9471</v>
      </c>
      <c r="D3934" t="s">
        <v>84</v>
      </c>
      <c r="E3934" t="s">
        <v>293</v>
      </c>
      <c r="G3934" t="s">
        <v>98</v>
      </c>
      <c r="H3934" t="s">
        <v>9473</v>
      </c>
      <c r="Q3934" s="86">
        <v>45135</v>
      </c>
      <c r="S3934">
        <v>1.5</v>
      </c>
      <c r="AB3934">
        <v>5</v>
      </c>
      <c r="AC3934" t="s">
        <v>86</v>
      </c>
    </row>
    <row r="3935" spans="1:29" x14ac:dyDescent="0.2">
      <c r="A3935" t="s">
        <v>9474</v>
      </c>
      <c r="B3935" t="s">
        <v>9475</v>
      </c>
      <c r="C3935" t="s">
        <v>9474</v>
      </c>
      <c r="D3935" t="s">
        <v>84</v>
      </c>
      <c r="E3935" t="s">
        <v>293</v>
      </c>
      <c r="G3935" t="s">
        <v>98</v>
      </c>
      <c r="H3935" t="s">
        <v>9473</v>
      </c>
      <c r="I3935" t="s">
        <v>118</v>
      </c>
    </row>
    <row r="3936" spans="1:29" x14ac:dyDescent="0.2">
      <c r="A3936" t="s">
        <v>16973</v>
      </c>
      <c r="B3936" t="s">
        <v>16974</v>
      </c>
      <c r="C3936" t="s">
        <v>16973</v>
      </c>
      <c r="D3936" t="s">
        <v>84</v>
      </c>
      <c r="E3936" t="s">
        <v>340</v>
      </c>
      <c r="G3936" t="s">
        <v>294</v>
      </c>
      <c r="H3936" t="s">
        <v>16975</v>
      </c>
      <c r="I3936" t="s">
        <v>118</v>
      </c>
      <c r="AB3936">
        <v>5</v>
      </c>
      <c r="AC3936" t="s">
        <v>86</v>
      </c>
    </row>
    <row r="3937" spans="1:29" x14ac:dyDescent="0.2">
      <c r="A3937" t="s">
        <v>9476</v>
      </c>
      <c r="B3937" t="s">
        <v>9477</v>
      </c>
      <c r="C3937" t="s">
        <v>9476</v>
      </c>
      <c r="D3937" t="s">
        <v>84</v>
      </c>
      <c r="E3937" t="s">
        <v>89</v>
      </c>
      <c r="G3937" t="s">
        <v>294</v>
      </c>
      <c r="I3937" t="s">
        <v>118</v>
      </c>
      <c r="Q3937" s="86">
        <v>45154</v>
      </c>
      <c r="AA3937">
        <v>3</v>
      </c>
      <c r="AB3937">
        <v>5</v>
      </c>
      <c r="AC3937" t="s">
        <v>86</v>
      </c>
    </row>
    <row r="3938" spans="1:29" x14ac:dyDescent="0.2">
      <c r="A3938" t="s">
        <v>9478</v>
      </c>
      <c r="B3938" t="s">
        <v>9479</v>
      </c>
      <c r="C3938" t="s">
        <v>9478</v>
      </c>
      <c r="D3938" t="s">
        <v>84</v>
      </c>
      <c r="E3938" t="s">
        <v>340</v>
      </c>
      <c r="G3938" t="s">
        <v>4349</v>
      </c>
      <c r="H3938" t="s">
        <v>9480</v>
      </c>
      <c r="AB3938">
        <v>5</v>
      </c>
      <c r="AC3938" t="s">
        <v>86</v>
      </c>
    </row>
    <row r="3939" spans="1:29" x14ac:dyDescent="0.2">
      <c r="A3939" t="s">
        <v>9481</v>
      </c>
      <c r="B3939" t="s">
        <v>9482</v>
      </c>
      <c r="C3939" t="s">
        <v>9481</v>
      </c>
      <c r="D3939" t="s">
        <v>84</v>
      </c>
      <c r="E3939" t="s">
        <v>116</v>
      </c>
      <c r="G3939" t="s">
        <v>90</v>
      </c>
      <c r="I3939" t="s">
        <v>118</v>
      </c>
      <c r="N3939">
        <v>81.129099999999994</v>
      </c>
      <c r="O3939">
        <v>71.12058261</v>
      </c>
      <c r="P3939">
        <v>81.613600000000005</v>
      </c>
      <c r="Q3939" s="86">
        <v>45692</v>
      </c>
      <c r="AB3939">
        <v>5</v>
      </c>
      <c r="AC3939" t="s">
        <v>86</v>
      </c>
    </row>
    <row r="3940" spans="1:29" x14ac:dyDescent="0.2">
      <c r="A3940" t="s">
        <v>9483</v>
      </c>
      <c r="B3940" t="s">
        <v>9484</v>
      </c>
      <c r="C3940" t="s">
        <v>9483</v>
      </c>
      <c r="D3940" t="s">
        <v>84</v>
      </c>
      <c r="E3940" t="s">
        <v>116</v>
      </c>
      <c r="F3940" t="s">
        <v>117</v>
      </c>
      <c r="G3940" t="s">
        <v>294</v>
      </c>
      <c r="H3940" t="s">
        <v>9485</v>
      </c>
      <c r="I3940" t="s">
        <v>357</v>
      </c>
      <c r="Q3940" s="86">
        <v>45154</v>
      </c>
      <c r="V3940" t="s">
        <v>9486</v>
      </c>
      <c r="AA3940">
        <v>5</v>
      </c>
      <c r="AB3940">
        <v>5</v>
      </c>
      <c r="AC3940" t="s">
        <v>86</v>
      </c>
    </row>
    <row r="3941" spans="1:29" x14ac:dyDescent="0.2">
      <c r="A3941" t="s">
        <v>9487</v>
      </c>
      <c r="B3941" t="s">
        <v>9488</v>
      </c>
      <c r="C3941" t="s">
        <v>9487</v>
      </c>
      <c r="D3941" t="s">
        <v>84</v>
      </c>
      <c r="E3941" t="s">
        <v>116</v>
      </c>
      <c r="F3941" t="s">
        <v>5582</v>
      </c>
      <c r="G3941" t="s">
        <v>90</v>
      </c>
      <c r="I3941" t="s">
        <v>118</v>
      </c>
      <c r="Q3941" s="86">
        <v>45154</v>
      </c>
      <c r="V3941" t="s">
        <v>9489</v>
      </c>
      <c r="AA3941">
        <v>5</v>
      </c>
      <c r="AB3941">
        <v>5</v>
      </c>
      <c r="AC3941" t="s">
        <v>86</v>
      </c>
    </row>
    <row r="3942" spans="1:29" x14ac:dyDescent="0.2">
      <c r="A3942" t="s">
        <v>9490</v>
      </c>
      <c r="B3942" t="s">
        <v>9491</v>
      </c>
      <c r="C3942" t="s">
        <v>9490</v>
      </c>
      <c r="D3942" t="s">
        <v>84</v>
      </c>
      <c r="E3942" t="s">
        <v>116</v>
      </c>
      <c r="F3942" t="s">
        <v>5582</v>
      </c>
      <c r="G3942" t="s">
        <v>90</v>
      </c>
      <c r="I3942" t="s">
        <v>118</v>
      </c>
      <c r="Q3942" s="86">
        <v>45154</v>
      </c>
      <c r="AA3942">
        <v>5</v>
      </c>
      <c r="AB3942">
        <v>5</v>
      </c>
      <c r="AC3942" t="s">
        <v>86</v>
      </c>
    </row>
    <row r="3943" spans="1:29" x14ac:dyDescent="0.2">
      <c r="A3943" t="s">
        <v>17576</v>
      </c>
      <c r="B3943" t="s">
        <v>17577</v>
      </c>
      <c r="C3943" t="s">
        <v>17576</v>
      </c>
      <c r="D3943" t="s">
        <v>84</v>
      </c>
      <c r="E3943" t="s">
        <v>116</v>
      </c>
      <c r="G3943" t="s">
        <v>90</v>
      </c>
      <c r="H3943" t="s">
        <v>17578</v>
      </c>
      <c r="I3943" t="s">
        <v>118</v>
      </c>
      <c r="AB3943">
        <v>5</v>
      </c>
      <c r="AC3943" t="s">
        <v>86</v>
      </c>
    </row>
    <row r="3944" spans="1:29" x14ac:dyDescent="0.2">
      <c r="A3944" t="s">
        <v>9492</v>
      </c>
      <c r="B3944" t="s">
        <v>9493</v>
      </c>
      <c r="C3944" t="s">
        <v>9492</v>
      </c>
      <c r="D3944" t="s">
        <v>84</v>
      </c>
      <c r="E3944" t="s">
        <v>116</v>
      </c>
      <c r="F3944" t="s">
        <v>117</v>
      </c>
      <c r="G3944" t="s">
        <v>90</v>
      </c>
      <c r="I3944" t="s">
        <v>336</v>
      </c>
      <c r="Q3944" s="86">
        <v>45154</v>
      </c>
      <c r="V3944" t="s">
        <v>9494</v>
      </c>
      <c r="AA3944">
        <v>5</v>
      </c>
      <c r="AB3944">
        <v>5</v>
      </c>
      <c r="AC3944" t="s">
        <v>86</v>
      </c>
    </row>
    <row r="3945" spans="1:29" x14ac:dyDescent="0.2">
      <c r="A3945" t="s">
        <v>9495</v>
      </c>
      <c r="B3945" t="s">
        <v>9496</v>
      </c>
      <c r="C3945" t="s">
        <v>9495</v>
      </c>
      <c r="D3945" t="s">
        <v>84</v>
      </c>
      <c r="E3945" t="s">
        <v>116</v>
      </c>
      <c r="F3945" t="s">
        <v>117</v>
      </c>
      <c r="I3945" t="s">
        <v>336</v>
      </c>
      <c r="Q3945" s="86">
        <v>45154</v>
      </c>
      <c r="AA3945">
        <v>5</v>
      </c>
      <c r="AB3945">
        <v>5</v>
      </c>
      <c r="AC3945" t="s">
        <v>86</v>
      </c>
    </row>
    <row r="3946" spans="1:29" x14ac:dyDescent="0.2">
      <c r="A3946" t="s">
        <v>9497</v>
      </c>
      <c r="B3946" t="s">
        <v>9498</v>
      </c>
      <c r="C3946" t="s">
        <v>9497</v>
      </c>
      <c r="D3946" t="s">
        <v>84</v>
      </c>
      <c r="E3946" t="s">
        <v>564</v>
      </c>
      <c r="G3946" t="s">
        <v>90</v>
      </c>
      <c r="H3946" t="s">
        <v>196</v>
      </c>
      <c r="L3946">
        <v>47.3489</v>
      </c>
      <c r="M3946">
        <v>47.162594169999998</v>
      </c>
      <c r="N3946">
        <v>52.169899999999998</v>
      </c>
      <c r="O3946">
        <v>35.032965300000001</v>
      </c>
      <c r="P3946">
        <v>20.408999999999999</v>
      </c>
      <c r="Q3946" s="86">
        <v>45821</v>
      </c>
      <c r="AB3946">
        <v>5</v>
      </c>
      <c r="AC3946" t="s">
        <v>86</v>
      </c>
    </row>
    <row r="3947" spans="1:29" x14ac:dyDescent="0.2">
      <c r="A3947" t="s">
        <v>9499</v>
      </c>
      <c r="B3947" t="s">
        <v>9500</v>
      </c>
      <c r="C3947" t="s">
        <v>9499</v>
      </c>
      <c r="D3947" t="s">
        <v>84</v>
      </c>
      <c r="E3947" t="s">
        <v>340</v>
      </c>
      <c r="G3947" t="s">
        <v>90</v>
      </c>
      <c r="I3947" t="s">
        <v>118</v>
      </c>
      <c r="Q3947" s="86">
        <v>45154</v>
      </c>
      <c r="V3947" t="s">
        <v>9501</v>
      </c>
      <c r="AA3947">
        <v>3</v>
      </c>
      <c r="AB3947">
        <v>5</v>
      </c>
      <c r="AC3947" t="s">
        <v>86</v>
      </c>
    </row>
    <row r="3948" spans="1:29" x14ac:dyDescent="0.2">
      <c r="A3948" t="s">
        <v>9502</v>
      </c>
      <c r="B3948" t="s">
        <v>9503</v>
      </c>
      <c r="C3948" t="s">
        <v>9502</v>
      </c>
      <c r="D3948" t="s">
        <v>84</v>
      </c>
      <c r="E3948" t="s">
        <v>116</v>
      </c>
      <c r="F3948" t="s">
        <v>117</v>
      </c>
      <c r="G3948" t="s">
        <v>90</v>
      </c>
      <c r="I3948" t="s">
        <v>336</v>
      </c>
      <c r="Q3948" s="86">
        <v>45154</v>
      </c>
      <c r="V3948" t="s">
        <v>9504</v>
      </c>
      <c r="AA3948">
        <v>5</v>
      </c>
      <c r="AB3948">
        <v>5</v>
      </c>
      <c r="AC3948" t="s">
        <v>86</v>
      </c>
    </row>
    <row r="3949" spans="1:29" x14ac:dyDescent="0.2">
      <c r="A3949" t="s">
        <v>9505</v>
      </c>
      <c r="B3949" t="s">
        <v>9506</v>
      </c>
      <c r="C3949" t="s">
        <v>9505</v>
      </c>
      <c r="D3949" t="s">
        <v>84</v>
      </c>
      <c r="E3949" t="s">
        <v>340</v>
      </c>
      <c r="G3949" t="s">
        <v>348</v>
      </c>
      <c r="H3949" t="s">
        <v>9322</v>
      </c>
      <c r="AB3949">
        <v>5</v>
      </c>
      <c r="AC3949" t="s">
        <v>86</v>
      </c>
    </row>
    <row r="3950" spans="1:29" x14ac:dyDescent="0.2">
      <c r="A3950" t="s">
        <v>9507</v>
      </c>
      <c r="B3950" t="s">
        <v>9508</v>
      </c>
      <c r="C3950" t="s">
        <v>9507</v>
      </c>
      <c r="D3950" t="s">
        <v>84</v>
      </c>
      <c r="E3950" t="s">
        <v>89</v>
      </c>
      <c r="G3950" t="s">
        <v>294</v>
      </c>
      <c r="H3950" t="s">
        <v>9509</v>
      </c>
      <c r="I3950" t="s">
        <v>91</v>
      </c>
      <c r="AB3950">
        <v>5</v>
      </c>
      <c r="AC3950" t="s">
        <v>86</v>
      </c>
    </row>
    <row r="3951" spans="1:29" x14ac:dyDescent="0.2">
      <c r="A3951" t="s">
        <v>9510</v>
      </c>
      <c r="B3951" t="s">
        <v>9511</v>
      </c>
      <c r="C3951" t="s">
        <v>9510</v>
      </c>
      <c r="D3951" t="s">
        <v>84</v>
      </c>
      <c r="E3951" t="s">
        <v>116</v>
      </c>
      <c r="G3951" t="s">
        <v>90</v>
      </c>
      <c r="I3951" t="s">
        <v>118</v>
      </c>
      <c r="N3951">
        <v>84.543199999999999</v>
      </c>
      <c r="O3951">
        <v>94.973453710000001</v>
      </c>
      <c r="P3951">
        <v>97.253399999999999</v>
      </c>
      <c r="Q3951" s="86">
        <v>45636</v>
      </c>
      <c r="AB3951">
        <v>5</v>
      </c>
      <c r="AC3951" t="s">
        <v>86</v>
      </c>
    </row>
    <row r="3952" spans="1:29" x14ac:dyDescent="0.2">
      <c r="A3952" t="s">
        <v>9512</v>
      </c>
      <c r="B3952" t="s">
        <v>9513</v>
      </c>
      <c r="C3952" t="s">
        <v>9512</v>
      </c>
      <c r="D3952" t="s">
        <v>84</v>
      </c>
      <c r="E3952" t="s">
        <v>116</v>
      </c>
      <c r="G3952" t="s">
        <v>90</v>
      </c>
      <c r="I3952" t="s">
        <v>118</v>
      </c>
      <c r="Q3952" s="86">
        <v>45154</v>
      </c>
      <c r="V3952" t="s">
        <v>9514</v>
      </c>
      <c r="AA3952">
        <v>5</v>
      </c>
      <c r="AB3952">
        <v>5</v>
      </c>
      <c r="AC3952" t="s">
        <v>86</v>
      </c>
    </row>
    <row r="3953" spans="1:29" x14ac:dyDescent="0.2">
      <c r="A3953" t="s">
        <v>17657</v>
      </c>
      <c r="B3953" t="s">
        <v>17658</v>
      </c>
      <c r="C3953" t="s">
        <v>17657</v>
      </c>
      <c r="D3953" t="s">
        <v>84</v>
      </c>
      <c r="E3953" t="s">
        <v>116</v>
      </c>
      <c r="G3953" t="s">
        <v>90</v>
      </c>
      <c r="I3953" t="s">
        <v>118</v>
      </c>
      <c r="N3953">
        <v>106.27419999999999</v>
      </c>
      <c r="O3953">
        <v>123.80751480000001</v>
      </c>
      <c r="P3953">
        <v>157.6781</v>
      </c>
      <c r="Q3953" s="86">
        <v>45814</v>
      </c>
      <c r="AB3953">
        <v>5</v>
      </c>
      <c r="AC3953" t="s">
        <v>86</v>
      </c>
    </row>
    <row r="3954" spans="1:29" x14ac:dyDescent="0.2">
      <c r="A3954" t="s">
        <v>9515</v>
      </c>
      <c r="B3954" t="s">
        <v>9516</v>
      </c>
      <c r="C3954" t="s">
        <v>9515</v>
      </c>
      <c r="D3954" t="s">
        <v>84</v>
      </c>
      <c r="E3954" t="s">
        <v>116</v>
      </c>
      <c r="G3954" t="s">
        <v>90</v>
      </c>
      <c r="L3954">
        <v>63.6</v>
      </c>
      <c r="Q3954" s="86">
        <v>45615</v>
      </c>
      <c r="AB3954">
        <v>5</v>
      </c>
      <c r="AC3954" t="s">
        <v>86</v>
      </c>
    </row>
    <row r="3955" spans="1:29" x14ac:dyDescent="0.2">
      <c r="A3955" t="s">
        <v>9517</v>
      </c>
      <c r="B3955" t="s">
        <v>9518</v>
      </c>
      <c r="C3955" t="s">
        <v>9517</v>
      </c>
      <c r="D3955" t="s">
        <v>84</v>
      </c>
      <c r="E3955" t="s">
        <v>340</v>
      </c>
      <c r="G3955" t="s">
        <v>294</v>
      </c>
      <c r="H3955" t="s">
        <v>9519</v>
      </c>
      <c r="Y3955">
        <v>4</v>
      </c>
      <c r="Z3955" s="86">
        <v>45261</v>
      </c>
      <c r="AB3955">
        <v>3</v>
      </c>
      <c r="AC3955" t="s">
        <v>156</v>
      </c>
    </row>
    <row r="3956" spans="1:29" x14ac:dyDescent="0.2">
      <c r="A3956" t="s">
        <v>9520</v>
      </c>
      <c r="B3956" t="s">
        <v>9521</v>
      </c>
      <c r="C3956" t="s">
        <v>9520</v>
      </c>
      <c r="D3956" t="s">
        <v>84</v>
      </c>
      <c r="E3956" t="s">
        <v>340</v>
      </c>
      <c r="G3956" t="s">
        <v>294</v>
      </c>
      <c r="H3956" t="s">
        <v>9522</v>
      </c>
      <c r="AB3956">
        <v>5</v>
      </c>
      <c r="AC3956" t="s">
        <v>86</v>
      </c>
    </row>
    <row r="3957" spans="1:29" x14ac:dyDescent="0.2">
      <c r="A3957" t="s">
        <v>9523</v>
      </c>
      <c r="B3957" t="s">
        <v>9524</v>
      </c>
      <c r="C3957" t="s">
        <v>9523</v>
      </c>
      <c r="D3957" t="s">
        <v>84</v>
      </c>
      <c r="E3957" t="s">
        <v>340</v>
      </c>
      <c r="G3957" t="s">
        <v>348</v>
      </c>
      <c r="H3957" t="s">
        <v>9525</v>
      </c>
      <c r="AB3957">
        <v>5</v>
      </c>
      <c r="AC3957" t="s">
        <v>86</v>
      </c>
    </row>
    <row r="3958" spans="1:29" x14ac:dyDescent="0.2">
      <c r="A3958" t="s">
        <v>9526</v>
      </c>
      <c r="B3958" t="s">
        <v>9527</v>
      </c>
      <c r="C3958" t="s">
        <v>9526</v>
      </c>
      <c r="D3958" t="s">
        <v>84</v>
      </c>
      <c r="E3958" t="s">
        <v>116</v>
      </c>
      <c r="F3958" t="s">
        <v>117</v>
      </c>
      <c r="G3958" t="s">
        <v>90</v>
      </c>
      <c r="I3958" t="s">
        <v>336</v>
      </c>
      <c r="Q3958" s="86">
        <v>45154</v>
      </c>
      <c r="V3958" t="s">
        <v>9528</v>
      </c>
      <c r="AA3958">
        <v>5</v>
      </c>
      <c r="AB3958">
        <v>5</v>
      </c>
      <c r="AC3958" t="s">
        <v>86</v>
      </c>
    </row>
    <row r="3959" spans="1:29" x14ac:dyDescent="0.2">
      <c r="A3959" t="s">
        <v>9529</v>
      </c>
      <c r="B3959" t="s">
        <v>9530</v>
      </c>
      <c r="C3959" t="s">
        <v>9529</v>
      </c>
      <c r="D3959" t="s">
        <v>84</v>
      </c>
      <c r="E3959" t="s">
        <v>116</v>
      </c>
      <c r="F3959" t="s">
        <v>117</v>
      </c>
      <c r="G3959" t="s">
        <v>90</v>
      </c>
      <c r="I3959" t="s">
        <v>336</v>
      </c>
      <c r="Q3959" s="86">
        <v>45154</v>
      </c>
      <c r="V3959" t="s">
        <v>9531</v>
      </c>
      <c r="AA3959">
        <v>5</v>
      </c>
      <c r="AB3959">
        <v>5</v>
      </c>
      <c r="AC3959" t="s">
        <v>86</v>
      </c>
    </row>
    <row r="3960" spans="1:29" x14ac:dyDescent="0.2">
      <c r="A3960" t="s">
        <v>9532</v>
      </c>
      <c r="B3960" t="s">
        <v>9533</v>
      </c>
      <c r="C3960" t="s">
        <v>9532</v>
      </c>
      <c r="D3960" t="s">
        <v>84</v>
      </c>
      <c r="E3960" t="s">
        <v>340</v>
      </c>
      <c r="G3960" t="s">
        <v>699</v>
      </c>
      <c r="H3960" t="s">
        <v>9534</v>
      </c>
      <c r="I3960" t="s">
        <v>118</v>
      </c>
      <c r="Q3960" s="86">
        <v>45154</v>
      </c>
      <c r="AA3960">
        <v>2</v>
      </c>
      <c r="AB3960">
        <v>5</v>
      </c>
      <c r="AC3960" t="s">
        <v>86</v>
      </c>
    </row>
    <row r="3961" spans="1:29" x14ac:dyDescent="0.2">
      <c r="A3961" t="s">
        <v>9535</v>
      </c>
      <c r="B3961" t="s">
        <v>9536</v>
      </c>
      <c r="C3961" t="s">
        <v>9535</v>
      </c>
      <c r="D3961" t="s">
        <v>84</v>
      </c>
      <c r="E3961" t="s">
        <v>564</v>
      </c>
      <c r="F3961" t="s">
        <v>117</v>
      </c>
      <c r="G3961" t="s">
        <v>90</v>
      </c>
      <c r="I3961" t="s">
        <v>91</v>
      </c>
      <c r="Q3961" s="86">
        <v>45154</v>
      </c>
      <c r="V3961" t="s">
        <v>9537</v>
      </c>
      <c r="AA3961">
        <v>4</v>
      </c>
      <c r="AB3961">
        <v>5</v>
      </c>
      <c r="AC3961" t="s">
        <v>86</v>
      </c>
    </row>
    <row r="3962" spans="1:29" x14ac:dyDescent="0.2">
      <c r="A3962" t="s">
        <v>9538</v>
      </c>
      <c r="B3962" t="s">
        <v>9539</v>
      </c>
      <c r="C3962" t="s">
        <v>9538</v>
      </c>
      <c r="D3962" t="s">
        <v>84</v>
      </c>
      <c r="E3962" t="s">
        <v>116</v>
      </c>
      <c r="G3962" t="s">
        <v>90</v>
      </c>
      <c r="N3962">
        <v>145.749</v>
      </c>
      <c r="O3962">
        <v>117.0987743</v>
      </c>
      <c r="P3962">
        <v>143.0403</v>
      </c>
      <c r="Q3962" s="86">
        <v>45637</v>
      </c>
      <c r="AB3962">
        <v>5</v>
      </c>
      <c r="AC3962" t="s">
        <v>86</v>
      </c>
    </row>
    <row r="3963" spans="1:29" x14ac:dyDescent="0.2">
      <c r="A3963" t="s">
        <v>9540</v>
      </c>
      <c r="B3963" t="s">
        <v>9541</v>
      </c>
      <c r="C3963" t="s">
        <v>9540</v>
      </c>
      <c r="D3963" t="s">
        <v>84</v>
      </c>
      <c r="E3963" t="s">
        <v>116</v>
      </c>
      <c r="F3963" t="s">
        <v>117</v>
      </c>
      <c r="G3963" t="s">
        <v>90</v>
      </c>
      <c r="I3963" t="s">
        <v>336</v>
      </c>
      <c r="Q3963" s="86">
        <v>45154</v>
      </c>
      <c r="V3963" t="s">
        <v>9542</v>
      </c>
      <c r="AA3963">
        <v>5</v>
      </c>
      <c r="AB3963">
        <v>5</v>
      </c>
      <c r="AC3963" t="s">
        <v>86</v>
      </c>
    </row>
    <row r="3964" spans="1:29" x14ac:dyDescent="0.2">
      <c r="A3964" t="s">
        <v>9543</v>
      </c>
      <c r="B3964" t="s">
        <v>9544</v>
      </c>
      <c r="C3964" t="s">
        <v>9543</v>
      </c>
      <c r="D3964" t="s">
        <v>84</v>
      </c>
      <c r="I3964" t="s">
        <v>91</v>
      </c>
      <c r="Q3964" s="86">
        <v>45154</v>
      </c>
      <c r="AB3964">
        <v>5</v>
      </c>
      <c r="AC3964" t="s">
        <v>86</v>
      </c>
    </row>
    <row r="3965" spans="1:29" x14ac:dyDescent="0.2">
      <c r="A3965" t="s">
        <v>9545</v>
      </c>
      <c r="B3965" t="s">
        <v>9546</v>
      </c>
      <c r="C3965" t="s">
        <v>9545</v>
      </c>
      <c r="D3965" t="s">
        <v>84</v>
      </c>
      <c r="E3965" t="s">
        <v>89</v>
      </c>
      <c r="G3965" t="s">
        <v>90</v>
      </c>
      <c r="M3965">
        <v>14.79256477</v>
      </c>
      <c r="N3965">
        <v>16.222000000000001</v>
      </c>
      <c r="O3965">
        <v>13.17636338</v>
      </c>
      <c r="P3965">
        <v>11.867000000000001</v>
      </c>
      <c r="Q3965" s="86">
        <v>45434</v>
      </c>
      <c r="T3965">
        <v>2.6</v>
      </c>
      <c r="U3965">
        <v>5</v>
      </c>
      <c r="W3965">
        <v>6</v>
      </c>
      <c r="X3965" s="86">
        <v>45808</v>
      </c>
      <c r="Y3965">
        <v>4</v>
      </c>
      <c r="Z3965" s="86">
        <v>45808</v>
      </c>
      <c r="AB3965">
        <v>3</v>
      </c>
      <c r="AC3965" t="s">
        <v>156</v>
      </c>
    </row>
    <row r="3966" spans="1:29" x14ac:dyDescent="0.2">
      <c r="A3966" t="s">
        <v>9547</v>
      </c>
      <c r="B3966" t="s">
        <v>9548</v>
      </c>
      <c r="C3966" t="s">
        <v>9547</v>
      </c>
      <c r="D3966" t="s">
        <v>84</v>
      </c>
      <c r="E3966" t="s">
        <v>116</v>
      </c>
      <c r="F3966" t="s">
        <v>117</v>
      </c>
      <c r="G3966" t="s">
        <v>90</v>
      </c>
      <c r="I3966" t="s">
        <v>118</v>
      </c>
      <c r="J3966" t="s">
        <v>9549</v>
      </c>
      <c r="L3966">
        <v>56.889099999999999</v>
      </c>
      <c r="M3966">
        <v>52.115888810000001</v>
      </c>
      <c r="N3966">
        <v>54.443399999999997</v>
      </c>
      <c r="O3966">
        <v>41.852998049999997</v>
      </c>
      <c r="P3966">
        <v>39.166699999999999</v>
      </c>
      <c r="Q3966" s="86">
        <v>45821</v>
      </c>
      <c r="V3966" t="s">
        <v>9550</v>
      </c>
      <c r="AB3966">
        <v>5</v>
      </c>
      <c r="AC3966" t="s">
        <v>86</v>
      </c>
    </row>
    <row r="3967" spans="1:29" x14ac:dyDescent="0.2">
      <c r="A3967" t="s">
        <v>9551</v>
      </c>
      <c r="B3967" t="s">
        <v>9552</v>
      </c>
      <c r="C3967" t="s">
        <v>9551</v>
      </c>
      <c r="D3967" t="s">
        <v>84</v>
      </c>
      <c r="E3967" t="s">
        <v>982</v>
      </c>
      <c r="F3967" t="s">
        <v>1277</v>
      </c>
      <c r="G3967" t="s">
        <v>90</v>
      </c>
      <c r="I3967" t="s">
        <v>91</v>
      </c>
      <c r="J3967" t="s">
        <v>9553</v>
      </c>
      <c r="K3967" t="s">
        <v>706</v>
      </c>
      <c r="L3967">
        <v>0.63</v>
      </c>
      <c r="M3967">
        <v>0.60591173799999998</v>
      </c>
      <c r="N3967">
        <v>0.41699999999999998</v>
      </c>
      <c r="O3967">
        <v>0.16186906400000001</v>
      </c>
      <c r="P3967">
        <v>0.14000000000000001</v>
      </c>
      <c r="Q3967" s="86">
        <v>45821</v>
      </c>
      <c r="R3967">
        <v>3</v>
      </c>
      <c r="S3967">
        <v>0.51</v>
      </c>
      <c r="T3967">
        <v>0.4</v>
      </c>
      <c r="V3967" t="s">
        <v>9554</v>
      </c>
      <c r="W3967">
        <v>1</v>
      </c>
      <c r="X3967" s="86">
        <v>45783</v>
      </c>
      <c r="Y3967">
        <v>1</v>
      </c>
      <c r="Z3967" s="86">
        <v>45783</v>
      </c>
      <c r="AA3967">
        <v>1</v>
      </c>
      <c r="AB3967">
        <v>1</v>
      </c>
      <c r="AC3967" t="s">
        <v>124</v>
      </c>
    </row>
    <row r="3968" spans="1:29" x14ac:dyDescent="0.2">
      <c r="A3968" t="s">
        <v>9555</v>
      </c>
      <c r="B3968" t="s">
        <v>9556</v>
      </c>
      <c r="C3968" t="s">
        <v>9555</v>
      </c>
      <c r="D3968" t="s">
        <v>84</v>
      </c>
      <c r="E3968" t="s">
        <v>89</v>
      </c>
      <c r="G3968" t="s">
        <v>90</v>
      </c>
      <c r="H3968" t="s">
        <v>2245</v>
      </c>
      <c r="I3968" t="s">
        <v>91</v>
      </c>
      <c r="L3968">
        <v>12.916</v>
      </c>
      <c r="M3968">
        <v>13.231036039999999</v>
      </c>
      <c r="N3968">
        <v>12.727</v>
      </c>
      <c r="O3968">
        <v>9.2122356700000001</v>
      </c>
      <c r="P3968">
        <v>10.118</v>
      </c>
      <c r="Q3968" s="86">
        <v>45821</v>
      </c>
      <c r="S3968">
        <v>1.83</v>
      </c>
      <c r="W3968">
        <v>6</v>
      </c>
      <c r="X3968" s="86">
        <v>45747</v>
      </c>
      <c r="Y3968">
        <v>4</v>
      </c>
      <c r="Z3968" s="86">
        <v>45747</v>
      </c>
      <c r="AB3968">
        <v>3</v>
      </c>
      <c r="AC3968" t="s">
        <v>156</v>
      </c>
    </row>
    <row r="3969" spans="1:29" x14ac:dyDescent="0.2">
      <c r="A3969" t="s">
        <v>9557</v>
      </c>
      <c r="B3969" t="s">
        <v>9558</v>
      </c>
      <c r="C3969" t="s">
        <v>9557</v>
      </c>
      <c r="D3969" t="s">
        <v>84</v>
      </c>
      <c r="E3969" t="s">
        <v>89</v>
      </c>
      <c r="F3969" t="s">
        <v>642</v>
      </c>
      <c r="G3969" t="s">
        <v>90</v>
      </c>
      <c r="I3969" t="s">
        <v>118</v>
      </c>
      <c r="J3969" t="s">
        <v>9553</v>
      </c>
      <c r="K3969" t="s">
        <v>778</v>
      </c>
      <c r="L3969">
        <v>16.82</v>
      </c>
      <c r="M3969">
        <v>16.193587669999999</v>
      </c>
      <c r="N3969">
        <v>16.648</v>
      </c>
      <c r="O3969">
        <v>14.193968870000001</v>
      </c>
      <c r="P3969">
        <v>14.129</v>
      </c>
      <c r="Q3969" s="86">
        <v>45821</v>
      </c>
      <c r="R3969">
        <v>5.26</v>
      </c>
      <c r="S3969">
        <v>1.82</v>
      </c>
      <c r="T3969">
        <v>1.5</v>
      </c>
      <c r="V3969" t="s">
        <v>9559</v>
      </c>
      <c r="W3969">
        <v>6</v>
      </c>
      <c r="X3969" s="86">
        <v>45747</v>
      </c>
      <c r="Y3969">
        <v>4</v>
      </c>
      <c r="Z3969" s="86">
        <v>45747</v>
      </c>
      <c r="AA3969">
        <v>3</v>
      </c>
      <c r="AB3969">
        <v>3</v>
      </c>
      <c r="AC3969" t="s">
        <v>156</v>
      </c>
    </row>
    <row r="3970" spans="1:29" x14ac:dyDescent="0.2">
      <c r="A3970" t="s">
        <v>9560</v>
      </c>
      <c r="B3970" t="s">
        <v>9561</v>
      </c>
      <c r="C3970" t="s">
        <v>9560</v>
      </c>
      <c r="D3970" t="s">
        <v>84</v>
      </c>
      <c r="E3970" t="s">
        <v>89</v>
      </c>
      <c r="G3970" t="s">
        <v>90</v>
      </c>
      <c r="I3970" t="s">
        <v>118</v>
      </c>
      <c r="L3970">
        <v>17.222999999999999</v>
      </c>
      <c r="M3970">
        <v>16.445691369999999</v>
      </c>
      <c r="N3970">
        <v>17.625</v>
      </c>
      <c r="O3970">
        <v>12.311158519999999</v>
      </c>
      <c r="P3970">
        <v>12.169</v>
      </c>
      <c r="Q3970" s="86">
        <v>45821</v>
      </c>
      <c r="S3970">
        <v>1.92</v>
      </c>
      <c r="W3970">
        <v>6</v>
      </c>
      <c r="X3970" s="86">
        <v>45729</v>
      </c>
      <c r="Y3970">
        <v>4</v>
      </c>
      <c r="Z3970" s="86">
        <v>45729</v>
      </c>
      <c r="AB3970">
        <v>3</v>
      </c>
      <c r="AC3970" t="s">
        <v>156</v>
      </c>
    </row>
    <row r="3971" spans="1:29" x14ac:dyDescent="0.2">
      <c r="A3971" t="s">
        <v>9562</v>
      </c>
      <c r="B3971" t="s">
        <v>9563</v>
      </c>
      <c r="C3971" t="s">
        <v>9562</v>
      </c>
      <c r="D3971" t="s">
        <v>84</v>
      </c>
      <c r="E3971" t="s">
        <v>89</v>
      </c>
      <c r="G3971" t="s">
        <v>90</v>
      </c>
      <c r="I3971" t="s">
        <v>118</v>
      </c>
      <c r="J3971" t="s">
        <v>9553</v>
      </c>
      <c r="L3971">
        <v>34.823</v>
      </c>
      <c r="M3971">
        <v>36.521819540000003</v>
      </c>
      <c r="N3971">
        <v>33.091000000000001</v>
      </c>
      <c r="O3971">
        <v>33.821203529999998</v>
      </c>
      <c r="P3971">
        <v>34.618000000000002</v>
      </c>
      <c r="Q3971" s="86">
        <v>45821</v>
      </c>
      <c r="R3971">
        <v>3</v>
      </c>
      <c r="S3971">
        <v>0.89</v>
      </c>
      <c r="T3971">
        <v>0.7</v>
      </c>
      <c r="V3971" t="s">
        <v>9564</v>
      </c>
      <c r="W3971">
        <v>7</v>
      </c>
      <c r="X3971" s="86">
        <v>45747</v>
      </c>
      <c r="Y3971">
        <v>6</v>
      </c>
      <c r="Z3971" s="86">
        <v>45747</v>
      </c>
      <c r="AA3971">
        <v>4</v>
      </c>
      <c r="AB3971">
        <v>4</v>
      </c>
      <c r="AC3971" t="s">
        <v>127</v>
      </c>
    </row>
    <row r="3972" spans="1:29" x14ac:dyDescent="0.2">
      <c r="A3972" t="s">
        <v>9565</v>
      </c>
      <c r="B3972" t="s">
        <v>9566</v>
      </c>
      <c r="C3972" t="s">
        <v>9565</v>
      </c>
      <c r="D3972" t="s">
        <v>84</v>
      </c>
      <c r="E3972" t="s">
        <v>89</v>
      </c>
      <c r="F3972" t="s">
        <v>642</v>
      </c>
      <c r="G3972" t="s">
        <v>90</v>
      </c>
      <c r="I3972" t="s">
        <v>118</v>
      </c>
      <c r="J3972" t="s">
        <v>9553</v>
      </c>
      <c r="K3972" t="s">
        <v>778</v>
      </c>
      <c r="L3972">
        <v>17.032</v>
      </c>
      <c r="M3972">
        <v>16.137894190000001</v>
      </c>
      <c r="N3972">
        <v>16.677</v>
      </c>
      <c r="O3972">
        <v>12.452685990000001</v>
      </c>
      <c r="P3972">
        <v>9.952</v>
      </c>
      <c r="Q3972" s="86">
        <v>45821</v>
      </c>
      <c r="R3972">
        <v>5.26</v>
      </c>
      <c r="S3972">
        <v>1.84</v>
      </c>
      <c r="T3972">
        <v>1.5</v>
      </c>
      <c r="V3972" t="s">
        <v>9567</v>
      </c>
      <c r="W3972">
        <v>6</v>
      </c>
      <c r="X3972" s="86">
        <v>45747</v>
      </c>
      <c r="Y3972">
        <v>4</v>
      </c>
      <c r="Z3972" s="86">
        <v>45747</v>
      </c>
      <c r="AA3972">
        <v>3</v>
      </c>
      <c r="AB3972">
        <v>3</v>
      </c>
      <c r="AC3972" t="s">
        <v>156</v>
      </c>
    </row>
    <row r="3973" spans="1:29" x14ac:dyDescent="0.2">
      <c r="A3973" t="s">
        <v>9568</v>
      </c>
      <c r="B3973" t="s">
        <v>9569</v>
      </c>
      <c r="C3973" t="s">
        <v>9568</v>
      </c>
      <c r="D3973" t="s">
        <v>84</v>
      </c>
      <c r="E3973" t="s">
        <v>89</v>
      </c>
      <c r="F3973" t="s">
        <v>642</v>
      </c>
      <c r="G3973" t="s">
        <v>90</v>
      </c>
      <c r="I3973" t="s">
        <v>91</v>
      </c>
      <c r="J3973" t="s">
        <v>9553</v>
      </c>
      <c r="L3973">
        <v>6.8769999999999998</v>
      </c>
      <c r="M3973">
        <v>7.4236381119999999</v>
      </c>
      <c r="N3973">
        <v>7.9249999999999998</v>
      </c>
      <c r="O3973">
        <v>5.37262007</v>
      </c>
      <c r="P3973">
        <v>3.9470000000000001</v>
      </c>
      <c r="Q3973" s="86">
        <v>45821</v>
      </c>
      <c r="R3973">
        <v>3.5</v>
      </c>
      <c r="S3973">
        <v>1.42</v>
      </c>
      <c r="T3973">
        <v>1</v>
      </c>
      <c r="V3973" t="s">
        <v>9570</v>
      </c>
      <c r="W3973">
        <v>4</v>
      </c>
      <c r="X3973" s="86">
        <v>45772</v>
      </c>
      <c r="Y3973">
        <v>3</v>
      </c>
      <c r="Z3973" s="86">
        <v>45772</v>
      </c>
      <c r="AA3973">
        <v>2</v>
      </c>
      <c r="AB3973">
        <v>3</v>
      </c>
      <c r="AC3973" t="s">
        <v>156</v>
      </c>
    </row>
    <row r="3974" spans="1:29" x14ac:dyDescent="0.2">
      <c r="A3974" t="s">
        <v>16011</v>
      </c>
      <c r="B3974" t="s">
        <v>16012</v>
      </c>
      <c r="C3974" t="s">
        <v>16011</v>
      </c>
      <c r="D3974" t="s">
        <v>84</v>
      </c>
      <c r="E3974" t="s">
        <v>982</v>
      </c>
      <c r="G3974" t="s">
        <v>90</v>
      </c>
      <c r="I3974" t="s">
        <v>118</v>
      </c>
      <c r="L3974">
        <v>0.65800000000000003</v>
      </c>
      <c r="M3974">
        <v>0.60787945200000004</v>
      </c>
      <c r="N3974">
        <v>0.33300000000000002</v>
      </c>
      <c r="O3974">
        <v>0.152206286</v>
      </c>
      <c r="P3974">
        <v>0.15</v>
      </c>
      <c r="Q3974" s="86">
        <v>45821</v>
      </c>
      <c r="S3974">
        <v>0.43</v>
      </c>
      <c r="W3974">
        <v>1</v>
      </c>
      <c r="X3974" s="86">
        <v>45729</v>
      </c>
      <c r="Y3974">
        <v>1</v>
      </c>
      <c r="Z3974" s="86">
        <v>45729</v>
      </c>
      <c r="AB3974">
        <v>1</v>
      </c>
      <c r="AC3974" t="s">
        <v>124</v>
      </c>
    </row>
    <row r="3975" spans="1:29" x14ac:dyDescent="0.2">
      <c r="A3975" t="s">
        <v>9571</v>
      </c>
      <c r="B3975" t="s">
        <v>9572</v>
      </c>
      <c r="C3975" t="s">
        <v>9571</v>
      </c>
      <c r="D3975" t="s">
        <v>84</v>
      </c>
      <c r="E3975" t="s">
        <v>982</v>
      </c>
      <c r="F3975" t="s">
        <v>642</v>
      </c>
      <c r="G3975" t="s">
        <v>90</v>
      </c>
      <c r="I3975" t="s">
        <v>91</v>
      </c>
      <c r="J3975" t="s">
        <v>9553</v>
      </c>
      <c r="K3975" t="s">
        <v>1004</v>
      </c>
      <c r="L3975">
        <v>0.628</v>
      </c>
      <c r="M3975">
        <v>0.58575548099999997</v>
      </c>
      <c r="N3975">
        <v>0.38500000000000001</v>
      </c>
      <c r="O3975">
        <v>0.124988207</v>
      </c>
      <c r="P3975">
        <v>0.111</v>
      </c>
      <c r="Q3975" s="86">
        <v>45821</v>
      </c>
      <c r="S3975">
        <v>0.42</v>
      </c>
      <c r="T3975">
        <v>0.4</v>
      </c>
      <c r="V3975" t="s">
        <v>9573</v>
      </c>
      <c r="W3975">
        <v>1</v>
      </c>
      <c r="X3975" s="86">
        <v>45729</v>
      </c>
      <c r="Y3975">
        <v>1</v>
      </c>
      <c r="Z3975" s="86">
        <v>45729</v>
      </c>
      <c r="AA3975">
        <v>1</v>
      </c>
      <c r="AB3975">
        <v>1</v>
      </c>
      <c r="AC3975" t="s">
        <v>124</v>
      </c>
    </row>
    <row r="3976" spans="1:29" x14ac:dyDescent="0.2">
      <c r="A3976" t="s">
        <v>16037</v>
      </c>
      <c r="B3976" t="s">
        <v>16038</v>
      </c>
      <c r="C3976" t="s">
        <v>16037</v>
      </c>
      <c r="D3976" t="s">
        <v>84</v>
      </c>
      <c r="E3976" t="s">
        <v>89</v>
      </c>
      <c r="G3976" t="s">
        <v>90</v>
      </c>
      <c r="H3976" t="s">
        <v>16039</v>
      </c>
      <c r="I3976" t="s">
        <v>118</v>
      </c>
      <c r="L3976">
        <v>24.259</v>
      </c>
      <c r="M3976">
        <v>23.935837970000001</v>
      </c>
      <c r="N3976">
        <v>24.135999999999999</v>
      </c>
      <c r="O3976">
        <v>23.08556926</v>
      </c>
      <c r="P3976">
        <v>25.526</v>
      </c>
      <c r="Q3976" s="86">
        <v>45821</v>
      </c>
      <c r="S3976">
        <v>1.87</v>
      </c>
      <c r="W3976">
        <v>7</v>
      </c>
      <c r="X3976" s="86">
        <v>45702</v>
      </c>
      <c r="Y3976">
        <v>5</v>
      </c>
      <c r="Z3976" s="86">
        <v>45657</v>
      </c>
      <c r="AB3976">
        <v>3</v>
      </c>
      <c r="AC3976" t="s">
        <v>156</v>
      </c>
    </row>
    <row r="3977" spans="1:29" x14ac:dyDescent="0.2">
      <c r="A3977" t="s">
        <v>9574</v>
      </c>
      <c r="B3977" t="s">
        <v>9575</v>
      </c>
      <c r="C3977" t="s">
        <v>9574</v>
      </c>
      <c r="D3977" t="s">
        <v>84</v>
      </c>
      <c r="E3977" t="s">
        <v>89</v>
      </c>
      <c r="G3977" t="s">
        <v>90</v>
      </c>
      <c r="H3977" t="s">
        <v>17032</v>
      </c>
      <c r="I3977" t="s">
        <v>118</v>
      </c>
      <c r="J3977" t="s">
        <v>9553</v>
      </c>
      <c r="K3977" t="s">
        <v>1048</v>
      </c>
      <c r="L3977">
        <v>16.471</v>
      </c>
      <c r="M3977">
        <v>15.65781745</v>
      </c>
      <c r="N3977">
        <v>16.526</v>
      </c>
      <c r="O3977">
        <v>14.55652901</v>
      </c>
      <c r="P3977">
        <v>14.468</v>
      </c>
      <c r="Q3977" s="86">
        <v>45821</v>
      </c>
      <c r="R3977">
        <v>5</v>
      </c>
      <c r="S3977">
        <v>1.72</v>
      </c>
      <c r="T3977">
        <v>1.5</v>
      </c>
      <c r="W3977">
        <v>6</v>
      </c>
      <c r="X3977" s="86">
        <v>45808</v>
      </c>
      <c r="Y3977">
        <v>4</v>
      </c>
      <c r="Z3977" s="86">
        <v>45808</v>
      </c>
      <c r="AA3977">
        <v>3</v>
      </c>
      <c r="AB3977">
        <v>3</v>
      </c>
      <c r="AC3977" t="s">
        <v>156</v>
      </c>
    </row>
    <row r="3978" spans="1:29" x14ac:dyDescent="0.2">
      <c r="A3978" t="s">
        <v>9576</v>
      </c>
      <c r="B3978" t="s">
        <v>9577</v>
      </c>
      <c r="C3978" t="s">
        <v>9576</v>
      </c>
      <c r="D3978" t="s">
        <v>84</v>
      </c>
      <c r="E3978" t="s">
        <v>89</v>
      </c>
      <c r="G3978" t="s">
        <v>90</v>
      </c>
      <c r="I3978" t="s">
        <v>611</v>
      </c>
      <c r="J3978" t="s">
        <v>9553</v>
      </c>
      <c r="L3978">
        <v>13.721</v>
      </c>
      <c r="M3978">
        <v>13.83103004</v>
      </c>
      <c r="N3978">
        <v>13.993</v>
      </c>
      <c r="O3978">
        <v>12.379376300000001</v>
      </c>
      <c r="P3978">
        <v>12.192</v>
      </c>
      <c r="Q3978" s="86">
        <v>45821</v>
      </c>
      <c r="R3978">
        <v>5.25</v>
      </c>
      <c r="S3978">
        <v>1.92</v>
      </c>
      <c r="T3978">
        <v>1.5</v>
      </c>
      <c r="V3978" t="s">
        <v>9578</v>
      </c>
      <c r="W3978">
        <v>6</v>
      </c>
      <c r="X3978" s="86">
        <v>45772</v>
      </c>
      <c r="Y3978">
        <v>4</v>
      </c>
      <c r="Z3978" s="86">
        <v>45772</v>
      </c>
      <c r="AA3978">
        <v>3</v>
      </c>
      <c r="AB3978">
        <v>3</v>
      </c>
      <c r="AC3978" t="s">
        <v>156</v>
      </c>
    </row>
    <row r="3979" spans="1:29" x14ac:dyDescent="0.2">
      <c r="A3979" t="s">
        <v>9579</v>
      </c>
      <c r="B3979" t="s">
        <v>9580</v>
      </c>
      <c r="C3979" t="s">
        <v>9579</v>
      </c>
      <c r="D3979" t="s">
        <v>84</v>
      </c>
      <c r="E3979" t="s">
        <v>89</v>
      </c>
      <c r="F3979" t="s">
        <v>642</v>
      </c>
      <c r="G3979" t="s">
        <v>90</v>
      </c>
      <c r="I3979" t="s">
        <v>118</v>
      </c>
      <c r="J3979" t="s">
        <v>9553</v>
      </c>
      <c r="K3979" t="s">
        <v>778</v>
      </c>
      <c r="L3979">
        <v>29.59</v>
      </c>
      <c r="M3979">
        <v>29.693719479999999</v>
      </c>
      <c r="N3979">
        <v>29.853999999999999</v>
      </c>
      <c r="O3979">
        <v>26.88099368</v>
      </c>
      <c r="P3979">
        <v>26.288</v>
      </c>
      <c r="Q3979" s="86">
        <v>45821</v>
      </c>
      <c r="R3979">
        <v>5.26</v>
      </c>
      <c r="S3979">
        <v>2.0699999999999998</v>
      </c>
      <c r="T3979">
        <v>1.75</v>
      </c>
      <c r="V3979" t="s">
        <v>9581</v>
      </c>
      <c r="W3979">
        <v>7</v>
      </c>
      <c r="X3979" s="86">
        <v>45747</v>
      </c>
      <c r="Y3979">
        <v>6</v>
      </c>
      <c r="Z3979" s="86">
        <v>45747</v>
      </c>
      <c r="AA3979">
        <v>4</v>
      </c>
      <c r="AB3979">
        <v>4</v>
      </c>
      <c r="AC3979" t="s">
        <v>127</v>
      </c>
    </row>
    <row r="3980" spans="1:29" x14ac:dyDescent="0.2">
      <c r="A3980" t="s">
        <v>9582</v>
      </c>
      <c r="B3980" t="s">
        <v>9583</v>
      </c>
      <c r="C3980" t="s">
        <v>9582</v>
      </c>
      <c r="D3980" t="s">
        <v>84</v>
      </c>
      <c r="E3980" t="s">
        <v>89</v>
      </c>
      <c r="F3980" t="s">
        <v>642</v>
      </c>
      <c r="G3980" t="s">
        <v>90</v>
      </c>
      <c r="I3980" t="s">
        <v>118</v>
      </c>
      <c r="J3980" t="s">
        <v>9553</v>
      </c>
      <c r="K3980" t="s">
        <v>778</v>
      </c>
      <c r="L3980">
        <v>24.373000000000001</v>
      </c>
      <c r="M3980">
        <v>24.629298850000001</v>
      </c>
      <c r="N3980">
        <v>23.811</v>
      </c>
      <c r="O3980">
        <v>21.53781274</v>
      </c>
      <c r="P3980">
        <v>23.553000000000001</v>
      </c>
      <c r="Q3980" s="86">
        <v>45821</v>
      </c>
      <c r="R3980">
        <v>5.26</v>
      </c>
      <c r="S3980">
        <v>1.81</v>
      </c>
      <c r="T3980">
        <v>1.5</v>
      </c>
      <c r="V3980" t="s">
        <v>9584</v>
      </c>
      <c r="W3980">
        <v>7</v>
      </c>
      <c r="X3980" s="86">
        <v>45747</v>
      </c>
      <c r="Y3980">
        <v>5</v>
      </c>
      <c r="Z3980" s="86">
        <v>45747</v>
      </c>
      <c r="AA3980">
        <v>4</v>
      </c>
      <c r="AB3980">
        <v>3</v>
      </c>
      <c r="AC3980" t="s">
        <v>156</v>
      </c>
    </row>
    <row r="3981" spans="1:29" x14ac:dyDescent="0.2">
      <c r="A3981" t="s">
        <v>9585</v>
      </c>
      <c r="B3981" t="s">
        <v>9586</v>
      </c>
      <c r="C3981" t="s">
        <v>9585</v>
      </c>
      <c r="D3981" t="s">
        <v>84</v>
      </c>
      <c r="E3981" t="s">
        <v>89</v>
      </c>
      <c r="F3981" t="s">
        <v>642</v>
      </c>
      <c r="G3981" t="s">
        <v>90</v>
      </c>
      <c r="I3981" t="s">
        <v>118</v>
      </c>
      <c r="J3981" t="s">
        <v>9553</v>
      </c>
      <c r="K3981" t="s">
        <v>1055</v>
      </c>
      <c r="L3981">
        <v>17.446999999999999</v>
      </c>
      <c r="M3981">
        <v>17.68280399</v>
      </c>
      <c r="N3981">
        <v>18.111000000000001</v>
      </c>
      <c r="O3981">
        <v>16.27053012</v>
      </c>
      <c r="P3981">
        <v>14.298</v>
      </c>
      <c r="Q3981" s="86">
        <v>45821</v>
      </c>
      <c r="R3981">
        <v>5</v>
      </c>
      <c r="S3981">
        <v>1.8</v>
      </c>
      <c r="T3981">
        <v>1.5</v>
      </c>
      <c r="V3981" t="s">
        <v>9587</v>
      </c>
      <c r="W3981">
        <v>6</v>
      </c>
      <c r="X3981" s="86">
        <v>45777</v>
      </c>
      <c r="Y3981">
        <v>5</v>
      </c>
      <c r="Z3981" s="86">
        <v>45777</v>
      </c>
      <c r="AA3981">
        <v>3</v>
      </c>
      <c r="AB3981">
        <v>3</v>
      </c>
      <c r="AC3981" t="s">
        <v>156</v>
      </c>
    </row>
    <row r="3982" spans="1:29" x14ac:dyDescent="0.2">
      <c r="A3982" t="s">
        <v>9588</v>
      </c>
      <c r="B3982" t="s">
        <v>9589</v>
      </c>
      <c r="C3982" t="s">
        <v>9588</v>
      </c>
      <c r="D3982" t="s">
        <v>84</v>
      </c>
      <c r="E3982" t="s">
        <v>89</v>
      </c>
      <c r="F3982" t="s">
        <v>642</v>
      </c>
      <c r="G3982" t="s">
        <v>90</v>
      </c>
      <c r="I3982" t="s">
        <v>118</v>
      </c>
      <c r="J3982" t="s">
        <v>9553</v>
      </c>
      <c r="K3982" t="s">
        <v>706</v>
      </c>
      <c r="L3982">
        <v>28.295999999999999</v>
      </c>
      <c r="M3982">
        <v>30.36732434</v>
      </c>
      <c r="N3982">
        <v>33.726999999999997</v>
      </c>
      <c r="O3982">
        <v>25.410912410000002</v>
      </c>
      <c r="P3982">
        <v>29.327999999999999</v>
      </c>
      <c r="Q3982" s="86">
        <v>45821</v>
      </c>
      <c r="R3982">
        <v>5</v>
      </c>
      <c r="S3982">
        <v>2.4</v>
      </c>
      <c r="T3982">
        <v>1.87</v>
      </c>
      <c r="V3982" t="s">
        <v>9590</v>
      </c>
      <c r="W3982">
        <v>7</v>
      </c>
      <c r="X3982" s="86">
        <v>45783</v>
      </c>
      <c r="Y3982">
        <v>5</v>
      </c>
      <c r="Z3982" s="86">
        <v>45783</v>
      </c>
      <c r="AA3982">
        <v>3</v>
      </c>
      <c r="AB3982">
        <v>3</v>
      </c>
      <c r="AC3982" t="s">
        <v>156</v>
      </c>
    </row>
    <row r="3983" spans="1:29" x14ac:dyDescent="0.2">
      <c r="A3983" t="s">
        <v>9591</v>
      </c>
      <c r="B3983" t="s">
        <v>9592</v>
      </c>
      <c r="C3983" t="s">
        <v>9591</v>
      </c>
      <c r="D3983" t="s">
        <v>84</v>
      </c>
      <c r="E3983" t="s">
        <v>89</v>
      </c>
      <c r="G3983" t="s">
        <v>90</v>
      </c>
      <c r="I3983" t="s">
        <v>341</v>
      </c>
      <c r="J3983" t="s">
        <v>9553</v>
      </c>
      <c r="L3983">
        <v>16.927</v>
      </c>
      <c r="M3983">
        <v>15.44859621</v>
      </c>
      <c r="N3983">
        <v>16.234000000000002</v>
      </c>
      <c r="O3983">
        <v>12.373818740000001</v>
      </c>
      <c r="P3983">
        <v>11.984999999999999</v>
      </c>
      <c r="Q3983" s="86">
        <v>45821</v>
      </c>
      <c r="R3983">
        <v>5.25</v>
      </c>
      <c r="S3983">
        <v>0.3</v>
      </c>
      <c r="T3983">
        <v>0.2</v>
      </c>
      <c r="V3983" t="s">
        <v>9593</v>
      </c>
      <c r="W3983">
        <v>6</v>
      </c>
      <c r="X3983" s="86">
        <v>45772</v>
      </c>
      <c r="Y3983">
        <v>5</v>
      </c>
      <c r="Z3983" s="86">
        <v>45772</v>
      </c>
      <c r="AA3983">
        <v>3</v>
      </c>
      <c r="AB3983">
        <v>3</v>
      </c>
      <c r="AC3983" t="s">
        <v>156</v>
      </c>
    </row>
    <row r="3984" spans="1:29" x14ac:dyDescent="0.2">
      <c r="A3984" t="s">
        <v>9594</v>
      </c>
      <c r="B3984" t="s">
        <v>9595</v>
      </c>
      <c r="C3984" t="s">
        <v>9594</v>
      </c>
      <c r="D3984" t="s">
        <v>84</v>
      </c>
      <c r="E3984" t="s">
        <v>982</v>
      </c>
      <c r="G3984" t="s">
        <v>90</v>
      </c>
      <c r="I3984" t="s">
        <v>91</v>
      </c>
      <c r="J3984" t="s">
        <v>9553</v>
      </c>
      <c r="L3984">
        <v>0.64300000000000002</v>
      </c>
      <c r="M3984">
        <v>0.60893624700000004</v>
      </c>
      <c r="N3984">
        <v>0.41</v>
      </c>
      <c r="O3984">
        <v>0.14738446799999999</v>
      </c>
      <c r="P3984">
        <v>0.14199999999999999</v>
      </c>
      <c r="Q3984" s="86">
        <v>45821</v>
      </c>
      <c r="S3984">
        <v>0.55000000000000004</v>
      </c>
      <c r="T3984">
        <v>0.4</v>
      </c>
      <c r="V3984" t="s">
        <v>9596</v>
      </c>
      <c r="W3984">
        <v>1</v>
      </c>
      <c r="X3984" s="86">
        <v>45808</v>
      </c>
      <c r="Y3984">
        <v>1</v>
      </c>
      <c r="Z3984" s="86">
        <v>45808</v>
      </c>
      <c r="AA3984">
        <v>1</v>
      </c>
      <c r="AB3984">
        <v>1</v>
      </c>
      <c r="AC3984" t="s">
        <v>124</v>
      </c>
    </row>
    <row r="3985" spans="1:29" x14ac:dyDescent="0.2">
      <c r="A3985" t="s">
        <v>9597</v>
      </c>
      <c r="B3985" t="s">
        <v>9598</v>
      </c>
      <c r="C3985" t="s">
        <v>9597</v>
      </c>
      <c r="D3985" t="s">
        <v>84</v>
      </c>
      <c r="E3985" t="s">
        <v>89</v>
      </c>
      <c r="G3985" t="s">
        <v>699</v>
      </c>
      <c r="H3985" t="s">
        <v>9599</v>
      </c>
      <c r="L3985">
        <v>16.222999999999999</v>
      </c>
      <c r="M3985">
        <v>15.151264640000001</v>
      </c>
      <c r="N3985">
        <v>15.977</v>
      </c>
      <c r="O3985">
        <v>12.93416229</v>
      </c>
      <c r="P3985">
        <v>12.506</v>
      </c>
      <c r="Q3985" s="86">
        <v>45821</v>
      </c>
      <c r="S3985">
        <v>1.73</v>
      </c>
      <c r="W3985">
        <v>6</v>
      </c>
      <c r="X3985" s="86">
        <v>45808</v>
      </c>
      <c r="Y3985">
        <v>4</v>
      </c>
      <c r="Z3985" s="86">
        <v>45808</v>
      </c>
      <c r="AB3985">
        <v>3</v>
      </c>
      <c r="AC3985" t="s">
        <v>156</v>
      </c>
    </row>
    <row r="3986" spans="1:29" x14ac:dyDescent="0.2">
      <c r="A3986" t="s">
        <v>9600</v>
      </c>
      <c r="B3986" t="s">
        <v>9601</v>
      </c>
      <c r="C3986" t="s">
        <v>9600</v>
      </c>
      <c r="D3986" t="s">
        <v>84</v>
      </c>
      <c r="E3986" t="s">
        <v>89</v>
      </c>
      <c r="G3986" t="s">
        <v>90</v>
      </c>
      <c r="I3986" t="s">
        <v>118</v>
      </c>
      <c r="J3986" t="s">
        <v>9553</v>
      </c>
      <c r="L3986">
        <v>20.838000000000001</v>
      </c>
      <c r="M3986">
        <v>21.613903520000001</v>
      </c>
      <c r="N3986">
        <v>22.111999999999998</v>
      </c>
      <c r="O3986">
        <v>19.427207920000001</v>
      </c>
      <c r="P3986">
        <v>20.803000000000001</v>
      </c>
      <c r="Q3986" s="86">
        <v>45821</v>
      </c>
      <c r="R3986">
        <v>5</v>
      </c>
      <c r="S3986">
        <v>1.86</v>
      </c>
      <c r="T3986">
        <v>1.2</v>
      </c>
      <c r="V3986" t="s">
        <v>9602</v>
      </c>
      <c r="W3986">
        <v>6</v>
      </c>
      <c r="X3986" s="86">
        <v>45701</v>
      </c>
      <c r="Y3986">
        <v>5</v>
      </c>
      <c r="Z3986" s="86">
        <v>45626</v>
      </c>
      <c r="AA3986">
        <v>3</v>
      </c>
      <c r="AB3986">
        <v>3</v>
      </c>
      <c r="AC3986" t="s">
        <v>156</v>
      </c>
    </row>
    <row r="3987" spans="1:29" x14ac:dyDescent="0.2">
      <c r="A3987" t="s">
        <v>9603</v>
      </c>
      <c r="B3987" t="s">
        <v>9604</v>
      </c>
      <c r="C3987" t="s">
        <v>9603</v>
      </c>
      <c r="D3987" t="s">
        <v>84</v>
      </c>
      <c r="E3987" t="s">
        <v>89</v>
      </c>
      <c r="F3987" t="s">
        <v>642</v>
      </c>
      <c r="G3987" t="s">
        <v>90</v>
      </c>
      <c r="I3987" t="s">
        <v>118</v>
      </c>
      <c r="J3987" t="s">
        <v>9553</v>
      </c>
      <c r="K3987" t="s">
        <v>778</v>
      </c>
      <c r="L3987">
        <v>11.179</v>
      </c>
      <c r="M3987">
        <v>10.604743020000001</v>
      </c>
      <c r="N3987">
        <v>11.124000000000001</v>
      </c>
      <c r="O3987">
        <v>9.580213058</v>
      </c>
      <c r="P3987">
        <v>8.3970000000000002</v>
      </c>
      <c r="Q3987" s="86">
        <v>45821</v>
      </c>
      <c r="R3987">
        <v>5.26</v>
      </c>
      <c r="S3987">
        <v>1.78</v>
      </c>
      <c r="T3987">
        <v>1.5</v>
      </c>
      <c r="V3987" t="s">
        <v>9605</v>
      </c>
      <c r="W3987">
        <v>5</v>
      </c>
      <c r="X3987" s="86">
        <v>45747</v>
      </c>
      <c r="Y3987">
        <v>4</v>
      </c>
      <c r="Z3987" s="86">
        <v>45747</v>
      </c>
      <c r="AA3987">
        <v>2</v>
      </c>
      <c r="AB3987">
        <v>3</v>
      </c>
      <c r="AC3987" t="s">
        <v>156</v>
      </c>
    </row>
    <row r="3988" spans="1:29" x14ac:dyDescent="0.2">
      <c r="A3988" t="s">
        <v>9606</v>
      </c>
      <c r="B3988" t="s">
        <v>9607</v>
      </c>
      <c r="C3988" t="s">
        <v>9606</v>
      </c>
      <c r="D3988" t="s">
        <v>84</v>
      </c>
      <c r="E3988" t="s">
        <v>89</v>
      </c>
      <c r="F3988" t="s">
        <v>117</v>
      </c>
      <c r="G3988" t="s">
        <v>90</v>
      </c>
      <c r="I3988" t="s">
        <v>118</v>
      </c>
      <c r="J3988" t="s">
        <v>9553</v>
      </c>
      <c r="K3988" t="s">
        <v>1712</v>
      </c>
      <c r="L3988">
        <v>34.981999999999999</v>
      </c>
      <c r="M3988">
        <v>36.986083479999998</v>
      </c>
      <c r="N3988">
        <v>37.563000000000002</v>
      </c>
      <c r="O3988">
        <v>34.266430700000001</v>
      </c>
      <c r="P3988">
        <v>29.018999999999998</v>
      </c>
      <c r="Q3988" s="86">
        <v>45821</v>
      </c>
      <c r="R3988">
        <v>5.75</v>
      </c>
      <c r="S3988">
        <v>1.64</v>
      </c>
      <c r="T3988">
        <v>1.4</v>
      </c>
      <c r="V3988" t="s">
        <v>9608</v>
      </c>
      <c r="W3988">
        <v>7</v>
      </c>
      <c r="X3988" s="86">
        <v>41484</v>
      </c>
      <c r="Y3988">
        <v>6</v>
      </c>
      <c r="Z3988" s="86">
        <v>45747</v>
      </c>
      <c r="AA3988">
        <v>4</v>
      </c>
      <c r="AB3988">
        <v>4</v>
      </c>
      <c r="AC3988" t="s">
        <v>127</v>
      </c>
    </row>
    <row r="3989" spans="1:29" x14ac:dyDescent="0.2">
      <c r="A3989" t="s">
        <v>9609</v>
      </c>
      <c r="B3989" t="s">
        <v>9610</v>
      </c>
      <c r="C3989" t="s">
        <v>9609</v>
      </c>
      <c r="D3989" t="s">
        <v>84</v>
      </c>
      <c r="E3989" t="s">
        <v>89</v>
      </c>
      <c r="G3989" t="s">
        <v>90</v>
      </c>
      <c r="I3989" t="s">
        <v>118</v>
      </c>
      <c r="L3989">
        <v>18.510000000000002</v>
      </c>
      <c r="M3989">
        <v>19.29141134</v>
      </c>
      <c r="N3989">
        <v>18.721</v>
      </c>
      <c r="O3989">
        <v>15.95875854</v>
      </c>
      <c r="P3989">
        <v>15.952</v>
      </c>
      <c r="Q3989" s="86">
        <v>45821</v>
      </c>
      <c r="S3989">
        <v>1.74</v>
      </c>
      <c r="W3989">
        <v>6</v>
      </c>
      <c r="X3989" s="86">
        <v>44926</v>
      </c>
      <c r="Y3989">
        <v>5</v>
      </c>
      <c r="Z3989" s="86">
        <v>45716</v>
      </c>
      <c r="AB3989">
        <v>3</v>
      </c>
      <c r="AC3989" t="s">
        <v>156</v>
      </c>
    </row>
    <row r="3990" spans="1:29" x14ac:dyDescent="0.2">
      <c r="A3990" t="s">
        <v>9611</v>
      </c>
      <c r="B3990" t="s">
        <v>9612</v>
      </c>
      <c r="C3990" t="s">
        <v>9611</v>
      </c>
      <c r="D3990" t="s">
        <v>84</v>
      </c>
      <c r="E3990" t="s">
        <v>89</v>
      </c>
      <c r="G3990" t="s">
        <v>90</v>
      </c>
      <c r="I3990" t="s">
        <v>118</v>
      </c>
      <c r="L3990">
        <v>16.238</v>
      </c>
      <c r="M3990">
        <v>15.16328199</v>
      </c>
      <c r="N3990">
        <v>15.989000000000001</v>
      </c>
      <c r="O3990">
        <v>12.94051513</v>
      </c>
      <c r="P3990">
        <v>12.51</v>
      </c>
      <c r="Q3990" s="86">
        <v>45821</v>
      </c>
      <c r="S3990">
        <v>0.69</v>
      </c>
      <c r="W3990">
        <v>6</v>
      </c>
      <c r="X3990" s="86">
        <v>45808</v>
      </c>
      <c r="Y3990">
        <v>4</v>
      </c>
      <c r="Z3990" s="86">
        <v>45808</v>
      </c>
      <c r="AB3990">
        <v>3</v>
      </c>
      <c r="AC3990" t="s">
        <v>156</v>
      </c>
    </row>
    <row r="3991" spans="1:29" x14ac:dyDescent="0.2">
      <c r="A3991" t="s">
        <v>9613</v>
      </c>
      <c r="B3991" t="s">
        <v>9614</v>
      </c>
      <c r="C3991" t="s">
        <v>9613</v>
      </c>
      <c r="D3991" t="s">
        <v>84</v>
      </c>
      <c r="E3991" t="s">
        <v>982</v>
      </c>
      <c r="G3991" t="s">
        <v>90</v>
      </c>
      <c r="I3991" t="s">
        <v>91</v>
      </c>
      <c r="L3991">
        <v>0.67500000000000004</v>
      </c>
      <c r="M3991">
        <v>0.631072199</v>
      </c>
      <c r="N3991">
        <v>0.40799999999999997</v>
      </c>
      <c r="O3991">
        <v>0.155526259</v>
      </c>
      <c r="P3991">
        <v>0.152</v>
      </c>
      <c r="Q3991" s="86">
        <v>45821</v>
      </c>
      <c r="W3991">
        <v>1</v>
      </c>
      <c r="X3991" s="86">
        <v>45808</v>
      </c>
      <c r="Y3991">
        <v>1</v>
      </c>
      <c r="Z3991" s="86">
        <v>45808</v>
      </c>
      <c r="AB3991">
        <v>1</v>
      </c>
      <c r="AC3991" t="s">
        <v>124</v>
      </c>
    </row>
    <row r="3992" spans="1:29" x14ac:dyDescent="0.2">
      <c r="A3992" t="s">
        <v>9615</v>
      </c>
      <c r="B3992" t="s">
        <v>9616</v>
      </c>
      <c r="C3992" t="s">
        <v>9615</v>
      </c>
      <c r="D3992" t="s">
        <v>84</v>
      </c>
      <c r="E3992" t="s">
        <v>89</v>
      </c>
      <c r="G3992" t="s">
        <v>90</v>
      </c>
      <c r="I3992" t="s">
        <v>118</v>
      </c>
      <c r="J3992" t="s">
        <v>9553</v>
      </c>
      <c r="K3992" t="s">
        <v>1004</v>
      </c>
      <c r="L3992">
        <v>16.434999999999999</v>
      </c>
      <c r="M3992">
        <v>16.749029369999999</v>
      </c>
      <c r="N3992">
        <v>15.738</v>
      </c>
      <c r="O3992">
        <v>12.711770899999999</v>
      </c>
      <c r="P3992">
        <v>11.324999999999999</v>
      </c>
      <c r="Q3992" s="86">
        <v>45821</v>
      </c>
      <c r="R3992">
        <v>5</v>
      </c>
      <c r="S3992">
        <v>1.66</v>
      </c>
      <c r="T3992">
        <v>1.5</v>
      </c>
      <c r="V3992" t="s">
        <v>9617</v>
      </c>
      <c r="W3992">
        <v>6</v>
      </c>
      <c r="X3992" s="86">
        <v>45729</v>
      </c>
      <c r="Y3992">
        <v>4</v>
      </c>
      <c r="Z3992" s="86">
        <v>45729</v>
      </c>
      <c r="AA3992">
        <v>3</v>
      </c>
      <c r="AB3992">
        <v>3</v>
      </c>
      <c r="AC3992" t="s">
        <v>156</v>
      </c>
    </row>
    <row r="3993" spans="1:29" x14ac:dyDescent="0.2">
      <c r="A3993" t="s">
        <v>9618</v>
      </c>
      <c r="B3993" t="s">
        <v>9619</v>
      </c>
      <c r="C3993" t="s">
        <v>9618</v>
      </c>
      <c r="D3993" t="s">
        <v>84</v>
      </c>
      <c r="E3993" t="s">
        <v>89</v>
      </c>
      <c r="G3993" t="s">
        <v>90</v>
      </c>
      <c r="I3993" t="s">
        <v>118</v>
      </c>
      <c r="J3993" t="s">
        <v>9553</v>
      </c>
      <c r="L3993">
        <v>17.192</v>
      </c>
      <c r="M3993">
        <v>17.746742959999999</v>
      </c>
      <c r="N3993">
        <v>17.385999999999999</v>
      </c>
      <c r="O3993">
        <v>13.9229716</v>
      </c>
      <c r="P3993">
        <v>12.446</v>
      </c>
      <c r="Q3993" s="86">
        <v>45821</v>
      </c>
      <c r="S3993">
        <v>0.85</v>
      </c>
      <c r="T3993">
        <v>0.75</v>
      </c>
      <c r="V3993" t="s">
        <v>9620</v>
      </c>
      <c r="W3993">
        <v>6</v>
      </c>
      <c r="X3993" s="86">
        <v>45777</v>
      </c>
      <c r="Y3993">
        <v>5</v>
      </c>
      <c r="Z3993" s="86">
        <v>45777</v>
      </c>
      <c r="AA3993">
        <v>3</v>
      </c>
      <c r="AB3993">
        <v>3</v>
      </c>
      <c r="AC3993" t="s">
        <v>156</v>
      </c>
    </row>
    <row r="3994" spans="1:29" x14ac:dyDescent="0.2">
      <c r="A3994" t="s">
        <v>9621</v>
      </c>
      <c r="B3994" t="s">
        <v>9622</v>
      </c>
      <c r="C3994" t="s">
        <v>9621</v>
      </c>
      <c r="D3994" t="s">
        <v>84</v>
      </c>
      <c r="E3994" t="s">
        <v>89</v>
      </c>
      <c r="G3994" t="s">
        <v>90</v>
      </c>
      <c r="L3994">
        <v>14.46</v>
      </c>
      <c r="M3994">
        <v>15.002945970000001</v>
      </c>
      <c r="N3994">
        <v>14.101000000000001</v>
      </c>
      <c r="O3994">
        <v>12.898720689999999</v>
      </c>
      <c r="P3994">
        <v>14.04</v>
      </c>
      <c r="Q3994" s="86">
        <v>45821</v>
      </c>
      <c r="S3994">
        <v>1.1599999999999999</v>
      </c>
      <c r="W3994">
        <v>6</v>
      </c>
      <c r="X3994" s="86">
        <v>45716</v>
      </c>
      <c r="Y3994">
        <v>4</v>
      </c>
      <c r="Z3994" s="86">
        <v>45716</v>
      </c>
      <c r="AB3994">
        <v>3</v>
      </c>
      <c r="AC3994" t="s">
        <v>156</v>
      </c>
    </row>
    <row r="3995" spans="1:29" x14ac:dyDescent="0.2">
      <c r="A3995" t="s">
        <v>9623</v>
      </c>
      <c r="B3995" t="s">
        <v>9624</v>
      </c>
      <c r="C3995" t="s">
        <v>9623</v>
      </c>
      <c r="D3995" t="s">
        <v>84</v>
      </c>
      <c r="E3995" t="s">
        <v>89</v>
      </c>
      <c r="F3995" t="s">
        <v>642</v>
      </c>
      <c r="G3995" t="s">
        <v>699</v>
      </c>
      <c r="H3995" t="s">
        <v>700</v>
      </c>
      <c r="I3995" t="s">
        <v>341</v>
      </c>
      <c r="J3995" t="s">
        <v>9553</v>
      </c>
      <c r="K3995" t="s">
        <v>5615</v>
      </c>
      <c r="L3995">
        <v>16.923999999999999</v>
      </c>
      <c r="M3995">
        <v>15.63386699</v>
      </c>
      <c r="N3995">
        <v>17.154</v>
      </c>
      <c r="O3995">
        <v>14.443122900000001</v>
      </c>
      <c r="P3995">
        <v>14.074</v>
      </c>
      <c r="Q3995" s="86">
        <v>45821</v>
      </c>
      <c r="R3995">
        <v>5</v>
      </c>
      <c r="S3995">
        <v>1.99</v>
      </c>
      <c r="T3995">
        <v>1.6</v>
      </c>
      <c r="V3995" t="s">
        <v>9625</v>
      </c>
      <c r="W3995">
        <v>6</v>
      </c>
      <c r="X3995" s="86">
        <v>45777</v>
      </c>
      <c r="Y3995">
        <v>4</v>
      </c>
      <c r="Z3995" s="86">
        <v>45777</v>
      </c>
      <c r="AA3995">
        <v>3</v>
      </c>
      <c r="AB3995">
        <v>3</v>
      </c>
      <c r="AC3995" t="s">
        <v>156</v>
      </c>
    </row>
    <row r="3996" spans="1:29" x14ac:dyDescent="0.2">
      <c r="A3996" t="s">
        <v>9626</v>
      </c>
      <c r="B3996" t="s">
        <v>9627</v>
      </c>
      <c r="C3996" t="s">
        <v>9626</v>
      </c>
      <c r="D3996" t="s">
        <v>84</v>
      </c>
      <c r="E3996" t="s">
        <v>89</v>
      </c>
      <c r="F3996" t="s">
        <v>642</v>
      </c>
      <c r="G3996" t="s">
        <v>90</v>
      </c>
      <c r="I3996" t="s">
        <v>118</v>
      </c>
      <c r="J3996" t="s">
        <v>9553</v>
      </c>
      <c r="L3996">
        <v>6.8650000000000002</v>
      </c>
      <c r="M3996">
        <v>7.2915840029999996</v>
      </c>
      <c r="N3996">
        <v>7.5410000000000004</v>
      </c>
      <c r="O3996">
        <v>5.7833169780000002</v>
      </c>
      <c r="P3996">
        <v>4.0389999999999997</v>
      </c>
      <c r="Q3996" s="86">
        <v>45821</v>
      </c>
      <c r="R3996">
        <v>3</v>
      </c>
      <c r="S3996">
        <v>1.03</v>
      </c>
      <c r="T3996">
        <v>0.75</v>
      </c>
      <c r="V3996" t="s">
        <v>9628</v>
      </c>
      <c r="W3996">
        <v>4</v>
      </c>
      <c r="X3996" s="86">
        <v>45777</v>
      </c>
      <c r="Y3996">
        <v>3</v>
      </c>
      <c r="Z3996" s="86">
        <v>45777</v>
      </c>
      <c r="AA3996">
        <v>2</v>
      </c>
      <c r="AB3996">
        <v>3</v>
      </c>
      <c r="AC3996" t="s">
        <v>156</v>
      </c>
    </row>
    <row r="3997" spans="1:29" x14ac:dyDescent="0.2">
      <c r="A3997" t="s">
        <v>9629</v>
      </c>
      <c r="B3997" t="s">
        <v>9630</v>
      </c>
      <c r="C3997" t="s">
        <v>9629</v>
      </c>
      <c r="D3997" t="s">
        <v>84</v>
      </c>
      <c r="E3997" t="s">
        <v>89</v>
      </c>
      <c r="F3997" t="s">
        <v>642</v>
      </c>
      <c r="G3997" t="s">
        <v>90</v>
      </c>
      <c r="I3997" t="s">
        <v>118</v>
      </c>
      <c r="J3997" t="s">
        <v>9553</v>
      </c>
      <c r="K3997" t="s">
        <v>1118</v>
      </c>
      <c r="L3997">
        <v>18.556999999999999</v>
      </c>
      <c r="M3997">
        <v>18.50040568</v>
      </c>
      <c r="N3997">
        <v>20.141999999999999</v>
      </c>
      <c r="O3997">
        <v>13.30857758</v>
      </c>
      <c r="P3997">
        <v>12.385</v>
      </c>
      <c r="Q3997" s="86">
        <v>45821</v>
      </c>
      <c r="R3997">
        <v>5</v>
      </c>
      <c r="S3997">
        <v>1.85</v>
      </c>
      <c r="T3997">
        <v>1.5</v>
      </c>
      <c r="V3997" t="s">
        <v>9631</v>
      </c>
      <c r="W3997">
        <v>6</v>
      </c>
      <c r="X3997" s="86">
        <v>45777</v>
      </c>
      <c r="Y3997">
        <v>4</v>
      </c>
      <c r="Z3997" s="86">
        <v>45777</v>
      </c>
      <c r="AA3997">
        <v>3</v>
      </c>
      <c r="AB3997">
        <v>3</v>
      </c>
      <c r="AC3997" t="s">
        <v>156</v>
      </c>
    </row>
    <row r="3998" spans="1:29" x14ac:dyDescent="0.2">
      <c r="A3998" t="s">
        <v>9632</v>
      </c>
      <c r="B3998" t="s">
        <v>9633</v>
      </c>
      <c r="C3998" t="s">
        <v>9632</v>
      </c>
      <c r="D3998" t="s">
        <v>84</v>
      </c>
      <c r="E3998" t="s">
        <v>89</v>
      </c>
      <c r="G3998" t="s">
        <v>90</v>
      </c>
      <c r="I3998" t="s">
        <v>118</v>
      </c>
      <c r="J3998" t="s">
        <v>9553</v>
      </c>
      <c r="K3998" t="s">
        <v>1118</v>
      </c>
      <c r="L3998">
        <v>18.568999999999999</v>
      </c>
      <c r="M3998">
        <v>18.512022099999999</v>
      </c>
      <c r="N3998">
        <v>20.154</v>
      </c>
      <c r="O3998">
        <v>13.31350054</v>
      </c>
      <c r="P3998">
        <v>12.393000000000001</v>
      </c>
      <c r="Q3998" s="86">
        <v>45821</v>
      </c>
      <c r="R3998">
        <v>1</v>
      </c>
      <c r="S3998">
        <v>1.05</v>
      </c>
      <c r="T3998">
        <v>0.75</v>
      </c>
      <c r="V3998" t="s">
        <v>9634</v>
      </c>
      <c r="W3998">
        <v>6</v>
      </c>
      <c r="X3998" s="86">
        <v>45777</v>
      </c>
      <c r="Y3998">
        <v>4</v>
      </c>
      <c r="Z3998" s="86">
        <v>45777</v>
      </c>
      <c r="AA3998">
        <v>3</v>
      </c>
      <c r="AB3998">
        <v>3</v>
      </c>
      <c r="AC3998" t="s">
        <v>156</v>
      </c>
    </row>
    <row r="3999" spans="1:29" x14ac:dyDescent="0.2">
      <c r="A3999" t="s">
        <v>9635</v>
      </c>
      <c r="B3999" t="s">
        <v>9636</v>
      </c>
      <c r="C3999" t="s">
        <v>9635</v>
      </c>
      <c r="D3999" t="s">
        <v>84</v>
      </c>
      <c r="E3999" t="s">
        <v>89</v>
      </c>
      <c r="F3999" t="s">
        <v>642</v>
      </c>
      <c r="G3999" t="s">
        <v>90</v>
      </c>
      <c r="I3999" t="s">
        <v>118</v>
      </c>
      <c r="J3999" t="s">
        <v>9553</v>
      </c>
      <c r="K3999" t="s">
        <v>1004</v>
      </c>
      <c r="L3999">
        <v>21.372</v>
      </c>
      <c r="M3999">
        <v>21.770602109999999</v>
      </c>
      <c r="N3999">
        <v>19.884</v>
      </c>
      <c r="O3999">
        <v>18.434784480000001</v>
      </c>
      <c r="P3999">
        <v>14.904</v>
      </c>
      <c r="Q3999" s="86">
        <v>45821</v>
      </c>
      <c r="R3999">
        <v>5</v>
      </c>
      <c r="S3999">
        <v>1.91</v>
      </c>
      <c r="T3999">
        <v>1.75</v>
      </c>
      <c r="V3999" t="s">
        <v>9315</v>
      </c>
      <c r="W3999">
        <v>6</v>
      </c>
      <c r="X3999" s="86">
        <v>45729</v>
      </c>
      <c r="Y3999">
        <v>5</v>
      </c>
      <c r="Z3999" s="86">
        <v>45729</v>
      </c>
      <c r="AA3999">
        <v>4</v>
      </c>
      <c r="AB3999">
        <v>3</v>
      </c>
      <c r="AC3999" t="s">
        <v>156</v>
      </c>
    </row>
    <row r="4000" spans="1:29" x14ac:dyDescent="0.2">
      <c r="A4000" t="s">
        <v>9637</v>
      </c>
      <c r="B4000" t="s">
        <v>9638</v>
      </c>
      <c r="C4000" t="s">
        <v>9637</v>
      </c>
      <c r="D4000" t="s">
        <v>84</v>
      </c>
      <c r="E4000" t="s">
        <v>89</v>
      </c>
      <c r="G4000" t="s">
        <v>90</v>
      </c>
      <c r="I4000" t="s">
        <v>118</v>
      </c>
      <c r="J4000" t="s">
        <v>9553</v>
      </c>
      <c r="L4000">
        <v>15.657</v>
      </c>
      <c r="M4000">
        <v>16.363632840000001</v>
      </c>
      <c r="N4000">
        <v>15.677</v>
      </c>
      <c r="O4000">
        <v>16.992750149999999</v>
      </c>
      <c r="P4000">
        <v>15.212</v>
      </c>
      <c r="Q4000" s="86">
        <v>45821</v>
      </c>
      <c r="R4000">
        <v>3.5</v>
      </c>
      <c r="S4000">
        <v>1.98</v>
      </c>
      <c r="T4000">
        <v>1.6</v>
      </c>
      <c r="V4000" t="s">
        <v>9639</v>
      </c>
      <c r="W4000">
        <v>6</v>
      </c>
      <c r="X4000" s="86">
        <v>45746</v>
      </c>
      <c r="Y4000">
        <v>5</v>
      </c>
      <c r="Z4000" s="86">
        <v>45746</v>
      </c>
      <c r="AA4000">
        <v>3</v>
      </c>
      <c r="AB4000">
        <v>3</v>
      </c>
      <c r="AC4000" t="s">
        <v>156</v>
      </c>
    </row>
    <row r="4001" spans="1:29" x14ac:dyDescent="0.2">
      <c r="A4001" t="s">
        <v>9640</v>
      </c>
      <c r="B4001" t="s">
        <v>9641</v>
      </c>
      <c r="C4001" t="s">
        <v>9640</v>
      </c>
      <c r="D4001" t="s">
        <v>84</v>
      </c>
      <c r="E4001" t="s">
        <v>89</v>
      </c>
      <c r="F4001" t="s">
        <v>642</v>
      </c>
      <c r="G4001" t="s">
        <v>699</v>
      </c>
      <c r="I4001" t="s">
        <v>118</v>
      </c>
      <c r="J4001" t="s">
        <v>9553</v>
      </c>
      <c r="K4001" t="s">
        <v>2967</v>
      </c>
      <c r="L4001">
        <v>20.532</v>
      </c>
      <c r="M4001">
        <v>21.375011959999998</v>
      </c>
      <c r="N4001">
        <v>20.09</v>
      </c>
      <c r="O4001">
        <v>18.31587665</v>
      </c>
      <c r="P4001">
        <v>17.648</v>
      </c>
      <c r="Q4001" s="86">
        <v>45821</v>
      </c>
      <c r="R4001">
        <v>5.75</v>
      </c>
      <c r="S4001">
        <v>1.81</v>
      </c>
      <c r="T4001">
        <v>1.5</v>
      </c>
      <c r="U4001">
        <v>1</v>
      </c>
      <c r="V4001" t="s">
        <v>9642</v>
      </c>
      <c r="W4001">
        <v>6</v>
      </c>
      <c r="X4001" s="86">
        <v>45775</v>
      </c>
      <c r="Y4001">
        <v>5</v>
      </c>
      <c r="Z4001" s="86">
        <v>45747</v>
      </c>
      <c r="AA4001">
        <v>4</v>
      </c>
      <c r="AB4001">
        <v>3</v>
      </c>
      <c r="AC4001" t="s">
        <v>156</v>
      </c>
    </row>
    <row r="4002" spans="1:29" x14ac:dyDescent="0.2">
      <c r="A4002" t="s">
        <v>9643</v>
      </c>
      <c r="B4002" t="s">
        <v>9644</v>
      </c>
      <c r="C4002" t="s">
        <v>9643</v>
      </c>
      <c r="D4002" t="s">
        <v>84</v>
      </c>
      <c r="E4002" t="s">
        <v>89</v>
      </c>
      <c r="G4002" t="s">
        <v>90</v>
      </c>
      <c r="I4002" t="s">
        <v>118</v>
      </c>
      <c r="J4002" t="s">
        <v>9553</v>
      </c>
      <c r="K4002" t="s">
        <v>2967</v>
      </c>
      <c r="L4002">
        <v>24.222999999999999</v>
      </c>
      <c r="M4002">
        <v>25.51972997</v>
      </c>
      <c r="N4002">
        <v>24.468</v>
      </c>
      <c r="O4002">
        <v>20.795938750000001</v>
      </c>
      <c r="P4002">
        <v>21.010999999999999</v>
      </c>
      <c r="Q4002" s="86">
        <v>45821</v>
      </c>
      <c r="R4002">
        <v>5.75</v>
      </c>
      <c r="S4002">
        <v>1.81</v>
      </c>
      <c r="T4002">
        <v>1.5</v>
      </c>
      <c r="V4002" t="s">
        <v>9645</v>
      </c>
      <c r="W4002">
        <v>7</v>
      </c>
      <c r="X4002" s="86">
        <v>45775</v>
      </c>
      <c r="Y4002">
        <v>6</v>
      </c>
      <c r="Z4002" s="86">
        <v>45747</v>
      </c>
      <c r="AA4002">
        <v>4</v>
      </c>
      <c r="AB4002">
        <v>4</v>
      </c>
      <c r="AC4002" t="s">
        <v>127</v>
      </c>
    </row>
    <row r="4003" spans="1:29" x14ac:dyDescent="0.2">
      <c r="A4003" t="s">
        <v>9646</v>
      </c>
      <c r="B4003" t="s">
        <v>9647</v>
      </c>
      <c r="C4003" t="s">
        <v>9646</v>
      </c>
      <c r="D4003" t="s">
        <v>84</v>
      </c>
      <c r="E4003" t="s">
        <v>89</v>
      </c>
      <c r="F4003" t="s">
        <v>642</v>
      </c>
      <c r="G4003" t="s">
        <v>699</v>
      </c>
      <c r="I4003" t="s">
        <v>118</v>
      </c>
      <c r="J4003" t="s">
        <v>9553</v>
      </c>
      <c r="K4003" t="s">
        <v>7543</v>
      </c>
      <c r="L4003">
        <v>17.971</v>
      </c>
      <c r="M4003">
        <v>18.449545759999999</v>
      </c>
      <c r="N4003">
        <v>17.609000000000002</v>
      </c>
      <c r="O4003">
        <v>19.72207908</v>
      </c>
      <c r="P4003">
        <v>13.067</v>
      </c>
      <c r="Q4003" s="86">
        <v>45821</v>
      </c>
      <c r="R4003">
        <v>5.75</v>
      </c>
      <c r="S4003">
        <v>1.81</v>
      </c>
      <c r="T4003">
        <v>1.5</v>
      </c>
      <c r="U4003">
        <v>1</v>
      </c>
      <c r="V4003" t="s">
        <v>9648</v>
      </c>
      <c r="W4003">
        <v>6</v>
      </c>
      <c r="X4003" s="86">
        <v>45775</v>
      </c>
      <c r="Y4003">
        <v>5</v>
      </c>
      <c r="Z4003" s="86">
        <v>45747</v>
      </c>
      <c r="AA4003">
        <v>3</v>
      </c>
      <c r="AB4003">
        <v>3</v>
      </c>
      <c r="AC4003" t="s">
        <v>156</v>
      </c>
    </row>
    <row r="4004" spans="1:29" x14ac:dyDescent="0.2">
      <c r="A4004" t="s">
        <v>9649</v>
      </c>
      <c r="B4004" t="s">
        <v>9650</v>
      </c>
      <c r="C4004" t="s">
        <v>9649</v>
      </c>
      <c r="D4004" t="s">
        <v>84</v>
      </c>
      <c r="E4004" t="s">
        <v>89</v>
      </c>
      <c r="G4004" t="s">
        <v>90</v>
      </c>
      <c r="I4004" t="s">
        <v>91</v>
      </c>
      <c r="L4004">
        <v>17.946000000000002</v>
      </c>
      <c r="M4004">
        <v>14.6502157</v>
      </c>
      <c r="N4004">
        <v>17.738</v>
      </c>
      <c r="O4004">
        <v>13.09642734</v>
      </c>
      <c r="P4004">
        <v>10.297000000000001</v>
      </c>
      <c r="Q4004" s="86">
        <v>45821</v>
      </c>
      <c r="W4004">
        <v>6</v>
      </c>
      <c r="X4004" s="86">
        <v>45679</v>
      </c>
      <c r="Y4004">
        <v>5</v>
      </c>
      <c r="Z4004" s="86">
        <v>44897</v>
      </c>
      <c r="AB4004">
        <v>3</v>
      </c>
      <c r="AC4004" t="s">
        <v>156</v>
      </c>
    </row>
    <row r="4005" spans="1:29" x14ac:dyDescent="0.2">
      <c r="A4005" t="s">
        <v>16040</v>
      </c>
      <c r="B4005" t="s">
        <v>16041</v>
      </c>
      <c r="C4005" t="s">
        <v>16040</v>
      </c>
      <c r="D4005" t="s">
        <v>84</v>
      </c>
      <c r="E4005" t="s">
        <v>89</v>
      </c>
      <c r="G4005" t="s">
        <v>90</v>
      </c>
      <c r="H4005" t="s">
        <v>16039</v>
      </c>
      <c r="I4005" t="s">
        <v>91</v>
      </c>
      <c r="L4005">
        <v>17.012</v>
      </c>
      <c r="M4005">
        <v>13.82403703</v>
      </c>
      <c r="N4005">
        <v>16.248000000000001</v>
      </c>
      <c r="O4005">
        <v>11.74895403</v>
      </c>
      <c r="P4005">
        <v>11.99</v>
      </c>
      <c r="Q4005" s="86">
        <v>45821</v>
      </c>
      <c r="S4005">
        <v>0.3</v>
      </c>
      <c r="W4005">
        <v>6</v>
      </c>
      <c r="X4005" s="86">
        <v>45772</v>
      </c>
      <c r="Y4005">
        <v>5</v>
      </c>
      <c r="Z4005" s="86">
        <v>45772</v>
      </c>
      <c r="AB4005">
        <v>3</v>
      </c>
      <c r="AC4005" t="s">
        <v>156</v>
      </c>
    </row>
    <row r="4006" spans="1:29" x14ac:dyDescent="0.2">
      <c r="A4006" t="s">
        <v>9651</v>
      </c>
      <c r="B4006" t="s">
        <v>9652</v>
      </c>
      <c r="C4006" t="s">
        <v>9651</v>
      </c>
      <c r="D4006" t="s">
        <v>84</v>
      </c>
      <c r="E4006" t="s">
        <v>89</v>
      </c>
      <c r="F4006" t="s">
        <v>642</v>
      </c>
      <c r="G4006" t="s">
        <v>90</v>
      </c>
      <c r="I4006" t="s">
        <v>91</v>
      </c>
      <c r="J4006" t="s">
        <v>9553</v>
      </c>
      <c r="K4006" t="s">
        <v>1160</v>
      </c>
      <c r="L4006">
        <v>18.581</v>
      </c>
      <c r="M4006">
        <v>15.11958738</v>
      </c>
      <c r="N4006">
        <v>19.015999999999998</v>
      </c>
      <c r="O4006">
        <v>14.11428332</v>
      </c>
      <c r="P4006">
        <v>12.852</v>
      </c>
      <c r="Q4006" s="86">
        <v>45821</v>
      </c>
      <c r="R4006">
        <v>5.25</v>
      </c>
      <c r="S4006">
        <v>1.88</v>
      </c>
      <c r="T4006">
        <v>1.5</v>
      </c>
      <c r="V4006" t="s">
        <v>9653</v>
      </c>
      <c r="W4006">
        <v>6</v>
      </c>
      <c r="X4006" s="86">
        <v>45772</v>
      </c>
      <c r="Y4006">
        <v>4</v>
      </c>
      <c r="Z4006" s="86">
        <v>45772</v>
      </c>
      <c r="AA4006">
        <v>3</v>
      </c>
      <c r="AB4006">
        <v>3</v>
      </c>
      <c r="AC4006" t="s">
        <v>156</v>
      </c>
    </row>
    <row r="4007" spans="1:29" x14ac:dyDescent="0.2">
      <c r="A4007" t="s">
        <v>9654</v>
      </c>
      <c r="B4007" t="s">
        <v>9655</v>
      </c>
      <c r="C4007" t="s">
        <v>9654</v>
      </c>
      <c r="D4007" t="s">
        <v>84</v>
      </c>
      <c r="E4007" t="s">
        <v>89</v>
      </c>
      <c r="G4007" t="s">
        <v>90</v>
      </c>
      <c r="I4007" t="s">
        <v>91</v>
      </c>
      <c r="J4007" t="s">
        <v>9553</v>
      </c>
      <c r="L4007">
        <v>13.586</v>
      </c>
      <c r="M4007">
        <v>7.0372950330000004</v>
      </c>
      <c r="N4007">
        <v>12.997</v>
      </c>
      <c r="O4007">
        <v>6.2130456719999998</v>
      </c>
      <c r="P4007">
        <v>9.4309999999999992</v>
      </c>
      <c r="Q4007" s="86">
        <v>45821</v>
      </c>
      <c r="R4007">
        <v>5.25</v>
      </c>
      <c r="S4007">
        <v>1.95</v>
      </c>
      <c r="T4007">
        <v>1.5</v>
      </c>
      <c r="V4007" t="s">
        <v>9656</v>
      </c>
      <c r="W4007">
        <v>6</v>
      </c>
      <c r="X4007" s="86">
        <v>45772</v>
      </c>
      <c r="Y4007">
        <v>3</v>
      </c>
      <c r="Z4007" s="86">
        <v>45772</v>
      </c>
      <c r="AA4007">
        <v>3</v>
      </c>
      <c r="AB4007">
        <v>3</v>
      </c>
      <c r="AC4007" t="s">
        <v>156</v>
      </c>
    </row>
    <row r="4008" spans="1:29" x14ac:dyDescent="0.2">
      <c r="A4008" t="s">
        <v>9657</v>
      </c>
      <c r="B4008" t="s">
        <v>9658</v>
      </c>
      <c r="C4008" t="s">
        <v>9657</v>
      </c>
      <c r="D4008" t="s">
        <v>84</v>
      </c>
      <c r="E4008" t="s">
        <v>89</v>
      </c>
      <c r="G4008" t="s">
        <v>90</v>
      </c>
      <c r="I4008" t="s">
        <v>91</v>
      </c>
      <c r="J4008" t="s">
        <v>9553</v>
      </c>
      <c r="K4008" t="s">
        <v>1160</v>
      </c>
      <c r="L4008">
        <v>14.35</v>
      </c>
      <c r="M4008">
        <v>12.35488904</v>
      </c>
      <c r="N4008">
        <v>13.712</v>
      </c>
      <c r="O4008">
        <v>12.45886614</v>
      </c>
      <c r="P4008">
        <v>14.861000000000001</v>
      </c>
      <c r="Q4008" s="86">
        <v>45821</v>
      </c>
      <c r="R4008">
        <v>5.25</v>
      </c>
      <c r="S4008">
        <v>1.89</v>
      </c>
      <c r="T4008">
        <v>1.5</v>
      </c>
      <c r="W4008">
        <v>6</v>
      </c>
      <c r="X4008" s="86">
        <v>45772</v>
      </c>
      <c r="Y4008">
        <v>4</v>
      </c>
      <c r="Z4008" s="86">
        <v>45772</v>
      </c>
      <c r="AA4008">
        <v>3</v>
      </c>
      <c r="AB4008">
        <v>3</v>
      </c>
      <c r="AC4008" t="s">
        <v>156</v>
      </c>
    </row>
    <row r="4009" spans="1:29" x14ac:dyDescent="0.2">
      <c r="A4009" t="s">
        <v>9659</v>
      </c>
      <c r="B4009" t="s">
        <v>9660</v>
      </c>
      <c r="C4009" t="s">
        <v>9659</v>
      </c>
      <c r="D4009" t="s">
        <v>84</v>
      </c>
      <c r="E4009" t="s">
        <v>89</v>
      </c>
      <c r="F4009" t="s">
        <v>642</v>
      </c>
      <c r="G4009" t="s">
        <v>90</v>
      </c>
      <c r="I4009" t="s">
        <v>91</v>
      </c>
      <c r="J4009" t="s">
        <v>9553</v>
      </c>
      <c r="K4009" t="s">
        <v>1160</v>
      </c>
      <c r="L4009">
        <v>18.12</v>
      </c>
      <c r="M4009">
        <v>15.45877235</v>
      </c>
      <c r="N4009">
        <v>18.568999999999999</v>
      </c>
      <c r="O4009">
        <v>15.6884616</v>
      </c>
      <c r="P4009">
        <v>16.727</v>
      </c>
      <c r="Q4009" s="86">
        <v>45821</v>
      </c>
      <c r="R4009">
        <v>5.25</v>
      </c>
      <c r="S4009">
        <v>1.9</v>
      </c>
      <c r="T4009">
        <v>1.5</v>
      </c>
      <c r="V4009" t="s">
        <v>9661</v>
      </c>
      <c r="W4009">
        <v>6</v>
      </c>
      <c r="X4009" s="86">
        <v>45772</v>
      </c>
      <c r="Y4009">
        <v>4</v>
      </c>
      <c r="Z4009" s="86">
        <v>45772</v>
      </c>
      <c r="AA4009">
        <v>3</v>
      </c>
      <c r="AB4009">
        <v>3</v>
      </c>
      <c r="AC4009" t="s">
        <v>156</v>
      </c>
    </row>
    <row r="4010" spans="1:29" x14ac:dyDescent="0.2">
      <c r="A4010" t="s">
        <v>9662</v>
      </c>
      <c r="B4010" t="s">
        <v>9663</v>
      </c>
      <c r="C4010" t="s">
        <v>9662</v>
      </c>
      <c r="D4010" t="s">
        <v>84</v>
      </c>
      <c r="E4010" t="s">
        <v>89</v>
      </c>
      <c r="G4010" t="s">
        <v>90</v>
      </c>
      <c r="H4010" t="s">
        <v>17032</v>
      </c>
      <c r="I4010" t="s">
        <v>91</v>
      </c>
      <c r="J4010" t="s">
        <v>9553</v>
      </c>
      <c r="L4010">
        <v>16.827999999999999</v>
      </c>
      <c r="M4010">
        <v>12.923916330000001</v>
      </c>
      <c r="N4010">
        <v>17.774000000000001</v>
      </c>
      <c r="O4010">
        <v>9.2435187039999995</v>
      </c>
      <c r="P4010">
        <v>10.907</v>
      </c>
      <c r="Q4010" s="86">
        <v>45821</v>
      </c>
      <c r="R4010">
        <v>5</v>
      </c>
      <c r="S4010">
        <v>1.81</v>
      </c>
      <c r="T4010">
        <v>1.5</v>
      </c>
      <c r="V4010" t="s">
        <v>9664</v>
      </c>
      <c r="W4010">
        <v>6</v>
      </c>
      <c r="X4010" s="86">
        <v>45808</v>
      </c>
      <c r="Y4010">
        <v>4</v>
      </c>
      <c r="Z4010" s="86">
        <v>45808</v>
      </c>
      <c r="AA4010">
        <v>3</v>
      </c>
      <c r="AB4010">
        <v>3</v>
      </c>
      <c r="AC4010" t="s">
        <v>156</v>
      </c>
    </row>
    <row r="4011" spans="1:29" x14ac:dyDescent="0.2">
      <c r="A4011" t="s">
        <v>9665</v>
      </c>
      <c r="B4011" t="s">
        <v>9666</v>
      </c>
      <c r="C4011" t="s">
        <v>9665</v>
      </c>
      <c r="D4011" t="s">
        <v>84</v>
      </c>
      <c r="E4011" t="s">
        <v>89</v>
      </c>
      <c r="F4011" t="s">
        <v>642</v>
      </c>
      <c r="G4011" t="s">
        <v>90</v>
      </c>
      <c r="H4011" t="s">
        <v>17032</v>
      </c>
      <c r="I4011" t="s">
        <v>91</v>
      </c>
      <c r="J4011" t="s">
        <v>9553</v>
      </c>
      <c r="K4011" t="s">
        <v>1048</v>
      </c>
      <c r="L4011">
        <v>27.57</v>
      </c>
      <c r="M4011">
        <v>27.101927809999999</v>
      </c>
      <c r="N4011">
        <v>27.611000000000001</v>
      </c>
      <c r="O4011">
        <v>24.74687741</v>
      </c>
      <c r="P4011">
        <v>28.356000000000002</v>
      </c>
      <c r="Q4011" s="86">
        <v>45821</v>
      </c>
      <c r="R4011">
        <v>5</v>
      </c>
      <c r="S4011">
        <v>1.79</v>
      </c>
      <c r="T4011">
        <v>1.5</v>
      </c>
      <c r="V4011" t="s">
        <v>9667</v>
      </c>
      <c r="W4011">
        <v>7</v>
      </c>
      <c r="X4011" s="86">
        <v>45808</v>
      </c>
      <c r="Y4011">
        <v>5</v>
      </c>
      <c r="Z4011" s="86">
        <v>45808</v>
      </c>
      <c r="AA4011">
        <v>4</v>
      </c>
      <c r="AB4011">
        <v>3</v>
      </c>
      <c r="AC4011" t="s">
        <v>156</v>
      </c>
    </row>
    <row r="4012" spans="1:29" x14ac:dyDescent="0.2">
      <c r="A4012" t="s">
        <v>16042</v>
      </c>
      <c r="B4012" t="s">
        <v>16043</v>
      </c>
      <c r="C4012" t="s">
        <v>16042</v>
      </c>
      <c r="D4012" t="s">
        <v>84</v>
      </c>
      <c r="E4012" t="s">
        <v>89</v>
      </c>
      <c r="G4012" t="s">
        <v>90</v>
      </c>
      <c r="H4012" t="s">
        <v>16039</v>
      </c>
      <c r="L4012">
        <v>27.954999999999998</v>
      </c>
      <c r="M4012">
        <v>23.095864989999999</v>
      </c>
      <c r="N4012">
        <v>21.347000000000001</v>
      </c>
      <c r="O4012">
        <v>15.745650940000001</v>
      </c>
      <c r="P4012">
        <v>16.606999999999999</v>
      </c>
      <c r="Q4012" s="86">
        <v>45821</v>
      </c>
      <c r="S4012">
        <v>2.0499999999999998</v>
      </c>
      <c r="W4012">
        <v>7</v>
      </c>
      <c r="X4012" s="86">
        <v>45747</v>
      </c>
      <c r="Y4012">
        <v>6</v>
      </c>
      <c r="Z4012" s="86">
        <v>45747</v>
      </c>
      <c r="AB4012">
        <v>4</v>
      </c>
      <c r="AC4012" t="s">
        <v>127</v>
      </c>
    </row>
    <row r="4013" spans="1:29" x14ac:dyDescent="0.2">
      <c r="A4013" t="s">
        <v>9668</v>
      </c>
      <c r="B4013" t="s">
        <v>9669</v>
      </c>
      <c r="C4013" t="s">
        <v>9668</v>
      </c>
      <c r="D4013" t="s">
        <v>84</v>
      </c>
      <c r="E4013" t="s">
        <v>89</v>
      </c>
      <c r="F4013" t="s">
        <v>642</v>
      </c>
      <c r="G4013" t="s">
        <v>90</v>
      </c>
      <c r="I4013" t="s">
        <v>118</v>
      </c>
      <c r="J4013" t="s">
        <v>9553</v>
      </c>
      <c r="K4013" t="s">
        <v>778</v>
      </c>
      <c r="L4013">
        <v>12.952</v>
      </c>
      <c r="M4013">
        <v>12.93852044</v>
      </c>
      <c r="N4013">
        <v>12.500999999999999</v>
      </c>
      <c r="O4013">
        <v>12.52093341</v>
      </c>
      <c r="P4013">
        <v>13.587</v>
      </c>
      <c r="Q4013" s="86">
        <v>45821</v>
      </c>
      <c r="R4013">
        <v>5.26</v>
      </c>
      <c r="S4013">
        <v>1.82</v>
      </c>
      <c r="T4013">
        <v>1.5</v>
      </c>
      <c r="V4013" t="s">
        <v>9670</v>
      </c>
      <c r="W4013">
        <v>6</v>
      </c>
      <c r="X4013" s="86">
        <v>45747</v>
      </c>
      <c r="Y4013">
        <v>4</v>
      </c>
      <c r="Z4013" s="86">
        <v>45747</v>
      </c>
      <c r="AA4013">
        <v>3</v>
      </c>
      <c r="AB4013">
        <v>3</v>
      </c>
      <c r="AC4013" t="s">
        <v>156</v>
      </c>
    </row>
    <row r="4014" spans="1:29" x14ac:dyDescent="0.2">
      <c r="A4014" t="s">
        <v>9671</v>
      </c>
      <c r="B4014" t="s">
        <v>9672</v>
      </c>
      <c r="C4014" t="s">
        <v>9671</v>
      </c>
      <c r="D4014" t="s">
        <v>84</v>
      </c>
      <c r="E4014" t="s">
        <v>89</v>
      </c>
      <c r="F4014" t="s">
        <v>642</v>
      </c>
      <c r="G4014" t="s">
        <v>90</v>
      </c>
      <c r="I4014" t="s">
        <v>118</v>
      </c>
      <c r="J4014" t="s">
        <v>9553</v>
      </c>
      <c r="K4014" t="s">
        <v>778</v>
      </c>
      <c r="L4014">
        <v>21.622</v>
      </c>
      <c r="M4014">
        <v>21.62845248</v>
      </c>
      <c r="N4014">
        <v>22.466000000000001</v>
      </c>
      <c r="O4014">
        <v>20.049327250000001</v>
      </c>
      <c r="P4014">
        <v>18.221</v>
      </c>
      <c r="Q4014" s="86">
        <v>45821</v>
      </c>
      <c r="R4014">
        <v>5.26</v>
      </c>
      <c r="S4014">
        <v>1.98</v>
      </c>
      <c r="T4014">
        <v>1.65</v>
      </c>
      <c r="V4014" t="s">
        <v>9673</v>
      </c>
      <c r="W4014">
        <v>6</v>
      </c>
      <c r="X4014" s="86">
        <v>45783</v>
      </c>
      <c r="Y4014">
        <v>5</v>
      </c>
      <c r="Z4014" s="86">
        <v>45747</v>
      </c>
      <c r="AA4014">
        <v>3</v>
      </c>
      <c r="AB4014">
        <v>3</v>
      </c>
      <c r="AC4014" t="s">
        <v>156</v>
      </c>
    </row>
    <row r="4015" spans="1:29" x14ac:dyDescent="0.2">
      <c r="A4015" t="s">
        <v>9674</v>
      </c>
      <c r="B4015" t="s">
        <v>9675</v>
      </c>
      <c r="C4015" t="s">
        <v>9674</v>
      </c>
      <c r="D4015" t="s">
        <v>84</v>
      </c>
      <c r="E4015" t="s">
        <v>89</v>
      </c>
      <c r="G4015" t="s">
        <v>90</v>
      </c>
      <c r="H4015" t="s">
        <v>9676</v>
      </c>
      <c r="I4015" t="s">
        <v>118</v>
      </c>
      <c r="J4015" t="s">
        <v>9553</v>
      </c>
      <c r="L4015">
        <v>5.625</v>
      </c>
      <c r="M4015">
        <v>6.0115980359999996</v>
      </c>
      <c r="N4015">
        <v>6.3</v>
      </c>
      <c r="O4015">
        <v>5.7285789149999999</v>
      </c>
      <c r="P4015">
        <v>4.7910000000000004</v>
      </c>
      <c r="Q4015" s="86">
        <v>45821</v>
      </c>
      <c r="R4015">
        <v>5</v>
      </c>
      <c r="S4015">
        <v>0.39</v>
      </c>
      <c r="T4015">
        <v>0.2</v>
      </c>
      <c r="U4015">
        <v>1</v>
      </c>
      <c r="V4015" t="s">
        <v>9677</v>
      </c>
      <c r="W4015">
        <v>4</v>
      </c>
      <c r="X4015" s="86">
        <v>45777</v>
      </c>
      <c r="Y4015">
        <v>3</v>
      </c>
      <c r="Z4015" s="86">
        <v>45777</v>
      </c>
      <c r="AA4015">
        <v>2</v>
      </c>
      <c r="AB4015">
        <v>3</v>
      </c>
      <c r="AC4015" t="s">
        <v>156</v>
      </c>
    </row>
    <row r="4016" spans="1:29" x14ac:dyDescent="0.2">
      <c r="A4016" t="s">
        <v>9678</v>
      </c>
      <c r="B4016" t="s">
        <v>9679</v>
      </c>
      <c r="C4016" t="s">
        <v>9678</v>
      </c>
      <c r="D4016" t="s">
        <v>84</v>
      </c>
      <c r="E4016" t="s">
        <v>89</v>
      </c>
      <c r="G4016" t="s">
        <v>90</v>
      </c>
      <c r="I4016" t="s">
        <v>118</v>
      </c>
      <c r="J4016" t="s">
        <v>9553</v>
      </c>
      <c r="K4016" t="s">
        <v>1048</v>
      </c>
      <c r="L4016">
        <v>16.477</v>
      </c>
      <c r="M4016">
        <v>15.66687918</v>
      </c>
      <c r="N4016">
        <v>16.532</v>
      </c>
      <c r="O4016">
        <v>14.5569121</v>
      </c>
      <c r="P4016">
        <v>14.468</v>
      </c>
      <c r="Q4016" s="86">
        <v>45821</v>
      </c>
      <c r="S4016">
        <v>0.85</v>
      </c>
      <c r="T4016">
        <v>0.65</v>
      </c>
      <c r="V4016" t="s">
        <v>9680</v>
      </c>
      <c r="W4016">
        <v>6</v>
      </c>
      <c r="X4016" s="86">
        <v>45808</v>
      </c>
      <c r="Y4016">
        <v>4</v>
      </c>
      <c r="Z4016" s="86">
        <v>45808</v>
      </c>
      <c r="AA4016">
        <v>3</v>
      </c>
      <c r="AB4016">
        <v>3</v>
      </c>
      <c r="AC4016" t="s">
        <v>156</v>
      </c>
    </row>
    <row r="4017" spans="1:29" x14ac:dyDescent="0.2">
      <c r="A4017" t="s">
        <v>9681</v>
      </c>
      <c r="B4017" t="s">
        <v>9682</v>
      </c>
      <c r="C4017" t="s">
        <v>9681</v>
      </c>
      <c r="D4017" t="s">
        <v>84</v>
      </c>
      <c r="E4017" t="s">
        <v>89</v>
      </c>
      <c r="G4017" t="s">
        <v>90</v>
      </c>
      <c r="I4017" t="s">
        <v>118</v>
      </c>
      <c r="L4017">
        <v>15.236000000000001</v>
      </c>
      <c r="M4017">
        <v>14.10998672</v>
      </c>
      <c r="N4017">
        <v>15.256</v>
      </c>
      <c r="O4017">
        <v>13.695240890000001</v>
      </c>
      <c r="P4017">
        <v>14.205</v>
      </c>
      <c r="Q4017" s="86">
        <v>45821</v>
      </c>
      <c r="S4017">
        <v>0.78</v>
      </c>
      <c r="W4017">
        <v>6</v>
      </c>
      <c r="X4017" s="86">
        <v>45808</v>
      </c>
      <c r="Y4017">
        <v>4</v>
      </c>
      <c r="Z4017" s="86">
        <v>45808</v>
      </c>
      <c r="AB4017">
        <v>3</v>
      </c>
      <c r="AC4017" t="s">
        <v>156</v>
      </c>
    </row>
    <row r="4018" spans="1:29" x14ac:dyDescent="0.2">
      <c r="A4018" t="s">
        <v>16044</v>
      </c>
      <c r="B4018" t="s">
        <v>16045</v>
      </c>
      <c r="C4018" t="s">
        <v>16044</v>
      </c>
      <c r="D4018" t="s">
        <v>84</v>
      </c>
      <c r="E4018" t="s">
        <v>89</v>
      </c>
      <c r="G4018" t="s">
        <v>90</v>
      </c>
      <c r="H4018" t="s">
        <v>16039</v>
      </c>
      <c r="I4018" t="s">
        <v>118</v>
      </c>
      <c r="L4018">
        <v>23.398</v>
      </c>
      <c r="M4018">
        <v>23.467222159999999</v>
      </c>
      <c r="N4018">
        <v>23.48</v>
      </c>
      <c r="O4018">
        <v>24.541822150000002</v>
      </c>
      <c r="P4018">
        <v>21.933</v>
      </c>
      <c r="Q4018" s="86">
        <v>45821</v>
      </c>
      <c r="S4018">
        <v>0.85</v>
      </c>
      <c r="W4018">
        <v>7</v>
      </c>
      <c r="X4018" s="86">
        <v>45808</v>
      </c>
      <c r="Y4018">
        <v>5</v>
      </c>
      <c r="Z4018" s="86">
        <v>45808</v>
      </c>
      <c r="AB4018">
        <v>3</v>
      </c>
      <c r="AC4018" t="s">
        <v>156</v>
      </c>
    </row>
    <row r="4019" spans="1:29" x14ac:dyDescent="0.2">
      <c r="A4019" t="s">
        <v>9683</v>
      </c>
      <c r="B4019" t="s">
        <v>9684</v>
      </c>
      <c r="C4019" t="s">
        <v>9683</v>
      </c>
      <c r="D4019" t="s">
        <v>84</v>
      </c>
      <c r="E4019" t="s">
        <v>89</v>
      </c>
      <c r="G4019" t="s">
        <v>90</v>
      </c>
      <c r="I4019" t="s">
        <v>118</v>
      </c>
      <c r="L4019">
        <v>20.64</v>
      </c>
      <c r="M4019">
        <v>21.357941069999999</v>
      </c>
      <c r="N4019">
        <v>20.047000000000001</v>
      </c>
      <c r="O4019">
        <v>17.26084328</v>
      </c>
      <c r="P4019">
        <v>19.712</v>
      </c>
      <c r="Q4019" s="86">
        <v>45821</v>
      </c>
      <c r="S4019">
        <v>1.62</v>
      </c>
      <c r="W4019">
        <v>6</v>
      </c>
      <c r="X4019" s="86">
        <v>45747</v>
      </c>
      <c r="Y4019">
        <v>5</v>
      </c>
      <c r="Z4019" s="86">
        <v>45747</v>
      </c>
      <c r="AB4019">
        <v>3</v>
      </c>
      <c r="AC4019" t="s">
        <v>156</v>
      </c>
    </row>
    <row r="4020" spans="1:29" x14ac:dyDescent="0.2">
      <c r="A4020" t="s">
        <v>9685</v>
      </c>
      <c r="B4020" t="s">
        <v>9686</v>
      </c>
      <c r="C4020" t="s">
        <v>9685</v>
      </c>
      <c r="D4020" t="s">
        <v>84</v>
      </c>
      <c r="E4020" t="s">
        <v>89</v>
      </c>
      <c r="G4020" t="s">
        <v>90</v>
      </c>
      <c r="I4020" t="s">
        <v>118</v>
      </c>
      <c r="L4020">
        <v>17.957999999999998</v>
      </c>
      <c r="M4020">
        <v>18.191929640000001</v>
      </c>
      <c r="N4020">
        <v>19.16</v>
      </c>
      <c r="O4020">
        <v>18.660658909999999</v>
      </c>
      <c r="P4020">
        <v>18.178000000000001</v>
      </c>
      <c r="Q4020" s="86">
        <v>45821</v>
      </c>
      <c r="S4020">
        <v>1.7</v>
      </c>
      <c r="W4020">
        <v>6</v>
      </c>
      <c r="X4020" s="86">
        <v>45747</v>
      </c>
      <c r="Y4020">
        <v>5</v>
      </c>
      <c r="Z4020" s="86">
        <v>45747</v>
      </c>
      <c r="AB4020">
        <v>3</v>
      </c>
      <c r="AC4020" t="s">
        <v>156</v>
      </c>
    </row>
    <row r="4021" spans="1:29" x14ac:dyDescent="0.2">
      <c r="A4021" t="s">
        <v>9687</v>
      </c>
      <c r="B4021" t="s">
        <v>9688</v>
      </c>
      <c r="C4021" t="s">
        <v>9687</v>
      </c>
      <c r="D4021" t="s">
        <v>84</v>
      </c>
      <c r="E4021" t="s">
        <v>89</v>
      </c>
      <c r="G4021" t="s">
        <v>90</v>
      </c>
      <c r="I4021" t="s">
        <v>118</v>
      </c>
      <c r="L4021">
        <v>17.966000000000001</v>
      </c>
      <c r="M4021">
        <v>18.20718282</v>
      </c>
      <c r="N4021">
        <v>19.173999999999999</v>
      </c>
      <c r="O4021">
        <v>18.67299998</v>
      </c>
      <c r="P4021">
        <v>18.192</v>
      </c>
      <c r="Q4021" s="86">
        <v>45821</v>
      </c>
      <c r="S4021">
        <v>0.85</v>
      </c>
      <c r="W4021">
        <v>6</v>
      </c>
      <c r="X4021" s="86">
        <v>45747</v>
      </c>
      <c r="Y4021">
        <v>5</v>
      </c>
      <c r="Z4021" s="86">
        <v>45747</v>
      </c>
      <c r="AB4021">
        <v>3</v>
      </c>
      <c r="AC4021" t="s">
        <v>156</v>
      </c>
    </row>
    <row r="4022" spans="1:29" x14ac:dyDescent="0.2">
      <c r="A4022" t="s">
        <v>9689</v>
      </c>
      <c r="B4022" t="s">
        <v>9690</v>
      </c>
      <c r="C4022" t="s">
        <v>9689</v>
      </c>
      <c r="D4022" t="s">
        <v>84</v>
      </c>
      <c r="E4022" t="s">
        <v>982</v>
      </c>
      <c r="F4022" t="s">
        <v>642</v>
      </c>
      <c r="G4022" t="s">
        <v>90</v>
      </c>
      <c r="I4022" t="s">
        <v>118</v>
      </c>
      <c r="J4022" t="s">
        <v>9553</v>
      </c>
      <c r="K4022" t="s">
        <v>1118</v>
      </c>
      <c r="L4022">
        <v>0.7</v>
      </c>
      <c r="M4022">
        <v>0.672800493</v>
      </c>
      <c r="N4022">
        <v>0.44400000000000001</v>
      </c>
      <c r="O4022">
        <v>0.19274618499999999</v>
      </c>
      <c r="P4022">
        <v>0.21299999999999999</v>
      </c>
      <c r="Q4022" s="86">
        <v>45821</v>
      </c>
      <c r="S4022">
        <v>0.27</v>
      </c>
      <c r="T4022">
        <v>0.2</v>
      </c>
      <c r="W4022">
        <v>1</v>
      </c>
      <c r="X4022" s="86">
        <v>45777</v>
      </c>
      <c r="Y4022">
        <v>1</v>
      </c>
      <c r="Z4022" s="86">
        <v>45777</v>
      </c>
      <c r="AA4022">
        <v>2</v>
      </c>
      <c r="AB4022">
        <v>1</v>
      </c>
      <c r="AC4022" t="s">
        <v>124</v>
      </c>
    </row>
    <row r="4023" spans="1:29" x14ac:dyDescent="0.2">
      <c r="A4023" t="s">
        <v>9691</v>
      </c>
      <c r="B4023" t="s">
        <v>9692</v>
      </c>
      <c r="C4023" t="s">
        <v>9691</v>
      </c>
      <c r="D4023" t="s">
        <v>84</v>
      </c>
      <c r="E4023" t="s">
        <v>89</v>
      </c>
      <c r="F4023" t="s">
        <v>642</v>
      </c>
      <c r="G4023" t="s">
        <v>90</v>
      </c>
      <c r="I4023" t="s">
        <v>118</v>
      </c>
      <c r="J4023" t="s">
        <v>9553</v>
      </c>
      <c r="K4023" t="s">
        <v>1118</v>
      </c>
      <c r="L4023">
        <v>24.538</v>
      </c>
      <c r="M4023">
        <v>24.844478509999998</v>
      </c>
      <c r="N4023">
        <v>27.454999999999998</v>
      </c>
      <c r="O4023">
        <v>19.707405340000001</v>
      </c>
      <c r="P4023">
        <v>21.222999999999999</v>
      </c>
      <c r="Q4023" s="86">
        <v>45821</v>
      </c>
      <c r="R4023">
        <v>5</v>
      </c>
      <c r="S4023">
        <v>1.85</v>
      </c>
      <c r="T4023">
        <v>1.5</v>
      </c>
      <c r="V4023" t="s">
        <v>9693</v>
      </c>
      <c r="W4023">
        <v>6</v>
      </c>
      <c r="X4023" s="86">
        <v>45777</v>
      </c>
      <c r="Y4023">
        <v>5</v>
      </c>
      <c r="Z4023" s="86">
        <v>45777</v>
      </c>
      <c r="AA4023">
        <v>4</v>
      </c>
      <c r="AB4023">
        <v>3</v>
      </c>
      <c r="AC4023" t="s">
        <v>156</v>
      </c>
    </row>
    <row r="4024" spans="1:29" x14ac:dyDescent="0.2">
      <c r="A4024" t="s">
        <v>9694</v>
      </c>
      <c r="B4024" t="s">
        <v>9695</v>
      </c>
      <c r="C4024" t="s">
        <v>9694</v>
      </c>
      <c r="D4024" t="s">
        <v>84</v>
      </c>
      <c r="E4024" t="s">
        <v>89</v>
      </c>
      <c r="G4024" t="s">
        <v>90</v>
      </c>
      <c r="I4024" t="s">
        <v>118</v>
      </c>
      <c r="L4024">
        <v>18.021999999999998</v>
      </c>
      <c r="M4024">
        <v>17.358315520000001</v>
      </c>
      <c r="N4024">
        <v>17.718</v>
      </c>
      <c r="O4024">
        <v>14.972794329999999</v>
      </c>
      <c r="P4024">
        <v>14.816000000000001</v>
      </c>
      <c r="Q4024" s="86">
        <v>45821</v>
      </c>
      <c r="S4024">
        <v>1.7</v>
      </c>
      <c r="W4024">
        <v>6</v>
      </c>
      <c r="X4024" s="86">
        <v>45747</v>
      </c>
      <c r="Y4024">
        <v>5</v>
      </c>
      <c r="Z4024" s="86">
        <v>45747</v>
      </c>
      <c r="AB4024">
        <v>3</v>
      </c>
      <c r="AC4024" t="s">
        <v>156</v>
      </c>
    </row>
    <row r="4025" spans="1:29" x14ac:dyDescent="0.2">
      <c r="A4025" t="s">
        <v>9696</v>
      </c>
      <c r="B4025" t="s">
        <v>9697</v>
      </c>
      <c r="C4025" t="s">
        <v>9696</v>
      </c>
      <c r="D4025" t="s">
        <v>84</v>
      </c>
      <c r="E4025" t="s">
        <v>89</v>
      </c>
      <c r="G4025" t="s">
        <v>90</v>
      </c>
      <c r="L4025">
        <v>16.475000000000001</v>
      </c>
      <c r="M4025">
        <v>16.008066070000002</v>
      </c>
      <c r="N4025">
        <v>17.312999999999999</v>
      </c>
      <c r="O4025">
        <v>15.94527216</v>
      </c>
      <c r="P4025">
        <v>18.728000000000002</v>
      </c>
      <c r="Q4025" s="86">
        <v>45821</v>
      </c>
      <c r="W4025">
        <v>6</v>
      </c>
      <c r="X4025" s="86">
        <v>45747</v>
      </c>
      <c r="Y4025">
        <v>4</v>
      </c>
      <c r="Z4025" s="86">
        <v>45747</v>
      </c>
      <c r="AB4025">
        <v>3</v>
      </c>
      <c r="AC4025" t="s">
        <v>156</v>
      </c>
    </row>
    <row r="4026" spans="1:29" x14ac:dyDescent="0.2">
      <c r="A4026" t="s">
        <v>9698</v>
      </c>
      <c r="B4026" t="s">
        <v>9699</v>
      </c>
      <c r="C4026" t="s">
        <v>9698</v>
      </c>
      <c r="D4026" t="s">
        <v>84</v>
      </c>
      <c r="E4026" t="s">
        <v>89</v>
      </c>
      <c r="G4026" t="s">
        <v>90</v>
      </c>
      <c r="L4026">
        <v>15.61</v>
      </c>
      <c r="M4026">
        <v>12.510815340000001</v>
      </c>
      <c r="N4026">
        <v>15.925000000000001</v>
      </c>
      <c r="O4026">
        <v>12.653012990000001</v>
      </c>
      <c r="P4026">
        <v>13.879</v>
      </c>
      <c r="Q4026" s="86">
        <v>45821</v>
      </c>
      <c r="W4026">
        <v>6</v>
      </c>
      <c r="X4026" s="86">
        <v>45772</v>
      </c>
      <c r="Y4026">
        <v>4</v>
      </c>
      <c r="Z4026" s="86">
        <v>45772</v>
      </c>
      <c r="AB4026">
        <v>3</v>
      </c>
      <c r="AC4026" t="s">
        <v>156</v>
      </c>
    </row>
    <row r="4027" spans="1:29" x14ac:dyDescent="0.2">
      <c r="A4027" t="s">
        <v>9700</v>
      </c>
      <c r="B4027" t="s">
        <v>9701</v>
      </c>
      <c r="C4027" t="s">
        <v>9700</v>
      </c>
      <c r="D4027" t="s">
        <v>84</v>
      </c>
      <c r="E4027" t="s">
        <v>89</v>
      </c>
      <c r="F4027" t="s">
        <v>642</v>
      </c>
      <c r="G4027" t="s">
        <v>90</v>
      </c>
      <c r="I4027" t="s">
        <v>91</v>
      </c>
      <c r="J4027" t="s">
        <v>9553</v>
      </c>
      <c r="K4027" t="s">
        <v>778</v>
      </c>
      <c r="M4027">
        <v>13.736212979999999</v>
      </c>
      <c r="O4027">
        <v>10.482736190000001</v>
      </c>
      <c r="Q4027" s="86">
        <v>45434</v>
      </c>
      <c r="S4027">
        <v>1.84</v>
      </c>
      <c r="T4027">
        <v>1.5</v>
      </c>
      <c r="V4027" t="s">
        <v>9702</v>
      </c>
      <c r="Y4027">
        <v>4</v>
      </c>
      <c r="Z4027" s="86">
        <v>45747</v>
      </c>
      <c r="AA4027">
        <v>3</v>
      </c>
      <c r="AB4027">
        <v>3</v>
      </c>
      <c r="AC4027" t="s">
        <v>156</v>
      </c>
    </row>
    <row r="4028" spans="1:29" x14ac:dyDescent="0.2">
      <c r="A4028" t="s">
        <v>9703</v>
      </c>
      <c r="B4028" t="s">
        <v>9704</v>
      </c>
      <c r="C4028" t="s">
        <v>9703</v>
      </c>
      <c r="D4028" t="s">
        <v>84</v>
      </c>
      <c r="E4028" t="s">
        <v>89</v>
      </c>
      <c r="G4028" t="s">
        <v>90</v>
      </c>
      <c r="L4028">
        <v>6.9619999999999997</v>
      </c>
      <c r="M4028">
        <v>7.1599030199999998</v>
      </c>
      <c r="N4028">
        <v>7.4989999999999997</v>
      </c>
      <c r="O4028">
        <v>4.3193533159999999</v>
      </c>
      <c r="P4028">
        <v>3.09</v>
      </c>
      <c r="Q4028" s="86">
        <v>45821</v>
      </c>
      <c r="S4028">
        <v>1.46</v>
      </c>
      <c r="T4028">
        <v>1.46</v>
      </c>
      <c r="W4028">
        <v>5</v>
      </c>
      <c r="X4028" s="86">
        <v>45747</v>
      </c>
      <c r="Y4028">
        <v>3</v>
      </c>
      <c r="Z4028" s="86">
        <v>45747</v>
      </c>
      <c r="AB4028">
        <v>3</v>
      </c>
      <c r="AC4028" t="s">
        <v>156</v>
      </c>
    </row>
    <row r="4029" spans="1:29" x14ac:dyDescent="0.2">
      <c r="A4029" t="s">
        <v>9705</v>
      </c>
      <c r="B4029" t="s">
        <v>9583</v>
      </c>
      <c r="C4029" t="s">
        <v>9705</v>
      </c>
      <c r="D4029" t="s">
        <v>84</v>
      </c>
      <c r="E4029" t="s">
        <v>89</v>
      </c>
      <c r="F4029" t="s">
        <v>642</v>
      </c>
      <c r="G4029" t="s">
        <v>90</v>
      </c>
      <c r="I4029" t="s">
        <v>91</v>
      </c>
      <c r="J4029" t="s">
        <v>9553</v>
      </c>
      <c r="K4029" t="s">
        <v>778</v>
      </c>
      <c r="M4029">
        <v>23.41840096</v>
      </c>
      <c r="O4029">
        <v>20.995280940000001</v>
      </c>
      <c r="Q4029" s="86">
        <v>45434</v>
      </c>
      <c r="S4029">
        <v>1.81</v>
      </c>
      <c r="T4029">
        <v>1.5</v>
      </c>
      <c r="V4029" t="s">
        <v>9706</v>
      </c>
      <c r="Y4029">
        <v>5</v>
      </c>
      <c r="Z4029" s="86">
        <v>45747</v>
      </c>
      <c r="AA4029">
        <v>4</v>
      </c>
      <c r="AB4029">
        <v>3</v>
      </c>
      <c r="AC4029" t="s">
        <v>156</v>
      </c>
    </row>
    <row r="4030" spans="1:29" x14ac:dyDescent="0.2">
      <c r="A4030" t="s">
        <v>9707</v>
      </c>
      <c r="B4030" t="s">
        <v>9708</v>
      </c>
      <c r="C4030" t="s">
        <v>9707</v>
      </c>
      <c r="D4030" t="s">
        <v>84</v>
      </c>
      <c r="E4030" t="s">
        <v>89</v>
      </c>
      <c r="G4030" t="s">
        <v>90</v>
      </c>
      <c r="I4030" t="s">
        <v>118</v>
      </c>
      <c r="J4030" t="s">
        <v>9553</v>
      </c>
      <c r="L4030">
        <v>18.312000000000001</v>
      </c>
      <c r="M4030">
        <v>17.719927760000001</v>
      </c>
      <c r="N4030">
        <v>19.257999999999999</v>
      </c>
      <c r="O4030">
        <v>13.550962569999999</v>
      </c>
      <c r="P4030">
        <v>12.502000000000001</v>
      </c>
      <c r="Q4030" s="86">
        <v>45821</v>
      </c>
      <c r="R4030">
        <v>5</v>
      </c>
      <c r="S4030">
        <v>1.85</v>
      </c>
      <c r="T4030">
        <v>1.5</v>
      </c>
      <c r="V4030" t="s">
        <v>9709</v>
      </c>
      <c r="W4030">
        <v>6</v>
      </c>
      <c r="X4030" s="86">
        <v>45777</v>
      </c>
      <c r="Y4030">
        <v>5</v>
      </c>
      <c r="Z4030" s="86">
        <v>45777</v>
      </c>
      <c r="AA4030">
        <v>3</v>
      </c>
      <c r="AB4030">
        <v>3</v>
      </c>
      <c r="AC4030" t="s">
        <v>156</v>
      </c>
    </row>
    <row r="4031" spans="1:29" x14ac:dyDescent="0.2">
      <c r="A4031" t="s">
        <v>9710</v>
      </c>
      <c r="B4031" t="s">
        <v>9711</v>
      </c>
      <c r="C4031" t="s">
        <v>9710</v>
      </c>
      <c r="D4031" t="s">
        <v>84</v>
      </c>
      <c r="E4031" t="s">
        <v>89</v>
      </c>
      <c r="G4031" t="s">
        <v>90</v>
      </c>
      <c r="I4031" t="s">
        <v>118</v>
      </c>
      <c r="J4031" t="s">
        <v>9553</v>
      </c>
      <c r="K4031" t="s">
        <v>1149</v>
      </c>
      <c r="L4031">
        <v>6.3979999999999997</v>
      </c>
      <c r="M4031">
        <v>6.8276942490000003</v>
      </c>
      <c r="N4031">
        <v>7.3390000000000004</v>
      </c>
      <c r="O4031">
        <v>4.3889951329999999</v>
      </c>
      <c r="P4031">
        <v>3.044</v>
      </c>
      <c r="Q4031" s="86">
        <v>45821</v>
      </c>
      <c r="R4031">
        <v>3</v>
      </c>
      <c r="S4031">
        <v>1.49</v>
      </c>
      <c r="T4031">
        <v>1.25</v>
      </c>
      <c r="V4031" t="s">
        <v>9712</v>
      </c>
      <c r="W4031">
        <v>4</v>
      </c>
      <c r="X4031" s="86">
        <v>45716</v>
      </c>
      <c r="Y4031">
        <v>3</v>
      </c>
      <c r="Z4031" s="86">
        <v>45716</v>
      </c>
      <c r="AA4031">
        <v>2</v>
      </c>
      <c r="AB4031">
        <v>3</v>
      </c>
      <c r="AC4031" t="s">
        <v>156</v>
      </c>
    </row>
    <row r="4032" spans="1:29" x14ac:dyDescent="0.2">
      <c r="A4032" t="s">
        <v>9713</v>
      </c>
      <c r="B4032" t="s">
        <v>9714</v>
      </c>
      <c r="C4032" t="s">
        <v>9713</v>
      </c>
      <c r="D4032" t="s">
        <v>84</v>
      </c>
      <c r="E4032" t="s">
        <v>89</v>
      </c>
      <c r="F4032" t="s">
        <v>9715</v>
      </c>
      <c r="G4032" t="s">
        <v>90</v>
      </c>
      <c r="I4032" t="s">
        <v>118</v>
      </c>
      <c r="J4032" t="s">
        <v>9553</v>
      </c>
      <c r="L4032">
        <v>23.698</v>
      </c>
      <c r="M4032">
        <v>24.17184451</v>
      </c>
      <c r="N4032">
        <v>24.388000000000002</v>
      </c>
      <c r="O4032">
        <v>20.22968229</v>
      </c>
      <c r="P4032">
        <v>15.981999999999999</v>
      </c>
      <c r="Q4032" s="86">
        <v>45821</v>
      </c>
      <c r="R4032">
        <v>5</v>
      </c>
      <c r="S4032">
        <v>2.19</v>
      </c>
      <c r="T4032">
        <v>1.95</v>
      </c>
      <c r="V4032" t="s">
        <v>9716</v>
      </c>
      <c r="W4032">
        <v>7</v>
      </c>
      <c r="X4032" s="86">
        <v>45771</v>
      </c>
      <c r="Y4032">
        <v>5</v>
      </c>
      <c r="Z4032" s="86">
        <v>44329</v>
      </c>
      <c r="AA4032">
        <v>4</v>
      </c>
      <c r="AB4032">
        <v>3</v>
      </c>
      <c r="AC4032" t="s">
        <v>156</v>
      </c>
    </row>
    <row r="4033" spans="1:29" x14ac:dyDescent="0.2">
      <c r="A4033" t="s">
        <v>16046</v>
      </c>
      <c r="B4033" t="s">
        <v>16047</v>
      </c>
      <c r="C4033" t="s">
        <v>16046</v>
      </c>
      <c r="D4033" t="s">
        <v>84</v>
      </c>
      <c r="E4033" t="s">
        <v>89</v>
      </c>
      <c r="G4033" t="s">
        <v>90</v>
      </c>
      <c r="H4033" t="s">
        <v>16039</v>
      </c>
      <c r="I4033" t="s">
        <v>118</v>
      </c>
      <c r="L4033">
        <v>14.103</v>
      </c>
      <c r="M4033">
        <v>12.861606439999999</v>
      </c>
      <c r="N4033">
        <v>12.436</v>
      </c>
      <c r="O4033">
        <v>11.95763762</v>
      </c>
      <c r="P4033">
        <v>14.218</v>
      </c>
      <c r="Q4033" s="86">
        <v>45821</v>
      </c>
      <c r="S4033">
        <v>1.89</v>
      </c>
      <c r="W4033">
        <v>6</v>
      </c>
      <c r="X4033" s="86">
        <v>45772</v>
      </c>
      <c r="Y4033">
        <v>5</v>
      </c>
      <c r="Z4033" s="86">
        <v>45772</v>
      </c>
      <c r="AB4033">
        <v>3</v>
      </c>
      <c r="AC4033" t="s">
        <v>156</v>
      </c>
    </row>
    <row r="4034" spans="1:29" x14ac:dyDescent="0.2">
      <c r="A4034" t="s">
        <v>9717</v>
      </c>
      <c r="B4034" t="s">
        <v>9718</v>
      </c>
      <c r="C4034" t="s">
        <v>9717</v>
      </c>
      <c r="D4034" t="s">
        <v>84</v>
      </c>
      <c r="E4034" t="s">
        <v>89</v>
      </c>
      <c r="G4034" t="s">
        <v>90</v>
      </c>
      <c r="I4034" t="s">
        <v>91</v>
      </c>
      <c r="J4034" t="s">
        <v>9553</v>
      </c>
      <c r="K4034" t="s">
        <v>1160</v>
      </c>
      <c r="L4034">
        <v>14.122</v>
      </c>
      <c r="M4034">
        <v>11.892967580000001</v>
      </c>
      <c r="N4034">
        <v>12.396000000000001</v>
      </c>
      <c r="O4034">
        <v>10.135530729999999</v>
      </c>
      <c r="P4034">
        <v>14.359</v>
      </c>
      <c r="Q4034" s="86">
        <v>45821</v>
      </c>
      <c r="R4034">
        <v>5.25</v>
      </c>
      <c r="S4034">
        <v>1.93</v>
      </c>
      <c r="T4034">
        <v>1.5</v>
      </c>
      <c r="V4034" t="s">
        <v>9719</v>
      </c>
      <c r="W4034">
        <v>6</v>
      </c>
      <c r="X4034" s="86">
        <v>45772</v>
      </c>
      <c r="Y4034">
        <v>4</v>
      </c>
      <c r="Z4034" s="86">
        <v>45772</v>
      </c>
      <c r="AA4034">
        <v>3</v>
      </c>
      <c r="AB4034">
        <v>3</v>
      </c>
      <c r="AC4034" t="s">
        <v>156</v>
      </c>
    </row>
    <row r="4035" spans="1:29" x14ac:dyDescent="0.2">
      <c r="A4035" t="s">
        <v>9720</v>
      </c>
      <c r="B4035" t="s">
        <v>9721</v>
      </c>
      <c r="C4035" t="s">
        <v>9720</v>
      </c>
      <c r="D4035" t="s">
        <v>84</v>
      </c>
      <c r="E4035" t="s">
        <v>89</v>
      </c>
      <c r="G4035" t="s">
        <v>90</v>
      </c>
      <c r="I4035" t="s">
        <v>91</v>
      </c>
      <c r="J4035" t="s">
        <v>9553</v>
      </c>
      <c r="L4035">
        <v>16.79</v>
      </c>
      <c r="M4035">
        <v>13.785377110000001</v>
      </c>
      <c r="N4035">
        <v>17.282</v>
      </c>
      <c r="O4035">
        <v>13.01061398</v>
      </c>
      <c r="P4035">
        <v>12.773999999999999</v>
      </c>
      <c r="Q4035" s="86">
        <v>45821</v>
      </c>
      <c r="R4035">
        <v>5</v>
      </c>
      <c r="S4035">
        <v>1.62</v>
      </c>
      <c r="T4035">
        <v>1.5</v>
      </c>
      <c r="V4035" t="s">
        <v>9722</v>
      </c>
      <c r="W4035">
        <v>6</v>
      </c>
      <c r="X4035" s="86">
        <v>45740</v>
      </c>
      <c r="Y4035">
        <v>4</v>
      </c>
      <c r="Z4035" s="86">
        <v>45740</v>
      </c>
      <c r="AA4035">
        <v>3</v>
      </c>
      <c r="AB4035">
        <v>3</v>
      </c>
      <c r="AC4035" t="s">
        <v>156</v>
      </c>
    </row>
    <row r="4036" spans="1:29" x14ac:dyDescent="0.2">
      <c r="A4036" t="s">
        <v>9723</v>
      </c>
      <c r="B4036" t="s">
        <v>9724</v>
      </c>
      <c r="C4036" t="s">
        <v>9723</v>
      </c>
      <c r="D4036" t="s">
        <v>84</v>
      </c>
      <c r="E4036" t="s">
        <v>89</v>
      </c>
      <c r="G4036" t="s">
        <v>90</v>
      </c>
      <c r="I4036" t="s">
        <v>91</v>
      </c>
      <c r="J4036" t="s">
        <v>9553</v>
      </c>
      <c r="L4036">
        <v>23.696999999999999</v>
      </c>
      <c r="M4036">
        <v>23.678736560000001</v>
      </c>
      <c r="N4036">
        <v>28.774999999999999</v>
      </c>
      <c r="O4036">
        <v>20.41789975</v>
      </c>
      <c r="P4036">
        <v>25.064</v>
      </c>
      <c r="Q4036" s="86">
        <v>45821</v>
      </c>
      <c r="R4036">
        <v>5.25</v>
      </c>
      <c r="S4036">
        <v>1.9</v>
      </c>
      <c r="T4036">
        <v>1.5</v>
      </c>
      <c r="V4036" t="s">
        <v>9725</v>
      </c>
      <c r="W4036">
        <v>6</v>
      </c>
      <c r="X4036" s="86">
        <v>45772</v>
      </c>
      <c r="Y4036">
        <v>5</v>
      </c>
      <c r="Z4036" s="86">
        <v>45772</v>
      </c>
      <c r="AA4036">
        <v>4</v>
      </c>
      <c r="AB4036">
        <v>3</v>
      </c>
      <c r="AC4036" t="s">
        <v>156</v>
      </c>
    </row>
    <row r="4037" spans="1:29" x14ac:dyDescent="0.2">
      <c r="A4037" t="s">
        <v>9726</v>
      </c>
      <c r="B4037" t="s">
        <v>9727</v>
      </c>
      <c r="C4037" t="s">
        <v>9726</v>
      </c>
      <c r="D4037" t="s">
        <v>84</v>
      </c>
      <c r="E4037" t="s">
        <v>89</v>
      </c>
      <c r="F4037" t="s">
        <v>642</v>
      </c>
      <c r="G4037" t="s">
        <v>90</v>
      </c>
      <c r="I4037" t="s">
        <v>91</v>
      </c>
      <c r="J4037" t="s">
        <v>9553</v>
      </c>
      <c r="K4037" t="s">
        <v>778</v>
      </c>
      <c r="M4037">
        <v>18.00143053</v>
      </c>
      <c r="O4037">
        <v>16.673436450000001</v>
      </c>
      <c r="Q4037" s="86">
        <v>45434</v>
      </c>
      <c r="S4037">
        <v>1.98</v>
      </c>
      <c r="T4037">
        <v>1.65</v>
      </c>
      <c r="V4037" t="s">
        <v>9728</v>
      </c>
      <c r="Y4037">
        <v>4</v>
      </c>
      <c r="Z4037" s="86">
        <v>45747</v>
      </c>
      <c r="AA4037">
        <v>3</v>
      </c>
      <c r="AB4037">
        <v>3</v>
      </c>
      <c r="AC4037" t="s">
        <v>156</v>
      </c>
    </row>
    <row r="4038" spans="1:29" x14ac:dyDescent="0.2">
      <c r="A4038" t="s">
        <v>9729</v>
      </c>
      <c r="B4038" t="s">
        <v>9730</v>
      </c>
      <c r="C4038" t="s">
        <v>9729</v>
      </c>
      <c r="D4038" t="s">
        <v>84</v>
      </c>
      <c r="E4038" t="s">
        <v>89</v>
      </c>
      <c r="F4038" t="s">
        <v>642</v>
      </c>
      <c r="G4038" t="s">
        <v>90</v>
      </c>
      <c r="I4038" t="s">
        <v>91</v>
      </c>
      <c r="J4038" t="s">
        <v>9553</v>
      </c>
      <c r="K4038" t="s">
        <v>778</v>
      </c>
      <c r="L4038">
        <v>28.081</v>
      </c>
      <c r="M4038">
        <v>23.3139824</v>
      </c>
      <c r="N4038">
        <v>21.472000000000001</v>
      </c>
      <c r="O4038">
        <v>18.325368990000001</v>
      </c>
      <c r="P4038">
        <v>16.466000000000001</v>
      </c>
      <c r="Q4038" s="86">
        <v>45821</v>
      </c>
      <c r="R4038">
        <v>5</v>
      </c>
      <c r="S4038">
        <v>2.06</v>
      </c>
      <c r="T4038">
        <v>1.75</v>
      </c>
      <c r="V4038" t="s">
        <v>9731</v>
      </c>
      <c r="W4038">
        <v>7</v>
      </c>
      <c r="X4038" s="86">
        <v>45747</v>
      </c>
      <c r="Y4038">
        <v>6</v>
      </c>
      <c r="Z4038" s="86">
        <v>45747</v>
      </c>
      <c r="AA4038">
        <v>4</v>
      </c>
      <c r="AB4038">
        <v>4</v>
      </c>
      <c r="AC4038" t="s">
        <v>127</v>
      </c>
    </row>
    <row r="4039" spans="1:29" x14ac:dyDescent="0.2">
      <c r="A4039" t="s">
        <v>9732</v>
      </c>
      <c r="B4039" t="s">
        <v>9733</v>
      </c>
      <c r="C4039" t="s">
        <v>9732</v>
      </c>
      <c r="D4039" t="s">
        <v>84</v>
      </c>
      <c r="E4039" t="s">
        <v>89</v>
      </c>
      <c r="F4039" t="s">
        <v>642</v>
      </c>
      <c r="G4039" t="s">
        <v>90</v>
      </c>
      <c r="I4039" t="s">
        <v>91</v>
      </c>
      <c r="J4039" t="s">
        <v>9553</v>
      </c>
      <c r="K4039" t="s">
        <v>778</v>
      </c>
      <c r="L4039">
        <v>25.67</v>
      </c>
      <c r="M4039">
        <v>21.594599989999999</v>
      </c>
      <c r="N4039">
        <v>25.460999999999999</v>
      </c>
      <c r="O4039">
        <v>17.387745290000002</v>
      </c>
      <c r="P4039">
        <v>18.391999999999999</v>
      </c>
      <c r="Q4039" s="86">
        <v>45821</v>
      </c>
      <c r="R4039">
        <v>5</v>
      </c>
      <c r="S4039">
        <v>2.0699999999999998</v>
      </c>
      <c r="T4039">
        <v>1.75</v>
      </c>
      <c r="V4039" t="s">
        <v>9734</v>
      </c>
      <c r="W4039">
        <v>7</v>
      </c>
      <c r="X4039" s="86">
        <v>45747</v>
      </c>
      <c r="Y4039">
        <v>5</v>
      </c>
      <c r="Z4039" s="86">
        <v>45747</v>
      </c>
      <c r="AA4039">
        <v>4</v>
      </c>
      <c r="AB4039">
        <v>3</v>
      </c>
      <c r="AC4039" t="s">
        <v>156</v>
      </c>
    </row>
    <row r="4040" spans="1:29" x14ac:dyDescent="0.2">
      <c r="A4040" t="s">
        <v>9735</v>
      </c>
      <c r="B4040" t="s">
        <v>9736</v>
      </c>
      <c r="C4040" t="s">
        <v>9735</v>
      </c>
      <c r="D4040" t="s">
        <v>84</v>
      </c>
      <c r="E4040" t="s">
        <v>89</v>
      </c>
      <c r="G4040" t="s">
        <v>699</v>
      </c>
      <c r="H4040" t="s">
        <v>9599</v>
      </c>
      <c r="L4040">
        <v>16.471</v>
      </c>
      <c r="M4040">
        <v>15.65813127</v>
      </c>
      <c r="N4040">
        <v>16.53</v>
      </c>
      <c r="O4040">
        <v>14.55588296</v>
      </c>
      <c r="P4040">
        <v>14.465</v>
      </c>
      <c r="Q4040" s="86">
        <v>45821</v>
      </c>
      <c r="S4040">
        <v>1.71</v>
      </c>
      <c r="W4040">
        <v>6</v>
      </c>
      <c r="X4040" s="86">
        <v>45808</v>
      </c>
      <c r="Y4040">
        <v>4</v>
      </c>
      <c r="Z4040" s="86">
        <v>45808</v>
      </c>
      <c r="AB4040">
        <v>3</v>
      </c>
      <c r="AC4040" t="s">
        <v>156</v>
      </c>
    </row>
    <row r="4041" spans="1:29" x14ac:dyDescent="0.2">
      <c r="A4041" t="s">
        <v>17291</v>
      </c>
      <c r="B4041" t="s">
        <v>17292</v>
      </c>
      <c r="C4041" t="s">
        <v>17291</v>
      </c>
      <c r="D4041" t="s">
        <v>84</v>
      </c>
      <c r="E4041" t="s">
        <v>89</v>
      </c>
      <c r="G4041" t="s">
        <v>90</v>
      </c>
      <c r="H4041" t="s">
        <v>17032</v>
      </c>
      <c r="I4041" t="s">
        <v>118</v>
      </c>
      <c r="L4041">
        <v>17.853999999999999</v>
      </c>
      <c r="M4041">
        <v>16.869917829999999</v>
      </c>
      <c r="N4041">
        <v>17.382999999999999</v>
      </c>
      <c r="O4041">
        <v>13.11455917</v>
      </c>
      <c r="P4041">
        <v>11.804</v>
      </c>
      <c r="Q4041" s="86">
        <v>45821</v>
      </c>
      <c r="S4041">
        <v>1.71</v>
      </c>
      <c r="W4041">
        <v>6</v>
      </c>
      <c r="X4041" s="86">
        <v>45808</v>
      </c>
      <c r="Y4041">
        <v>4</v>
      </c>
      <c r="Z4041" s="86">
        <v>45808</v>
      </c>
      <c r="AB4041">
        <v>3</v>
      </c>
      <c r="AC4041" t="s">
        <v>156</v>
      </c>
    </row>
    <row r="4042" spans="1:29" x14ac:dyDescent="0.2">
      <c r="A4042" t="s">
        <v>9737</v>
      </c>
      <c r="B4042" t="s">
        <v>9738</v>
      </c>
      <c r="C4042" t="s">
        <v>9737</v>
      </c>
      <c r="D4042" t="s">
        <v>84</v>
      </c>
      <c r="E4042" t="s">
        <v>89</v>
      </c>
      <c r="F4042" t="s">
        <v>642</v>
      </c>
      <c r="G4042" t="s">
        <v>90</v>
      </c>
      <c r="H4042" t="s">
        <v>17032</v>
      </c>
      <c r="I4042" t="s">
        <v>118</v>
      </c>
      <c r="J4042" t="s">
        <v>9553</v>
      </c>
      <c r="K4042" t="s">
        <v>1048</v>
      </c>
      <c r="L4042">
        <v>20.062000000000001</v>
      </c>
      <c r="M4042">
        <v>20.68522806</v>
      </c>
      <c r="N4042">
        <v>19.113</v>
      </c>
      <c r="O4042">
        <v>16.55933795</v>
      </c>
      <c r="P4042">
        <v>16.911999999999999</v>
      </c>
      <c r="Q4042" s="86">
        <v>45821</v>
      </c>
      <c r="R4042">
        <v>5</v>
      </c>
      <c r="S4042">
        <v>1.78</v>
      </c>
      <c r="T4042">
        <v>1.5</v>
      </c>
      <c r="V4042" t="s">
        <v>9739</v>
      </c>
      <c r="W4042">
        <v>6</v>
      </c>
      <c r="X4042" s="86">
        <v>45808</v>
      </c>
      <c r="Y4042">
        <v>5</v>
      </c>
      <c r="Z4042" s="86">
        <v>45808</v>
      </c>
      <c r="AA4042">
        <v>4</v>
      </c>
      <c r="AB4042">
        <v>3</v>
      </c>
      <c r="AC4042" t="s">
        <v>156</v>
      </c>
    </row>
    <row r="4043" spans="1:29" x14ac:dyDescent="0.2">
      <c r="A4043" t="s">
        <v>9740</v>
      </c>
      <c r="B4043" t="s">
        <v>9741</v>
      </c>
      <c r="C4043" t="s">
        <v>9740</v>
      </c>
      <c r="D4043" t="s">
        <v>84</v>
      </c>
      <c r="E4043" t="s">
        <v>89</v>
      </c>
      <c r="G4043" t="s">
        <v>90</v>
      </c>
      <c r="H4043" t="s">
        <v>17033</v>
      </c>
      <c r="I4043" t="s">
        <v>118</v>
      </c>
      <c r="J4043" t="s">
        <v>9553</v>
      </c>
      <c r="K4043" t="s">
        <v>1048</v>
      </c>
      <c r="M4043">
        <v>16.439728519999999</v>
      </c>
      <c r="N4043">
        <v>13.645</v>
      </c>
      <c r="O4043">
        <v>15.539074169999999</v>
      </c>
      <c r="P4043">
        <v>13.545</v>
      </c>
      <c r="Q4043" s="86">
        <v>45154</v>
      </c>
      <c r="R4043">
        <v>5</v>
      </c>
      <c r="S4043">
        <v>1.8</v>
      </c>
      <c r="T4043">
        <v>1.5</v>
      </c>
      <c r="V4043" t="s">
        <v>9742</v>
      </c>
      <c r="W4043">
        <v>6</v>
      </c>
      <c r="X4043" s="86">
        <v>45145</v>
      </c>
      <c r="Y4043">
        <v>4</v>
      </c>
      <c r="Z4043" s="86">
        <v>45145</v>
      </c>
      <c r="AA4043">
        <v>3</v>
      </c>
      <c r="AB4043">
        <v>3</v>
      </c>
      <c r="AC4043" t="s">
        <v>156</v>
      </c>
    </row>
    <row r="4044" spans="1:29" x14ac:dyDescent="0.2">
      <c r="A4044" t="s">
        <v>9743</v>
      </c>
      <c r="B4044" t="s">
        <v>9744</v>
      </c>
      <c r="C4044" t="s">
        <v>9743</v>
      </c>
      <c r="D4044" t="s">
        <v>84</v>
      </c>
      <c r="E4044" t="s">
        <v>89</v>
      </c>
      <c r="G4044" t="s">
        <v>90</v>
      </c>
      <c r="H4044" t="s">
        <v>17032</v>
      </c>
      <c r="L4044">
        <v>19.09</v>
      </c>
      <c r="M4044">
        <v>18.833227449999999</v>
      </c>
      <c r="N4044">
        <v>18.510000000000002</v>
      </c>
      <c r="O4044">
        <v>17.93002297</v>
      </c>
      <c r="P4044">
        <v>18.584</v>
      </c>
      <c r="Q4044" s="86">
        <v>45821</v>
      </c>
      <c r="W4044">
        <v>6</v>
      </c>
      <c r="X4044" s="86">
        <v>45808</v>
      </c>
      <c r="Y4044">
        <v>5</v>
      </c>
      <c r="Z4044" s="86">
        <v>45808</v>
      </c>
      <c r="AB4044">
        <v>5</v>
      </c>
      <c r="AC4044" t="s">
        <v>86</v>
      </c>
    </row>
    <row r="4045" spans="1:29" x14ac:dyDescent="0.2">
      <c r="A4045" t="s">
        <v>9745</v>
      </c>
      <c r="B4045" t="s">
        <v>9746</v>
      </c>
      <c r="C4045" t="s">
        <v>9745</v>
      </c>
      <c r="D4045" t="s">
        <v>84</v>
      </c>
      <c r="E4045" t="s">
        <v>89</v>
      </c>
      <c r="F4045" t="s">
        <v>642</v>
      </c>
      <c r="G4045" t="s">
        <v>294</v>
      </c>
      <c r="I4045" t="s">
        <v>118</v>
      </c>
      <c r="J4045" t="s">
        <v>9553</v>
      </c>
      <c r="K4045" t="s">
        <v>9747</v>
      </c>
      <c r="L4045">
        <v>21.295999999999999</v>
      </c>
      <c r="M4045">
        <v>21.924543929999999</v>
      </c>
      <c r="N4045">
        <v>21.210999999999999</v>
      </c>
      <c r="O4045">
        <v>22.653184240000002</v>
      </c>
      <c r="P4045">
        <v>22.338000000000001</v>
      </c>
      <c r="Q4045" s="86">
        <v>45821</v>
      </c>
      <c r="R4045">
        <v>5</v>
      </c>
      <c r="S4045">
        <v>2.63</v>
      </c>
      <c r="T4045">
        <v>1.75</v>
      </c>
      <c r="V4045" t="s">
        <v>9748</v>
      </c>
      <c r="W4045">
        <v>7</v>
      </c>
      <c r="X4045" s="86">
        <v>45706</v>
      </c>
      <c r="Y4045">
        <v>5</v>
      </c>
      <c r="Z4045" s="86">
        <v>44895</v>
      </c>
      <c r="AA4045">
        <v>4</v>
      </c>
      <c r="AB4045">
        <v>3</v>
      </c>
      <c r="AC4045" t="s">
        <v>156</v>
      </c>
    </row>
    <row r="4046" spans="1:29" x14ac:dyDescent="0.2">
      <c r="A4046" t="s">
        <v>9749</v>
      </c>
      <c r="B4046" t="s">
        <v>9750</v>
      </c>
      <c r="C4046" t="s">
        <v>9749</v>
      </c>
      <c r="D4046" t="s">
        <v>84</v>
      </c>
      <c r="E4046" t="s">
        <v>89</v>
      </c>
      <c r="G4046" t="s">
        <v>90</v>
      </c>
      <c r="H4046" t="s">
        <v>17032</v>
      </c>
      <c r="I4046" t="s">
        <v>341</v>
      </c>
      <c r="J4046" t="s">
        <v>9553</v>
      </c>
      <c r="K4046" t="s">
        <v>1048</v>
      </c>
      <c r="L4046">
        <v>16.672999999999998</v>
      </c>
      <c r="M4046">
        <v>16.24568631</v>
      </c>
      <c r="N4046">
        <v>16.707999999999998</v>
      </c>
      <c r="O4046">
        <v>16.17108704</v>
      </c>
      <c r="P4046">
        <v>15.12</v>
      </c>
      <c r="Q4046" s="86">
        <v>45821</v>
      </c>
      <c r="R4046">
        <v>5</v>
      </c>
      <c r="S4046">
        <v>1.8</v>
      </c>
      <c r="T4046">
        <v>1.5</v>
      </c>
      <c r="W4046">
        <v>6</v>
      </c>
      <c r="X4046" s="86">
        <v>45808</v>
      </c>
      <c r="Y4046">
        <v>4</v>
      </c>
      <c r="Z4046" s="86">
        <v>45808</v>
      </c>
      <c r="AA4046">
        <v>3</v>
      </c>
      <c r="AB4046">
        <v>3</v>
      </c>
      <c r="AC4046" t="s">
        <v>156</v>
      </c>
    </row>
    <row r="4047" spans="1:29" x14ac:dyDescent="0.2">
      <c r="A4047" t="s">
        <v>9751</v>
      </c>
      <c r="B4047" t="s">
        <v>9752</v>
      </c>
      <c r="C4047" t="s">
        <v>9751</v>
      </c>
      <c r="D4047" t="s">
        <v>84</v>
      </c>
      <c r="E4047" t="s">
        <v>89</v>
      </c>
      <c r="G4047" t="s">
        <v>90</v>
      </c>
      <c r="I4047" t="s">
        <v>91</v>
      </c>
      <c r="J4047" t="s">
        <v>9553</v>
      </c>
      <c r="M4047">
        <v>14.64969127</v>
      </c>
      <c r="N4047">
        <v>19.309999999999999</v>
      </c>
      <c r="O4047">
        <v>13.22405305</v>
      </c>
      <c r="P4047">
        <v>20.744</v>
      </c>
      <c r="Q4047" s="86">
        <v>45154</v>
      </c>
      <c r="R4047">
        <v>6</v>
      </c>
      <c r="S4047">
        <v>1.9</v>
      </c>
      <c r="T4047">
        <v>1.05</v>
      </c>
      <c r="V4047" t="s">
        <v>9753</v>
      </c>
      <c r="W4047">
        <v>6</v>
      </c>
      <c r="X4047" s="86">
        <v>45089</v>
      </c>
      <c r="Y4047">
        <v>4</v>
      </c>
      <c r="Z4047" s="86">
        <v>45089</v>
      </c>
      <c r="AA4047">
        <v>3</v>
      </c>
      <c r="AB4047">
        <v>3</v>
      </c>
      <c r="AC4047" t="s">
        <v>156</v>
      </c>
    </row>
    <row r="4048" spans="1:29" x14ac:dyDescent="0.2">
      <c r="A4048" t="s">
        <v>9754</v>
      </c>
      <c r="B4048" t="s">
        <v>9755</v>
      </c>
      <c r="C4048" t="s">
        <v>9754</v>
      </c>
      <c r="D4048" t="s">
        <v>84</v>
      </c>
      <c r="E4048" t="s">
        <v>89</v>
      </c>
      <c r="F4048" t="s">
        <v>642</v>
      </c>
      <c r="G4048" t="s">
        <v>699</v>
      </c>
      <c r="I4048" t="s">
        <v>91</v>
      </c>
      <c r="J4048" t="s">
        <v>9553</v>
      </c>
      <c r="M4048">
        <v>8.0514703149999995</v>
      </c>
      <c r="N4048">
        <v>12.262</v>
      </c>
      <c r="O4048">
        <v>6.6028447449999996</v>
      </c>
      <c r="P4048">
        <v>14.079000000000001</v>
      </c>
      <c r="Q4048" s="86">
        <v>45154</v>
      </c>
      <c r="R4048">
        <v>6</v>
      </c>
      <c r="S4048">
        <v>1.82</v>
      </c>
      <c r="T4048">
        <v>1.05</v>
      </c>
      <c r="V4048" t="s">
        <v>9756</v>
      </c>
      <c r="W4048">
        <v>5</v>
      </c>
      <c r="X4048" s="86">
        <v>45089</v>
      </c>
      <c r="Y4048">
        <v>3</v>
      </c>
      <c r="Z4048" s="86">
        <v>45089</v>
      </c>
      <c r="AA4048">
        <v>2</v>
      </c>
      <c r="AB4048">
        <v>3</v>
      </c>
      <c r="AC4048" t="s">
        <v>156</v>
      </c>
    </row>
    <row r="4049" spans="1:29" x14ac:dyDescent="0.2">
      <c r="A4049" t="s">
        <v>16048</v>
      </c>
      <c r="B4049" t="s">
        <v>16049</v>
      </c>
      <c r="C4049" t="s">
        <v>16048</v>
      </c>
      <c r="D4049" t="s">
        <v>84</v>
      </c>
      <c r="E4049" t="s">
        <v>89</v>
      </c>
      <c r="G4049" t="s">
        <v>90</v>
      </c>
      <c r="H4049" t="s">
        <v>16039</v>
      </c>
      <c r="I4049" t="s">
        <v>91</v>
      </c>
      <c r="L4049">
        <v>17.273</v>
      </c>
      <c r="M4049">
        <v>12.12305261</v>
      </c>
      <c r="N4049">
        <v>17.506</v>
      </c>
      <c r="O4049">
        <v>11.18537115</v>
      </c>
      <c r="P4049">
        <v>12.028</v>
      </c>
      <c r="Q4049" s="86">
        <v>45821</v>
      </c>
      <c r="S4049">
        <v>0.93</v>
      </c>
      <c r="W4049">
        <v>5</v>
      </c>
      <c r="X4049" s="86">
        <v>45750</v>
      </c>
      <c r="Y4049">
        <v>4</v>
      </c>
      <c r="Z4049" s="86">
        <v>45750</v>
      </c>
      <c r="AB4049">
        <v>3</v>
      </c>
      <c r="AC4049" t="s">
        <v>156</v>
      </c>
    </row>
    <row r="4050" spans="1:29" x14ac:dyDescent="0.2">
      <c r="A4050" t="s">
        <v>9757</v>
      </c>
      <c r="B4050" t="s">
        <v>9758</v>
      </c>
      <c r="C4050" t="s">
        <v>9757</v>
      </c>
      <c r="D4050" t="s">
        <v>84</v>
      </c>
      <c r="E4050" t="s">
        <v>89</v>
      </c>
      <c r="G4050" t="s">
        <v>90</v>
      </c>
      <c r="H4050" t="s">
        <v>196</v>
      </c>
      <c r="I4050" t="s">
        <v>118</v>
      </c>
      <c r="L4050">
        <v>11.143000000000001</v>
      </c>
      <c r="M4050">
        <v>11.33266559</v>
      </c>
      <c r="N4050">
        <v>12.105</v>
      </c>
      <c r="O4050">
        <v>9.7168341649999999</v>
      </c>
      <c r="P4050">
        <v>7.875</v>
      </c>
      <c r="Q4050" s="86">
        <v>45821</v>
      </c>
      <c r="S4050">
        <v>1.83</v>
      </c>
      <c r="W4050">
        <v>5</v>
      </c>
      <c r="X4050" s="86">
        <v>45750</v>
      </c>
      <c r="Y4050">
        <v>3</v>
      </c>
      <c r="Z4050" s="86">
        <v>45750</v>
      </c>
      <c r="AB4050">
        <v>3</v>
      </c>
      <c r="AC4050" t="s">
        <v>156</v>
      </c>
    </row>
    <row r="4051" spans="1:29" x14ac:dyDescent="0.2">
      <c r="A4051" t="s">
        <v>9759</v>
      </c>
      <c r="B4051" t="s">
        <v>9760</v>
      </c>
      <c r="C4051" t="s">
        <v>9759</v>
      </c>
      <c r="D4051" t="s">
        <v>84</v>
      </c>
      <c r="E4051" t="s">
        <v>89</v>
      </c>
      <c r="F4051" t="s">
        <v>642</v>
      </c>
      <c r="G4051" t="s">
        <v>90</v>
      </c>
      <c r="I4051" t="s">
        <v>118</v>
      </c>
      <c r="J4051" t="s">
        <v>9553</v>
      </c>
      <c r="L4051">
        <v>6.1340000000000003</v>
      </c>
      <c r="M4051">
        <v>6.5605281870000001</v>
      </c>
      <c r="N4051">
        <v>7.1</v>
      </c>
      <c r="O4051">
        <v>5.2295569080000002</v>
      </c>
      <c r="P4051">
        <v>4.5309999999999997</v>
      </c>
      <c r="Q4051" s="86">
        <v>45821</v>
      </c>
      <c r="R4051">
        <v>6</v>
      </c>
      <c r="S4051">
        <v>0.98</v>
      </c>
      <c r="T4051">
        <v>0.5</v>
      </c>
      <c r="V4051" t="s">
        <v>9761</v>
      </c>
      <c r="W4051">
        <v>4</v>
      </c>
      <c r="X4051" s="86">
        <v>45750</v>
      </c>
      <c r="Y4051">
        <v>3</v>
      </c>
      <c r="Z4051" s="86">
        <v>45750</v>
      </c>
      <c r="AA4051">
        <v>2</v>
      </c>
      <c r="AB4051">
        <v>3</v>
      </c>
      <c r="AC4051" t="s">
        <v>156</v>
      </c>
    </row>
    <row r="4052" spans="1:29" x14ac:dyDescent="0.2">
      <c r="A4052" t="s">
        <v>9762</v>
      </c>
      <c r="B4052" t="s">
        <v>9763</v>
      </c>
      <c r="C4052" t="s">
        <v>9762</v>
      </c>
      <c r="D4052" t="s">
        <v>84</v>
      </c>
      <c r="E4052" t="s">
        <v>89</v>
      </c>
      <c r="F4052" t="s">
        <v>642</v>
      </c>
      <c r="G4052" t="s">
        <v>90</v>
      </c>
      <c r="I4052" t="s">
        <v>341</v>
      </c>
      <c r="J4052" t="s">
        <v>9553</v>
      </c>
      <c r="K4052" t="s">
        <v>778</v>
      </c>
      <c r="L4052">
        <v>18.058</v>
      </c>
      <c r="M4052">
        <v>18.255619119999999</v>
      </c>
      <c r="N4052">
        <v>17.963999999999999</v>
      </c>
      <c r="O4052">
        <v>14.75752789</v>
      </c>
      <c r="P4052">
        <v>15.178000000000001</v>
      </c>
      <c r="Q4052" s="86">
        <v>45821</v>
      </c>
      <c r="R4052">
        <v>5.26</v>
      </c>
      <c r="S4052">
        <v>1.82</v>
      </c>
      <c r="T4052">
        <v>1.5</v>
      </c>
      <c r="V4052" t="s">
        <v>9764</v>
      </c>
      <c r="W4052">
        <v>6</v>
      </c>
      <c r="X4052" s="86">
        <v>45747</v>
      </c>
      <c r="Y4052">
        <v>5</v>
      </c>
      <c r="Z4052" s="86">
        <v>45747</v>
      </c>
      <c r="AA4052">
        <v>3</v>
      </c>
      <c r="AB4052">
        <v>3</v>
      </c>
      <c r="AC4052" t="s">
        <v>156</v>
      </c>
    </row>
    <row r="4053" spans="1:29" x14ac:dyDescent="0.2">
      <c r="A4053" t="s">
        <v>9765</v>
      </c>
      <c r="B4053" t="s">
        <v>9766</v>
      </c>
      <c r="C4053" t="s">
        <v>9765</v>
      </c>
      <c r="D4053" t="s">
        <v>84</v>
      </c>
      <c r="E4053" t="s">
        <v>982</v>
      </c>
      <c r="G4053" t="s">
        <v>90</v>
      </c>
      <c r="L4053">
        <v>0.58599999999999997</v>
      </c>
      <c r="M4053">
        <v>0.58643999899999999</v>
      </c>
      <c r="N4053">
        <v>0.45900000000000002</v>
      </c>
      <c r="O4053">
        <v>0.18074711299999999</v>
      </c>
      <c r="P4053">
        <v>0.189</v>
      </c>
      <c r="Q4053" s="86">
        <v>45821</v>
      </c>
      <c r="S4053">
        <v>0.11</v>
      </c>
      <c r="W4053">
        <v>1</v>
      </c>
      <c r="X4053" s="86">
        <v>45799</v>
      </c>
      <c r="Y4053">
        <v>1</v>
      </c>
      <c r="Z4053" s="86">
        <v>45799</v>
      </c>
      <c r="AB4053">
        <v>1</v>
      </c>
      <c r="AC4053" t="s">
        <v>124</v>
      </c>
    </row>
    <row r="4054" spans="1:29" x14ac:dyDescent="0.2">
      <c r="A4054" t="s">
        <v>9767</v>
      </c>
      <c r="B4054" t="s">
        <v>9768</v>
      </c>
      <c r="C4054" t="s">
        <v>9767</v>
      </c>
      <c r="D4054" t="s">
        <v>84</v>
      </c>
      <c r="E4054" t="s">
        <v>89</v>
      </c>
      <c r="F4054" t="s">
        <v>642</v>
      </c>
      <c r="G4054" t="s">
        <v>699</v>
      </c>
      <c r="I4054" t="s">
        <v>91</v>
      </c>
      <c r="J4054" t="s">
        <v>9553</v>
      </c>
      <c r="K4054" t="s">
        <v>7543</v>
      </c>
      <c r="L4054">
        <v>20.748999999999999</v>
      </c>
      <c r="M4054">
        <v>19.221869829999999</v>
      </c>
      <c r="N4054">
        <v>20.204999999999998</v>
      </c>
      <c r="O4054">
        <v>17.187349059999999</v>
      </c>
      <c r="P4054">
        <v>17.922999999999998</v>
      </c>
      <c r="Q4054" s="86">
        <v>45821</v>
      </c>
      <c r="R4054">
        <v>5.75</v>
      </c>
      <c r="S4054">
        <v>1.81</v>
      </c>
      <c r="T4054">
        <v>1.5</v>
      </c>
      <c r="U4054">
        <v>1</v>
      </c>
      <c r="V4054" t="s">
        <v>9769</v>
      </c>
      <c r="W4054">
        <v>6</v>
      </c>
      <c r="X4054" s="86">
        <v>45775</v>
      </c>
      <c r="Y4054">
        <v>5</v>
      </c>
      <c r="Z4054" s="86">
        <v>45747</v>
      </c>
      <c r="AA4054">
        <v>4</v>
      </c>
      <c r="AB4054">
        <v>3</v>
      </c>
      <c r="AC4054" t="s">
        <v>156</v>
      </c>
    </row>
    <row r="4055" spans="1:29" x14ac:dyDescent="0.2">
      <c r="A4055" t="s">
        <v>9770</v>
      </c>
      <c r="B4055" t="s">
        <v>9771</v>
      </c>
      <c r="C4055" t="s">
        <v>9770</v>
      </c>
      <c r="D4055" t="s">
        <v>84</v>
      </c>
      <c r="E4055" t="s">
        <v>89</v>
      </c>
      <c r="G4055" t="s">
        <v>699</v>
      </c>
      <c r="I4055" t="s">
        <v>91</v>
      </c>
      <c r="J4055" t="s">
        <v>9553</v>
      </c>
      <c r="L4055">
        <v>30.356999999999999</v>
      </c>
      <c r="M4055">
        <v>30.289509519999999</v>
      </c>
      <c r="N4055">
        <v>34.814999999999998</v>
      </c>
      <c r="O4055">
        <v>22.040340260000001</v>
      </c>
      <c r="P4055">
        <v>24.567</v>
      </c>
      <c r="Q4055" s="86">
        <v>45821</v>
      </c>
      <c r="R4055">
        <v>5.75</v>
      </c>
      <c r="S4055">
        <v>2.44</v>
      </c>
      <c r="T4055">
        <v>2.1</v>
      </c>
      <c r="U4055">
        <v>1</v>
      </c>
      <c r="V4055" t="s">
        <v>9772</v>
      </c>
      <c r="W4055">
        <v>7</v>
      </c>
      <c r="X4055" s="86">
        <v>45775</v>
      </c>
      <c r="Y4055">
        <v>5</v>
      </c>
      <c r="Z4055" s="86">
        <v>45747</v>
      </c>
      <c r="AA4055">
        <v>3</v>
      </c>
      <c r="AB4055">
        <v>3</v>
      </c>
      <c r="AC4055" t="s">
        <v>156</v>
      </c>
    </row>
    <row r="4056" spans="1:29" x14ac:dyDescent="0.2">
      <c r="A4056" t="s">
        <v>9773</v>
      </c>
      <c r="B4056" t="s">
        <v>9774</v>
      </c>
      <c r="C4056" t="s">
        <v>9773</v>
      </c>
      <c r="D4056" t="s">
        <v>84</v>
      </c>
      <c r="E4056" t="s">
        <v>89</v>
      </c>
      <c r="F4056" t="s">
        <v>642</v>
      </c>
      <c r="G4056" t="s">
        <v>699</v>
      </c>
      <c r="I4056" t="s">
        <v>91</v>
      </c>
      <c r="J4056" t="s">
        <v>9553</v>
      </c>
      <c r="L4056">
        <v>9.7059999999999995</v>
      </c>
      <c r="M4056">
        <v>6.8782597150000004</v>
      </c>
      <c r="N4056">
        <v>12.218999999999999</v>
      </c>
      <c r="O4056">
        <v>7.4606413729999996</v>
      </c>
      <c r="P4056">
        <v>12.536</v>
      </c>
      <c r="Q4056" s="86">
        <v>45821</v>
      </c>
      <c r="R4056">
        <v>5</v>
      </c>
      <c r="S4056">
        <v>1.39</v>
      </c>
      <c r="T4056">
        <v>1.05</v>
      </c>
      <c r="U4056">
        <v>1</v>
      </c>
      <c r="V4056" t="s">
        <v>9775</v>
      </c>
      <c r="W4056">
        <v>4</v>
      </c>
      <c r="X4056" s="86">
        <v>45775</v>
      </c>
      <c r="Y4056">
        <v>3</v>
      </c>
      <c r="Z4056" s="86">
        <v>45747</v>
      </c>
      <c r="AA4056">
        <v>2</v>
      </c>
      <c r="AB4056">
        <v>3</v>
      </c>
      <c r="AC4056" t="s">
        <v>156</v>
      </c>
    </row>
    <row r="4057" spans="1:29" x14ac:dyDescent="0.2">
      <c r="A4057" t="s">
        <v>9776</v>
      </c>
      <c r="B4057" t="s">
        <v>9777</v>
      </c>
      <c r="C4057" t="s">
        <v>9776</v>
      </c>
      <c r="D4057" t="s">
        <v>84</v>
      </c>
      <c r="E4057" t="s">
        <v>89</v>
      </c>
      <c r="G4057" t="s">
        <v>90</v>
      </c>
      <c r="I4057" t="s">
        <v>118</v>
      </c>
      <c r="L4057">
        <v>14.926</v>
      </c>
      <c r="M4057">
        <v>13.81346675</v>
      </c>
      <c r="N4057">
        <v>14.276</v>
      </c>
      <c r="O4057">
        <v>13.14225515</v>
      </c>
      <c r="P4057">
        <v>15.590999999999999</v>
      </c>
      <c r="Q4057" s="86">
        <v>45821</v>
      </c>
      <c r="S4057">
        <v>1.83</v>
      </c>
      <c r="U4057">
        <v>1</v>
      </c>
      <c r="W4057">
        <v>6</v>
      </c>
      <c r="X4057" s="86">
        <v>45775</v>
      </c>
      <c r="Y4057">
        <v>5</v>
      </c>
      <c r="Z4057" s="86">
        <v>45747</v>
      </c>
      <c r="AB4057">
        <v>3</v>
      </c>
      <c r="AC4057" t="s">
        <v>156</v>
      </c>
    </row>
    <row r="4058" spans="1:29" x14ac:dyDescent="0.2">
      <c r="A4058" t="s">
        <v>9778</v>
      </c>
      <c r="B4058" t="s">
        <v>9779</v>
      </c>
      <c r="C4058" t="s">
        <v>9778</v>
      </c>
      <c r="D4058" t="s">
        <v>84</v>
      </c>
      <c r="E4058" t="s">
        <v>89</v>
      </c>
      <c r="G4058" t="s">
        <v>699</v>
      </c>
      <c r="I4058" t="s">
        <v>341</v>
      </c>
      <c r="J4058" t="s">
        <v>9553</v>
      </c>
      <c r="K4058" t="s">
        <v>2967</v>
      </c>
      <c r="L4058">
        <v>14.976000000000001</v>
      </c>
      <c r="M4058">
        <v>13.517508660000001</v>
      </c>
      <c r="N4058">
        <v>14.169</v>
      </c>
      <c r="O4058">
        <v>11.81465874</v>
      </c>
      <c r="P4058">
        <v>15.625999999999999</v>
      </c>
      <c r="Q4058" s="86">
        <v>45821</v>
      </c>
      <c r="R4058">
        <v>5.75</v>
      </c>
      <c r="S4058">
        <v>1.85</v>
      </c>
      <c r="T4058">
        <v>1.5</v>
      </c>
      <c r="U4058">
        <v>1</v>
      </c>
      <c r="V4058" t="s">
        <v>9780</v>
      </c>
      <c r="W4058">
        <v>6</v>
      </c>
      <c r="X4058" s="86">
        <v>45775</v>
      </c>
      <c r="Y4058">
        <v>5</v>
      </c>
      <c r="Z4058" s="86">
        <v>45747</v>
      </c>
      <c r="AA4058">
        <v>3</v>
      </c>
      <c r="AB4058">
        <v>3</v>
      </c>
      <c r="AC4058" t="s">
        <v>156</v>
      </c>
    </row>
    <row r="4059" spans="1:29" x14ac:dyDescent="0.2">
      <c r="A4059" t="s">
        <v>9781</v>
      </c>
      <c r="B4059" t="s">
        <v>9782</v>
      </c>
      <c r="C4059" t="s">
        <v>9781</v>
      </c>
      <c r="D4059" t="s">
        <v>84</v>
      </c>
      <c r="E4059" t="s">
        <v>89</v>
      </c>
      <c r="G4059" t="s">
        <v>699</v>
      </c>
      <c r="I4059" t="s">
        <v>91</v>
      </c>
      <c r="J4059" t="s">
        <v>9553</v>
      </c>
      <c r="K4059" t="s">
        <v>2967</v>
      </c>
      <c r="L4059">
        <v>14.978999999999999</v>
      </c>
      <c r="M4059">
        <v>12.277772349999999</v>
      </c>
      <c r="N4059">
        <v>14.285</v>
      </c>
      <c r="O4059">
        <v>11.52398955</v>
      </c>
      <c r="P4059">
        <v>15.847</v>
      </c>
      <c r="Q4059" s="86">
        <v>45821</v>
      </c>
      <c r="R4059">
        <v>5.75</v>
      </c>
      <c r="S4059">
        <v>1.85</v>
      </c>
      <c r="T4059">
        <v>1.5</v>
      </c>
      <c r="U4059">
        <v>1</v>
      </c>
      <c r="V4059" t="s">
        <v>9783</v>
      </c>
      <c r="W4059">
        <v>6</v>
      </c>
      <c r="X4059" s="86">
        <v>45775</v>
      </c>
      <c r="Y4059">
        <v>4</v>
      </c>
      <c r="Z4059" s="86">
        <v>45747</v>
      </c>
      <c r="AA4059">
        <v>3</v>
      </c>
      <c r="AB4059">
        <v>3</v>
      </c>
      <c r="AC4059" t="s">
        <v>156</v>
      </c>
    </row>
    <row r="4060" spans="1:29" x14ac:dyDescent="0.2">
      <c r="A4060" t="s">
        <v>9784</v>
      </c>
      <c r="B4060" t="s">
        <v>9785</v>
      </c>
      <c r="C4060" t="s">
        <v>9784</v>
      </c>
      <c r="D4060" t="s">
        <v>84</v>
      </c>
      <c r="E4060" t="s">
        <v>89</v>
      </c>
      <c r="G4060" t="s">
        <v>90</v>
      </c>
      <c r="I4060" t="s">
        <v>91</v>
      </c>
      <c r="J4060" t="s">
        <v>9553</v>
      </c>
      <c r="K4060" t="s">
        <v>1004</v>
      </c>
      <c r="L4060">
        <v>27.908000000000001</v>
      </c>
      <c r="M4060">
        <v>26.927278189999999</v>
      </c>
      <c r="N4060">
        <v>31.128</v>
      </c>
      <c r="O4060">
        <v>24.192673859999999</v>
      </c>
      <c r="P4060">
        <v>30.513000000000002</v>
      </c>
      <c r="Q4060" s="86">
        <v>45821</v>
      </c>
      <c r="R4060">
        <v>5</v>
      </c>
      <c r="S4060">
        <v>1.92</v>
      </c>
      <c r="T4060">
        <v>1.75</v>
      </c>
      <c r="V4060" t="s">
        <v>9786</v>
      </c>
      <c r="W4060">
        <v>6</v>
      </c>
      <c r="X4060" s="86">
        <v>45729</v>
      </c>
      <c r="Y4060">
        <v>5</v>
      </c>
      <c r="Z4060" s="86">
        <v>45729</v>
      </c>
      <c r="AA4060">
        <v>4</v>
      </c>
      <c r="AB4060">
        <v>3</v>
      </c>
      <c r="AC4060" t="s">
        <v>156</v>
      </c>
    </row>
    <row r="4061" spans="1:29" x14ac:dyDescent="0.2">
      <c r="A4061" t="s">
        <v>17241</v>
      </c>
      <c r="B4061" t="s">
        <v>17242</v>
      </c>
      <c r="C4061" t="s">
        <v>17241</v>
      </c>
      <c r="D4061" t="s">
        <v>84</v>
      </c>
      <c r="E4061" t="s">
        <v>89</v>
      </c>
      <c r="G4061" t="s">
        <v>90</v>
      </c>
      <c r="I4061" t="s">
        <v>118</v>
      </c>
      <c r="L4061">
        <v>12.14</v>
      </c>
      <c r="M4061">
        <v>15.985886799999999</v>
      </c>
      <c r="N4061">
        <v>12.731</v>
      </c>
      <c r="O4061">
        <v>13.171592800000001</v>
      </c>
      <c r="P4061">
        <v>9.9290000000000003</v>
      </c>
      <c r="Q4061" s="86">
        <v>45821</v>
      </c>
      <c r="S4061">
        <v>0.93</v>
      </c>
      <c r="W4061">
        <v>6</v>
      </c>
      <c r="X4061" s="86">
        <v>44926</v>
      </c>
      <c r="Y4061">
        <v>4</v>
      </c>
      <c r="Z4061" s="86">
        <v>45747</v>
      </c>
      <c r="AB4061">
        <v>3</v>
      </c>
      <c r="AC4061" t="s">
        <v>156</v>
      </c>
    </row>
    <row r="4062" spans="1:29" x14ac:dyDescent="0.2">
      <c r="A4062" t="s">
        <v>9787</v>
      </c>
      <c r="B4062" t="s">
        <v>9788</v>
      </c>
      <c r="C4062" t="s">
        <v>9787</v>
      </c>
      <c r="D4062" t="s">
        <v>84</v>
      </c>
      <c r="E4062" t="s">
        <v>89</v>
      </c>
      <c r="G4062" t="s">
        <v>90</v>
      </c>
      <c r="I4062" t="s">
        <v>118</v>
      </c>
      <c r="J4062" t="s">
        <v>9553</v>
      </c>
      <c r="L4062">
        <v>13.895</v>
      </c>
      <c r="M4062">
        <v>13.23667691</v>
      </c>
      <c r="N4062">
        <v>11.432</v>
      </c>
      <c r="O4062">
        <v>9.751648458</v>
      </c>
      <c r="P4062">
        <v>8.9710000000000001</v>
      </c>
      <c r="Q4062" s="86">
        <v>45821</v>
      </c>
      <c r="R4062">
        <v>5</v>
      </c>
      <c r="S4062">
        <v>1.93</v>
      </c>
      <c r="T4062">
        <v>1.5</v>
      </c>
      <c r="V4062" t="s">
        <v>9789</v>
      </c>
      <c r="W4062">
        <v>4</v>
      </c>
      <c r="X4062" s="86">
        <v>45716</v>
      </c>
      <c r="Y4062">
        <v>4</v>
      </c>
      <c r="Z4062" s="86">
        <v>45777</v>
      </c>
      <c r="AA4062">
        <v>3</v>
      </c>
      <c r="AB4062">
        <v>3</v>
      </c>
      <c r="AC4062" t="s">
        <v>156</v>
      </c>
    </row>
    <row r="4063" spans="1:29" x14ac:dyDescent="0.2">
      <c r="A4063" t="s">
        <v>9790</v>
      </c>
      <c r="B4063" t="s">
        <v>9791</v>
      </c>
      <c r="C4063" t="s">
        <v>9790</v>
      </c>
      <c r="D4063" t="s">
        <v>84</v>
      </c>
      <c r="E4063" t="s">
        <v>89</v>
      </c>
      <c r="F4063" t="s">
        <v>117</v>
      </c>
      <c r="G4063" t="s">
        <v>90</v>
      </c>
      <c r="I4063" t="s">
        <v>118</v>
      </c>
      <c r="J4063" t="s">
        <v>9553</v>
      </c>
      <c r="K4063" t="s">
        <v>1118</v>
      </c>
      <c r="L4063">
        <v>17.655999999999999</v>
      </c>
      <c r="M4063">
        <v>18.499460419999998</v>
      </c>
      <c r="N4063">
        <v>19.259</v>
      </c>
      <c r="O4063">
        <v>16.73552003</v>
      </c>
      <c r="P4063">
        <v>13.455</v>
      </c>
      <c r="Q4063" s="86">
        <v>45821</v>
      </c>
      <c r="R4063">
        <v>1</v>
      </c>
      <c r="S4063">
        <v>1.04</v>
      </c>
      <c r="T4063">
        <v>0.75</v>
      </c>
      <c r="V4063" t="s">
        <v>9792</v>
      </c>
      <c r="W4063">
        <v>6</v>
      </c>
      <c r="X4063" s="86">
        <v>45777</v>
      </c>
      <c r="Y4063">
        <v>5</v>
      </c>
      <c r="Z4063" s="86">
        <v>45777</v>
      </c>
      <c r="AA4063">
        <v>3</v>
      </c>
      <c r="AB4063">
        <v>3</v>
      </c>
      <c r="AC4063" t="s">
        <v>156</v>
      </c>
    </row>
    <row r="4064" spans="1:29" x14ac:dyDescent="0.2">
      <c r="A4064" t="s">
        <v>9793</v>
      </c>
      <c r="B4064" t="s">
        <v>9794</v>
      </c>
      <c r="C4064" t="s">
        <v>9793</v>
      </c>
      <c r="D4064" t="s">
        <v>84</v>
      </c>
      <c r="E4064" t="s">
        <v>89</v>
      </c>
      <c r="F4064" t="s">
        <v>642</v>
      </c>
      <c r="G4064" t="s">
        <v>90</v>
      </c>
      <c r="I4064" t="s">
        <v>91</v>
      </c>
      <c r="J4064" t="s">
        <v>9553</v>
      </c>
      <c r="K4064" t="s">
        <v>778</v>
      </c>
      <c r="L4064">
        <v>11.202999999999999</v>
      </c>
      <c r="M4064">
        <v>10.638301</v>
      </c>
      <c r="N4064">
        <v>11.191000000000001</v>
      </c>
      <c r="O4064">
        <v>9.5375112299999998</v>
      </c>
      <c r="P4064">
        <v>8.3070000000000004</v>
      </c>
      <c r="Q4064" s="86">
        <v>45821</v>
      </c>
      <c r="R4064">
        <v>5</v>
      </c>
      <c r="S4064">
        <v>1.78</v>
      </c>
      <c r="T4064">
        <v>1.5</v>
      </c>
      <c r="V4064" t="s">
        <v>9795</v>
      </c>
      <c r="W4064">
        <v>5</v>
      </c>
      <c r="X4064" s="86">
        <v>45747</v>
      </c>
      <c r="Y4064">
        <v>4</v>
      </c>
      <c r="Z4064" s="86">
        <v>45747</v>
      </c>
      <c r="AA4064">
        <v>3</v>
      </c>
      <c r="AB4064">
        <v>3</v>
      </c>
      <c r="AC4064" t="s">
        <v>156</v>
      </c>
    </row>
    <row r="4065" spans="1:29" x14ac:dyDescent="0.2">
      <c r="A4065" t="s">
        <v>16050</v>
      </c>
      <c r="B4065" t="s">
        <v>16051</v>
      </c>
      <c r="C4065" t="s">
        <v>16050</v>
      </c>
      <c r="D4065" t="s">
        <v>84</v>
      </c>
      <c r="E4065" t="s">
        <v>89</v>
      </c>
      <c r="G4065" t="s">
        <v>90</v>
      </c>
      <c r="H4065" t="s">
        <v>16039</v>
      </c>
      <c r="I4065" t="s">
        <v>118</v>
      </c>
      <c r="L4065">
        <v>17.759</v>
      </c>
      <c r="M4065">
        <v>17.695887859999999</v>
      </c>
      <c r="N4065">
        <v>18.864000000000001</v>
      </c>
      <c r="O4065">
        <v>17.51856351</v>
      </c>
      <c r="P4065">
        <v>15.087999999999999</v>
      </c>
      <c r="Q4065" s="86">
        <v>45821</v>
      </c>
      <c r="S4065">
        <v>1.84</v>
      </c>
      <c r="W4065">
        <v>6</v>
      </c>
      <c r="X4065" s="86">
        <v>45777</v>
      </c>
      <c r="Y4065">
        <v>5</v>
      </c>
      <c r="Z4065" s="86">
        <v>45777</v>
      </c>
      <c r="AB4065">
        <v>3</v>
      </c>
      <c r="AC4065" t="s">
        <v>156</v>
      </c>
    </row>
    <row r="4066" spans="1:29" x14ac:dyDescent="0.2">
      <c r="A4066" t="s">
        <v>9796</v>
      </c>
      <c r="B4066" t="s">
        <v>9797</v>
      </c>
      <c r="C4066" t="s">
        <v>9796</v>
      </c>
      <c r="D4066" t="s">
        <v>84</v>
      </c>
      <c r="E4066" t="s">
        <v>89</v>
      </c>
      <c r="G4066" t="s">
        <v>90</v>
      </c>
      <c r="I4066" t="s">
        <v>91</v>
      </c>
      <c r="L4066">
        <v>10.621</v>
      </c>
      <c r="M4066">
        <v>2.8093204100000002</v>
      </c>
      <c r="N4066">
        <v>10.199999999999999</v>
      </c>
      <c r="O4066">
        <v>2.167458307</v>
      </c>
      <c r="P4066">
        <v>8.8089999999999993</v>
      </c>
      <c r="Q4066" s="86">
        <v>45821</v>
      </c>
      <c r="S4066">
        <v>1.39</v>
      </c>
      <c r="W4066">
        <v>5</v>
      </c>
      <c r="X4066" s="86">
        <v>45777</v>
      </c>
      <c r="Y4066">
        <v>2</v>
      </c>
      <c r="Z4066" s="86">
        <v>45777</v>
      </c>
      <c r="AB4066">
        <v>2</v>
      </c>
      <c r="AC4066" t="s">
        <v>153</v>
      </c>
    </row>
    <row r="4067" spans="1:29" x14ac:dyDescent="0.2">
      <c r="A4067" t="s">
        <v>9798</v>
      </c>
      <c r="B4067" t="s">
        <v>9799</v>
      </c>
      <c r="C4067" t="s">
        <v>9798</v>
      </c>
      <c r="D4067" t="s">
        <v>84</v>
      </c>
      <c r="E4067" t="s">
        <v>89</v>
      </c>
      <c r="F4067" t="s">
        <v>642</v>
      </c>
      <c r="G4067" t="s">
        <v>90</v>
      </c>
      <c r="I4067" t="s">
        <v>91</v>
      </c>
      <c r="J4067" t="s">
        <v>9553</v>
      </c>
      <c r="K4067" t="s">
        <v>1118</v>
      </c>
      <c r="L4067">
        <v>18.128</v>
      </c>
      <c r="M4067">
        <v>13.862085649999999</v>
      </c>
      <c r="N4067">
        <v>18.965</v>
      </c>
      <c r="O4067">
        <v>11.05603095</v>
      </c>
      <c r="P4067">
        <v>12.933</v>
      </c>
      <c r="Q4067" s="86">
        <v>45821</v>
      </c>
      <c r="R4067">
        <v>5</v>
      </c>
      <c r="S4067">
        <v>1.85</v>
      </c>
      <c r="T4067">
        <v>1.5</v>
      </c>
      <c r="V4067" t="s">
        <v>9800</v>
      </c>
      <c r="W4067">
        <v>6</v>
      </c>
      <c r="X4067" s="86">
        <v>45777</v>
      </c>
      <c r="Y4067">
        <v>4</v>
      </c>
      <c r="Z4067" s="86">
        <v>45777</v>
      </c>
      <c r="AA4067">
        <v>3</v>
      </c>
      <c r="AB4067">
        <v>3</v>
      </c>
      <c r="AC4067" t="s">
        <v>156</v>
      </c>
    </row>
    <row r="4068" spans="1:29" x14ac:dyDescent="0.2">
      <c r="A4068" t="s">
        <v>9801</v>
      </c>
      <c r="B4068" t="s">
        <v>9802</v>
      </c>
      <c r="C4068" t="s">
        <v>9801</v>
      </c>
      <c r="D4068" t="s">
        <v>84</v>
      </c>
      <c r="E4068" t="s">
        <v>89</v>
      </c>
      <c r="F4068" t="s">
        <v>642</v>
      </c>
      <c r="G4068" t="s">
        <v>294</v>
      </c>
      <c r="I4068" t="s">
        <v>118</v>
      </c>
      <c r="J4068" t="s">
        <v>9553</v>
      </c>
      <c r="K4068" t="s">
        <v>9747</v>
      </c>
      <c r="L4068">
        <v>22.574000000000002</v>
      </c>
      <c r="M4068">
        <v>22.9528693</v>
      </c>
      <c r="N4068">
        <v>21.864000000000001</v>
      </c>
      <c r="O4068">
        <v>22.68953526</v>
      </c>
      <c r="P4068">
        <v>21.61</v>
      </c>
      <c r="Q4068" s="86">
        <v>45821</v>
      </c>
      <c r="R4068">
        <v>5</v>
      </c>
      <c r="S4068">
        <v>2.29</v>
      </c>
      <c r="T4068">
        <v>1.75</v>
      </c>
      <c r="V4068" t="s">
        <v>9803</v>
      </c>
      <c r="W4068">
        <v>7</v>
      </c>
      <c r="X4068" s="86">
        <v>45706</v>
      </c>
      <c r="Y4068">
        <v>5</v>
      </c>
      <c r="Z4068" s="86">
        <v>44895</v>
      </c>
      <c r="AA4068">
        <v>3</v>
      </c>
      <c r="AB4068">
        <v>3</v>
      </c>
      <c r="AC4068" t="s">
        <v>156</v>
      </c>
    </row>
    <row r="4069" spans="1:29" x14ac:dyDescent="0.2">
      <c r="A4069" t="s">
        <v>9804</v>
      </c>
      <c r="B4069" t="s">
        <v>9805</v>
      </c>
      <c r="C4069" t="s">
        <v>9804</v>
      </c>
      <c r="D4069" t="s">
        <v>84</v>
      </c>
      <c r="E4069" t="s">
        <v>89</v>
      </c>
      <c r="F4069" t="s">
        <v>642</v>
      </c>
      <c r="G4069" t="s">
        <v>294</v>
      </c>
      <c r="I4069" t="s">
        <v>118</v>
      </c>
      <c r="J4069" t="s">
        <v>9553</v>
      </c>
      <c r="K4069" t="s">
        <v>9747</v>
      </c>
      <c r="L4069">
        <v>22.567</v>
      </c>
      <c r="M4069">
        <v>22.946862500000002</v>
      </c>
      <c r="N4069">
        <v>21.856000000000002</v>
      </c>
      <c r="O4069">
        <v>22.6807847</v>
      </c>
      <c r="P4069">
        <v>21.587</v>
      </c>
      <c r="Q4069" s="86">
        <v>45821</v>
      </c>
      <c r="R4069">
        <v>5</v>
      </c>
      <c r="S4069">
        <v>2.5</v>
      </c>
      <c r="T4069">
        <v>2.27</v>
      </c>
      <c r="V4069" t="s">
        <v>9806</v>
      </c>
      <c r="W4069">
        <v>7</v>
      </c>
      <c r="X4069" s="86">
        <v>45706</v>
      </c>
      <c r="Y4069">
        <v>5</v>
      </c>
      <c r="Z4069" s="86">
        <v>44895</v>
      </c>
      <c r="AB4069">
        <v>3</v>
      </c>
      <c r="AC4069" t="s">
        <v>156</v>
      </c>
    </row>
    <row r="4070" spans="1:29" x14ac:dyDescent="0.2">
      <c r="A4070" t="s">
        <v>9807</v>
      </c>
      <c r="B4070" t="s">
        <v>9808</v>
      </c>
      <c r="C4070" t="s">
        <v>9807</v>
      </c>
      <c r="D4070" t="s">
        <v>84</v>
      </c>
      <c r="E4070" t="s">
        <v>89</v>
      </c>
      <c r="G4070" t="s">
        <v>294</v>
      </c>
      <c r="I4070" t="s">
        <v>118</v>
      </c>
      <c r="J4070" t="s">
        <v>9553</v>
      </c>
      <c r="L4070">
        <v>25.068999999999999</v>
      </c>
      <c r="M4070">
        <v>24.45577218</v>
      </c>
      <c r="N4070">
        <v>23.329000000000001</v>
      </c>
      <c r="O4070">
        <v>23.993933689999999</v>
      </c>
      <c r="P4070">
        <v>24.032</v>
      </c>
      <c r="Q4070" s="86">
        <v>45821</v>
      </c>
      <c r="R4070">
        <v>5</v>
      </c>
      <c r="S4070">
        <v>2.5299999999999998</v>
      </c>
      <c r="T4070">
        <v>1.75</v>
      </c>
      <c r="V4070" t="s">
        <v>9809</v>
      </c>
      <c r="W4070">
        <v>7</v>
      </c>
      <c r="X4070" s="86">
        <v>45706</v>
      </c>
      <c r="Y4070">
        <v>6</v>
      </c>
      <c r="Z4070" s="86">
        <v>44895</v>
      </c>
      <c r="AA4070">
        <v>4</v>
      </c>
      <c r="AB4070">
        <v>4</v>
      </c>
      <c r="AC4070" t="s">
        <v>127</v>
      </c>
    </row>
    <row r="4071" spans="1:29" x14ac:dyDescent="0.2">
      <c r="A4071" t="s">
        <v>9810</v>
      </c>
      <c r="B4071" t="s">
        <v>9811</v>
      </c>
      <c r="C4071" t="s">
        <v>9810</v>
      </c>
      <c r="D4071" t="s">
        <v>84</v>
      </c>
      <c r="E4071" t="s">
        <v>89</v>
      </c>
      <c r="F4071" t="s">
        <v>642</v>
      </c>
      <c r="G4071" t="s">
        <v>294</v>
      </c>
      <c r="H4071" t="s">
        <v>9812</v>
      </c>
      <c r="I4071" t="s">
        <v>118</v>
      </c>
      <c r="J4071" t="s">
        <v>9553</v>
      </c>
      <c r="K4071" t="s">
        <v>9747</v>
      </c>
      <c r="L4071">
        <v>18.044</v>
      </c>
      <c r="M4071">
        <v>16.486908360000001</v>
      </c>
      <c r="N4071">
        <v>17.491</v>
      </c>
      <c r="O4071">
        <v>14.407859739999999</v>
      </c>
      <c r="P4071">
        <v>10.329000000000001</v>
      </c>
      <c r="Q4071" s="86">
        <v>45664</v>
      </c>
      <c r="R4071">
        <v>5</v>
      </c>
      <c r="S4071">
        <v>2.5499999999999998</v>
      </c>
      <c r="T4071">
        <v>1.75</v>
      </c>
      <c r="V4071" t="s">
        <v>9813</v>
      </c>
      <c r="W4071">
        <v>6</v>
      </c>
      <c r="X4071" s="86">
        <v>45327</v>
      </c>
      <c r="Y4071">
        <v>5</v>
      </c>
      <c r="Z4071" s="86">
        <v>44895</v>
      </c>
      <c r="AA4071">
        <v>3</v>
      </c>
      <c r="AB4071">
        <v>3</v>
      </c>
      <c r="AC4071" t="s">
        <v>156</v>
      </c>
    </row>
    <row r="4072" spans="1:29" x14ac:dyDescent="0.2">
      <c r="A4072" t="s">
        <v>9814</v>
      </c>
      <c r="B4072" t="s">
        <v>9815</v>
      </c>
      <c r="C4072" t="s">
        <v>9814</v>
      </c>
      <c r="D4072" t="s">
        <v>84</v>
      </c>
      <c r="E4072" t="s">
        <v>89</v>
      </c>
      <c r="I4072" t="s">
        <v>341</v>
      </c>
      <c r="J4072" t="s">
        <v>9553</v>
      </c>
      <c r="L4072">
        <v>17.905000000000001</v>
      </c>
      <c r="M4072">
        <v>13.96149056</v>
      </c>
      <c r="N4072">
        <v>17.405000000000001</v>
      </c>
      <c r="O4072">
        <v>11.822362529999999</v>
      </c>
      <c r="P4072">
        <v>12.311</v>
      </c>
      <c r="Q4072" s="86">
        <v>45821</v>
      </c>
      <c r="S4072">
        <v>1.02</v>
      </c>
      <c r="T4072">
        <v>0.85</v>
      </c>
      <c r="W4072">
        <v>6</v>
      </c>
      <c r="X4072" s="86">
        <v>45808</v>
      </c>
      <c r="Y4072">
        <v>4</v>
      </c>
      <c r="Z4072" s="86">
        <v>45808</v>
      </c>
      <c r="AA4072">
        <v>5</v>
      </c>
      <c r="AB4072">
        <v>3</v>
      </c>
      <c r="AC4072" t="s">
        <v>156</v>
      </c>
    </row>
    <row r="4073" spans="1:29" x14ac:dyDescent="0.2">
      <c r="A4073" t="s">
        <v>9816</v>
      </c>
      <c r="B4073" t="s">
        <v>9817</v>
      </c>
      <c r="C4073" t="s">
        <v>9816</v>
      </c>
      <c r="D4073" t="s">
        <v>84</v>
      </c>
      <c r="E4073" t="s">
        <v>89</v>
      </c>
      <c r="G4073" t="s">
        <v>90</v>
      </c>
      <c r="I4073" t="s">
        <v>91</v>
      </c>
      <c r="L4073">
        <v>15.613</v>
      </c>
      <c r="M4073">
        <v>12.69093576</v>
      </c>
      <c r="N4073">
        <v>15.205</v>
      </c>
      <c r="O4073">
        <v>14.36684863</v>
      </c>
      <c r="P4073">
        <v>14.323</v>
      </c>
      <c r="Q4073" s="86">
        <v>45821</v>
      </c>
      <c r="W4073">
        <v>6</v>
      </c>
      <c r="X4073" s="86">
        <v>45772</v>
      </c>
      <c r="Y4073">
        <v>4</v>
      </c>
      <c r="Z4073" s="86">
        <v>45772</v>
      </c>
      <c r="AB4073">
        <v>3</v>
      </c>
      <c r="AC4073" t="s">
        <v>156</v>
      </c>
    </row>
    <row r="4074" spans="1:29" x14ac:dyDescent="0.2">
      <c r="A4074" t="s">
        <v>9818</v>
      </c>
      <c r="B4074" t="s">
        <v>9819</v>
      </c>
      <c r="C4074" t="s">
        <v>9818</v>
      </c>
      <c r="D4074" t="s">
        <v>84</v>
      </c>
      <c r="E4074" t="s">
        <v>89</v>
      </c>
      <c r="G4074" t="s">
        <v>90</v>
      </c>
      <c r="I4074" t="s">
        <v>91</v>
      </c>
      <c r="J4074" t="s">
        <v>9553</v>
      </c>
      <c r="L4074">
        <v>18.038</v>
      </c>
      <c r="M4074">
        <v>15.00915625</v>
      </c>
      <c r="N4074">
        <v>19.53</v>
      </c>
      <c r="O4074">
        <v>10.94757628</v>
      </c>
      <c r="P4074">
        <v>11.813000000000001</v>
      </c>
      <c r="Q4074" s="86">
        <v>45821</v>
      </c>
      <c r="R4074">
        <v>5.25</v>
      </c>
      <c r="S4074">
        <v>1.92</v>
      </c>
      <c r="T4074">
        <v>1.5</v>
      </c>
      <c r="V4074" t="s">
        <v>9820</v>
      </c>
      <c r="W4074">
        <v>6</v>
      </c>
      <c r="X4074" s="86">
        <v>45772</v>
      </c>
      <c r="Y4074">
        <v>4</v>
      </c>
      <c r="Z4074" s="86">
        <v>45772</v>
      </c>
      <c r="AA4074">
        <v>3</v>
      </c>
      <c r="AB4074">
        <v>3</v>
      </c>
      <c r="AC4074" t="s">
        <v>156</v>
      </c>
    </row>
    <row r="4075" spans="1:29" x14ac:dyDescent="0.2">
      <c r="A4075" t="s">
        <v>9821</v>
      </c>
      <c r="B4075" t="s">
        <v>9822</v>
      </c>
      <c r="C4075" t="s">
        <v>9821</v>
      </c>
      <c r="D4075" t="s">
        <v>84</v>
      </c>
      <c r="E4075" t="s">
        <v>89</v>
      </c>
      <c r="G4075" t="s">
        <v>90</v>
      </c>
      <c r="I4075" t="s">
        <v>91</v>
      </c>
      <c r="J4075" t="s">
        <v>9553</v>
      </c>
      <c r="L4075">
        <v>17.699000000000002</v>
      </c>
      <c r="M4075">
        <v>13.02431118</v>
      </c>
      <c r="N4075">
        <v>16.905999999999999</v>
      </c>
      <c r="O4075">
        <v>10.040719810000001</v>
      </c>
      <c r="P4075">
        <v>9.7370000000000001</v>
      </c>
      <c r="Q4075" s="86">
        <v>45821</v>
      </c>
      <c r="R4075">
        <v>5.25</v>
      </c>
      <c r="S4075">
        <v>1.91</v>
      </c>
      <c r="T4075">
        <v>1.5</v>
      </c>
      <c r="V4075" t="s">
        <v>9823</v>
      </c>
      <c r="W4075">
        <v>6</v>
      </c>
      <c r="X4075" s="86">
        <v>45772</v>
      </c>
      <c r="Y4075">
        <v>4</v>
      </c>
      <c r="Z4075" s="86">
        <v>45772</v>
      </c>
      <c r="AA4075">
        <v>3</v>
      </c>
      <c r="AB4075">
        <v>3</v>
      </c>
      <c r="AC4075" t="s">
        <v>156</v>
      </c>
    </row>
    <row r="4076" spans="1:29" x14ac:dyDescent="0.2">
      <c r="A4076" t="s">
        <v>9824</v>
      </c>
      <c r="B4076" t="s">
        <v>9825</v>
      </c>
      <c r="C4076" t="s">
        <v>9824</v>
      </c>
      <c r="D4076" t="s">
        <v>84</v>
      </c>
      <c r="E4076" t="s">
        <v>89</v>
      </c>
      <c r="F4076" t="s">
        <v>642</v>
      </c>
      <c r="G4076" t="s">
        <v>90</v>
      </c>
      <c r="I4076" t="s">
        <v>118</v>
      </c>
      <c r="J4076" t="s">
        <v>9553</v>
      </c>
      <c r="K4076" t="s">
        <v>778</v>
      </c>
      <c r="L4076">
        <v>21.64</v>
      </c>
      <c r="M4076">
        <v>21.631933579999998</v>
      </c>
      <c r="N4076">
        <v>22.472000000000001</v>
      </c>
      <c r="O4076">
        <v>20.02866014</v>
      </c>
      <c r="P4076">
        <v>18.193000000000001</v>
      </c>
      <c r="Q4076" s="86">
        <v>45821</v>
      </c>
      <c r="R4076">
        <v>5.26</v>
      </c>
      <c r="S4076">
        <v>1.23</v>
      </c>
      <c r="T4076">
        <v>0.9</v>
      </c>
      <c r="V4076" t="s">
        <v>9826</v>
      </c>
      <c r="W4076">
        <v>6</v>
      </c>
      <c r="X4076" s="86">
        <v>45783</v>
      </c>
      <c r="Y4076">
        <v>5</v>
      </c>
      <c r="Z4076" s="86">
        <v>45747</v>
      </c>
      <c r="AA4076">
        <v>3</v>
      </c>
      <c r="AB4076">
        <v>3</v>
      </c>
      <c r="AC4076" t="s">
        <v>156</v>
      </c>
    </row>
    <row r="4077" spans="1:29" x14ac:dyDescent="0.2">
      <c r="A4077" t="s">
        <v>9827</v>
      </c>
      <c r="B4077" t="s">
        <v>9828</v>
      </c>
      <c r="C4077" t="s">
        <v>9827</v>
      </c>
      <c r="D4077" t="s">
        <v>84</v>
      </c>
      <c r="E4077" t="s">
        <v>89</v>
      </c>
      <c r="F4077" t="s">
        <v>117</v>
      </c>
      <c r="G4077" t="s">
        <v>699</v>
      </c>
      <c r="H4077" t="s">
        <v>700</v>
      </c>
      <c r="I4077" t="s">
        <v>118</v>
      </c>
      <c r="J4077" t="s">
        <v>9553</v>
      </c>
      <c r="K4077" t="s">
        <v>5615</v>
      </c>
      <c r="L4077">
        <v>16.8</v>
      </c>
      <c r="M4077">
        <v>17.201010849999999</v>
      </c>
      <c r="N4077">
        <v>17.033999999999999</v>
      </c>
      <c r="O4077">
        <v>15.883738080000001</v>
      </c>
      <c r="P4077">
        <v>13.648</v>
      </c>
      <c r="Q4077" s="86">
        <v>45821</v>
      </c>
      <c r="R4077">
        <v>5</v>
      </c>
      <c r="S4077">
        <v>1.99</v>
      </c>
      <c r="T4077">
        <v>1.6</v>
      </c>
      <c r="V4077" t="s">
        <v>9829</v>
      </c>
      <c r="W4077">
        <v>6</v>
      </c>
      <c r="X4077" s="86">
        <v>45777</v>
      </c>
      <c r="Y4077">
        <v>4</v>
      </c>
      <c r="Z4077" s="86">
        <v>45777</v>
      </c>
      <c r="AA4077">
        <v>3</v>
      </c>
      <c r="AB4077">
        <v>3</v>
      </c>
      <c r="AC4077" t="s">
        <v>156</v>
      </c>
    </row>
    <row r="4078" spans="1:29" x14ac:dyDescent="0.2">
      <c r="A4078" t="s">
        <v>9830</v>
      </c>
      <c r="B4078" t="s">
        <v>9831</v>
      </c>
      <c r="C4078" t="s">
        <v>9830</v>
      </c>
      <c r="D4078" t="s">
        <v>84</v>
      </c>
      <c r="E4078" t="s">
        <v>89</v>
      </c>
      <c r="G4078" t="s">
        <v>90</v>
      </c>
      <c r="I4078" t="s">
        <v>118</v>
      </c>
      <c r="J4078" t="s">
        <v>9553</v>
      </c>
      <c r="L4078">
        <v>14.464</v>
      </c>
      <c r="M4078">
        <v>15.00789638</v>
      </c>
      <c r="N4078">
        <v>14.105</v>
      </c>
      <c r="O4078">
        <v>12.90295147</v>
      </c>
      <c r="P4078">
        <v>14.044</v>
      </c>
      <c r="Q4078" s="86">
        <v>45821</v>
      </c>
      <c r="S4078">
        <v>0.97</v>
      </c>
      <c r="T4078">
        <v>0.9</v>
      </c>
      <c r="W4078">
        <v>6</v>
      </c>
      <c r="X4078" s="86">
        <v>44926</v>
      </c>
      <c r="Y4078">
        <v>4</v>
      </c>
      <c r="Z4078" s="86">
        <v>45716</v>
      </c>
      <c r="AA4078">
        <v>3</v>
      </c>
      <c r="AB4078">
        <v>3</v>
      </c>
      <c r="AC4078" t="s">
        <v>156</v>
      </c>
    </row>
    <row r="4079" spans="1:29" x14ac:dyDescent="0.2">
      <c r="A4079" t="s">
        <v>9832</v>
      </c>
      <c r="B4079" t="s">
        <v>9833</v>
      </c>
      <c r="C4079" t="s">
        <v>9832</v>
      </c>
      <c r="D4079" t="s">
        <v>84</v>
      </c>
      <c r="E4079" t="s">
        <v>89</v>
      </c>
      <c r="G4079" t="s">
        <v>90</v>
      </c>
      <c r="I4079" t="s">
        <v>341</v>
      </c>
      <c r="J4079" t="s">
        <v>9553</v>
      </c>
      <c r="L4079">
        <v>15.875</v>
      </c>
      <c r="M4079">
        <v>17.050141350000001</v>
      </c>
      <c r="N4079">
        <v>16.824999999999999</v>
      </c>
      <c r="O4079">
        <v>13.13171163</v>
      </c>
      <c r="P4079">
        <v>13.234999999999999</v>
      </c>
      <c r="Q4079" s="86">
        <v>45821</v>
      </c>
      <c r="R4079">
        <v>5</v>
      </c>
      <c r="S4079">
        <v>1.72</v>
      </c>
      <c r="T4079">
        <v>1.5</v>
      </c>
      <c r="V4079" t="s">
        <v>9834</v>
      </c>
      <c r="W4079">
        <v>6</v>
      </c>
      <c r="X4079" s="86">
        <v>45736</v>
      </c>
      <c r="Y4079">
        <v>4</v>
      </c>
      <c r="Z4079" s="86">
        <v>45657</v>
      </c>
      <c r="AA4079">
        <v>3</v>
      </c>
      <c r="AB4079">
        <v>3</v>
      </c>
      <c r="AC4079" t="s">
        <v>156</v>
      </c>
    </row>
    <row r="4080" spans="1:29" x14ac:dyDescent="0.2">
      <c r="A4080" t="s">
        <v>9835</v>
      </c>
      <c r="B4080" t="s">
        <v>9836</v>
      </c>
      <c r="C4080" t="s">
        <v>9835</v>
      </c>
      <c r="D4080" t="s">
        <v>84</v>
      </c>
      <c r="E4080" t="s">
        <v>89</v>
      </c>
      <c r="G4080" t="s">
        <v>90</v>
      </c>
      <c r="I4080" t="s">
        <v>341</v>
      </c>
      <c r="J4080" t="s">
        <v>9553</v>
      </c>
      <c r="L4080">
        <v>15.888</v>
      </c>
      <c r="M4080">
        <v>17.061442899999999</v>
      </c>
      <c r="N4080">
        <v>16.838999999999999</v>
      </c>
      <c r="O4080">
        <v>13.146214349999999</v>
      </c>
      <c r="P4080">
        <v>13.247</v>
      </c>
      <c r="Q4080" s="86">
        <v>45821</v>
      </c>
      <c r="S4080">
        <v>0.91</v>
      </c>
      <c r="T4080">
        <v>0.75</v>
      </c>
      <c r="V4080" t="s">
        <v>9837</v>
      </c>
      <c r="W4080">
        <v>6</v>
      </c>
      <c r="X4080" s="86">
        <v>45736</v>
      </c>
      <c r="Y4080">
        <v>4</v>
      </c>
      <c r="Z4080" s="86">
        <v>45657</v>
      </c>
      <c r="AA4080">
        <v>3</v>
      </c>
      <c r="AB4080">
        <v>3</v>
      </c>
      <c r="AC4080" t="s">
        <v>156</v>
      </c>
    </row>
    <row r="4081" spans="1:29" x14ac:dyDescent="0.2">
      <c r="A4081" t="s">
        <v>9838</v>
      </c>
      <c r="B4081" t="s">
        <v>9839</v>
      </c>
      <c r="C4081" t="s">
        <v>9838</v>
      </c>
      <c r="D4081" t="s">
        <v>84</v>
      </c>
      <c r="E4081" t="s">
        <v>89</v>
      </c>
      <c r="F4081" t="s">
        <v>642</v>
      </c>
      <c r="G4081" t="s">
        <v>90</v>
      </c>
      <c r="I4081" t="s">
        <v>91</v>
      </c>
      <c r="J4081" t="s">
        <v>9553</v>
      </c>
      <c r="K4081" t="s">
        <v>1160</v>
      </c>
      <c r="L4081">
        <v>6.8840000000000003</v>
      </c>
      <c r="M4081">
        <v>7.4375569739999996</v>
      </c>
      <c r="N4081">
        <v>7.96</v>
      </c>
      <c r="O4081">
        <v>5.4671883540000001</v>
      </c>
      <c r="P4081">
        <v>3.9289999999999998</v>
      </c>
      <c r="Q4081" s="86">
        <v>45821</v>
      </c>
      <c r="R4081">
        <v>3.5</v>
      </c>
      <c r="S4081">
        <v>1.42</v>
      </c>
      <c r="T4081">
        <v>1</v>
      </c>
      <c r="V4081" t="s">
        <v>9840</v>
      </c>
      <c r="W4081">
        <v>4</v>
      </c>
      <c r="X4081" s="86">
        <v>45772</v>
      </c>
      <c r="Y4081">
        <v>3</v>
      </c>
      <c r="Z4081" s="86">
        <v>45772</v>
      </c>
      <c r="AA4081">
        <v>2</v>
      </c>
      <c r="AB4081">
        <v>3</v>
      </c>
      <c r="AC4081" t="s">
        <v>156</v>
      </c>
    </row>
    <row r="4082" spans="1:29" x14ac:dyDescent="0.2">
      <c r="A4082" t="s">
        <v>9841</v>
      </c>
      <c r="B4082" t="s">
        <v>9842</v>
      </c>
      <c r="C4082" t="s">
        <v>9841</v>
      </c>
      <c r="D4082" t="s">
        <v>84</v>
      </c>
      <c r="E4082" t="s">
        <v>89</v>
      </c>
      <c r="F4082" t="s">
        <v>642</v>
      </c>
      <c r="G4082" t="s">
        <v>90</v>
      </c>
      <c r="I4082" t="s">
        <v>91</v>
      </c>
      <c r="J4082" t="s">
        <v>9553</v>
      </c>
      <c r="K4082" t="s">
        <v>1010</v>
      </c>
      <c r="L4082">
        <v>21.574000000000002</v>
      </c>
      <c r="M4082">
        <v>18.74181115</v>
      </c>
      <c r="N4082">
        <v>19.306999999999999</v>
      </c>
      <c r="O4082">
        <v>16.822278109999999</v>
      </c>
      <c r="P4082">
        <v>19.541</v>
      </c>
      <c r="Q4082" s="86">
        <v>45821</v>
      </c>
      <c r="R4082">
        <v>5</v>
      </c>
      <c r="S4082">
        <v>1.76</v>
      </c>
      <c r="T4082">
        <v>1.5</v>
      </c>
      <c r="V4082" t="s">
        <v>9843</v>
      </c>
      <c r="W4082">
        <v>6</v>
      </c>
      <c r="X4082" s="86">
        <v>45736</v>
      </c>
      <c r="Y4082">
        <v>5</v>
      </c>
      <c r="Z4082" s="86">
        <v>45657</v>
      </c>
      <c r="AA4082">
        <v>4</v>
      </c>
      <c r="AB4082">
        <v>3</v>
      </c>
      <c r="AC4082" t="s">
        <v>156</v>
      </c>
    </row>
    <row r="4083" spans="1:29" x14ac:dyDescent="0.2">
      <c r="A4083" t="s">
        <v>9844</v>
      </c>
      <c r="B4083" t="s">
        <v>9845</v>
      </c>
      <c r="C4083" t="s">
        <v>9844</v>
      </c>
      <c r="D4083" t="s">
        <v>84</v>
      </c>
      <c r="E4083" t="s">
        <v>89</v>
      </c>
      <c r="F4083" t="s">
        <v>642</v>
      </c>
      <c r="G4083" t="s">
        <v>90</v>
      </c>
      <c r="I4083" t="s">
        <v>91</v>
      </c>
      <c r="J4083" t="s">
        <v>9553</v>
      </c>
      <c r="K4083" t="s">
        <v>1443</v>
      </c>
      <c r="L4083">
        <v>18.056000000000001</v>
      </c>
      <c r="M4083">
        <v>14.935750410000001</v>
      </c>
      <c r="N4083">
        <v>19.14</v>
      </c>
      <c r="O4083">
        <v>13.022401199999999</v>
      </c>
      <c r="P4083">
        <v>14.249000000000001</v>
      </c>
      <c r="Q4083" s="86">
        <v>45821</v>
      </c>
      <c r="R4083">
        <v>5</v>
      </c>
      <c r="S4083">
        <v>1.86</v>
      </c>
      <c r="T4083">
        <v>1.2</v>
      </c>
      <c r="V4083" t="s">
        <v>9846</v>
      </c>
      <c r="W4083">
        <v>6</v>
      </c>
      <c r="X4083" s="86">
        <v>45701</v>
      </c>
      <c r="Y4083">
        <v>4</v>
      </c>
      <c r="Z4083" s="86">
        <v>45626</v>
      </c>
      <c r="AA4083">
        <v>3</v>
      </c>
      <c r="AB4083">
        <v>3</v>
      </c>
      <c r="AC4083" t="s">
        <v>156</v>
      </c>
    </row>
    <row r="4084" spans="1:29" x14ac:dyDescent="0.2">
      <c r="A4084" t="s">
        <v>9847</v>
      </c>
      <c r="B4084" t="s">
        <v>9848</v>
      </c>
      <c r="C4084" t="s">
        <v>9847</v>
      </c>
      <c r="D4084" t="s">
        <v>84</v>
      </c>
      <c r="E4084" t="s">
        <v>89</v>
      </c>
      <c r="G4084" t="s">
        <v>90</v>
      </c>
      <c r="H4084" t="s">
        <v>17032</v>
      </c>
      <c r="I4084" t="s">
        <v>118</v>
      </c>
      <c r="J4084" t="s">
        <v>9553</v>
      </c>
      <c r="L4084">
        <v>21.364999999999998</v>
      </c>
      <c r="M4084">
        <v>20.302585749999999</v>
      </c>
      <c r="N4084">
        <v>20.585999999999999</v>
      </c>
      <c r="O4084">
        <v>14.99419646</v>
      </c>
      <c r="P4084">
        <v>14.625999999999999</v>
      </c>
      <c r="Q4084" s="86">
        <v>45821</v>
      </c>
      <c r="R4084">
        <v>5</v>
      </c>
      <c r="S4084">
        <v>1.78</v>
      </c>
      <c r="T4084">
        <v>1.5</v>
      </c>
      <c r="V4084" t="s">
        <v>9849</v>
      </c>
      <c r="W4084">
        <v>7</v>
      </c>
      <c r="X4084" s="86">
        <v>45808</v>
      </c>
      <c r="Y4084">
        <v>5</v>
      </c>
      <c r="Z4084" s="86">
        <v>45808</v>
      </c>
      <c r="AA4084">
        <v>4</v>
      </c>
      <c r="AB4084">
        <v>3</v>
      </c>
      <c r="AC4084" t="s">
        <v>156</v>
      </c>
    </row>
    <row r="4085" spans="1:29" x14ac:dyDescent="0.2">
      <c r="A4085" t="s">
        <v>9850</v>
      </c>
      <c r="B4085" t="s">
        <v>9851</v>
      </c>
      <c r="C4085" t="s">
        <v>9850</v>
      </c>
      <c r="D4085" t="s">
        <v>84</v>
      </c>
      <c r="E4085" t="s">
        <v>89</v>
      </c>
      <c r="F4085" t="s">
        <v>642</v>
      </c>
      <c r="G4085" t="s">
        <v>90</v>
      </c>
      <c r="I4085" t="s">
        <v>118</v>
      </c>
      <c r="J4085" t="s">
        <v>9553</v>
      </c>
      <c r="K4085" t="s">
        <v>1160</v>
      </c>
      <c r="L4085">
        <v>9.1010000000000009</v>
      </c>
      <c r="M4085">
        <v>9.3812007620000006</v>
      </c>
      <c r="N4085">
        <v>10.026999999999999</v>
      </c>
      <c r="O4085">
        <v>7.9997195110000003</v>
      </c>
      <c r="P4085">
        <v>6.7309999999999999</v>
      </c>
      <c r="Q4085" s="86">
        <v>45821</v>
      </c>
      <c r="R4085">
        <v>5.25</v>
      </c>
      <c r="S4085">
        <v>1.8</v>
      </c>
      <c r="T4085">
        <v>1.25</v>
      </c>
      <c r="V4085" t="s">
        <v>9852</v>
      </c>
      <c r="W4085">
        <v>4</v>
      </c>
      <c r="X4085" s="86">
        <v>45772</v>
      </c>
      <c r="Y4085">
        <v>3</v>
      </c>
      <c r="Z4085" s="86">
        <v>45772</v>
      </c>
      <c r="AA4085">
        <v>2</v>
      </c>
      <c r="AB4085">
        <v>3</v>
      </c>
      <c r="AC4085" t="s">
        <v>156</v>
      </c>
    </row>
    <row r="4086" spans="1:29" x14ac:dyDescent="0.2">
      <c r="A4086" t="s">
        <v>9853</v>
      </c>
      <c r="B4086" t="s">
        <v>9854</v>
      </c>
      <c r="C4086" t="s">
        <v>9853</v>
      </c>
      <c r="D4086" t="s">
        <v>84</v>
      </c>
      <c r="E4086" t="s">
        <v>116</v>
      </c>
      <c r="G4086" t="s">
        <v>90</v>
      </c>
      <c r="I4086" t="s">
        <v>91</v>
      </c>
      <c r="J4086" t="s">
        <v>9553</v>
      </c>
      <c r="L4086">
        <v>13.627000000000001</v>
      </c>
      <c r="M4086">
        <v>12.705006040000001</v>
      </c>
      <c r="N4086">
        <v>13.654</v>
      </c>
      <c r="O4086">
        <v>10.233855419999999</v>
      </c>
      <c r="P4086">
        <v>10.72</v>
      </c>
      <c r="Q4086" s="86">
        <v>45821</v>
      </c>
      <c r="S4086">
        <v>0.12</v>
      </c>
      <c r="T4086">
        <v>0.13</v>
      </c>
      <c r="V4086" t="s">
        <v>9855</v>
      </c>
      <c r="W4086">
        <v>6</v>
      </c>
      <c r="X4086" s="86">
        <v>45544</v>
      </c>
      <c r="Y4086">
        <v>5</v>
      </c>
      <c r="Z4086" s="86">
        <v>45708</v>
      </c>
      <c r="AA4086">
        <v>3</v>
      </c>
      <c r="AB4086">
        <v>3</v>
      </c>
      <c r="AC4086" t="s">
        <v>156</v>
      </c>
    </row>
    <row r="4087" spans="1:29" x14ac:dyDescent="0.2">
      <c r="A4087" t="s">
        <v>16052</v>
      </c>
      <c r="B4087" t="s">
        <v>16053</v>
      </c>
      <c r="C4087" t="s">
        <v>16052</v>
      </c>
      <c r="D4087" t="s">
        <v>84</v>
      </c>
      <c r="E4087" t="s">
        <v>116</v>
      </c>
      <c r="G4087" t="s">
        <v>90</v>
      </c>
      <c r="H4087" t="s">
        <v>16039</v>
      </c>
      <c r="I4087" t="s">
        <v>91</v>
      </c>
      <c r="L4087">
        <v>16.515000000000001</v>
      </c>
      <c r="N4087">
        <v>16.846</v>
      </c>
      <c r="P4087">
        <v>12.477</v>
      </c>
      <c r="S4087">
        <v>0.15</v>
      </c>
      <c r="Y4087">
        <v>5</v>
      </c>
      <c r="Z4087" s="86">
        <v>45708</v>
      </c>
      <c r="AB4087">
        <v>3</v>
      </c>
      <c r="AC4087" t="s">
        <v>156</v>
      </c>
    </row>
    <row r="4088" spans="1:29" x14ac:dyDescent="0.2">
      <c r="A4088" t="s">
        <v>9856</v>
      </c>
      <c r="B4088" t="s">
        <v>9857</v>
      </c>
      <c r="C4088" t="s">
        <v>9856</v>
      </c>
      <c r="D4088" t="s">
        <v>84</v>
      </c>
      <c r="E4088" t="s">
        <v>116</v>
      </c>
      <c r="G4088" t="s">
        <v>90</v>
      </c>
      <c r="I4088" t="s">
        <v>341</v>
      </c>
      <c r="J4088" t="s">
        <v>9553</v>
      </c>
      <c r="L4088">
        <v>17.324999999999999</v>
      </c>
      <c r="M4088">
        <v>13.453300580000001</v>
      </c>
      <c r="N4088">
        <v>16.466999999999999</v>
      </c>
      <c r="O4088">
        <v>11.785886140000001</v>
      </c>
      <c r="P4088">
        <v>12.791</v>
      </c>
      <c r="Q4088" s="86">
        <v>45761</v>
      </c>
      <c r="S4088">
        <v>0.09</v>
      </c>
      <c r="T4088">
        <v>0.01</v>
      </c>
      <c r="W4088">
        <v>6</v>
      </c>
      <c r="X4088" s="86">
        <v>45544</v>
      </c>
      <c r="Y4088">
        <v>5</v>
      </c>
      <c r="Z4088" s="86">
        <v>45708</v>
      </c>
      <c r="AA4088">
        <v>3</v>
      </c>
      <c r="AB4088">
        <v>3</v>
      </c>
      <c r="AC4088" t="s">
        <v>156</v>
      </c>
    </row>
    <row r="4089" spans="1:29" x14ac:dyDescent="0.2">
      <c r="A4089" t="s">
        <v>9858</v>
      </c>
      <c r="B4089" t="s">
        <v>9859</v>
      </c>
      <c r="C4089" t="s">
        <v>9858</v>
      </c>
      <c r="D4089" t="s">
        <v>84</v>
      </c>
      <c r="E4089" t="s">
        <v>89</v>
      </c>
      <c r="F4089" t="s">
        <v>642</v>
      </c>
      <c r="G4089" t="s">
        <v>699</v>
      </c>
      <c r="I4089" t="s">
        <v>91</v>
      </c>
      <c r="J4089" t="s">
        <v>9553</v>
      </c>
      <c r="K4089" t="s">
        <v>3056</v>
      </c>
      <c r="L4089">
        <v>10.821999999999999</v>
      </c>
      <c r="M4089">
        <v>7.2697551589999998</v>
      </c>
      <c r="N4089">
        <v>13.36</v>
      </c>
      <c r="O4089">
        <v>6.8762235509999998</v>
      </c>
      <c r="P4089">
        <v>12.286</v>
      </c>
      <c r="Q4089" s="86">
        <v>45821</v>
      </c>
      <c r="R4089">
        <v>5</v>
      </c>
      <c r="S4089">
        <v>1.4</v>
      </c>
      <c r="T4089">
        <v>1.05</v>
      </c>
      <c r="U4089">
        <v>1</v>
      </c>
      <c r="V4089" t="s">
        <v>9860</v>
      </c>
      <c r="W4089">
        <v>4</v>
      </c>
      <c r="X4089" s="86">
        <v>45798</v>
      </c>
      <c r="Y4089">
        <v>3</v>
      </c>
      <c r="Z4089" s="86">
        <v>45747</v>
      </c>
      <c r="AA4089">
        <v>2</v>
      </c>
      <c r="AB4089">
        <v>3</v>
      </c>
      <c r="AC4089" t="s">
        <v>156</v>
      </c>
    </row>
    <row r="4090" spans="1:29" x14ac:dyDescent="0.2">
      <c r="A4090" t="s">
        <v>9861</v>
      </c>
      <c r="B4090" t="s">
        <v>9862</v>
      </c>
      <c r="C4090" t="s">
        <v>9861</v>
      </c>
      <c r="D4090" t="s">
        <v>84</v>
      </c>
      <c r="E4090" t="s">
        <v>89</v>
      </c>
      <c r="G4090" t="s">
        <v>5307</v>
      </c>
      <c r="I4090" t="s">
        <v>118</v>
      </c>
      <c r="J4090" t="s">
        <v>9553</v>
      </c>
      <c r="K4090" t="s">
        <v>1149</v>
      </c>
      <c r="L4090">
        <v>6.7439999999999998</v>
      </c>
      <c r="M4090">
        <v>7.1923469329999996</v>
      </c>
      <c r="N4090">
        <v>7.7610000000000001</v>
      </c>
      <c r="O4090">
        <v>4.766046824</v>
      </c>
      <c r="P4090">
        <v>3.339</v>
      </c>
      <c r="Q4090" s="86">
        <v>45821</v>
      </c>
      <c r="R4090">
        <v>3</v>
      </c>
      <c r="S4090">
        <v>3</v>
      </c>
      <c r="T4090">
        <v>1.2</v>
      </c>
      <c r="V4090" t="s">
        <v>9863</v>
      </c>
      <c r="W4090">
        <v>4</v>
      </c>
      <c r="X4090" s="86">
        <v>45716</v>
      </c>
      <c r="Y4090">
        <v>3</v>
      </c>
      <c r="Z4090" s="86">
        <v>45716</v>
      </c>
      <c r="AA4090">
        <v>2</v>
      </c>
      <c r="AB4090">
        <v>3</v>
      </c>
      <c r="AC4090" t="s">
        <v>156</v>
      </c>
    </row>
    <row r="4091" spans="1:29" x14ac:dyDescent="0.2">
      <c r="A4091" t="s">
        <v>9864</v>
      </c>
      <c r="B4091" t="s">
        <v>9865</v>
      </c>
      <c r="C4091" t="s">
        <v>9864</v>
      </c>
      <c r="D4091" t="s">
        <v>84</v>
      </c>
      <c r="G4091" t="s">
        <v>699</v>
      </c>
      <c r="L4091">
        <v>19.582999999999998</v>
      </c>
      <c r="M4091">
        <v>16.700546209999999</v>
      </c>
      <c r="N4091">
        <v>20.675000000000001</v>
      </c>
      <c r="O4091">
        <v>15.532069290000001</v>
      </c>
      <c r="P4091">
        <v>13.398</v>
      </c>
      <c r="Q4091" s="86">
        <v>45821</v>
      </c>
      <c r="R4091">
        <v>5</v>
      </c>
      <c r="S4091">
        <v>1.98</v>
      </c>
      <c r="V4091" t="s">
        <v>9866</v>
      </c>
      <c r="W4091">
        <v>6</v>
      </c>
      <c r="X4091" s="86">
        <v>45610</v>
      </c>
      <c r="Y4091">
        <v>4</v>
      </c>
      <c r="Z4091" s="86">
        <v>45610</v>
      </c>
      <c r="AB4091">
        <v>3</v>
      </c>
      <c r="AC4091" t="s">
        <v>156</v>
      </c>
    </row>
    <row r="4092" spans="1:29" x14ac:dyDescent="0.2">
      <c r="A4092" t="s">
        <v>9867</v>
      </c>
      <c r="B4092" t="s">
        <v>9868</v>
      </c>
      <c r="C4092" t="s">
        <v>9867</v>
      </c>
      <c r="D4092" t="s">
        <v>84</v>
      </c>
      <c r="E4092" t="s">
        <v>89</v>
      </c>
      <c r="F4092" t="s">
        <v>642</v>
      </c>
      <c r="G4092" t="s">
        <v>90</v>
      </c>
      <c r="I4092" t="s">
        <v>91</v>
      </c>
      <c r="J4092" t="s">
        <v>9553</v>
      </c>
      <c r="K4092" t="s">
        <v>778</v>
      </c>
      <c r="L4092">
        <v>3.746</v>
      </c>
      <c r="M4092">
        <v>3.9295385380000001</v>
      </c>
      <c r="N4092">
        <v>4.2859999999999996</v>
      </c>
      <c r="O4092">
        <v>3.7833196830000002</v>
      </c>
      <c r="P4092">
        <v>3.0750000000000002</v>
      </c>
      <c r="Q4092" s="86">
        <v>45821</v>
      </c>
      <c r="R4092">
        <v>5</v>
      </c>
      <c r="S4092">
        <v>0.72</v>
      </c>
      <c r="T4092">
        <v>0.5</v>
      </c>
      <c r="V4092" t="s">
        <v>9869</v>
      </c>
      <c r="W4092">
        <v>4</v>
      </c>
      <c r="X4092" s="86">
        <v>45783</v>
      </c>
      <c r="Y4092">
        <v>3</v>
      </c>
      <c r="Z4092" s="86">
        <v>45747</v>
      </c>
      <c r="AA4092">
        <v>2</v>
      </c>
      <c r="AB4092">
        <v>3</v>
      </c>
      <c r="AC4092" t="s">
        <v>156</v>
      </c>
    </row>
    <row r="4093" spans="1:29" x14ac:dyDescent="0.2">
      <c r="A4093" t="s">
        <v>16054</v>
      </c>
      <c r="B4093" t="s">
        <v>16055</v>
      </c>
      <c r="C4093" t="s">
        <v>16054</v>
      </c>
      <c r="D4093" t="s">
        <v>84</v>
      </c>
      <c r="E4093" t="s">
        <v>89</v>
      </c>
      <c r="G4093" t="s">
        <v>90</v>
      </c>
      <c r="H4093" t="s">
        <v>16039</v>
      </c>
      <c r="I4093" t="s">
        <v>118</v>
      </c>
      <c r="L4093">
        <v>3.7639999999999998</v>
      </c>
      <c r="M4093">
        <v>3.9538810670000002</v>
      </c>
      <c r="N4093">
        <v>4.2919999999999998</v>
      </c>
      <c r="O4093">
        <v>3.8424075790000001</v>
      </c>
      <c r="P4093">
        <v>3.0329999999999999</v>
      </c>
      <c r="Q4093" s="86">
        <v>45821</v>
      </c>
      <c r="S4093">
        <v>1.22</v>
      </c>
      <c r="W4093">
        <v>4</v>
      </c>
      <c r="X4093" s="86">
        <v>45783</v>
      </c>
      <c r="Y4093">
        <v>3</v>
      </c>
      <c r="Z4093" s="86">
        <v>45747</v>
      </c>
      <c r="AB4093">
        <v>3</v>
      </c>
      <c r="AC4093" t="s">
        <v>156</v>
      </c>
    </row>
    <row r="4094" spans="1:29" x14ac:dyDescent="0.2">
      <c r="A4094" t="s">
        <v>9870</v>
      </c>
      <c r="B4094" t="s">
        <v>9871</v>
      </c>
      <c r="C4094" t="s">
        <v>9870</v>
      </c>
      <c r="D4094" t="s">
        <v>84</v>
      </c>
      <c r="E4094" t="s">
        <v>89</v>
      </c>
      <c r="G4094" t="s">
        <v>90</v>
      </c>
      <c r="H4094" t="s">
        <v>9676</v>
      </c>
      <c r="I4094" t="s">
        <v>118</v>
      </c>
      <c r="L4094">
        <v>23.742999999999999</v>
      </c>
      <c r="M4094">
        <v>23.811706879999999</v>
      </c>
      <c r="N4094">
        <v>23.88</v>
      </c>
      <c r="O4094">
        <v>19.593219770000001</v>
      </c>
      <c r="P4094">
        <v>15.378</v>
      </c>
      <c r="Q4094" s="86">
        <v>45821</v>
      </c>
      <c r="S4094">
        <v>1.1000000000000001</v>
      </c>
      <c r="W4094">
        <v>7</v>
      </c>
      <c r="X4094" s="86">
        <v>45777</v>
      </c>
      <c r="Y4094">
        <v>5</v>
      </c>
      <c r="Z4094" s="86">
        <v>45777</v>
      </c>
      <c r="AB4094">
        <v>3</v>
      </c>
      <c r="AC4094" t="s">
        <v>156</v>
      </c>
    </row>
    <row r="4095" spans="1:29" x14ac:dyDescent="0.2">
      <c r="A4095" t="s">
        <v>9872</v>
      </c>
      <c r="B4095" t="s">
        <v>9873</v>
      </c>
      <c r="C4095" t="s">
        <v>9872</v>
      </c>
      <c r="D4095" t="s">
        <v>84</v>
      </c>
      <c r="E4095" t="s">
        <v>89</v>
      </c>
      <c r="F4095" t="s">
        <v>642</v>
      </c>
      <c r="G4095" t="s">
        <v>699</v>
      </c>
      <c r="H4095" t="s">
        <v>700</v>
      </c>
      <c r="I4095" t="s">
        <v>118</v>
      </c>
      <c r="J4095" t="s">
        <v>9553</v>
      </c>
      <c r="K4095" t="s">
        <v>5615</v>
      </c>
      <c r="L4095">
        <v>21.021999999999998</v>
      </c>
      <c r="M4095">
        <v>19.68514893</v>
      </c>
      <c r="N4095">
        <v>20.687999999999999</v>
      </c>
      <c r="O4095">
        <v>17.421899320000001</v>
      </c>
      <c r="P4095">
        <v>18.11</v>
      </c>
      <c r="Q4095" s="86">
        <v>45821</v>
      </c>
      <c r="R4095">
        <v>5</v>
      </c>
      <c r="S4095">
        <v>1.99</v>
      </c>
      <c r="T4095">
        <v>1.6</v>
      </c>
      <c r="V4095" t="s">
        <v>9874</v>
      </c>
      <c r="W4095">
        <v>6</v>
      </c>
      <c r="X4095" s="86">
        <v>45777</v>
      </c>
      <c r="Y4095">
        <v>5</v>
      </c>
      <c r="Z4095" s="86">
        <v>45777</v>
      </c>
      <c r="AA4095">
        <v>3</v>
      </c>
      <c r="AB4095">
        <v>3</v>
      </c>
      <c r="AC4095" t="s">
        <v>156</v>
      </c>
    </row>
    <row r="4096" spans="1:29" x14ac:dyDescent="0.2">
      <c r="A4096" t="s">
        <v>9875</v>
      </c>
      <c r="B4096" t="s">
        <v>9876</v>
      </c>
      <c r="C4096" t="s">
        <v>9875</v>
      </c>
      <c r="D4096" t="s">
        <v>84</v>
      </c>
      <c r="E4096" t="s">
        <v>89</v>
      </c>
      <c r="G4096" t="s">
        <v>90</v>
      </c>
      <c r="I4096" t="s">
        <v>118</v>
      </c>
      <c r="L4096">
        <v>11.113</v>
      </c>
      <c r="M4096">
        <v>13.720975839999999</v>
      </c>
      <c r="N4096">
        <v>10.551</v>
      </c>
      <c r="O4096">
        <v>11.08917404</v>
      </c>
      <c r="P4096">
        <v>9.1259999999999994</v>
      </c>
      <c r="Q4096" s="86">
        <v>45821</v>
      </c>
      <c r="W4096">
        <v>6</v>
      </c>
      <c r="X4096" s="86">
        <v>45777</v>
      </c>
      <c r="Y4096">
        <v>4</v>
      </c>
      <c r="Z4096" s="86">
        <v>45777</v>
      </c>
      <c r="AB4096">
        <v>3</v>
      </c>
      <c r="AC4096" t="s">
        <v>156</v>
      </c>
    </row>
    <row r="4097" spans="1:29" x14ac:dyDescent="0.2">
      <c r="A4097" t="s">
        <v>9877</v>
      </c>
      <c r="B4097" t="s">
        <v>9878</v>
      </c>
      <c r="C4097" t="s">
        <v>9877</v>
      </c>
      <c r="D4097" t="s">
        <v>84</v>
      </c>
      <c r="E4097" t="s">
        <v>116</v>
      </c>
      <c r="F4097" t="s">
        <v>117</v>
      </c>
      <c r="G4097" t="s">
        <v>90</v>
      </c>
      <c r="I4097" t="s">
        <v>341</v>
      </c>
      <c r="J4097" t="s">
        <v>9553</v>
      </c>
      <c r="K4097" t="s">
        <v>8355</v>
      </c>
      <c r="L4097">
        <v>7.3109999999999999</v>
      </c>
      <c r="M4097">
        <v>7.9175391299999998</v>
      </c>
      <c r="N4097">
        <v>7.9550000000000001</v>
      </c>
      <c r="O4097">
        <v>5.4420877990000003</v>
      </c>
      <c r="P4097">
        <v>4.085</v>
      </c>
      <c r="Q4097" s="86">
        <v>45821</v>
      </c>
      <c r="S4097">
        <v>0.25</v>
      </c>
      <c r="T4097">
        <v>0.15</v>
      </c>
      <c r="V4097" t="s">
        <v>9879</v>
      </c>
      <c r="W4097">
        <v>4</v>
      </c>
      <c r="X4097" s="86">
        <v>45708</v>
      </c>
      <c r="Y4097">
        <v>3</v>
      </c>
      <c r="Z4097" s="86">
        <v>45708</v>
      </c>
      <c r="AA4097">
        <v>2</v>
      </c>
      <c r="AB4097">
        <v>3</v>
      </c>
      <c r="AC4097" t="s">
        <v>156</v>
      </c>
    </row>
    <row r="4098" spans="1:29" x14ac:dyDescent="0.2">
      <c r="A4098" t="s">
        <v>9880</v>
      </c>
      <c r="B4098" t="s">
        <v>9881</v>
      </c>
      <c r="C4098" t="s">
        <v>9880</v>
      </c>
      <c r="D4098" t="s">
        <v>84</v>
      </c>
      <c r="E4098" t="s">
        <v>116</v>
      </c>
      <c r="G4098" t="s">
        <v>90</v>
      </c>
      <c r="L4098">
        <v>7.93</v>
      </c>
      <c r="N4098">
        <v>7.9729999999999999</v>
      </c>
      <c r="P4098">
        <v>8.5640000000000001</v>
      </c>
      <c r="S4098">
        <v>0.1</v>
      </c>
      <c r="Y4098">
        <v>1</v>
      </c>
      <c r="Z4098" s="86">
        <v>45798</v>
      </c>
      <c r="AB4098">
        <v>1</v>
      </c>
      <c r="AC4098" t="s">
        <v>124</v>
      </c>
    </row>
    <row r="4099" spans="1:29" x14ac:dyDescent="0.2">
      <c r="A4099" t="s">
        <v>9882</v>
      </c>
      <c r="B4099" t="s">
        <v>9883</v>
      </c>
      <c r="C4099" t="s">
        <v>9882</v>
      </c>
      <c r="D4099" t="s">
        <v>84</v>
      </c>
      <c r="E4099" t="s">
        <v>116</v>
      </c>
      <c r="G4099" t="s">
        <v>90</v>
      </c>
      <c r="I4099" t="s">
        <v>91</v>
      </c>
      <c r="J4099" t="s">
        <v>9553</v>
      </c>
      <c r="L4099">
        <v>12.481999999999999</v>
      </c>
      <c r="M4099">
        <v>11.48771754</v>
      </c>
      <c r="N4099">
        <v>13.015000000000001</v>
      </c>
      <c r="O4099">
        <v>10.14744808</v>
      </c>
      <c r="P4099">
        <v>10.44</v>
      </c>
      <c r="Q4099" s="86">
        <v>45821</v>
      </c>
      <c r="S4099">
        <v>0.09</v>
      </c>
      <c r="T4099">
        <v>0.01</v>
      </c>
      <c r="V4099" t="s">
        <v>9884</v>
      </c>
      <c r="W4099">
        <v>6</v>
      </c>
      <c r="X4099" s="86">
        <v>45509</v>
      </c>
      <c r="Y4099">
        <v>4</v>
      </c>
      <c r="Z4099" s="86">
        <v>45708</v>
      </c>
      <c r="AA4099">
        <v>3</v>
      </c>
      <c r="AB4099">
        <v>3</v>
      </c>
      <c r="AC4099" t="s">
        <v>156</v>
      </c>
    </row>
    <row r="4100" spans="1:29" x14ac:dyDescent="0.2">
      <c r="A4100" t="s">
        <v>9885</v>
      </c>
      <c r="B4100" t="s">
        <v>9886</v>
      </c>
      <c r="C4100" t="s">
        <v>9885</v>
      </c>
      <c r="D4100" t="s">
        <v>84</v>
      </c>
      <c r="E4100" t="s">
        <v>116</v>
      </c>
      <c r="G4100" t="s">
        <v>90</v>
      </c>
      <c r="I4100" t="s">
        <v>91</v>
      </c>
      <c r="J4100" t="s">
        <v>9553</v>
      </c>
      <c r="L4100">
        <v>15.871</v>
      </c>
      <c r="M4100">
        <v>16.17561633</v>
      </c>
      <c r="N4100">
        <v>16.952000000000002</v>
      </c>
      <c r="O4100">
        <v>17.929293449999999</v>
      </c>
      <c r="P4100">
        <v>15.121</v>
      </c>
      <c r="Q4100" s="86">
        <v>45821</v>
      </c>
      <c r="S4100">
        <v>0.15</v>
      </c>
      <c r="T4100">
        <v>0.05</v>
      </c>
      <c r="V4100" t="s">
        <v>9887</v>
      </c>
      <c r="W4100">
        <v>6</v>
      </c>
      <c r="X4100" s="86">
        <v>45357</v>
      </c>
      <c r="Y4100">
        <v>5</v>
      </c>
      <c r="Z4100" s="86">
        <v>45708</v>
      </c>
      <c r="AA4100">
        <v>3</v>
      </c>
      <c r="AB4100">
        <v>3</v>
      </c>
      <c r="AC4100" t="s">
        <v>156</v>
      </c>
    </row>
    <row r="4101" spans="1:29" x14ac:dyDescent="0.2">
      <c r="A4101" t="s">
        <v>9888</v>
      </c>
      <c r="B4101" t="s">
        <v>9889</v>
      </c>
      <c r="C4101" t="s">
        <v>9888</v>
      </c>
      <c r="D4101" t="s">
        <v>84</v>
      </c>
      <c r="E4101" t="s">
        <v>116</v>
      </c>
      <c r="G4101" t="s">
        <v>90</v>
      </c>
      <c r="L4101">
        <v>16.111000000000001</v>
      </c>
      <c r="N4101">
        <v>14.904</v>
      </c>
      <c r="P4101">
        <v>16.867999999999999</v>
      </c>
      <c r="S4101">
        <v>0.85</v>
      </c>
      <c r="Y4101">
        <v>5</v>
      </c>
      <c r="Z4101" s="86">
        <v>45708</v>
      </c>
      <c r="AB4101">
        <v>3</v>
      </c>
      <c r="AC4101" t="s">
        <v>156</v>
      </c>
    </row>
    <row r="4102" spans="1:29" x14ac:dyDescent="0.2">
      <c r="A4102" t="s">
        <v>9890</v>
      </c>
      <c r="B4102" t="s">
        <v>9891</v>
      </c>
      <c r="C4102" t="s">
        <v>9890</v>
      </c>
      <c r="D4102" t="s">
        <v>84</v>
      </c>
      <c r="E4102" t="s">
        <v>89</v>
      </c>
      <c r="G4102" t="s">
        <v>294</v>
      </c>
      <c r="H4102" t="s">
        <v>9892</v>
      </c>
      <c r="I4102" t="s">
        <v>118</v>
      </c>
      <c r="J4102" t="s">
        <v>9553</v>
      </c>
      <c r="L4102">
        <v>16.388999999999999</v>
      </c>
      <c r="M4102">
        <v>13.86639227</v>
      </c>
      <c r="N4102">
        <v>14.11</v>
      </c>
      <c r="O4102">
        <v>13.5202361</v>
      </c>
      <c r="P4102">
        <v>8.3680000000000003</v>
      </c>
      <c r="Q4102" s="86">
        <v>45664</v>
      </c>
      <c r="R4102">
        <v>5</v>
      </c>
      <c r="S4102">
        <v>2.8</v>
      </c>
      <c r="T4102">
        <v>1.75</v>
      </c>
      <c r="V4102" t="s">
        <v>9893</v>
      </c>
      <c r="W4102">
        <v>6</v>
      </c>
      <c r="X4102" s="86">
        <v>45327</v>
      </c>
      <c r="Y4102">
        <v>4</v>
      </c>
      <c r="Z4102" s="86">
        <v>44895</v>
      </c>
      <c r="AA4102">
        <v>3</v>
      </c>
      <c r="AB4102">
        <v>3</v>
      </c>
      <c r="AC4102" t="s">
        <v>156</v>
      </c>
    </row>
    <row r="4103" spans="1:29" x14ac:dyDescent="0.2">
      <c r="A4103" t="s">
        <v>9894</v>
      </c>
      <c r="B4103" t="s">
        <v>9895</v>
      </c>
      <c r="C4103" t="s">
        <v>9894</v>
      </c>
      <c r="D4103" t="s">
        <v>84</v>
      </c>
      <c r="E4103" t="s">
        <v>89</v>
      </c>
      <c r="F4103" t="s">
        <v>642</v>
      </c>
      <c r="G4103" t="s">
        <v>294</v>
      </c>
      <c r="H4103" t="s">
        <v>9892</v>
      </c>
      <c r="I4103" t="s">
        <v>118</v>
      </c>
      <c r="J4103" t="s">
        <v>9553</v>
      </c>
      <c r="K4103" t="s">
        <v>9747</v>
      </c>
      <c r="L4103">
        <v>16.39</v>
      </c>
      <c r="M4103">
        <v>13.86707358</v>
      </c>
      <c r="N4103">
        <v>14.111000000000001</v>
      </c>
      <c r="O4103">
        <v>13.522032080000001</v>
      </c>
      <c r="P4103">
        <v>8.3729999999999993</v>
      </c>
      <c r="Q4103" s="86">
        <v>45664</v>
      </c>
      <c r="R4103">
        <v>5</v>
      </c>
      <c r="S4103">
        <v>2.76</v>
      </c>
      <c r="T4103">
        <v>1.75</v>
      </c>
      <c r="V4103" t="s">
        <v>9896</v>
      </c>
      <c r="W4103">
        <v>6</v>
      </c>
      <c r="X4103" s="86">
        <v>45327</v>
      </c>
      <c r="Y4103">
        <v>4</v>
      </c>
      <c r="Z4103" s="86">
        <v>44895</v>
      </c>
      <c r="AA4103">
        <v>3</v>
      </c>
      <c r="AB4103">
        <v>3</v>
      </c>
      <c r="AC4103" t="s">
        <v>156</v>
      </c>
    </row>
    <row r="4104" spans="1:29" x14ac:dyDescent="0.2">
      <c r="A4104" t="s">
        <v>9897</v>
      </c>
      <c r="B4104" t="s">
        <v>9898</v>
      </c>
      <c r="C4104" t="s">
        <v>9897</v>
      </c>
      <c r="D4104" t="s">
        <v>84</v>
      </c>
      <c r="E4104" t="s">
        <v>89</v>
      </c>
      <c r="G4104" t="s">
        <v>294</v>
      </c>
      <c r="I4104" t="s">
        <v>118</v>
      </c>
      <c r="J4104" t="s">
        <v>9553</v>
      </c>
      <c r="K4104" t="s">
        <v>9747</v>
      </c>
      <c r="L4104">
        <v>16.282</v>
      </c>
      <c r="M4104">
        <v>16.238567799999998</v>
      </c>
      <c r="N4104">
        <v>16.198</v>
      </c>
      <c r="O4104">
        <v>15.3249178</v>
      </c>
      <c r="P4104">
        <v>12.965999999999999</v>
      </c>
      <c r="Q4104" s="86">
        <v>45821</v>
      </c>
      <c r="R4104">
        <v>5</v>
      </c>
      <c r="S4104">
        <v>3.06</v>
      </c>
      <c r="T4104">
        <v>1.2</v>
      </c>
      <c r="V4104" t="s">
        <v>9899</v>
      </c>
      <c r="W4104">
        <v>6</v>
      </c>
      <c r="X4104" s="86">
        <v>45706</v>
      </c>
      <c r="Y4104">
        <v>4</v>
      </c>
      <c r="Z4104" s="86">
        <v>44895</v>
      </c>
      <c r="AA4104">
        <v>3</v>
      </c>
      <c r="AB4104">
        <v>3</v>
      </c>
      <c r="AC4104" t="s">
        <v>156</v>
      </c>
    </row>
    <row r="4105" spans="1:29" x14ac:dyDescent="0.2">
      <c r="A4105" t="s">
        <v>9900</v>
      </c>
      <c r="B4105" t="s">
        <v>9901</v>
      </c>
      <c r="C4105" t="s">
        <v>9900</v>
      </c>
      <c r="D4105" t="s">
        <v>84</v>
      </c>
      <c r="E4105" t="s">
        <v>89</v>
      </c>
      <c r="F4105" t="s">
        <v>642</v>
      </c>
      <c r="G4105" t="s">
        <v>90</v>
      </c>
      <c r="I4105" t="s">
        <v>341</v>
      </c>
      <c r="J4105" t="s">
        <v>9553</v>
      </c>
      <c r="K4105" t="s">
        <v>778</v>
      </c>
      <c r="L4105">
        <v>6.069</v>
      </c>
      <c r="M4105">
        <v>6.6167885699999998</v>
      </c>
      <c r="N4105">
        <v>6.9489999999999998</v>
      </c>
      <c r="O4105">
        <v>4.8288977839999996</v>
      </c>
      <c r="P4105">
        <v>4.1559999999999997</v>
      </c>
      <c r="Q4105" s="86">
        <v>45821</v>
      </c>
      <c r="R4105">
        <v>5.26</v>
      </c>
      <c r="S4105">
        <v>0.62</v>
      </c>
      <c r="T4105">
        <v>0.4</v>
      </c>
      <c r="V4105" t="s">
        <v>9902</v>
      </c>
      <c r="W4105">
        <v>4</v>
      </c>
      <c r="X4105" s="86">
        <v>45747</v>
      </c>
      <c r="Y4105">
        <v>3</v>
      </c>
      <c r="Z4105" s="86">
        <v>45747</v>
      </c>
      <c r="AA4105">
        <v>2</v>
      </c>
      <c r="AB4105">
        <v>3</v>
      </c>
      <c r="AC4105" t="s">
        <v>156</v>
      </c>
    </row>
    <row r="4106" spans="1:29" x14ac:dyDescent="0.2">
      <c r="A4106" t="s">
        <v>9903</v>
      </c>
      <c r="B4106" t="s">
        <v>9904</v>
      </c>
      <c r="C4106" t="s">
        <v>9903</v>
      </c>
      <c r="D4106" t="s">
        <v>84</v>
      </c>
      <c r="E4106" t="s">
        <v>89</v>
      </c>
      <c r="F4106" t="s">
        <v>642</v>
      </c>
      <c r="G4106" t="s">
        <v>90</v>
      </c>
      <c r="I4106" t="s">
        <v>118</v>
      </c>
      <c r="J4106" t="s">
        <v>9553</v>
      </c>
      <c r="K4106" t="s">
        <v>1118</v>
      </c>
      <c r="L4106">
        <v>19.317</v>
      </c>
      <c r="M4106">
        <v>18.727566339999999</v>
      </c>
      <c r="N4106">
        <v>19.221</v>
      </c>
      <c r="O4106">
        <v>16.40700876</v>
      </c>
      <c r="P4106">
        <v>13.596</v>
      </c>
      <c r="Q4106" s="86">
        <v>45821</v>
      </c>
      <c r="R4106">
        <v>5</v>
      </c>
      <c r="S4106">
        <v>1.84</v>
      </c>
      <c r="T4106">
        <v>1.5</v>
      </c>
      <c r="V4106" t="s">
        <v>9905</v>
      </c>
      <c r="W4106">
        <v>6</v>
      </c>
      <c r="X4106" s="86">
        <v>45777</v>
      </c>
      <c r="Y4106">
        <v>5</v>
      </c>
      <c r="Z4106" s="86">
        <v>45777</v>
      </c>
      <c r="AA4106">
        <v>3</v>
      </c>
      <c r="AB4106">
        <v>3</v>
      </c>
      <c r="AC4106" t="s">
        <v>156</v>
      </c>
    </row>
    <row r="4107" spans="1:29" x14ac:dyDescent="0.2">
      <c r="A4107" t="s">
        <v>9906</v>
      </c>
      <c r="B4107" t="s">
        <v>9907</v>
      </c>
      <c r="C4107" t="s">
        <v>9906</v>
      </c>
      <c r="D4107" t="s">
        <v>84</v>
      </c>
      <c r="E4107" t="s">
        <v>89</v>
      </c>
      <c r="F4107" t="s">
        <v>117</v>
      </c>
      <c r="G4107" t="s">
        <v>90</v>
      </c>
      <c r="H4107" t="s">
        <v>9676</v>
      </c>
      <c r="I4107" t="s">
        <v>341</v>
      </c>
      <c r="J4107" t="s">
        <v>9553</v>
      </c>
      <c r="K4107" t="s">
        <v>5615</v>
      </c>
      <c r="L4107">
        <v>23.620999999999999</v>
      </c>
      <c r="M4107">
        <v>22.866236560000001</v>
      </c>
      <c r="N4107">
        <v>23.779</v>
      </c>
      <c r="O4107">
        <v>18.36112966</v>
      </c>
      <c r="P4107">
        <v>15.904</v>
      </c>
      <c r="Q4107" s="86">
        <v>45821</v>
      </c>
      <c r="R4107">
        <v>5</v>
      </c>
      <c r="S4107">
        <v>1.0900000000000001</v>
      </c>
      <c r="T4107">
        <v>0.8</v>
      </c>
      <c r="U4107">
        <v>1</v>
      </c>
      <c r="V4107" t="s">
        <v>9908</v>
      </c>
      <c r="W4107">
        <v>6</v>
      </c>
      <c r="X4107" s="86">
        <v>45777</v>
      </c>
      <c r="Y4107">
        <v>5</v>
      </c>
      <c r="Z4107" s="86">
        <v>45777</v>
      </c>
      <c r="AA4107">
        <v>4</v>
      </c>
      <c r="AB4107">
        <v>3</v>
      </c>
      <c r="AC4107" t="s">
        <v>156</v>
      </c>
    </row>
    <row r="4108" spans="1:29" x14ac:dyDescent="0.2">
      <c r="A4108" t="s">
        <v>9909</v>
      </c>
      <c r="B4108" t="s">
        <v>9910</v>
      </c>
      <c r="C4108" t="s">
        <v>9909</v>
      </c>
      <c r="D4108" t="s">
        <v>84</v>
      </c>
      <c r="E4108" t="s">
        <v>89</v>
      </c>
      <c r="G4108" t="s">
        <v>90</v>
      </c>
      <c r="I4108" t="s">
        <v>91</v>
      </c>
      <c r="J4108" t="s">
        <v>9553</v>
      </c>
      <c r="N4108">
        <v>19.678000000000001</v>
      </c>
      <c r="O4108">
        <v>15.496851469999999</v>
      </c>
      <c r="P4108">
        <v>14.863</v>
      </c>
      <c r="Q4108" s="86">
        <v>45434</v>
      </c>
      <c r="R4108">
        <v>4</v>
      </c>
      <c r="S4108">
        <v>1.21</v>
      </c>
      <c r="T4108">
        <v>0.95</v>
      </c>
      <c r="W4108">
        <v>6</v>
      </c>
      <c r="X4108" s="86">
        <v>45747</v>
      </c>
      <c r="Y4108">
        <v>5</v>
      </c>
      <c r="Z4108" s="86">
        <v>45747</v>
      </c>
      <c r="AA4108">
        <v>5</v>
      </c>
      <c r="AB4108">
        <v>3</v>
      </c>
      <c r="AC4108" t="s">
        <v>156</v>
      </c>
    </row>
    <row r="4109" spans="1:29" x14ac:dyDescent="0.2">
      <c r="A4109" t="s">
        <v>9911</v>
      </c>
      <c r="B4109" t="s">
        <v>9912</v>
      </c>
      <c r="C4109" t="s">
        <v>9911</v>
      </c>
      <c r="D4109" t="s">
        <v>84</v>
      </c>
      <c r="E4109" t="s">
        <v>89</v>
      </c>
      <c r="I4109" t="s">
        <v>341</v>
      </c>
      <c r="J4109" t="s">
        <v>9553</v>
      </c>
      <c r="L4109">
        <v>15.103</v>
      </c>
      <c r="M4109">
        <v>15.450383990000001</v>
      </c>
      <c r="N4109">
        <v>16.116</v>
      </c>
      <c r="O4109">
        <v>13.45801848</v>
      </c>
      <c r="P4109">
        <v>11.986000000000001</v>
      </c>
      <c r="Q4109" s="86">
        <v>45821</v>
      </c>
      <c r="S4109">
        <v>1.04</v>
      </c>
      <c r="T4109">
        <v>0.8</v>
      </c>
      <c r="W4109">
        <v>6</v>
      </c>
      <c r="X4109" s="86">
        <v>45772</v>
      </c>
      <c r="Y4109">
        <v>4</v>
      </c>
      <c r="Z4109" s="86">
        <v>45772</v>
      </c>
      <c r="AA4109">
        <v>5</v>
      </c>
      <c r="AB4109">
        <v>3</v>
      </c>
      <c r="AC4109" t="s">
        <v>156</v>
      </c>
    </row>
    <row r="4110" spans="1:29" x14ac:dyDescent="0.2">
      <c r="A4110" t="s">
        <v>9913</v>
      </c>
      <c r="B4110" t="s">
        <v>9914</v>
      </c>
      <c r="C4110" t="s">
        <v>9913</v>
      </c>
      <c r="D4110" t="s">
        <v>84</v>
      </c>
      <c r="E4110" t="s">
        <v>89</v>
      </c>
      <c r="G4110" t="s">
        <v>90</v>
      </c>
      <c r="I4110" t="s">
        <v>341</v>
      </c>
      <c r="J4110" t="s">
        <v>9553</v>
      </c>
      <c r="L4110">
        <v>16.350000000000001</v>
      </c>
      <c r="M4110">
        <v>14.21013192</v>
      </c>
      <c r="N4110">
        <v>16.47</v>
      </c>
      <c r="O4110">
        <v>13.88504563</v>
      </c>
      <c r="P4110">
        <v>13.801</v>
      </c>
      <c r="Q4110" s="86">
        <v>45821</v>
      </c>
      <c r="S4110">
        <v>1.03</v>
      </c>
      <c r="T4110">
        <v>0.8</v>
      </c>
      <c r="V4110" t="s">
        <v>9915</v>
      </c>
      <c r="W4110">
        <v>6</v>
      </c>
      <c r="X4110" s="86">
        <v>45772</v>
      </c>
      <c r="Y4110">
        <v>4</v>
      </c>
      <c r="Z4110" s="86">
        <v>45772</v>
      </c>
      <c r="AA4110">
        <v>3</v>
      </c>
      <c r="AB4110">
        <v>3</v>
      </c>
      <c r="AC4110" t="s">
        <v>156</v>
      </c>
    </row>
    <row r="4111" spans="1:29" x14ac:dyDescent="0.2">
      <c r="A4111" t="s">
        <v>9916</v>
      </c>
      <c r="B4111" t="s">
        <v>9917</v>
      </c>
      <c r="C4111" t="s">
        <v>9916</v>
      </c>
      <c r="D4111" t="s">
        <v>84</v>
      </c>
      <c r="E4111" t="s">
        <v>116</v>
      </c>
      <c r="G4111" t="s">
        <v>90</v>
      </c>
      <c r="L4111">
        <v>8.3510000000000009</v>
      </c>
      <c r="M4111">
        <v>4.2785423600000003</v>
      </c>
      <c r="N4111">
        <v>8.1790000000000003</v>
      </c>
      <c r="O4111">
        <v>3.3883417040000001</v>
      </c>
      <c r="P4111">
        <v>7.5529999999999999</v>
      </c>
      <c r="Q4111" s="86">
        <v>45821</v>
      </c>
      <c r="W4111">
        <v>2</v>
      </c>
      <c r="X4111" s="86">
        <v>45656</v>
      </c>
      <c r="Y4111">
        <v>2</v>
      </c>
      <c r="Z4111" s="86">
        <v>45708</v>
      </c>
      <c r="AB4111">
        <v>2</v>
      </c>
      <c r="AC4111" t="s">
        <v>153</v>
      </c>
    </row>
    <row r="4112" spans="1:29" x14ac:dyDescent="0.2">
      <c r="A4112" t="s">
        <v>9918</v>
      </c>
      <c r="B4112" t="s">
        <v>9919</v>
      </c>
      <c r="C4112" t="s">
        <v>9918</v>
      </c>
      <c r="D4112" t="s">
        <v>84</v>
      </c>
      <c r="E4112" t="s">
        <v>116</v>
      </c>
      <c r="G4112" t="s">
        <v>90</v>
      </c>
      <c r="I4112" t="s">
        <v>91</v>
      </c>
      <c r="J4112" t="s">
        <v>9553</v>
      </c>
      <c r="K4112" t="s">
        <v>8355</v>
      </c>
      <c r="L4112">
        <v>17.652999999999999</v>
      </c>
      <c r="M4112">
        <v>15.170714419999999</v>
      </c>
      <c r="N4112">
        <v>17.704000000000001</v>
      </c>
      <c r="O4112">
        <v>13.13097007</v>
      </c>
      <c r="P4112">
        <v>11.045999999999999</v>
      </c>
      <c r="Q4112" s="86">
        <v>45761</v>
      </c>
      <c r="S4112">
        <v>0.3</v>
      </c>
      <c r="T4112">
        <v>0.2</v>
      </c>
      <c r="V4112" t="s">
        <v>9920</v>
      </c>
      <c r="W4112">
        <v>7</v>
      </c>
      <c r="X4112" s="86">
        <v>45509</v>
      </c>
      <c r="Y4112">
        <v>5</v>
      </c>
      <c r="Z4112" s="86">
        <v>45708</v>
      </c>
      <c r="AA4112">
        <v>4</v>
      </c>
      <c r="AB4112">
        <v>3</v>
      </c>
      <c r="AC4112" t="s">
        <v>156</v>
      </c>
    </row>
    <row r="4113" spans="1:29" x14ac:dyDescent="0.2">
      <c r="A4113" t="s">
        <v>9921</v>
      </c>
      <c r="B4113" t="s">
        <v>9922</v>
      </c>
      <c r="C4113" t="s">
        <v>9921</v>
      </c>
      <c r="D4113" t="s">
        <v>84</v>
      </c>
      <c r="E4113" t="s">
        <v>89</v>
      </c>
      <c r="F4113" t="s">
        <v>642</v>
      </c>
      <c r="G4113" t="s">
        <v>90</v>
      </c>
      <c r="I4113" t="s">
        <v>118</v>
      </c>
      <c r="J4113" t="s">
        <v>9553</v>
      </c>
      <c r="K4113" t="s">
        <v>1236</v>
      </c>
      <c r="L4113">
        <v>19.416</v>
      </c>
      <c r="M4113">
        <v>19.175354949999999</v>
      </c>
      <c r="N4113">
        <v>19.364999999999998</v>
      </c>
      <c r="O4113">
        <v>16.777605560000001</v>
      </c>
      <c r="P4113">
        <v>14.234999999999999</v>
      </c>
      <c r="Q4113" s="86">
        <v>45821</v>
      </c>
      <c r="R4113">
        <v>5</v>
      </c>
      <c r="S4113">
        <v>1.85</v>
      </c>
      <c r="T4113">
        <v>1.5</v>
      </c>
      <c r="V4113" t="s">
        <v>9923</v>
      </c>
      <c r="W4113">
        <v>6</v>
      </c>
      <c r="X4113" s="86">
        <v>45777</v>
      </c>
      <c r="Y4113">
        <v>5</v>
      </c>
      <c r="Z4113" s="86">
        <v>44897</v>
      </c>
      <c r="AA4113">
        <v>3</v>
      </c>
      <c r="AB4113">
        <v>3</v>
      </c>
      <c r="AC4113" t="s">
        <v>156</v>
      </c>
    </row>
    <row r="4114" spans="1:29" x14ac:dyDescent="0.2">
      <c r="A4114" t="s">
        <v>9924</v>
      </c>
      <c r="B4114" t="s">
        <v>9925</v>
      </c>
      <c r="C4114" t="s">
        <v>9924</v>
      </c>
      <c r="D4114" t="s">
        <v>84</v>
      </c>
      <c r="E4114" t="s">
        <v>89</v>
      </c>
      <c r="G4114" t="s">
        <v>90</v>
      </c>
      <c r="I4114" t="s">
        <v>118</v>
      </c>
      <c r="J4114" t="s">
        <v>9553</v>
      </c>
      <c r="K4114" t="s">
        <v>1118</v>
      </c>
      <c r="L4114">
        <v>16.849</v>
      </c>
      <c r="M4114">
        <v>16.678581390000002</v>
      </c>
      <c r="N4114">
        <v>17.934999999999999</v>
      </c>
      <c r="O4114">
        <v>12.453021700000001</v>
      </c>
      <c r="P4114">
        <v>11.208</v>
      </c>
      <c r="Q4114" s="86">
        <v>45821</v>
      </c>
      <c r="R4114">
        <v>1</v>
      </c>
      <c r="S4114">
        <v>1.3</v>
      </c>
      <c r="T4114">
        <v>1</v>
      </c>
      <c r="V4114" t="s">
        <v>9926</v>
      </c>
      <c r="W4114">
        <v>6</v>
      </c>
      <c r="X4114" s="86">
        <v>45777</v>
      </c>
      <c r="Y4114">
        <v>4</v>
      </c>
      <c r="Z4114" s="86">
        <v>45777</v>
      </c>
      <c r="AA4114">
        <v>3</v>
      </c>
      <c r="AB4114">
        <v>3</v>
      </c>
      <c r="AC4114" t="s">
        <v>156</v>
      </c>
    </row>
    <row r="4115" spans="1:29" x14ac:dyDescent="0.2">
      <c r="A4115" t="s">
        <v>9927</v>
      </c>
      <c r="B4115" t="s">
        <v>9928</v>
      </c>
      <c r="C4115" t="s">
        <v>9927</v>
      </c>
      <c r="D4115" t="s">
        <v>84</v>
      </c>
      <c r="E4115" t="s">
        <v>116</v>
      </c>
      <c r="G4115" t="s">
        <v>90</v>
      </c>
      <c r="I4115" t="s">
        <v>91</v>
      </c>
      <c r="J4115" t="s">
        <v>9553</v>
      </c>
      <c r="K4115" t="s">
        <v>8355</v>
      </c>
      <c r="L4115">
        <v>20.677</v>
      </c>
      <c r="M4115">
        <v>16.783863289999999</v>
      </c>
      <c r="N4115">
        <v>21.344999999999999</v>
      </c>
      <c r="O4115">
        <v>14.35928391</v>
      </c>
      <c r="P4115">
        <v>17.582000000000001</v>
      </c>
      <c r="Q4115" s="86">
        <v>45821</v>
      </c>
      <c r="S4115">
        <v>0.5</v>
      </c>
      <c r="T4115">
        <v>0.3</v>
      </c>
      <c r="V4115" t="s">
        <v>9929</v>
      </c>
      <c r="W4115">
        <v>6</v>
      </c>
      <c r="X4115" s="86">
        <v>45544</v>
      </c>
      <c r="Y4115">
        <v>4</v>
      </c>
      <c r="Z4115" s="86">
        <v>45708</v>
      </c>
      <c r="AA4115">
        <v>3</v>
      </c>
      <c r="AB4115">
        <v>3</v>
      </c>
      <c r="AC4115" t="s">
        <v>156</v>
      </c>
    </row>
    <row r="4116" spans="1:29" x14ac:dyDescent="0.2">
      <c r="A4116" t="s">
        <v>9930</v>
      </c>
      <c r="B4116" t="s">
        <v>9931</v>
      </c>
      <c r="C4116" t="s">
        <v>9930</v>
      </c>
      <c r="D4116" t="s">
        <v>84</v>
      </c>
      <c r="E4116" t="s">
        <v>116</v>
      </c>
      <c r="G4116" t="s">
        <v>90</v>
      </c>
      <c r="L4116">
        <v>13.840999999999999</v>
      </c>
      <c r="M4116">
        <v>13.060674690000001</v>
      </c>
      <c r="N4116">
        <v>13.831</v>
      </c>
      <c r="O4116">
        <v>10.39481711</v>
      </c>
      <c r="P4116">
        <v>10.58</v>
      </c>
      <c r="Q4116" s="86">
        <v>45821</v>
      </c>
      <c r="S4116">
        <v>0.21</v>
      </c>
      <c r="W4116">
        <v>6</v>
      </c>
      <c r="X4116" s="86">
        <v>45708</v>
      </c>
      <c r="Y4116">
        <v>4</v>
      </c>
      <c r="Z4116" s="86">
        <v>45708</v>
      </c>
      <c r="AB4116">
        <v>3</v>
      </c>
      <c r="AC4116" t="s">
        <v>156</v>
      </c>
    </row>
    <row r="4117" spans="1:29" x14ac:dyDescent="0.2">
      <c r="A4117" t="s">
        <v>9932</v>
      </c>
      <c r="B4117" t="s">
        <v>9933</v>
      </c>
      <c r="C4117" t="s">
        <v>9932</v>
      </c>
      <c r="D4117" t="s">
        <v>84</v>
      </c>
      <c r="E4117" t="s">
        <v>116</v>
      </c>
      <c r="G4117" t="s">
        <v>90</v>
      </c>
      <c r="I4117" t="s">
        <v>91</v>
      </c>
      <c r="J4117" t="s">
        <v>9553</v>
      </c>
      <c r="L4117">
        <v>17.576000000000001</v>
      </c>
      <c r="N4117">
        <v>19.013000000000002</v>
      </c>
      <c r="P4117">
        <v>11.497999999999999</v>
      </c>
      <c r="Q4117" s="86">
        <v>45154</v>
      </c>
      <c r="S4117">
        <v>0.95</v>
      </c>
      <c r="T4117">
        <v>0.75</v>
      </c>
      <c r="Y4117">
        <v>4</v>
      </c>
      <c r="Z4117" s="86">
        <v>45708</v>
      </c>
      <c r="AA4117">
        <v>3</v>
      </c>
      <c r="AB4117">
        <v>3</v>
      </c>
      <c r="AC4117" t="s">
        <v>156</v>
      </c>
    </row>
    <row r="4118" spans="1:29" x14ac:dyDescent="0.2">
      <c r="A4118" t="s">
        <v>9934</v>
      </c>
      <c r="B4118" t="s">
        <v>9935</v>
      </c>
      <c r="C4118" t="s">
        <v>9934</v>
      </c>
      <c r="D4118" t="s">
        <v>84</v>
      </c>
      <c r="E4118" t="s">
        <v>89</v>
      </c>
      <c r="G4118" t="s">
        <v>90</v>
      </c>
      <c r="I4118" t="s">
        <v>91</v>
      </c>
      <c r="J4118" t="s">
        <v>9553</v>
      </c>
      <c r="L4118">
        <v>17.625</v>
      </c>
      <c r="M4118">
        <v>15.359887670000001</v>
      </c>
      <c r="N4118">
        <v>16.952999999999999</v>
      </c>
      <c r="O4118">
        <v>14.422498989999999</v>
      </c>
      <c r="P4118">
        <v>20.245999999999999</v>
      </c>
      <c r="Q4118" s="86">
        <v>45821</v>
      </c>
      <c r="R4118">
        <v>5</v>
      </c>
      <c r="S4118">
        <v>1.97</v>
      </c>
      <c r="T4118">
        <v>1.75</v>
      </c>
      <c r="V4118" t="s">
        <v>9936</v>
      </c>
      <c r="W4118">
        <v>6</v>
      </c>
      <c r="X4118" s="86">
        <v>45736</v>
      </c>
      <c r="Y4118">
        <v>4</v>
      </c>
      <c r="Z4118" s="86">
        <v>45657</v>
      </c>
      <c r="AA4118">
        <v>4</v>
      </c>
      <c r="AB4118">
        <v>3</v>
      </c>
      <c r="AC4118" t="s">
        <v>156</v>
      </c>
    </row>
    <row r="4119" spans="1:29" x14ac:dyDescent="0.2">
      <c r="A4119" t="s">
        <v>9937</v>
      </c>
      <c r="B4119" t="s">
        <v>9938</v>
      </c>
      <c r="C4119" t="s">
        <v>9937</v>
      </c>
      <c r="D4119" t="s">
        <v>84</v>
      </c>
      <c r="E4119" t="s">
        <v>89</v>
      </c>
      <c r="F4119" t="s">
        <v>642</v>
      </c>
      <c r="G4119" t="s">
        <v>90</v>
      </c>
      <c r="I4119" t="s">
        <v>91</v>
      </c>
      <c r="J4119" t="s">
        <v>9553</v>
      </c>
      <c r="K4119" t="s">
        <v>1010</v>
      </c>
      <c r="L4119">
        <v>16.035</v>
      </c>
      <c r="M4119">
        <v>15.33384534</v>
      </c>
      <c r="N4119">
        <v>16.824999999999999</v>
      </c>
      <c r="O4119">
        <v>12.321843169999999</v>
      </c>
      <c r="P4119">
        <v>13.388999999999999</v>
      </c>
      <c r="Q4119" s="86">
        <v>45821</v>
      </c>
      <c r="R4119">
        <v>5</v>
      </c>
      <c r="S4119">
        <v>1.72</v>
      </c>
      <c r="T4119">
        <v>1.5</v>
      </c>
      <c r="W4119">
        <v>6</v>
      </c>
      <c r="X4119" s="86">
        <v>45736</v>
      </c>
      <c r="Y4119">
        <v>4</v>
      </c>
      <c r="Z4119" s="86">
        <v>45657</v>
      </c>
      <c r="AA4119">
        <v>3</v>
      </c>
      <c r="AB4119">
        <v>3</v>
      </c>
      <c r="AC4119" t="s">
        <v>156</v>
      </c>
    </row>
    <row r="4120" spans="1:29" x14ac:dyDescent="0.2">
      <c r="A4120" t="s">
        <v>9939</v>
      </c>
      <c r="B4120" t="s">
        <v>9940</v>
      </c>
      <c r="C4120" t="s">
        <v>9939</v>
      </c>
      <c r="D4120" t="s">
        <v>84</v>
      </c>
      <c r="E4120" t="s">
        <v>89</v>
      </c>
      <c r="G4120" t="s">
        <v>90</v>
      </c>
      <c r="I4120" t="s">
        <v>118</v>
      </c>
      <c r="L4120">
        <v>14.555</v>
      </c>
      <c r="M4120">
        <v>13.2104619</v>
      </c>
      <c r="N4120">
        <v>13.757999999999999</v>
      </c>
      <c r="O4120">
        <v>11.15995354</v>
      </c>
      <c r="P4120">
        <v>10.504</v>
      </c>
      <c r="Q4120" s="86">
        <v>45821</v>
      </c>
      <c r="S4120">
        <v>0.8</v>
      </c>
      <c r="W4120">
        <v>6</v>
      </c>
      <c r="X4120" s="86">
        <v>45808</v>
      </c>
      <c r="Y4120">
        <v>4</v>
      </c>
      <c r="Z4120" s="86">
        <v>45808</v>
      </c>
      <c r="AB4120">
        <v>3</v>
      </c>
      <c r="AC4120" t="s">
        <v>156</v>
      </c>
    </row>
    <row r="4121" spans="1:29" x14ac:dyDescent="0.2">
      <c r="A4121" t="s">
        <v>9941</v>
      </c>
      <c r="B4121" t="s">
        <v>9942</v>
      </c>
      <c r="C4121" t="s">
        <v>9941</v>
      </c>
      <c r="D4121" t="s">
        <v>84</v>
      </c>
      <c r="E4121" t="s">
        <v>89</v>
      </c>
      <c r="F4121" t="s">
        <v>642</v>
      </c>
      <c r="G4121" t="s">
        <v>90</v>
      </c>
      <c r="I4121" t="s">
        <v>91</v>
      </c>
      <c r="J4121" t="s">
        <v>9553</v>
      </c>
      <c r="K4121" t="s">
        <v>778</v>
      </c>
      <c r="L4121">
        <v>12.923999999999999</v>
      </c>
      <c r="M4121">
        <v>13.24070088</v>
      </c>
      <c r="N4121">
        <v>12.738</v>
      </c>
      <c r="O4121">
        <v>9.2213193909999998</v>
      </c>
      <c r="P4121">
        <v>10.130000000000001</v>
      </c>
      <c r="Q4121" s="86">
        <v>45821</v>
      </c>
      <c r="R4121">
        <v>5.26</v>
      </c>
      <c r="S4121">
        <v>1.07</v>
      </c>
      <c r="T4121">
        <v>0.75</v>
      </c>
      <c r="V4121" t="s">
        <v>9943</v>
      </c>
      <c r="W4121">
        <v>6</v>
      </c>
      <c r="X4121" s="86">
        <v>45747</v>
      </c>
      <c r="Y4121">
        <v>4</v>
      </c>
      <c r="Z4121" s="86">
        <v>45747</v>
      </c>
      <c r="AA4121">
        <v>3</v>
      </c>
      <c r="AB4121">
        <v>3</v>
      </c>
      <c r="AC4121" t="s">
        <v>156</v>
      </c>
    </row>
    <row r="4122" spans="1:29" x14ac:dyDescent="0.2">
      <c r="A4122" t="s">
        <v>9944</v>
      </c>
      <c r="B4122" t="s">
        <v>9945</v>
      </c>
      <c r="C4122" t="s">
        <v>9944</v>
      </c>
      <c r="D4122" t="s">
        <v>84</v>
      </c>
      <c r="E4122" t="s">
        <v>89</v>
      </c>
      <c r="F4122" t="s">
        <v>642</v>
      </c>
      <c r="G4122" t="s">
        <v>90</v>
      </c>
      <c r="I4122" t="s">
        <v>118</v>
      </c>
      <c r="J4122" t="s">
        <v>9553</v>
      </c>
      <c r="K4122" t="s">
        <v>778</v>
      </c>
      <c r="L4122">
        <v>12.962</v>
      </c>
      <c r="M4122">
        <v>12.94786796</v>
      </c>
      <c r="N4122">
        <v>12.509</v>
      </c>
      <c r="O4122">
        <v>12.52863468</v>
      </c>
      <c r="P4122">
        <v>13.6</v>
      </c>
      <c r="Q4122" s="86">
        <v>45821</v>
      </c>
      <c r="R4122">
        <v>5.26</v>
      </c>
      <c r="S4122">
        <v>1.07</v>
      </c>
      <c r="T4122">
        <v>0.75</v>
      </c>
      <c r="V4122" t="s">
        <v>9946</v>
      </c>
      <c r="W4122">
        <v>6</v>
      </c>
      <c r="X4122" s="86">
        <v>45747</v>
      </c>
      <c r="Y4122">
        <v>4</v>
      </c>
      <c r="Z4122" s="86">
        <v>45747</v>
      </c>
      <c r="AA4122">
        <v>3</v>
      </c>
      <c r="AB4122">
        <v>3</v>
      </c>
      <c r="AC4122" t="s">
        <v>156</v>
      </c>
    </row>
    <row r="4123" spans="1:29" x14ac:dyDescent="0.2">
      <c r="A4123" t="s">
        <v>16056</v>
      </c>
      <c r="B4123" t="s">
        <v>16057</v>
      </c>
      <c r="C4123" t="s">
        <v>16056</v>
      </c>
      <c r="D4123" t="s">
        <v>84</v>
      </c>
      <c r="E4123" t="s">
        <v>89</v>
      </c>
      <c r="G4123" t="s">
        <v>90</v>
      </c>
      <c r="H4123" t="s">
        <v>16039</v>
      </c>
      <c r="I4123" t="s">
        <v>118</v>
      </c>
      <c r="L4123">
        <v>16.8</v>
      </c>
      <c r="M4123">
        <v>17.327960820000001</v>
      </c>
      <c r="N4123">
        <v>18.736000000000001</v>
      </c>
      <c r="O4123">
        <v>12.94354163</v>
      </c>
      <c r="P4123">
        <v>11.111000000000001</v>
      </c>
      <c r="Q4123" s="86">
        <v>45821</v>
      </c>
      <c r="S4123">
        <v>1.95</v>
      </c>
      <c r="W4123">
        <v>6</v>
      </c>
      <c r="X4123" s="86">
        <v>45772</v>
      </c>
      <c r="Y4123">
        <v>4</v>
      </c>
      <c r="Z4123" s="86">
        <v>45772</v>
      </c>
      <c r="AB4123">
        <v>3</v>
      </c>
      <c r="AC4123" t="s">
        <v>156</v>
      </c>
    </row>
    <row r="4124" spans="1:29" x14ac:dyDescent="0.2">
      <c r="A4124" t="s">
        <v>9947</v>
      </c>
      <c r="B4124" t="s">
        <v>9948</v>
      </c>
      <c r="C4124" t="s">
        <v>9947</v>
      </c>
      <c r="D4124" t="s">
        <v>84</v>
      </c>
      <c r="E4124" t="s">
        <v>89</v>
      </c>
      <c r="F4124" t="s">
        <v>642</v>
      </c>
      <c r="G4124" t="s">
        <v>90</v>
      </c>
      <c r="I4124" t="s">
        <v>91</v>
      </c>
      <c r="J4124" t="s">
        <v>9553</v>
      </c>
      <c r="L4124">
        <v>16.902999999999999</v>
      </c>
      <c r="M4124">
        <v>14.37556245</v>
      </c>
      <c r="N4124">
        <v>17.210999999999999</v>
      </c>
      <c r="O4124">
        <v>11.212319600000001</v>
      </c>
      <c r="P4124">
        <v>13.137</v>
      </c>
      <c r="Q4124" s="86">
        <v>45821</v>
      </c>
      <c r="R4124">
        <v>5</v>
      </c>
      <c r="S4124">
        <v>1.57</v>
      </c>
      <c r="T4124">
        <v>1.5</v>
      </c>
      <c r="W4124">
        <v>6</v>
      </c>
      <c r="X4124" s="86">
        <v>45773</v>
      </c>
      <c r="Y4124">
        <v>4</v>
      </c>
      <c r="Z4124" s="86">
        <v>45773</v>
      </c>
      <c r="AA4124">
        <v>3</v>
      </c>
      <c r="AB4124">
        <v>3</v>
      </c>
      <c r="AC4124" t="s">
        <v>156</v>
      </c>
    </row>
    <row r="4125" spans="1:29" x14ac:dyDescent="0.2">
      <c r="A4125" t="s">
        <v>9949</v>
      </c>
      <c r="B4125" t="s">
        <v>9950</v>
      </c>
      <c r="C4125" t="s">
        <v>9949</v>
      </c>
      <c r="D4125" t="s">
        <v>84</v>
      </c>
      <c r="E4125" t="s">
        <v>89</v>
      </c>
      <c r="G4125" t="s">
        <v>90</v>
      </c>
      <c r="I4125" t="s">
        <v>118</v>
      </c>
      <c r="L4125">
        <v>15.992000000000001</v>
      </c>
      <c r="M4125">
        <v>15.10852156</v>
      </c>
      <c r="N4125">
        <v>15.163</v>
      </c>
      <c r="O4125">
        <v>14.49271901</v>
      </c>
      <c r="P4125">
        <v>18.277999999999999</v>
      </c>
      <c r="Q4125" s="86">
        <v>45821</v>
      </c>
      <c r="S4125">
        <v>0.97</v>
      </c>
      <c r="W4125">
        <v>6</v>
      </c>
      <c r="X4125" s="86">
        <v>45806</v>
      </c>
      <c r="Y4125">
        <v>4</v>
      </c>
      <c r="Z4125" s="86">
        <v>45806</v>
      </c>
      <c r="AB4125">
        <v>3</v>
      </c>
      <c r="AC4125" t="s">
        <v>156</v>
      </c>
    </row>
    <row r="4126" spans="1:29" x14ac:dyDescent="0.2">
      <c r="A4126" t="s">
        <v>9951</v>
      </c>
      <c r="B4126" t="s">
        <v>9952</v>
      </c>
      <c r="C4126" t="s">
        <v>9951</v>
      </c>
      <c r="D4126" t="s">
        <v>84</v>
      </c>
      <c r="E4126" t="s">
        <v>89</v>
      </c>
      <c r="G4126" t="s">
        <v>90</v>
      </c>
      <c r="I4126" t="s">
        <v>118</v>
      </c>
      <c r="J4126" t="s">
        <v>9553</v>
      </c>
      <c r="L4126">
        <v>8.9700000000000006</v>
      </c>
      <c r="M4126">
        <v>9.3804598210000005</v>
      </c>
      <c r="N4126">
        <v>9.9960000000000004</v>
      </c>
      <c r="O4126">
        <v>8.6151414660000007</v>
      </c>
      <c r="P4126">
        <v>7.2830000000000004</v>
      </c>
      <c r="Q4126" s="86">
        <v>45821</v>
      </c>
      <c r="R4126">
        <v>6</v>
      </c>
      <c r="S4126">
        <v>2</v>
      </c>
      <c r="T4126">
        <v>1.1499999999999999</v>
      </c>
      <c r="V4126" t="s">
        <v>9953</v>
      </c>
      <c r="W4126">
        <v>5</v>
      </c>
      <c r="X4126" s="86">
        <v>45750</v>
      </c>
      <c r="Y4126">
        <v>3</v>
      </c>
      <c r="Z4126" s="86">
        <v>45750</v>
      </c>
      <c r="AA4126">
        <v>2</v>
      </c>
      <c r="AB4126">
        <v>3</v>
      </c>
      <c r="AC4126" t="s">
        <v>156</v>
      </c>
    </row>
    <row r="4127" spans="1:29" x14ac:dyDescent="0.2">
      <c r="A4127" t="s">
        <v>9954</v>
      </c>
      <c r="B4127" t="s">
        <v>9955</v>
      </c>
      <c r="C4127" t="s">
        <v>9954</v>
      </c>
      <c r="D4127" t="s">
        <v>84</v>
      </c>
      <c r="E4127" t="s">
        <v>89</v>
      </c>
      <c r="F4127" t="s">
        <v>642</v>
      </c>
      <c r="G4127" t="s">
        <v>90</v>
      </c>
      <c r="I4127" t="s">
        <v>118</v>
      </c>
      <c r="J4127" t="s">
        <v>9553</v>
      </c>
      <c r="K4127" t="s">
        <v>9956</v>
      </c>
      <c r="L4127">
        <v>16.442</v>
      </c>
      <c r="M4127">
        <v>16.811970280000001</v>
      </c>
      <c r="N4127">
        <v>18.149000000000001</v>
      </c>
      <c r="O4127">
        <v>13.215260560000001</v>
      </c>
      <c r="P4127">
        <v>14.406000000000001</v>
      </c>
      <c r="Q4127" s="86">
        <v>45821</v>
      </c>
      <c r="R4127">
        <v>5</v>
      </c>
      <c r="S4127">
        <v>2.27</v>
      </c>
      <c r="T4127">
        <v>1.5</v>
      </c>
      <c r="V4127" t="s">
        <v>9957</v>
      </c>
      <c r="W4127">
        <v>6</v>
      </c>
      <c r="X4127" s="86">
        <v>45691</v>
      </c>
      <c r="Y4127">
        <v>4</v>
      </c>
      <c r="Z4127" s="86">
        <v>44530</v>
      </c>
      <c r="AA4127">
        <v>3</v>
      </c>
      <c r="AB4127">
        <v>3</v>
      </c>
      <c r="AC4127" t="s">
        <v>156</v>
      </c>
    </row>
    <row r="4128" spans="1:29" x14ac:dyDescent="0.2">
      <c r="A4128" t="s">
        <v>9958</v>
      </c>
      <c r="B4128" t="s">
        <v>9959</v>
      </c>
      <c r="C4128" t="s">
        <v>9958</v>
      </c>
      <c r="D4128" t="s">
        <v>84</v>
      </c>
      <c r="E4128" t="s">
        <v>89</v>
      </c>
      <c r="G4128" t="s">
        <v>90</v>
      </c>
      <c r="I4128" t="s">
        <v>91</v>
      </c>
      <c r="J4128" t="s">
        <v>9553</v>
      </c>
      <c r="L4128">
        <v>19.942</v>
      </c>
      <c r="M4128">
        <v>18.830815770000001</v>
      </c>
      <c r="N4128">
        <v>20.388999999999999</v>
      </c>
      <c r="O4128">
        <v>13.841898990000001</v>
      </c>
      <c r="P4128">
        <v>12.919</v>
      </c>
      <c r="Q4128" s="86">
        <v>45821</v>
      </c>
      <c r="R4128">
        <v>5</v>
      </c>
      <c r="S4128">
        <v>1.01</v>
      </c>
      <c r="T4128">
        <v>0.9</v>
      </c>
      <c r="V4128" t="s">
        <v>9960</v>
      </c>
      <c r="W4128">
        <v>6</v>
      </c>
      <c r="X4128" s="86">
        <v>45729</v>
      </c>
      <c r="Y4128">
        <v>4</v>
      </c>
      <c r="Z4128" s="86">
        <v>45729</v>
      </c>
      <c r="AA4128">
        <v>3</v>
      </c>
      <c r="AB4128">
        <v>3</v>
      </c>
      <c r="AC4128" t="s">
        <v>156</v>
      </c>
    </row>
    <row r="4129" spans="1:29" x14ac:dyDescent="0.2">
      <c r="A4129" t="s">
        <v>9961</v>
      </c>
      <c r="B4129" t="s">
        <v>9962</v>
      </c>
      <c r="C4129" t="s">
        <v>9961</v>
      </c>
      <c r="D4129" t="s">
        <v>84</v>
      </c>
      <c r="F4129" t="s">
        <v>642</v>
      </c>
      <c r="G4129" t="s">
        <v>90</v>
      </c>
      <c r="K4129" t="s">
        <v>1160</v>
      </c>
      <c r="L4129">
        <v>18.582000000000001</v>
      </c>
      <c r="M4129">
        <v>15.176091769999999</v>
      </c>
      <c r="N4129">
        <v>20.058</v>
      </c>
      <c r="O4129">
        <v>13.002310680000001</v>
      </c>
      <c r="P4129">
        <v>14.106</v>
      </c>
      <c r="Q4129" s="86">
        <v>45821</v>
      </c>
      <c r="S4129">
        <v>1.07</v>
      </c>
      <c r="W4129">
        <v>6</v>
      </c>
      <c r="X4129" s="86">
        <v>45772</v>
      </c>
      <c r="Y4129">
        <v>4</v>
      </c>
      <c r="Z4129" s="86">
        <v>45772</v>
      </c>
      <c r="AB4129">
        <v>3</v>
      </c>
      <c r="AC4129" t="s">
        <v>156</v>
      </c>
    </row>
    <row r="4130" spans="1:29" x14ac:dyDescent="0.2">
      <c r="A4130" t="s">
        <v>9963</v>
      </c>
      <c r="B4130" t="s">
        <v>9964</v>
      </c>
      <c r="C4130" t="s">
        <v>9963</v>
      </c>
      <c r="D4130" t="s">
        <v>84</v>
      </c>
      <c r="E4130" t="s">
        <v>89</v>
      </c>
      <c r="G4130" t="s">
        <v>90</v>
      </c>
      <c r="I4130" t="s">
        <v>118</v>
      </c>
      <c r="J4130" t="s">
        <v>9553</v>
      </c>
      <c r="K4130" t="s">
        <v>4371</v>
      </c>
      <c r="M4130">
        <v>9.3450703229999998</v>
      </c>
      <c r="N4130">
        <v>9.1969999999999992</v>
      </c>
      <c r="O4130">
        <v>10.994837840000001</v>
      </c>
      <c r="P4130">
        <v>8.3520000000000003</v>
      </c>
      <c r="Q4130" s="86">
        <v>45154</v>
      </c>
      <c r="R4130">
        <v>5</v>
      </c>
      <c r="S4130">
        <v>0.66</v>
      </c>
      <c r="T4130">
        <v>0.4</v>
      </c>
      <c r="V4130" t="s">
        <v>9965</v>
      </c>
      <c r="W4130">
        <v>4</v>
      </c>
      <c r="X4130" s="86">
        <v>45107</v>
      </c>
      <c r="Y4130">
        <v>3</v>
      </c>
      <c r="Z4130" s="86">
        <v>45107</v>
      </c>
      <c r="AA4130">
        <v>2</v>
      </c>
      <c r="AB4130">
        <v>3</v>
      </c>
      <c r="AC4130" t="s">
        <v>156</v>
      </c>
    </row>
    <row r="4131" spans="1:29" x14ac:dyDescent="0.2">
      <c r="A4131" t="s">
        <v>9966</v>
      </c>
      <c r="B4131" t="s">
        <v>9967</v>
      </c>
      <c r="C4131" t="s">
        <v>9966</v>
      </c>
      <c r="D4131" t="s">
        <v>84</v>
      </c>
      <c r="E4131" t="s">
        <v>89</v>
      </c>
      <c r="G4131" t="s">
        <v>90</v>
      </c>
      <c r="I4131" t="s">
        <v>118</v>
      </c>
      <c r="J4131" t="s">
        <v>9553</v>
      </c>
      <c r="L4131">
        <v>12.255000000000001</v>
      </c>
      <c r="M4131">
        <v>12.23070431</v>
      </c>
      <c r="N4131">
        <v>13.265000000000001</v>
      </c>
      <c r="O4131">
        <v>11.43160677</v>
      </c>
      <c r="P4131">
        <v>8.3320000000000007</v>
      </c>
      <c r="Q4131" s="86">
        <v>45821</v>
      </c>
      <c r="R4131">
        <v>5</v>
      </c>
      <c r="S4131">
        <v>1</v>
      </c>
      <c r="T4131">
        <v>0.75</v>
      </c>
      <c r="V4131" t="s">
        <v>9968</v>
      </c>
      <c r="W4131">
        <v>5</v>
      </c>
      <c r="X4131" s="86">
        <v>45777</v>
      </c>
      <c r="Y4131">
        <v>4</v>
      </c>
      <c r="Z4131" s="86">
        <v>45777</v>
      </c>
      <c r="AA4131">
        <v>2</v>
      </c>
      <c r="AB4131">
        <v>3</v>
      </c>
      <c r="AC4131" t="s">
        <v>156</v>
      </c>
    </row>
    <row r="4132" spans="1:29" x14ac:dyDescent="0.2">
      <c r="A4132" t="s">
        <v>9969</v>
      </c>
      <c r="B4132" t="s">
        <v>9970</v>
      </c>
      <c r="C4132" t="s">
        <v>9969</v>
      </c>
      <c r="D4132" t="s">
        <v>84</v>
      </c>
      <c r="E4132" t="s">
        <v>89</v>
      </c>
      <c r="F4132" t="s">
        <v>642</v>
      </c>
      <c r="G4132" t="s">
        <v>90</v>
      </c>
      <c r="I4132" t="s">
        <v>118</v>
      </c>
      <c r="J4132" t="s">
        <v>9553</v>
      </c>
      <c r="K4132" t="s">
        <v>1160</v>
      </c>
      <c r="L4132">
        <v>17.792999999999999</v>
      </c>
      <c r="M4132">
        <v>17.018832759999999</v>
      </c>
      <c r="N4132">
        <v>17.111000000000001</v>
      </c>
      <c r="O4132">
        <v>12.59269171</v>
      </c>
      <c r="P4132">
        <v>9.73</v>
      </c>
      <c r="Q4132" s="86">
        <v>45821</v>
      </c>
      <c r="S4132">
        <v>1.06</v>
      </c>
      <c r="T4132">
        <v>0.8</v>
      </c>
      <c r="V4132" t="s">
        <v>9971</v>
      </c>
      <c r="W4132">
        <v>6</v>
      </c>
      <c r="X4132" s="86">
        <v>45772</v>
      </c>
      <c r="Y4132">
        <v>5</v>
      </c>
      <c r="Z4132" s="86">
        <v>45772</v>
      </c>
      <c r="AA4132">
        <v>3</v>
      </c>
      <c r="AB4132">
        <v>3</v>
      </c>
      <c r="AC4132" t="s">
        <v>156</v>
      </c>
    </row>
    <row r="4133" spans="1:29" x14ac:dyDescent="0.2">
      <c r="A4133" t="s">
        <v>9972</v>
      </c>
      <c r="B4133" t="s">
        <v>9973</v>
      </c>
      <c r="C4133" t="s">
        <v>9972</v>
      </c>
      <c r="D4133" t="s">
        <v>84</v>
      </c>
      <c r="E4133" t="s">
        <v>89</v>
      </c>
      <c r="F4133" t="s">
        <v>642</v>
      </c>
      <c r="G4133" t="s">
        <v>90</v>
      </c>
      <c r="I4133" t="s">
        <v>118</v>
      </c>
      <c r="J4133" t="s">
        <v>9553</v>
      </c>
      <c r="K4133" t="s">
        <v>1160</v>
      </c>
      <c r="L4133">
        <v>6.5229999999999997</v>
      </c>
      <c r="M4133">
        <v>7.0465546960000003</v>
      </c>
      <c r="N4133">
        <v>7.3259999999999996</v>
      </c>
      <c r="O4133">
        <v>6.5643731020000002</v>
      </c>
      <c r="P4133">
        <v>5.2380000000000004</v>
      </c>
      <c r="Q4133" s="86">
        <v>45821</v>
      </c>
      <c r="S4133">
        <v>0.64</v>
      </c>
      <c r="T4133">
        <v>0.4</v>
      </c>
      <c r="V4133" t="s">
        <v>9974</v>
      </c>
      <c r="W4133">
        <v>4</v>
      </c>
      <c r="X4133" s="86">
        <v>45772</v>
      </c>
      <c r="Y4133">
        <v>3</v>
      </c>
      <c r="Z4133" s="86">
        <v>45772</v>
      </c>
      <c r="AA4133">
        <v>2</v>
      </c>
      <c r="AB4133">
        <v>3</v>
      </c>
      <c r="AC4133" t="s">
        <v>156</v>
      </c>
    </row>
    <row r="4134" spans="1:29" x14ac:dyDescent="0.2">
      <c r="A4134" t="s">
        <v>9975</v>
      </c>
      <c r="B4134" t="s">
        <v>9976</v>
      </c>
      <c r="C4134" t="s">
        <v>9975</v>
      </c>
      <c r="D4134" t="s">
        <v>84</v>
      </c>
      <c r="E4134" t="s">
        <v>982</v>
      </c>
      <c r="G4134" t="s">
        <v>90</v>
      </c>
      <c r="I4134" t="s">
        <v>118</v>
      </c>
      <c r="L4134">
        <v>0.70099999999999996</v>
      </c>
      <c r="M4134">
        <v>0.64049065299999997</v>
      </c>
      <c r="N4134">
        <v>0.34899999999999998</v>
      </c>
      <c r="O4134">
        <v>0.157009594</v>
      </c>
      <c r="P4134">
        <v>0.16400000000000001</v>
      </c>
      <c r="Q4134" s="86">
        <v>45821</v>
      </c>
      <c r="S4134">
        <v>0.21</v>
      </c>
      <c r="W4134">
        <v>1</v>
      </c>
      <c r="X4134" s="86">
        <v>45772</v>
      </c>
      <c r="Y4134">
        <v>1</v>
      </c>
      <c r="Z4134" s="86">
        <v>45772</v>
      </c>
      <c r="AB4134">
        <v>1</v>
      </c>
      <c r="AC4134" t="s">
        <v>124</v>
      </c>
    </row>
    <row r="4135" spans="1:29" x14ac:dyDescent="0.2">
      <c r="A4135" t="s">
        <v>9977</v>
      </c>
      <c r="B4135" t="s">
        <v>9978</v>
      </c>
      <c r="C4135" t="s">
        <v>9977</v>
      </c>
      <c r="D4135" t="s">
        <v>84</v>
      </c>
      <c r="E4135" t="s">
        <v>89</v>
      </c>
      <c r="G4135" t="s">
        <v>90</v>
      </c>
      <c r="I4135" t="s">
        <v>118</v>
      </c>
      <c r="J4135" t="s">
        <v>9553</v>
      </c>
      <c r="L4135">
        <v>19.262</v>
      </c>
      <c r="M4135">
        <v>18.83745463</v>
      </c>
      <c r="N4135">
        <v>19.446999999999999</v>
      </c>
      <c r="O4135">
        <v>13.90253487</v>
      </c>
      <c r="P4135">
        <v>13.116</v>
      </c>
      <c r="Q4135" s="86">
        <v>45821</v>
      </c>
      <c r="R4135">
        <v>5</v>
      </c>
      <c r="S4135">
        <v>1.85</v>
      </c>
      <c r="T4135">
        <v>1.8</v>
      </c>
      <c r="V4135" t="s">
        <v>9979</v>
      </c>
      <c r="W4135">
        <v>6</v>
      </c>
      <c r="X4135" s="86">
        <v>45803</v>
      </c>
      <c r="Y4135">
        <v>5</v>
      </c>
      <c r="Z4135" s="86">
        <v>45803</v>
      </c>
      <c r="AA4135">
        <v>3</v>
      </c>
      <c r="AB4135">
        <v>3</v>
      </c>
      <c r="AC4135" t="s">
        <v>156</v>
      </c>
    </row>
    <row r="4136" spans="1:29" x14ac:dyDescent="0.2">
      <c r="A4136" t="s">
        <v>9980</v>
      </c>
      <c r="B4136" t="s">
        <v>9981</v>
      </c>
      <c r="C4136" t="s">
        <v>9980</v>
      </c>
      <c r="D4136" t="s">
        <v>84</v>
      </c>
      <c r="E4136" t="s">
        <v>89</v>
      </c>
      <c r="G4136" t="s">
        <v>90</v>
      </c>
      <c r="H4136" t="s">
        <v>2245</v>
      </c>
      <c r="I4136" t="s">
        <v>118</v>
      </c>
      <c r="L4136">
        <v>10.997</v>
      </c>
      <c r="M4136">
        <v>11.231888270000001</v>
      </c>
      <c r="N4136">
        <v>10.603</v>
      </c>
      <c r="O4136">
        <v>9.63876855</v>
      </c>
      <c r="P4136">
        <v>6.2629999999999999</v>
      </c>
      <c r="Q4136" s="86">
        <v>45821</v>
      </c>
      <c r="S4136">
        <v>2.73</v>
      </c>
      <c r="U4136">
        <v>1</v>
      </c>
      <c r="W4136">
        <v>5</v>
      </c>
      <c r="X4136" s="86">
        <v>45775</v>
      </c>
      <c r="Y4136">
        <v>4</v>
      </c>
      <c r="Z4136" s="86">
        <v>45747</v>
      </c>
      <c r="AB4136">
        <v>3</v>
      </c>
      <c r="AC4136" t="s">
        <v>156</v>
      </c>
    </row>
    <row r="4137" spans="1:29" x14ac:dyDescent="0.2">
      <c r="A4137" t="s">
        <v>9982</v>
      </c>
      <c r="B4137" t="s">
        <v>9983</v>
      </c>
      <c r="C4137" t="s">
        <v>9982</v>
      </c>
      <c r="D4137" t="s">
        <v>84</v>
      </c>
      <c r="E4137" t="s">
        <v>89</v>
      </c>
      <c r="G4137" t="s">
        <v>90</v>
      </c>
      <c r="I4137" t="s">
        <v>341</v>
      </c>
      <c r="L4137">
        <v>12.359</v>
      </c>
      <c r="M4137">
        <v>10.98455229</v>
      </c>
      <c r="N4137">
        <v>11.327999999999999</v>
      </c>
      <c r="O4137">
        <v>8.4375615990000004</v>
      </c>
      <c r="P4137">
        <v>8.4849999999999994</v>
      </c>
      <c r="Q4137" s="86">
        <v>45821</v>
      </c>
      <c r="S4137">
        <v>1.08</v>
      </c>
      <c r="W4137">
        <v>6</v>
      </c>
      <c r="X4137" s="86">
        <v>45772</v>
      </c>
      <c r="Y4137">
        <v>4</v>
      </c>
      <c r="Z4137" s="86">
        <v>45772</v>
      </c>
      <c r="AB4137">
        <v>3</v>
      </c>
      <c r="AC4137" t="s">
        <v>156</v>
      </c>
    </row>
    <row r="4138" spans="1:29" x14ac:dyDescent="0.2">
      <c r="A4138" t="s">
        <v>9984</v>
      </c>
      <c r="B4138" t="s">
        <v>9985</v>
      </c>
      <c r="C4138" t="s">
        <v>9984</v>
      </c>
      <c r="D4138" t="s">
        <v>84</v>
      </c>
      <c r="E4138" t="s">
        <v>982</v>
      </c>
      <c r="G4138" t="s">
        <v>90</v>
      </c>
      <c r="I4138" t="s">
        <v>91</v>
      </c>
      <c r="J4138" t="s">
        <v>9553</v>
      </c>
      <c r="L4138">
        <v>0.63</v>
      </c>
      <c r="M4138">
        <v>0.58207469099999998</v>
      </c>
      <c r="N4138">
        <v>0.377</v>
      </c>
      <c r="O4138">
        <v>0.16218333600000001</v>
      </c>
      <c r="P4138">
        <v>0.152</v>
      </c>
      <c r="Q4138" s="86">
        <v>45821</v>
      </c>
      <c r="R4138">
        <v>5</v>
      </c>
      <c r="S4138">
        <v>0.4</v>
      </c>
      <c r="T4138">
        <v>0.22</v>
      </c>
      <c r="W4138">
        <v>1</v>
      </c>
      <c r="X4138" s="86">
        <v>45777</v>
      </c>
      <c r="Y4138">
        <v>1</v>
      </c>
      <c r="Z4138" s="86">
        <v>45777</v>
      </c>
      <c r="AA4138">
        <v>1</v>
      </c>
      <c r="AB4138">
        <v>1</v>
      </c>
      <c r="AC4138" t="s">
        <v>124</v>
      </c>
    </row>
    <row r="4139" spans="1:29" x14ac:dyDescent="0.2">
      <c r="A4139" t="s">
        <v>9986</v>
      </c>
      <c r="B4139" t="s">
        <v>9987</v>
      </c>
      <c r="C4139" t="s">
        <v>9986</v>
      </c>
      <c r="D4139" t="s">
        <v>84</v>
      </c>
      <c r="F4139" t="s">
        <v>642</v>
      </c>
      <c r="G4139" t="s">
        <v>90</v>
      </c>
      <c r="K4139" t="s">
        <v>1118</v>
      </c>
      <c r="L4139">
        <v>32.405999999999999</v>
      </c>
      <c r="M4139">
        <v>23.413009020000001</v>
      </c>
      <c r="N4139">
        <v>21.678000000000001</v>
      </c>
      <c r="O4139">
        <v>17.351663380000002</v>
      </c>
      <c r="P4139">
        <v>16.047000000000001</v>
      </c>
      <c r="Q4139" s="86">
        <v>45821</v>
      </c>
      <c r="S4139">
        <v>1.3</v>
      </c>
      <c r="W4139">
        <v>7</v>
      </c>
      <c r="X4139" s="86">
        <v>45777</v>
      </c>
      <c r="Y4139">
        <v>6</v>
      </c>
      <c r="Z4139" s="86">
        <v>45777</v>
      </c>
      <c r="AB4139">
        <v>4</v>
      </c>
      <c r="AC4139" t="s">
        <v>127</v>
      </c>
    </row>
    <row r="4140" spans="1:29" x14ac:dyDescent="0.2">
      <c r="A4140" t="s">
        <v>9988</v>
      </c>
      <c r="B4140" t="s">
        <v>9989</v>
      </c>
      <c r="C4140" t="s">
        <v>9988</v>
      </c>
      <c r="D4140" t="s">
        <v>84</v>
      </c>
      <c r="E4140" t="s">
        <v>89</v>
      </c>
      <c r="F4140" t="s">
        <v>642</v>
      </c>
      <c r="G4140" t="s">
        <v>90</v>
      </c>
      <c r="I4140" t="s">
        <v>341</v>
      </c>
      <c r="J4140" t="s">
        <v>9553</v>
      </c>
      <c r="K4140" t="s">
        <v>1048</v>
      </c>
      <c r="L4140">
        <v>6.2220000000000004</v>
      </c>
      <c r="M4140">
        <v>6.7473466030000004</v>
      </c>
      <c r="N4140">
        <v>7.0490000000000004</v>
      </c>
      <c r="O4140">
        <v>5.1967066309999996</v>
      </c>
      <c r="P4140">
        <v>4.524</v>
      </c>
      <c r="Q4140" s="86">
        <v>45821</v>
      </c>
      <c r="S4140">
        <v>0.4</v>
      </c>
      <c r="T4140">
        <v>0.25</v>
      </c>
      <c r="V4140" t="s">
        <v>9990</v>
      </c>
      <c r="W4140">
        <v>4</v>
      </c>
      <c r="X4140" s="86">
        <v>45808</v>
      </c>
      <c r="Y4140">
        <v>3</v>
      </c>
      <c r="Z4140" s="86">
        <v>45808</v>
      </c>
      <c r="AA4140">
        <v>2</v>
      </c>
      <c r="AB4140">
        <v>3</v>
      </c>
      <c r="AC4140" t="s">
        <v>156</v>
      </c>
    </row>
    <row r="4141" spans="1:29" x14ac:dyDescent="0.2">
      <c r="A4141" t="s">
        <v>9991</v>
      </c>
      <c r="B4141" t="s">
        <v>9992</v>
      </c>
      <c r="C4141" t="s">
        <v>9991</v>
      </c>
      <c r="D4141" t="s">
        <v>84</v>
      </c>
      <c r="E4141" t="s">
        <v>89</v>
      </c>
      <c r="F4141" t="s">
        <v>642</v>
      </c>
      <c r="G4141" t="s">
        <v>5307</v>
      </c>
      <c r="I4141" t="s">
        <v>341</v>
      </c>
      <c r="J4141" t="s">
        <v>9553</v>
      </c>
      <c r="L4141">
        <v>36.218000000000004</v>
      </c>
      <c r="M4141">
        <v>32.350984879999999</v>
      </c>
      <c r="N4141">
        <v>36.621000000000002</v>
      </c>
      <c r="O4141">
        <v>31.351481199999998</v>
      </c>
      <c r="P4141">
        <v>33.146000000000001</v>
      </c>
      <c r="Q4141" s="86">
        <v>45821</v>
      </c>
      <c r="R4141">
        <v>5</v>
      </c>
      <c r="S4141">
        <v>2.68</v>
      </c>
      <c r="T4141">
        <v>2.4</v>
      </c>
      <c r="V4141" t="s">
        <v>9993</v>
      </c>
      <c r="W4141">
        <v>7</v>
      </c>
      <c r="X4141" s="86">
        <v>45747</v>
      </c>
      <c r="Y4141">
        <v>6</v>
      </c>
      <c r="Z4141" s="86">
        <v>45747</v>
      </c>
      <c r="AA4141">
        <v>4</v>
      </c>
      <c r="AB4141">
        <v>4</v>
      </c>
      <c r="AC4141" t="s">
        <v>127</v>
      </c>
    </row>
    <row r="4142" spans="1:29" x14ac:dyDescent="0.2">
      <c r="A4142" t="s">
        <v>16639</v>
      </c>
      <c r="B4142" t="s">
        <v>16640</v>
      </c>
      <c r="C4142" t="s">
        <v>16639</v>
      </c>
      <c r="D4142" t="s">
        <v>84</v>
      </c>
      <c r="E4142" t="s">
        <v>982</v>
      </c>
      <c r="G4142" t="s">
        <v>90</v>
      </c>
      <c r="L4142">
        <v>0.68799999999999994</v>
      </c>
      <c r="M4142">
        <v>0.64477929199999995</v>
      </c>
      <c r="N4142">
        <v>0.38100000000000001</v>
      </c>
      <c r="O4142">
        <v>0.19422469000000001</v>
      </c>
      <c r="P4142">
        <v>0.20899999999999999</v>
      </c>
      <c r="Q4142" s="86">
        <v>45821</v>
      </c>
      <c r="S4142">
        <v>0.3</v>
      </c>
      <c r="W4142">
        <v>1</v>
      </c>
      <c r="X4142" s="86">
        <v>45783</v>
      </c>
      <c r="Y4142">
        <v>1</v>
      </c>
      <c r="Z4142" s="86">
        <v>45783</v>
      </c>
      <c r="AB4142">
        <v>1</v>
      </c>
      <c r="AC4142" t="s">
        <v>124</v>
      </c>
    </row>
    <row r="4143" spans="1:29" x14ac:dyDescent="0.2">
      <c r="A4143" t="s">
        <v>9994</v>
      </c>
      <c r="B4143" t="s">
        <v>9995</v>
      </c>
      <c r="C4143" t="s">
        <v>9994</v>
      </c>
      <c r="D4143" t="s">
        <v>84</v>
      </c>
      <c r="E4143" t="s">
        <v>89</v>
      </c>
      <c r="G4143" t="s">
        <v>90</v>
      </c>
      <c r="I4143" t="s">
        <v>118</v>
      </c>
      <c r="J4143" t="s">
        <v>9553</v>
      </c>
      <c r="L4143">
        <v>8.1319999999999997</v>
      </c>
      <c r="M4143">
        <v>8.5561272979999998</v>
      </c>
      <c r="N4143">
        <v>9.0440000000000005</v>
      </c>
      <c r="O4143">
        <v>7.4817991069999996</v>
      </c>
      <c r="P4143">
        <v>6.2229999999999999</v>
      </c>
      <c r="Q4143" s="86">
        <v>45821</v>
      </c>
      <c r="R4143">
        <v>1</v>
      </c>
      <c r="S4143">
        <v>0.56000000000000005</v>
      </c>
      <c r="T4143">
        <v>0.45</v>
      </c>
      <c r="V4143" t="s">
        <v>9996</v>
      </c>
      <c r="W4143">
        <v>4</v>
      </c>
      <c r="X4143" s="86">
        <v>45747</v>
      </c>
      <c r="Y4143">
        <v>3</v>
      </c>
      <c r="Z4143" s="86">
        <v>45747</v>
      </c>
      <c r="AA4143">
        <v>2</v>
      </c>
      <c r="AB4143">
        <v>3</v>
      </c>
      <c r="AC4143" t="s">
        <v>156</v>
      </c>
    </row>
    <row r="4144" spans="1:29" x14ac:dyDescent="0.2">
      <c r="A4144" t="s">
        <v>9997</v>
      </c>
      <c r="B4144" t="s">
        <v>9998</v>
      </c>
      <c r="C4144" t="s">
        <v>9997</v>
      </c>
      <c r="D4144" t="s">
        <v>84</v>
      </c>
      <c r="E4144" t="s">
        <v>89</v>
      </c>
      <c r="G4144" t="s">
        <v>90</v>
      </c>
      <c r="I4144" t="s">
        <v>91</v>
      </c>
      <c r="L4144">
        <v>9.35</v>
      </c>
      <c r="M4144">
        <v>8.3492899380000001</v>
      </c>
      <c r="N4144">
        <v>10.141</v>
      </c>
      <c r="O4144">
        <v>7.5349809949999997</v>
      </c>
      <c r="P4144">
        <v>8.173</v>
      </c>
      <c r="Q4144" s="86">
        <v>45761</v>
      </c>
      <c r="S4144">
        <v>2.16</v>
      </c>
      <c r="W4144">
        <v>4</v>
      </c>
      <c r="X4144" s="86">
        <v>45736</v>
      </c>
      <c r="Y4144">
        <v>3</v>
      </c>
      <c r="Z4144" s="86">
        <v>45657</v>
      </c>
      <c r="AB4144">
        <v>3</v>
      </c>
      <c r="AC4144" t="s">
        <v>156</v>
      </c>
    </row>
    <row r="4145" spans="1:29" x14ac:dyDescent="0.2">
      <c r="A4145" t="s">
        <v>9999</v>
      </c>
      <c r="B4145" t="s">
        <v>10000</v>
      </c>
      <c r="C4145" t="s">
        <v>9999</v>
      </c>
      <c r="D4145" t="s">
        <v>84</v>
      </c>
      <c r="E4145" t="s">
        <v>89</v>
      </c>
      <c r="G4145" t="s">
        <v>90</v>
      </c>
      <c r="L4145">
        <v>15.821</v>
      </c>
      <c r="M4145">
        <v>9.7638381029999994</v>
      </c>
      <c r="N4145">
        <v>15.135999999999999</v>
      </c>
      <c r="O4145">
        <v>7.2781330449999997</v>
      </c>
      <c r="P4145">
        <v>12.145</v>
      </c>
      <c r="Q4145" s="86">
        <v>45474</v>
      </c>
      <c r="S4145">
        <v>2.25</v>
      </c>
      <c r="W4145">
        <v>5</v>
      </c>
      <c r="X4145" s="86">
        <v>45338</v>
      </c>
      <c r="Y4145">
        <v>4</v>
      </c>
      <c r="Z4145" s="86">
        <v>45291</v>
      </c>
      <c r="AB4145">
        <v>3</v>
      </c>
      <c r="AC4145" t="s">
        <v>156</v>
      </c>
    </row>
    <row r="4146" spans="1:29" x14ac:dyDescent="0.2">
      <c r="A4146" t="s">
        <v>10001</v>
      </c>
      <c r="B4146" t="s">
        <v>10002</v>
      </c>
      <c r="C4146" t="s">
        <v>10001</v>
      </c>
      <c r="D4146" t="s">
        <v>84</v>
      </c>
      <c r="E4146" t="s">
        <v>89</v>
      </c>
      <c r="G4146" t="s">
        <v>348</v>
      </c>
      <c r="I4146" t="s">
        <v>118</v>
      </c>
      <c r="K4146" t="s">
        <v>10003</v>
      </c>
      <c r="Q4146" s="86">
        <v>45154</v>
      </c>
      <c r="AA4146">
        <v>3</v>
      </c>
      <c r="AB4146">
        <v>5</v>
      </c>
      <c r="AC4146" t="s">
        <v>86</v>
      </c>
    </row>
    <row r="4147" spans="1:29" x14ac:dyDescent="0.2">
      <c r="A4147" t="s">
        <v>10004</v>
      </c>
      <c r="B4147" t="s">
        <v>10005</v>
      </c>
      <c r="C4147" t="s">
        <v>10004</v>
      </c>
      <c r="D4147" t="s">
        <v>84</v>
      </c>
      <c r="E4147" t="s">
        <v>89</v>
      </c>
      <c r="G4147" t="s">
        <v>348</v>
      </c>
      <c r="I4147" t="s">
        <v>118</v>
      </c>
      <c r="Q4147" s="86">
        <v>45154</v>
      </c>
      <c r="V4147" t="s">
        <v>10006</v>
      </c>
      <c r="AA4147">
        <v>3</v>
      </c>
      <c r="AB4147">
        <v>5</v>
      </c>
      <c r="AC4147" t="s">
        <v>86</v>
      </c>
    </row>
    <row r="4148" spans="1:29" x14ac:dyDescent="0.2">
      <c r="A4148" t="s">
        <v>10007</v>
      </c>
      <c r="B4148" t="s">
        <v>10008</v>
      </c>
      <c r="C4148" t="s">
        <v>10007</v>
      </c>
      <c r="D4148" t="s">
        <v>84</v>
      </c>
      <c r="E4148" t="s">
        <v>89</v>
      </c>
      <c r="F4148" t="s">
        <v>642</v>
      </c>
      <c r="G4148" t="s">
        <v>699</v>
      </c>
      <c r="H4148" t="s">
        <v>700</v>
      </c>
      <c r="I4148" t="s">
        <v>91</v>
      </c>
      <c r="J4148" t="s">
        <v>9553</v>
      </c>
      <c r="K4148" t="s">
        <v>5615</v>
      </c>
      <c r="L4148">
        <v>17.059000000000001</v>
      </c>
      <c r="M4148">
        <v>14.262566509999999</v>
      </c>
      <c r="N4148">
        <v>17.436</v>
      </c>
      <c r="O4148">
        <v>13.555687239999999</v>
      </c>
      <c r="P4148">
        <v>14.188000000000001</v>
      </c>
      <c r="Q4148" s="86">
        <v>45821</v>
      </c>
      <c r="R4148">
        <v>5</v>
      </c>
      <c r="S4148">
        <v>1.99</v>
      </c>
      <c r="T4148">
        <v>1.6</v>
      </c>
      <c r="V4148" t="s">
        <v>10009</v>
      </c>
      <c r="W4148">
        <v>6</v>
      </c>
      <c r="X4148" s="86">
        <v>45777</v>
      </c>
      <c r="Y4148">
        <v>4</v>
      </c>
      <c r="Z4148" s="86">
        <v>45777</v>
      </c>
      <c r="AA4148">
        <v>3</v>
      </c>
      <c r="AB4148">
        <v>3</v>
      </c>
      <c r="AC4148" t="s">
        <v>156</v>
      </c>
    </row>
    <row r="4149" spans="1:29" x14ac:dyDescent="0.2">
      <c r="A4149" t="s">
        <v>10010</v>
      </c>
      <c r="B4149" t="s">
        <v>10011</v>
      </c>
      <c r="C4149" t="s">
        <v>10010</v>
      </c>
      <c r="D4149" t="s">
        <v>84</v>
      </c>
      <c r="E4149" t="s">
        <v>89</v>
      </c>
      <c r="F4149" t="s">
        <v>642</v>
      </c>
      <c r="G4149" t="s">
        <v>699</v>
      </c>
      <c r="H4149" t="s">
        <v>700</v>
      </c>
      <c r="I4149" t="s">
        <v>91</v>
      </c>
      <c r="J4149" t="s">
        <v>9553</v>
      </c>
      <c r="K4149" t="s">
        <v>5615</v>
      </c>
      <c r="L4149">
        <v>15.942</v>
      </c>
      <c r="M4149">
        <v>11.464274250000001</v>
      </c>
      <c r="N4149">
        <v>16.161000000000001</v>
      </c>
      <c r="O4149">
        <v>10.29594314</v>
      </c>
      <c r="P4149">
        <v>13.722</v>
      </c>
      <c r="Q4149" s="86">
        <v>45821</v>
      </c>
      <c r="R4149">
        <v>5</v>
      </c>
      <c r="S4149">
        <v>2</v>
      </c>
      <c r="T4149">
        <v>1.6</v>
      </c>
      <c r="V4149" t="s">
        <v>10012</v>
      </c>
      <c r="W4149">
        <v>5</v>
      </c>
      <c r="X4149" s="86">
        <v>45777</v>
      </c>
      <c r="Y4149">
        <v>4</v>
      </c>
      <c r="Z4149" s="86">
        <v>45777</v>
      </c>
      <c r="AA4149">
        <v>3</v>
      </c>
      <c r="AB4149">
        <v>3</v>
      </c>
      <c r="AC4149" t="s">
        <v>156</v>
      </c>
    </row>
    <row r="4150" spans="1:29" x14ac:dyDescent="0.2">
      <c r="A4150" t="s">
        <v>10013</v>
      </c>
      <c r="B4150" t="s">
        <v>10014</v>
      </c>
      <c r="C4150" t="s">
        <v>10013</v>
      </c>
      <c r="D4150" t="s">
        <v>84</v>
      </c>
      <c r="E4150" t="s">
        <v>89</v>
      </c>
      <c r="G4150" t="s">
        <v>90</v>
      </c>
      <c r="I4150" t="s">
        <v>118</v>
      </c>
      <c r="J4150" t="s">
        <v>9553</v>
      </c>
      <c r="K4150" t="s">
        <v>1716</v>
      </c>
      <c r="L4150">
        <v>10.914</v>
      </c>
      <c r="M4150">
        <v>10.898003709999999</v>
      </c>
      <c r="N4150">
        <v>11.439</v>
      </c>
      <c r="O4150">
        <v>8.3185510120000004</v>
      </c>
      <c r="P4150">
        <v>5.968</v>
      </c>
      <c r="Q4150" s="86">
        <v>45821</v>
      </c>
      <c r="R4150">
        <v>5</v>
      </c>
      <c r="S4150">
        <v>1.69</v>
      </c>
      <c r="T4150">
        <v>1.25</v>
      </c>
      <c r="V4150" t="s">
        <v>10015</v>
      </c>
      <c r="W4150">
        <v>5</v>
      </c>
      <c r="X4150" s="86">
        <v>45702</v>
      </c>
      <c r="Y4150">
        <v>3</v>
      </c>
      <c r="Z4150" s="86">
        <v>45657</v>
      </c>
      <c r="AA4150">
        <v>2</v>
      </c>
      <c r="AB4150">
        <v>3</v>
      </c>
      <c r="AC4150" t="s">
        <v>156</v>
      </c>
    </row>
    <row r="4151" spans="1:29" x14ac:dyDescent="0.2">
      <c r="A4151" t="s">
        <v>10016</v>
      </c>
      <c r="B4151" t="s">
        <v>10017</v>
      </c>
      <c r="C4151" t="s">
        <v>10016</v>
      </c>
      <c r="D4151" t="s">
        <v>84</v>
      </c>
      <c r="E4151" t="s">
        <v>89</v>
      </c>
      <c r="F4151" t="s">
        <v>642</v>
      </c>
      <c r="G4151" t="s">
        <v>90</v>
      </c>
      <c r="I4151" t="s">
        <v>341</v>
      </c>
      <c r="J4151" t="s">
        <v>9553</v>
      </c>
      <c r="K4151" t="s">
        <v>778</v>
      </c>
      <c r="L4151">
        <v>5.88</v>
      </c>
      <c r="M4151">
        <v>6.4218099789999998</v>
      </c>
      <c r="N4151">
        <v>6.8209999999999997</v>
      </c>
      <c r="O4151">
        <v>3.7527864800000001</v>
      </c>
      <c r="P4151">
        <v>3.1150000000000002</v>
      </c>
      <c r="Q4151" s="86">
        <v>45821</v>
      </c>
      <c r="R4151">
        <v>5.26</v>
      </c>
      <c r="S4151">
        <v>0.63</v>
      </c>
      <c r="T4151">
        <v>0.4</v>
      </c>
      <c r="V4151" t="s">
        <v>10018</v>
      </c>
      <c r="W4151">
        <v>4</v>
      </c>
      <c r="X4151" s="86">
        <v>45747</v>
      </c>
      <c r="Y4151">
        <v>2</v>
      </c>
      <c r="Z4151" s="86">
        <v>45747</v>
      </c>
      <c r="AA4151">
        <v>5</v>
      </c>
      <c r="AB4151">
        <v>2</v>
      </c>
      <c r="AC4151" t="s">
        <v>153</v>
      </c>
    </row>
    <row r="4152" spans="1:29" x14ac:dyDescent="0.2">
      <c r="A4152" t="s">
        <v>10019</v>
      </c>
      <c r="B4152" t="s">
        <v>10020</v>
      </c>
      <c r="C4152" t="s">
        <v>10019</v>
      </c>
      <c r="D4152" t="s">
        <v>84</v>
      </c>
      <c r="E4152" t="s">
        <v>89</v>
      </c>
      <c r="G4152" t="s">
        <v>90</v>
      </c>
      <c r="I4152" t="s">
        <v>341</v>
      </c>
      <c r="J4152" t="s">
        <v>9553</v>
      </c>
      <c r="L4152">
        <v>6.9930000000000003</v>
      </c>
      <c r="M4152">
        <v>7.1781965830000001</v>
      </c>
      <c r="N4152">
        <v>7.5720000000000001</v>
      </c>
      <c r="O4152">
        <v>4.2768785139999999</v>
      </c>
      <c r="P4152">
        <v>3.1019999999999999</v>
      </c>
      <c r="Q4152" s="86">
        <v>45821</v>
      </c>
      <c r="R4152">
        <v>5.26</v>
      </c>
      <c r="S4152">
        <v>0.76</v>
      </c>
      <c r="T4152">
        <v>0.55000000000000004</v>
      </c>
      <c r="V4152" t="s">
        <v>10021</v>
      </c>
      <c r="W4152">
        <v>5</v>
      </c>
      <c r="X4152" s="86">
        <v>45747</v>
      </c>
      <c r="Y4152">
        <v>3</v>
      </c>
      <c r="Z4152" s="86">
        <v>45747</v>
      </c>
      <c r="AA4152">
        <v>2</v>
      </c>
      <c r="AB4152">
        <v>3</v>
      </c>
      <c r="AC4152" t="s">
        <v>156</v>
      </c>
    </row>
    <row r="4153" spans="1:29" x14ac:dyDescent="0.2">
      <c r="A4153" t="s">
        <v>10022</v>
      </c>
      <c r="B4153" t="s">
        <v>10023</v>
      </c>
      <c r="C4153" t="s">
        <v>10022</v>
      </c>
      <c r="D4153" t="s">
        <v>84</v>
      </c>
      <c r="E4153" t="s">
        <v>89</v>
      </c>
      <c r="F4153" t="s">
        <v>642</v>
      </c>
      <c r="G4153" t="s">
        <v>90</v>
      </c>
      <c r="I4153" t="s">
        <v>118</v>
      </c>
      <c r="J4153" t="s">
        <v>9553</v>
      </c>
      <c r="K4153" t="s">
        <v>778</v>
      </c>
      <c r="L4153">
        <v>16.163</v>
      </c>
      <c r="M4153">
        <v>15.115577460000001</v>
      </c>
      <c r="N4153">
        <v>15.851000000000001</v>
      </c>
      <c r="O4153">
        <v>13.106527</v>
      </c>
      <c r="P4153">
        <v>12.946</v>
      </c>
      <c r="Q4153" s="86">
        <v>45821</v>
      </c>
      <c r="R4153">
        <v>5.26</v>
      </c>
      <c r="S4153">
        <v>1.0900000000000001</v>
      </c>
      <c r="T4153">
        <v>0.75</v>
      </c>
      <c r="V4153" t="s">
        <v>10024</v>
      </c>
      <c r="W4153">
        <v>6</v>
      </c>
      <c r="X4153" s="86">
        <v>45783</v>
      </c>
      <c r="Y4153">
        <v>4</v>
      </c>
      <c r="Z4153" s="86">
        <v>45747</v>
      </c>
      <c r="AA4153">
        <v>3</v>
      </c>
      <c r="AB4153">
        <v>3</v>
      </c>
      <c r="AC4153" t="s">
        <v>156</v>
      </c>
    </row>
    <row r="4154" spans="1:29" x14ac:dyDescent="0.2">
      <c r="A4154" t="s">
        <v>10025</v>
      </c>
      <c r="B4154" t="s">
        <v>10026</v>
      </c>
      <c r="C4154" t="s">
        <v>10025</v>
      </c>
      <c r="D4154" t="s">
        <v>84</v>
      </c>
      <c r="E4154" t="s">
        <v>89</v>
      </c>
      <c r="G4154" t="s">
        <v>90</v>
      </c>
      <c r="L4154">
        <v>15.555</v>
      </c>
      <c r="M4154">
        <v>15.77153408</v>
      </c>
      <c r="N4154">
        <v>16.018000000000001</v>
      </c>
      <c r="O4154">
        <v>13.675527969999999</v>
      </c>
      <c r="P4154">
        <v>13.935</v>
      </c>
      <c r="Q4154" s="86">
        <v>45821</v>
      </c>
      <c r="W4154">
        <v>6</v>
      </c>
      <c r="X4154" s="86">
        <v>45772</v>
      </c>
      <c r="Y4154">
        <v>4</v>
      </c>
      <c r="Z4154" s="86">
        <v>45772</v>
      </c>
      <c r="AB4154">
        <v>3</v>
      </c>
      <c r="AC4154" t="s">
        <v>156</v>
      </c>
    </row>
    <row r="4155" spans="1:29" x14ac:dyDescent="0.2">
      <c r="A4155" t="s">
        <v>16933</v>
      </c>
      <c r="B4155" t="s">
        <v>16934</v>
      </c>
      <c r="C4155" t="s">
        <v>16933</v>
      </c>
      <c r="D4155" t="s">
        <v>84</v>
      </c>
      <c r="E4155" t="s">
        <v>89</v>
      </c>
      <c r="G4155" t="s">
        <v>90</v>
      </c>
      <c r="H4155" t="s">
        <v>225</v>
      </c>
      <c r="I4155" t="s">
        <v>341</v>
      </c>
      <c r="L4155">
        <v>22.466999999999999</v>
      </c>
      <c r="M4155">
        <v>16.576773500000002</v>
      </c>
      <c r="N4155">
        <v>23.077000000000002</v>
      </c>
      <c r="O4155">
        <v>12.43976123</v>
      </c>
      <c r="P4155">
        <v>14.914999999999999</v>
      </c>
      <c r="Q4155" s="86">
        <v>45821</v>
      </c>
      <c r="S4155">
        <v>1.32</v>
      </c>
      <c r="W4155">
        <v>6</v>
      </c>
      <c r="X4155" s="86">
        <v>45777</v>
      </c>
      <c r="Y4155">
        <v>4</v>
      </c>
      <c r="Z4155" s="86">
        <v>45777</v>
      </c>
      <c r="AB4155">
        <v>3</v>
      </c>
      <c r="AC4155" t="s">
        <v>156</v>
      </c>
    </row>
    <row r="4156" spans="1:29" x14ac:dyDescent="0.2">
      <c r="A4156" t="s">
        <v>10027</v>
      </c>
      <c r="B4156" t="s">
        <v>10028</v>
      </c>
      <c r="C4156" t="s">
        <v>10027</v>
      </c>
      <c r="D4156" t="s">
        <v>84</v>
      </c>
      <c r="E4156" t="s">
        <v>89</v>
      </c>
      <c r="F4156" t="s">
        <v>642</v>
      </c>
      <c r="G4156" t="s">
        <v>294</v>
      </c>
      <c r="I4156" t="s">
        <v>118</v>
      </c>
      <c r="J4156" t="s">
        <v>9553</v>
      </c>
      <c r="K4156" t="s">
        <v>9747</v>
      </c>
      <c r="L4156">
        <v>17.498000000000001</v>
      </c>
      <c r="M4156">
        <v>17.607981209999998</v>
      </c>
      <c r="N4156">
        <v>16.920999999999999</v>
      </c>
      <c r="O4156">
        <v>15.721817489999999</v>
      </c>
      <c r="P4156">
        <v>11.957000000000001</v>
      </c>
      <c r="Q4156" s="86">
        <v>45821</v>
      </c>
      <c r="R4156">
        <v>5</v>
      </c>
      <c r="S4156">
        <v>2.4500000000000002</v>
      </c>
      <c r="T4156">
        <v>1.75</v>
      </c>
      <c r="V4156" t="s">
        <v>10029</v>
      </c>
      <c r="W4156">
        <v>6</v>
      </c>
      <c r="X4156" s="86">
        <v>45706</v>
      </c>
      <c r="Y4156">
        <v>5</v>
      </c>
      <c r="Z4156" s="86">
        <v>44895</v>
      </c>
      <c r="AA4156">
        <v>3</v>
      </c>
      <c r="AB4156">
        <v>3</v>
      </c>
      <c r="AC4156" t="s">
        <v>156</v>
      </c>
    </row>
    <row r="4157" spans="1:29" x14ac:dyDescent="0.2">
      <c r="A4157" t="s">
        <v>10030</v>
      </c>
      <c r="B4157" t="s">
        <v>10031</v>
      </c>
      <c r="C4157" t="s">
        <v>10030</v>
      </c>
      <c r="D4157" t="s">
        <v>84</v>
      </c>
      <c r="E4157" t="s">
        <v>89</v>
      </c>
      <c r="G4157" t="s">
        <v>294</v>
      </c>
      <c r="I4157" t="s">
        <v>118</v>
      </c>
      <c r="J4157" t="s">
        <v>9553</v>
      </c>
      <c r="L4157">
        <v>20.318000000000001</v>
      </c>
      <c r="M4157">
        <v>19.003928349999999</v>
      </c>
      <c r="N4157">
        <v>20.736999999999998</v>
      </c>
      <c r="O4157">
        <v>20.279305659999999</v>
      </c>
      <c r="P4157">
        <v>17.992000000000001</v>
      </c>
      <c r="Q4157" s="86">
        <v>45701</v>
      </c>
      <c r="R4157">
        <v>5</v>
      </c>
      <c r="S4157">
        <v>2.41</v>
      </c>
      <c r="T4157">
        <v>1.75</v>
      </c>
      <c r="V4157" t="s">
        <v>10032</v>
      </c>
      <c r="W4157">
        <v>6</v>
      </c>
      <c r="X4157" s="86">
        <v>45327</v>
      </c>
      <c r="Y4157">
        <v>4</v>
      </c>
      <c r="Z4157" s="86">
        <v>44895</v>
      </c>
      <c r="AA4157">
        <v>3</v>
      </c>
      <c r="AB4157">
        <v>3</v>
      </c>
      <c r="AC4157" t="s">
        <v>156</v>
      </c>
    </row>
    <row r="4158" spans="1:29" x14ac:dyDescent="0.2">
      <c r="A4158" t="s">
        <v>10033</v>
      </c>
      <c r="B4158" t="s">
        <v>10034</v>
      </c>
      <c r="C4158" t="s">
        <v>10033</v>
      </c>
      <c r="D4158" t="s">
        <v>84</v>
      </c>
      <c r="E4158" t="s">
        <v>89</v>
      </c>
      <c r="G4158" t="s">
        <v>294</v>
      </c>
      <c r="I4158" t="s">
        <v>118</v>
      </c>
      <c r="J4158" t="s">
        <v>9553</v>
      </c>
      <c r="K4158" t="s">
        <v>9747</v>
      </c>
      <c r="L4158">
        <v>20.317</v>
      </c>
      <c r="M4158">
        <v>19.007048390000001</v>
      </c>
      <c r="N4158">
        <v>20.74</v>
      </c>
      <c r="O4158">
        <v>20.284141529999999</v>
      </c>
      <c r="P4158">
        <v>17.995000000000001</v>
      </c>
      <c r="Q4158" s="86">
        <v>45701</v>
      </c>
      <c r="R4158">
        <v>5</v>
      </c>
      <c r="S4158">
        <v>2.48</v>
      </c>
      <c r="T4158">
        <v>1.75</v>
      </c>
      <c r="V4158" t="s">
        <v>10035</v>
      </c>
      <c r="W4158">
        <v>6</v>
      </c>
      <c r="X4158" s="86">
        <v>45327</v>
      </c>
      <c r="Y4158">
        <v>4</v>
      </c>
      <c r="Z4158" s="86">
        <v>44895</v>
      </c>
      <c r="AA4158">
        <v>3</v>
      </c>
      <c r="AB4158">
        <v>3</v>
      </c>
      <c r="AC4158" t="s">
        <v>156</v>
      </c>
    </row>
    <row r="4159" spans="1:29" x14ac:dyDescent="0.2">
      <c r="A4159" t="s">
        <v>10036</v>
      </c>
      <c r="B4159" t="s">
        <v>10037</v>
      </c>
      <c r="C4159" t="s">
        <v>10036</v>
      </c>
      <c r="D4159" t="s">
        <v>84</v>
      </c>
      <c r="E4159" t="s">
        <v>89</v>
      </c>
      <c r="F4159" t="s">
        <v>642</v>
      </c>
      <c r="G4159" t="s">
        <v>90</v>
      </c>
      <c r="I4159" t="s">
        <v>341</v>
      </c>
      <c r="J4159" t="s">
        <v>9553</v>
      </c>
      <c r="K4159" t="s">
        <v>778</v>
      </c>
      <c r="M4159">
        <v>25.025005499999999</v>
      </c>
      <c r="O4159">
        <v>22.445982870000002</v>
      </c>
      <c r="Q4159" s="86">
        <v>45434</v>
      </c>
      <c r="S4159">
        <v>1.07</v>
      </c>
      <c r="T4159">
        <v>0.75</v>
      </c>
      <c r="V4159" t="s">
        <v>10038</v>
      </c>
      <c r="Y4159">
        <v>5</v>
      </c>
      <c r="Z4159" s="86">
        <v>45747</v>
      </c>
      <c r="AA4159">
        <v>4</v>
      </c>
      <c r="AB4159">
        <v>3</v>
      </c>
      <c r="AC4159" t="s">
        <v>156</v>
      </c>
    </row>
    <row r="4160" spans="1:29" x14ac:dyDescent="0.2">
      <c r="A4160" t="s">
        <v>10039</v>
      </c>
      <c r="B4160" t="s">
        <v>10040</v>
      </c>
      <c r="C4160" t="s">
        <v>10039</v>
      </c>
      <c r="D4160" t="s">
        <v>84</v>
      </c>
      <c r="E4160" t="s">
        <v>89</v>
      </c>
      <c r="F4160" t="s">
        <v>642</v>
      </c>
      <c r="G4160" t="s">
        <v>90</v>
      </c>
      <c r="I4160" t="s">
        <v>91</v>
      </c>
      <c r="J4160" t="s">
        <v>9553</v>
      </c>
      <c r="K4160" t="s">
        <v>1118</v>
      </c>
      <c r="L4160">
        <v>16.777999999999999</v>
      </c>
      <c r="M4160">
        <v>12.627173429999999</v>
      </c>
      <c r="N4160">
        <v>17.655000000000001</v>
      </c>
      <c r="O4160">
        <v>10.29144874</v>
      </c>
      <c r="P4160">
        <v>11.781000000000001</v>
      </c>
      <c r="Q4160" s="86">
        <v>45821</v>
      </c>
      <c r="R4160">
        <v>1</v>
      </c>
      <c r="S4160">
        <v>1.3</v>
      </c>
      <c r="T4160">
        <v>1</v>
      </c>
      <c r="V4160" t="s">
        <v>10041</v>
      </c>
      <c r="W4160">
        <v>6</v>
      </c>
      <c r="X4160" s="86">
        <v>45777</v>
      </c>
      <c r="Y4160">
        <v>4</v>
      </c>
      <c r="Z4160" s="86">
        <v>45777</v>
      </c>
      <c r="AA4160">
        <v>3</v>
      </c>
      <c r="AB4160">
        <v>3</v>
      </c>
      <c r="AC4160" t="s">
        <v>156</v>
      </c>
    </row>
    <row r="4161" spans="1:29" x14ac:dyDescent="0.2">
      <c r="A4161" t="s">
        <v>10042</v>
      </c>
      <c r="B4161" t="s">
        <v>10043</v>
      </c>
      <c r="C4161" t="s">
        <v>10042</v>
      </c>
      <c r="D4161" t="s">
        <v>84</v>
      </c>
      <c r="E4161" t="s">
        <v>89</v>
      </c>
      <c r="G4161" t="s">
        <v>90</v>
      </c>
      <c r="I4161" t="s">
        <v>91</v>
      </c>
      <c r="J4161" t="s">
        <v>9553</v>
      </c>
      <c r="L4161">
        <v>19.891999999999999</v>
      </c>
      <c r="M4161">
        <v>12.887328119999999</v>
      </c>
      <c r="N4161">
        <v>18.957000000000001</v>
      </c>
      <c r="O4161">
        <v>11.30616569</v>
      </c>
      <c r="P4161">
        <v>10.516</v>
      </c>
      <c r="Q4161" s="86">
        <v>45821</v>
      </c>
      <c r="R4161">
        <v>4</v>
      </c>
      <c r="S4161">
        <v>1.1100000000000001</v>
      </c>
      <c r="T4161">
        <v>0.85</v>
      </c>
      <c r="V4161" t="s">
        <v>10044</v>
      </c>
      <c r="W4161">
        <v>6</v>
      </c>
      <c r="X4161" s="86">
        <v>45747</v>
      </c>
      <c r="Y4161">
        <v>5</v>
      </c>
      <c r="Z4161" s="86">
        <v>45747</v>
      </c>
      <c r="AA4161">
        <v>3</v>
      </c>
      <c r="AB4161">
        <v>3</v>
      </c>
      <c r="AC4161" t="s">
        <v>156</v>
      </c>
    </row>
    <row r="4162" spans="1:29" x14ac:dyDescent="0.2">
      <c r="A4162" t="s">
        <v>10045</v>
      </c>
      <c r="B4162" t="s">
        <v>10046</v>
      </c>
      <c r="C4162" t="s">
        <v>10045</v>
      </c>
      <c r="D4162" t="s">
        <v>84</v>
      </c>
      <c r="E4162" t="s">
        <v>89</v>
      </c>
      <c r="G4162" t="s">
        <v>90</v>
      </c>
      <c r="H4162" t="s">
        <v>163</v>
      </c>
      <c r="I4162" t="s">
        <v>91</v>
      </c>
      <c r="L4162">
        <v>4.4969999999999999</v>
      </c>
      <c r="M4162">
        <v>4.8548663430000003</v>
      </c>
      <c r="N4162">
        <v>5.3940000000000001</v>
      </c>
      <c r="O4162">
        <v>3.4644906369999999</v>
      </c>
      <c r="P4162">
        <v>3.1659999999999999</v>
      </c>
      <c r="Q4162" s="86">
        <v>45821</v>
      </c>
      <c r="S4162">
        <v>0.51</v>
      </c>
      <c r="W4162">
        <v>3</v>
      </c>
      <c r="X4162" s="86">
        <v>45772</v>
      </c>
      <c r="Y4162">
        <v>2</v>
      </c>
      <c r="Z4162" s="86">
        <v>45772</v>
      </c>
      <c r="AB4162">
        <v>2</v>
      </c>
      <c r="AC4162" t="s">
        <v>153</v>
      </c>
    </row>
    <row r="4163" spans="1:29" x14ac:dyDescent="0.2">
      <c r="A4163" t="s">
        <v>10047</v>
      </c>
      <c r="B4163" t="s">
        <v>10048</v>
      </c>
      <c r="C4163" t="s">
        <v>10047</v>
      </c>
      <c r="D4163" t="s">
        <v>84</v>
      </c>
      <c r="E4163" t="s">
        <v>982</v>
      </c>
      <c r="G4163" t="s">
        <v>90</v>
      </c>
      <c r="I4163" t="s">
        <v>91</v>
      </c>
      <c r="J4163" t="s">
        <v>9553</v>
      </c>
      <c r="L4163">
        <v>0.66</v>
      </c>
      <c r="M4163">
        <v>0.63052095699999999</v>
      </c>
      <c r="N4163">
        <v>0.41799999999999998</v>
      </c>
      <c r="O4163">
        <v>0.16523566000000001</v>
      </c>
      <c r="P4163">
        <v>0.14099999999999999</v>
      </c>
      <c r="Q4163" s="86">
        <v>45821</v>
      </c>
      <c r="R4163">
        <v>3</v>
      </c>
      <c r="S4163">
        <v>0.28000000000000003</v>
      </c>
      <c r="T4163">
        <v>0.19</v>
      </c>
      <c r="V4163" t="s">
        <v>10049</v>
      </c>
      <c r="W4163">
        <v>1</v>
      </c>
      <c r="X4163" s="86">
        <v>45783</v>
      </c>
      <c r="Y4163">
        <v>1</v>
      </c>
      <c r="Z4163" s="86">
        <v>45783</v>
      </c>
      <c r="AA4163">
        <v>1</v>
      </c>
      <c r="AB4163">
        <v>1</v>
      </c>
      <c r="AC4163" t="s">
        <v>124</v>
      </c>
    </row>
    <row r="4164" spans="1:29" x14ac:dyDescent="0.2">
      <c r="A4164" t="s">
        <v>10050</v>
      </c>
      <c r="B4164" t="s">
        <v>10051</v>
      </c>
      <c r="C4164" t="s">
        <v>10050</v>
      </c>
      <c r="D4164" t="s">
        <v>84</v>
      </c>
      <c r="E4164" t="s">
        <v>89</v>
      </c>
      <c r="G4164" t="s">
        <v>90</v>
      </c>
      <c r="I4164" t="s">
        <v>118</v>
      </c>
      <c r="J4164" t="s">
        <v>9553</v>
      </c>
      <c r="K4164" t="s">
        <v>706</v>
      </c>
      <c r="L4164">
        <v>8.1449999999999996</v>
      </c>
      <c r="M4164">
        <v>8.1197137250000004</v>
      </c>
      <c r="N4164">
        <v>8.9090000000000007</v>
      </c>
      <c r="O4164">
        <v>6.1126849710000002</v>
      </c>
      <c r="P4164">
        <v>5.085</v>
      </c>
      <c r="Q4164" s="86">
        <v>45821</v>
      </c>
      <c r="R4164">
        <v>4</v>
      </c>
      <c r="S4164">
        <v>0.95</v>
      </c>
      <c r="T4164">
        <v>0.62</v>
      </c>
      <c r="V4164" t="s">
        <v>10052</v>
      </c>
      <c r="W4164">
        <v>4</v>
      </c>
      <c r="X4164" s="86">
        <v>45783</v>
      </c>
      <c r="Y4164">
        <v>3</v>
      </c>
      <c r="Z4164" s="86">
        <v>45783</v>
      </c>
      <c r="AA4164">
        <v>2</v>
      </c>
      <c r="AB4164">
        <v>3</v>
      </c>
      <c r="AC4164" t="s">
        <v>156</v>
      </c>
    </row>
    <row r="4165" spans="1:29" x14ac:dyDescent="0.2">
      <c r="A4165" t="s">
        <v>10053</v>
      </c>
      <c r="B4165" t="s">
        <v>10054</v>
      </c>
      <c r="C4165" t="s">
        <v>10053</v>
      </c>
      <c r="D4165" t="s">
        <v>84</v>
      </c>
      <c r="E4165" t="s">
        <v>89</v>
      </c>
      <c r="F4165" t="s">
        <v>642</v>
      </c>
      <c r="G4165" t="s">
        <v>294</v>
      </c>
      <c r="I4165" t="s">
        <v>91</v>
      </c>
      <c r="J4165" t="s">
        <v>9553</v>
      </c>
      <c r="K4165" t="s">
        <v>9747</v>
      </c>
      <c r="L4165">
        <v>22.4</v>
      </c>
      <c r="M4165">
        <v>16.270596909999998</v>
      </c>
      <c r="N4165">
        <v>22.065000000000001</v>
      </c>
      <c r="O4165">
        <v>15.277522149999999</v>
      </c>
      <c r="P4165">
        <v>15.975</v>
      </c>
      <c r="Q4165" s="86">
        <v>45821</v>
      </c>
      <c r="S4165">
        <v>2.72</v>
      </c>
      <c r="T4165">
        <v>1.2</v>
      </c>
      <c r="V4165" t="s">
        <v>10055</v>
      </c>
      <c r="W4165">
        <v>6</v>
      </c>
      <c r="X4165" s="86">
        <v>45706</v>
      </c>
      <c r="Y4165">
        <v>4</v>
      </c>
      <c r="Z4165" s="86">
        <v>44895</v>
      </c>
      <c r="AA4165">
        <v>3</v>
      </c>
      <c r="AB4165">
        <v>3</v>
      </c>
      <c r="AC4165" t="s">
        <v>156</v>
      </c>
    </row>
    <row r="4166" spans="1:29" x14ac:dyDescent="0.2">
      <c r="A4166" t="s">
        <v>10056</v>
      </c>
      <c r="B4166" t="s">
        <v>10057</v>
      </c>
      <c r="C4166" t="s">
        <v>10056</v>
      </c>
      <c r="D4166" t="s">
        <v>84</v>
      </c>
      <c r="F4166" t="s">
        <v>642</v>
      </c>
      <c r="G4166" t="s">
        <v>90</v>
      </c>
      <c r="K4166" t="s">
        <v>778</v>
      </c>
      <c r="L4166">
        <v>18.082000000000001</v>
      </c>
      <c r="M4166">
        <v>18.273884729999999</v>
      </c>
      <c r="N4166">
        <v>17.98</v>
      </c>
      <c r="O4166">
        <v>14.762537740000001</v>
      </c>
      <c r="P4166">
        <v>15.169</v>
      </c>
      <c r="Q4166" s="86">
        <v>45821</v>
      </c>
      <c r="R4166">
        <v>5</v>
      </c>
      <c r="S4166">
        <v>1.07</v>
      </c>
      <c r="V4166" t="s">
        <v>10058</v>
      </c>
      <c r="W4166">
        <v>6</v>
      </c>
      <c r="X4166" s="86">
        <v>45747</v>
      </c>
      <c r="Y4166">
        <v>5</v>
      </c>
      <c r="Z4166" s="86">
        <v>45747</v>
      </c>
      <c r="AB4166">
        <v>3</v>
      </c>
      <c r="AC4166" t="s">
        <v>156</v>
      </c>
    </row>
    <row r="4167" spans="1:29" x14ac:dyDescent="0.2">
      <c r="A4167" t="s">
        <v>10059</v>
      </c>
      <c r="B4167" t="s">
        <v>10060</v>
      </c>
      <c r="C4167" t="s">
        <v>10059</v>
      </c>
      <c r="D4167" t="s">
        <v>84</v>
      </c>
      <c r="E4167" t="s">
        <v>89</v>
      </c>
      <c r="G4167" t="s">
        <v>90</v>
      </c>
      <c r="I4167" t="s">
        <v>118</v>
      </c>
      <c r="J4167" t="s">
        <v>9553</v>
      </c>
      <c r="K4167" t="s">
        <v>1118</v>
      </c>
      <c r="L4167">
        <v>6.8630000000000004</v>
      </c>
      <c r="M4167">
        <v>7.2901047139999999</v>
      </c>
      <c r="N4167">
        <v>7.5410000000000004</v>
      </c>
      <c r="O4167">
        <v>5.7846393540000003</v>
      </c>
      <c r="P4167">
        <v>4.0410000000000004</v>
      </c>
      <c r="Q4167" s="86">
        <v>45821</v>
      </c>
      <c r="R4167">
        <v>2</v>
      </c>
      <c r="S4167">
        <v>1.48</v>
      </c>
      <c r="T4167">
        <v>0.75</v>
      </c>
      <c r="V4167" t="s">
        <v>10061</v>
      </c>
      <c r="W4167">
        <v>4</v>
      </c>
      <c r="X4167" s="86">
        <v>45777</v>
      </c>
      <c r="Y4167">
        <v>3</v>
      </c>
      <c r="Z4167" s="86">
        <v>45777</v>
      </c>
      <c r="AA4167">
        <v>2</v>
      </c>
      <c r="AB4167">
        <v>3</v>
      </c>
      <c r="AC4167" t="s">
        <v>156</v>
      </c>
    </row>
    <row r="4168" spans="1:29" x14ac:dyDescent="0.2">
      <c r="A4168" t="s">
        <v>10062</v>
      </c>
      <c r="B4168" t="s">
        <v>10063</v>
      </c>
      <c r="C4168" t="s">
        <v>10062</v>
      </c>
      <c r="D4168" t="s">
        <v>84</v>
      </c>
      <c r="E4168" t="s">
        <v>340</v>
      </c>
      <c r="G4168" t="s">
        <v>294</v>
      </c>
      <c r="H4168" t="s">
        <v>10064</v>
      </c>
      <c r="I4168" t="s">
        <v>91</v>
      </c>
      <c r="L4168">
        <v>8.3160000000000007</v>
      </c>
      <c r="N4168">
        <v>7.9630000000000001</v>
      </c>
      <c r="P4168">
        <v>7.3719999999999999</v>
      </c>
      <c r="AB4168">
        <v>2</v>
      </c>
      <c r="AC4168" t="s">
        <v>153</v>
      </c>
    </row>
    <row r="4169" spans="1:29" x14ac:dyDescent="0.2">
      <c r="A4169" t="s">
        <v>10065</v>
      </c>
      <c r="B4169" t="s">
        <v>10066</v>
      </c>
      <c r="C4169" t="s">
        <v>10065</v>
      </c>
      <c r="D4169" t="s">
        <v>84</v>
      </c>
      <c r="E4169" t="s">
        <v>89</v>
      </c>
      <c r="G4169" t="s">
        <v>348</v>
      </c>
      <c r="I4169" t="s">
        <v>118</v>
      </c>
      <c r="K4169" t="s">
        <v>10003</v>
      </c>
      <c r="Q4169" s="86">
        <v>45154</v>
      </c>
      <c r="V4169" t="s">
        <v>10067</v>
      </c>
      <c r="AA4169">
        <v>4</v>
      </c>
      <c r="AB4169">
        <v>5</v>
      </c>
      <c r="AC4169" t="s">
        <v>86</v>
      </c>
    </row>
    <row r="4170" spans="1:29" x14ac:dyDescent="0.2">
      <c r="A4170" t="s">
        <v>10068</v>
      </c>
      <c r="B4170" t="s">
        <v>10069</v>
      </c>
      <c r="C4170" t="s">
        <v>10068</v>
      </c>
      <c r="D4170" t="s">
        <v>84</v>
      </c>
      <c r="E4170" t="s">
        <v>89</v>
      </c>
      <c r="G4170" t="s">
        <v>90</v>
      </c>
      <c r="I4170" t="s">
        <v>91</v>
      </c>
      <c r="J4170" t="s">
        <v>9553</v>
      </c>
      <c r="L4170">
        <v>12.343999999999999</v>
      </c>
      <c r="M4170">
        <v>11.6752453</v>
      </c>
      <c r="N4170">
        <v>9.7360000000000007</v>
      </c>
      <c r="O4170">
        <v>10.39586055</v>
      </c>
      <c r="P4170">
        <v>10.178000000000001</v>
      </c>
      <c r="Q4170" s="86">
        <v>45821</v>
      </c>
      <c r="S4170">
        <v>1.33</v>
      </c>
      <c r="T4170">
        <v>1</v>
      </c>
      <c r="V4170" t="s">
        <v>10070</v>
      </c>
      <c r="W4170">
        <v>5</v>
      </c>
      <c r="X4170" s="86">
        <v>45813</v>
      </c>
      <c r="Y4170">
        <v>3</v>
      </c>
      <c r="Z4170" s="86">
        <v>45813</v>
      </c>
      <c r="AA4170">
        <v>3</v>
      </c>
      <c r="AB4170">
        <v>3</v>
      </c>
      <c r="AC4170" t="s">
        <v>156</v>
      </c>
    </row>
    <row r="4171" spans="1:29" x14ac:dyDescent="0.2">
      <c r="A4171" t="s">
        <v>10071</v>
      </c>
      <c r="B4171" t="s">
        <v>10072</v>
      </c>
      <c r="C4171" t="s">
        <v>10071</v>
      </c>
      <c r="D4171" t="s">
        <v>84</v>
      </c>
      <c r="E4171" t="s">
        <v>89</v>
      </c>
      <c r="F4171" t="s">
        <v>642</v>
      </c>
      <c r="G4171" t="s">
        <v>90</v>
      </c>
      <c r="I4171" t="s">
        <v>118</v>
      </c>
      <c r="J4171" t="s">
        <v>9553</v>
      </c>
      <c r="K4171" t="s">
        <v>4371</v>
      </c>
      <c r="L4171">
        <v>15.778</v>
      </c>
      <c r="M4171">
        <v>15.88055793</v>
      </c>
      <c r="N4171">
        <v>16.068999999999999</v>
      </c>
      <c r="O4171">
        <v>11.68574694</v>
      </c>
      <c r="P4171">
        <v>8.9550000000000001</v>
      </c>
      <c r="Q4171" s="86">
        <v>45821</v>
      </c>
      <c r="R4171">
        <v>5</v>
      </c>
      <c r="S4171">
        <v>0.95</v>
      </c>
      <c r="T4171">
        <v>0.75</v>
      </c>
      <c r="V4171" t="s">
        <v>10073</v>
      </c>
      <c r="W4171">
        <v>6</v>
      </c>
      <c r="X4171" s="86">
        <v>45777</v>
      </c>
      <c r="Y4171">
        <v>4</v>
      </c>
      <c r="Z4171" s="86">
        <v>45777</v>
      </c>
      <c r="AA4171">
        <v>3</v>
      </c>
      <c r="AB4171">
        <v>3</v>
      </c>
      <c r="AC4171" t="s">
        <v>156</v>
      </c>
    </row>
    <row r="4172" spans="1:29" x14ac:dyDescent="0.2">
      <c r="A4172" t="s">
        <v>16058</v>
      </c>
      <c r="B4172" t="s">
        <v>16059</v>
      </c>
      <c r="C4172" t="s">
        <v>16058</v>
      </c>
      <c r="D4172" t="s">
        <v>84</v>
      </c>
      <c r="E4172" t="s">
        <v>89</v>
      </c>
      <c r="G4172" t="s">
        <v>90</v>
      </c>
      <c r="H4172" t="s">
        <v>16039</v>
      </c>
      <c r="I4172" t="s">
        <v>91</v>
      </c>
      <c r="L4172">
        <v>15</v>
      </c>
      <c r="M4172">
        <v>13.57095419</v>
      </c>
      <c r="N4172">
        <v>13.683999999999999</v>
      </c>
      <c r="O4172">
        <v>14.25393803</v>
      </c>
      <c r="P4172">
        <v>15.712999999999999</v>
      </c>
      <c r="Q4172" s="86">
        <v>45821</v>
      </c>
      <c r="S4172">
        <v>1.81</v>
      </c>
      <c r="W4172">
        <v>5</v>
      </c>
      <c r="X4172" s="86">
        <v>45808</v>
      </c>
      <c r="Y4172">
        <v>4</v>
      </c>
      <c r="Z4172" s="86">
        <v>45808</v>
      </c>
      <c r="AB4172">
        <v>3</v>
      </c>
      <c r="AC4172" t="s">
        <v>156</v>
      </c>
    </row>
    <row r="4173" spans="1:29" x14ac:dyDescent="0.2">
      <c r="A4173" t="s">
        <v>10074</v>
      </c>
      <c r="B4173" t="s">
        <v>10075</v>
      </c>
      <c r="C4173" t="s">
        <v>10074</v>
      </c>
      <c r="D4173" t="s">
        <v>84</v>
      </c>
      <c r="E4173" t="s">
        <v>89</v>
      </c>
      <c r="F4173" t="s">
        <v>642</v>
      </c>
      <c r="G4173" t="s">
        <v>90</v>
      </c>
      <c r="I4173" t="s">
        <v>91</v>
      </c>
      <c r="J4173" t="s">
        <v>9553</v>
      </c>
      <c r="K4173" t="s">
        <v>778</v>
      </c>
      <c r="L4173">
        <v>21.779</v>
      </c>
      <c r="M4173">
        <v>17.998380359999999</v>
      </c>
      <c r="N4173">
        <v>22.757999999999999</v>
      </c>
      <c r="O4173">
        <v>16.676495419999998</v>
      </c>
      <c r="P4173">
        <v>18.739000000000001</v>
      </c>
      <c r="Q4173" s="86">
        <v>45821</v>
      </c>
      <c r="R4173">
        <v>5</v>
      </c>
      <c r="S4173">
        <v>1.23</v>
      </c>
      <c r="T4173">
        <v>1</v>
      </c>
      <c r="V4173" t="s">
        <v>10076</v>
      </c>
      <c r="W4173">
        <v>6</v>
      </c>
      <c r="X4173" s="86">
        <v>45783</v>
      </c>
      <c r="Y4173">
        <v>4</v>
      </c>
      <c r="Z4173" s="86">
        <v>45747</v>
      </c>
      <c r="AA4173">
        <v>3</v>
      </c>
      <c r="AB4173">
        <v>3</v>
      </c>
      <c r="AC4173" t="s">
        <v>156</v>
      </c>
    </row>
    <row r="4174" spans="1:29" x14ac:dyDescent="0.2">
      <c r="A4174" t="s">
        <v>10077</v>
      </c>
      <c r="B4174" t="s">
        <v>10078</v>
      </c>
      <c r="C4174" t="s">
        <v>10077</v>
      </c>
      <c r="D4174" t="s">
        <v>84</v>
      </c>
      <c r="E4174" t="s">
        <v>89</v>
      </c>
      <c r="F4174" t="s">
        <v>642</v>
      </c>
      <c r="G4174" t="s">
        <v>90</v>
      </c>
      <c r="I4174" t="s">
        <v>91</v>
      </c>
      <c r="J4174" t="s">
        <v>9553</v>
      </c>
      <c r="L4174">
        <v>16.911999999999999</v>
      </c>
      <c r="M4174">
        <v>14.383916599999999</v>
      </c>
      <c r="N4174">
        <v>17.218</v>
      </c>
      <c r="O4174">
        <v>11.217951660000001</v>
      </c>
      <c r="P4174">
        <v>13.144</v>
      </c>
      <c r="Q4174" s="86">
        <v>45821</v>
      </c>
      <c r="S4174">
        <v>0.81</v>
      </c>
      <c r="T4174">
        <v>0.75</v>
      </c>
      <c r="V4174" t="s">
        <v>10079</v>
      </c>
      <c r="W4174">
        <v>6</v>
      </c>
      <c r="X4174" s="86">
        <v>45773</v>
      </c>
      <c r="Y4174">
        <v>4</v>
      </c>
      <c r="Z4174" s="86">
        <v>45773</v>
      </c>
      <c r="AA4174">
        <v>3</v>
      </c>
      <c r="AB4174">
        <v>3</v>
      </c>
      <c r="AC4174" t="s">
        <v>156</v>
      </c>
    </row>
    <row r="4175" spans="1:29" x14ac:dyDescent="0.2">
      <c r="A4175" t="s">
        <v>16060</v>
      </c>
      <c r="B4175" t="s">
        <v>16061</v>
      </c>
      <c r="C4175" t="s">
        <v>16060</v>
      </c>
      <c r="D4175" t="s">
        <v>84</v>
      </c>
      <c r="E4175" t="s">
        <v>89</v>
      </c>
      <c r="G4175" t="s">
        <v>90</v>
      </c>
      <c r="H4175" t="s">
        <v>16039</v>
      </c>
      <c r="I4175" t="s">
        <v>341</v>
      </c>
      <c r="L4175">
        <v>3.41</v>
      </c>
      <c r="M4175">
        <v>3.7067528840000001</v>
      </c>
      <c r="N4175">
        <v>3.8439999999999999</v>
      </c>
      <c r="O4175">
        <v>2.2172386550000001</v>
      </c>
      <c r="P4175">
        <v>1.4279999999999999</v>
      </c>
      <c r="Q4175" s="86">
        <v>45821</v>
      </c>
      <c r="S4175">
        <v>1.27</v>
      </c>
      <c r="W4175">
        <v>3</v>
      </c>
      <c r="X4175" s="86">
        <v>45764</v>
      </c>
      <c r="Y4175">
        <v>2</v>
      </c>
      <c r="Z4175" s="86">
        <v>45747</v>
      </c>
      <c r="AB4175">
        <v>2</v>
      </c>
      <c r="AC4175" t="s">
        <v>153</v>
      </c>
    </row>
    <row r="4176" spans="1:29" x14ac:dyDescent="0.2">
      <c r="A4176" t="s">
        <v>10080</v>
      </c>
      <c r="B4176" t="s">
        <v>10081</v>
      </c>
      <c r="C4176" t="s">
        <v>10080</v>
      </c>
      <c r="D4176" t="s">
        <v>84</v>
      </c>
      <c r="E4176" t="s">
        <v>89</v>
      </c>
      <c r="F4176" t="s">
        <v>642</v>
      </c>
      <c r="G4176" t="s">
        <v>90</v>
      </c>
      <c r="I4176" t="s">
        <v>91</v>
      </c>
      <c r="J4176" t="s">
        <v>9553</v>
      </c>
      <c r="K4176" t="s">
        <v>4371</v>
      </c>
      <c r="L4176">
        <v>12.345000000000001</v>
      </c>
      <c r="M4176">
        <v>11.53708556</v>
      </c>
      <c r="N4176">
        <v>12.664999999999999</v>
      </c>
      <c r="O4176">
        <v>10.44843008</v>
      </c>
      <c r="P4176">
        <v>11.781000000000001</v>
      </c>
      <c r="Q4176" s="86">
        <v>45821</v>
      </c>
      <c r="R4176">
        <v>5</v>
      </c>
      <c r="S4176">
        <v>0.97</v>
      </c>
      <c r="T4176">
        <v>0.75</v>
      </c>
      <c r="V4176" t="s">
        <v>10082</v>
      </c>
      <c r="W4176">
        <v>6</v>
      </c>
      <c r="X4176" s="86">
        <v>45777</v>
      </c>
      <c r="Y4176">
        <v>4</v>
      </c>
      <c r="Z4176" s="86">
        <v>45777</v>
      </c>
      <c r="AA4176">
        <v>3</v>
      </c>
      <c r="AB4176">
        <v>3</v>
      </c>
      <c r="AC4176" t="s">
        <v>156</v>
      </c>
    </row>
    <row r="4177" spans="1:29" x14ac:dyDescent="0.2">
      <c r="A4177" t="s">
        <v>10083</v>
      </c>
      <c r="B4177" t="s">
        <v>10084</v>
      </c>
      <c r="C4177" t="s">
        <v>10083</v>
      </c>
      <c r="D4177" t="s">
        <v>84</v>
      </c>
      <c r="E4177" t="s">
        <v>89</v>
      </c>
      <c r="F4177" t="s">
        <v>642</v>
      </c>
      <c r="G4177" t="s">
        <v>90</v>
      </c>
      <c r="H4177" t="s">
        <v>17032</v>
      </c>
      <c r="I4177" t="s">
        <v>118</v>
      </c>
      <c r="J4177" t="s">
        <v>9553</v>
      </c>
      <c r="K4177" t="s">
        <v>1048</v>
      </c>
      <c r="L4177">
        <v>15.237</v>
      </c>
      <c r="M4177">
        <v>13.711945330000001</v>
      </c>
      <c r="N4177">
        <v>14.369</v>
      </c>
      <c r="O4177">
        <v>12.906918620000001</v>
      </c>
      <c r="P4177">
        <v>12.826000000000001</v>
      </c>
      <c r="Q4177" s="86">
        <v>45821</v>
      </c>
      <c r="R4177">
        <v>5</v>
      </c>
      <c r="S4177">
        <v>1.81</v>
      </c>
      <c r="T4177">
        <v>1.5</v>
      </c>
      <c r="V4177" t="s">
        <v>10085</v>
      </c>
      <c r="W4177">
        <v>6</v>
      </c>
      <c r="X4177" s="86">
        <v>45808</v>
      </c>
      <c r="Y4177">
        <v>4</v>
      </c>
      <c r="Z4177" s="86">
        <v>45808</v>
      </c>
      <c r="AA4177">
        <v>3</v>
      </c>
      <c r="AB4177">
        <v>3</v>
      </c>
      <c r="AC4177" t="s">
        <v>156</v>
      </c>
    </row>
    <row r="4178" spans="1:29" x14ac:dyDescent="0.2">
      <c r="A4178" t="s">
        <v>10086</v>
      </c>
      <c r="B4178" t="s">
        <v>10087</v>
      </c>
      <c r="C4178" t="s">
        <v>10086</v>
      </c>
      <c r="D4178" t="s">
        <v>84</v>
      </c>
      <c r="E4178" t="s">
        <v>89</v>
      </c>
      <c r="G4178" t="s">
        <v>90</v>
      </c>
      <c r="I4178" t="s">
        <v>91</v>
      </c>
      <c r="L4178">
        <v>7.0650000000000004</v>
      </c>
      <c r="M4178">
        <v>7.2198006709999998</v>
      </c>
      <c r="N4178">
        <v>7.6660000000000004</v>
      </c>
      <c r="O4178">
        <v>4.8230180730000001</v>
      </c>
      <c r="P4178">
        <v>3.8929999999999998</v>
      </c>
      <c r="Q4178" s="86">
        <v>45821</v>
      </c>
      <c r="S4178">
        <v>0.81</v>
      </c>
      <c r="W4178">
        <v>5</v>
      </c>
      <c r="X4178" s="86">
        <v>45777</v>
      </c>
      <c r="Y4178">
        <v>3</v>
      </c>
      <c r="Z4178" s="86">
        <v>45777</v>
      </c>
      <c r="AB4178">
        <v>3</v>
      </c>
      <c r="AC4178" t="s">
        <v>156</v>
      </c>
    </row>
    <row r="4179" spans="1:29" x14ac:dyDescent="0.2">
      <c r="A4179" t="s">
        <v>10088</v>
      </c>
      <c r="B4179" t="s">
        <v>10089</v>
      </c>
      <c r="C4179" t="s">
        <v>10088</v>
      </c>
      <c r="D4179" t="s">
        <v>84</v>
      </c>
      <c r="E4179" t="s">
        <v>89</v>
      </c>
      <c r="G4179" t="s">
        <v>90</v>
      </c>
      <c r="I4179" t="s">
        <v>91</v>
      </c>
      <c r="J4179" t="s">
        <v>9553</v>
      </c>
      <c r="K4179" t="s">
        <v>1236</v>
      </c>
      <c r="L4179">
        <v>7.5949999999999998</v>
      </c>
      <c r="M4179">
        <v>7.7628340900000001</v>
      </c>
      <c r="N4179">
        <v>8.1329999999999991</v>
      </c>
      <c r="O4179">
        <v>6.7337627529999997</v>
      </c>
      <c r="P4179">
        <v>4.9930000000000003</v>
      </c>
      <c r="Q4179" s="86">
        <v>45821</v>
      </c>
      <c r="R4179">
        <v>4.17</v>
      </c>
      <c r="S4179">
        <v>1.2</v>
      </c>
      <c r="T4179">
        <v>1</v>
      </c>
      <c r="W4179">
        <v>4</v>
      </c>
      <c r="X4179" s="86">
        <v>45681</v>
      </c>
      <c r="Y4179">
        <v>3</v>
      </c>
      <c r="Z4179" s="86">
        <v>44897</v>
      </c>
      <c r="AA4179">
        <v>3</v>
      </c>
      <c r="AB4179">
        <v>3</v>
      </c>
      <c r="AC4179" t="s">
        <v>156</v>
      </c>
    </row>
    <row r="4180" spans="1:29" x14ac:dyDescent="0.2">
      <c r="A4180" t="s">
        <v>10090</v>
      </c>
      <c r="B4180" t="s">
        <v>10091</v>
      </c>
      <c r="C4180" t="s">
        <v>10090</v>
      </c>
      <c r="D4180" t="s">
        <v>84</v>
      </c>
      <c r="E4180" t="s">
        <v>89</v>
      </c>
      <c r="G4180" t="s">
        <v>90</v>
      </c>
      <c r="I4180" t="s">
        <v>91</v>
      </c>
      <c r="J4180" t="s">
        <v>9553</v>
      </c>
      <c r="K4180" t="s">
        <v>1236</v>
      </c>
      <c r="L4180">
        <v>12.298</v>
      </c>
      <c r="M4180">
        <v>12.061110640000001</v>
      </c>
      <c r="N4180">
        <v>12.366</v>
      </c>
      <c r="O4180">
        <v>10.171800230000001</v>
      </c>
      <c r="P4180">
        <v>8.0779999999999994</v>
      </c>
      <c r="Q4180" s="86">
        <v>45821</v>
      </c>
      <c r="R4180">
        <v>4.17</v>
      </c>
      <c r="S4180">
        <v>1.38</v>
      </c>
      <c r="T4180">
        <v>1.2</v>
      </c>
      <c r="V4180" t="s">
        <v>10092</v>
      </c>
      <c r="W4180">
        <v>5</v>
      </c>
      <c r="X4180" s="86">
        <v>45681</v>
      </c>
      <c r="Y4180">
        <v>4</v>
      </c>
      <c r="Z4180" s="86">
        <v>44897</v>
      </c>
      <c r="AA4180">
        <v>3</v>
      </c>
      <c r="AB4180">
        <v>3</v>
      </c>
      <c r="AC4180" t="s">
        <v>156</v>
      </c>
    </row>
    <row r="4181" spans="1:29" x14ac:dyDescent="0.2">
      <c r="A4181" t="s">
        <v>10093</v>
      </c>
      <c r="B4181" t="s">
        <v>10094</v>
      </c>
      <c r="C4181" t="s">
        <v>10093</v>
      </c>
      <c r="D4181" t="s">
        <v>84</v>
      </c>
      <c r="E4181" t="s">
        <v>89</v>
      </c>
      <c r="G4181" t="s">
        <v>90</v>
      </c>
      <c r="H4181" t="s">
        <v>9676</v>
      </c>
      <c r="I4181" t="s">
        <v>91</v>
      </c>
      <c r="J4181" t="s">
        <v>9553</v>
      </c>
      <c r="K4181" t="s">
        <v>5615</v>
      </c>
      <c r="L4181">
        <v>20.821000000000002</v>
      </c>
      <c r="M4181">
        <v>21.82412283</v>
      </c>
      <c r="N4181">
        <v>21.292000000000002</v>
      </c>
      <c r="O4181">
        <v>23.586912720000001</v>
      </c>
      <c r="P4181">
        <v>20.283000000000001</v>
      </c>
      <c r="Q4181" s="86">
        <v>45821</v>
      </c>
      <c r="R4181">
        <v>5</v>
      </c>
      <c r="S4181">
        <v>1.1000000000000001</v>
      </c>
      <c r="T4181">
        <v>0.8</v>
      </c>
      <c r="U4181">
        <v>1</v>
      </c>
      <c r="W4181">
        <v>6</v>
      </c>
      <c r="X4181" s="86">
        <v>45777</v>
      </c>
      <c r="Y4181">
        <v>5</v>
      </c>
      <c r="Z4181" s="86">
        <v>45777</v>
      </c>
      <c r="AA4181">
        <v>3</v>
      </c>
      <c r="AB4181">
        <v>3</v>
      </c>
      <c r="AC4181" t="s">
        <v>156</v>
      </c>
    </row>
    <row r="4182" spans="1:29" x14ac:dyDescent="0.2">
      <c r="A4182" t="s">
        <v>10095</v>
      </c>
      <c r="B4182" t="s">
        <v>10096</v>
      </c>
      <c r="C4182" t="s">
        <v>10095</v>
      </c>
      <c r="D4182" t="s">
        <v>84</v>
      </c>
      <c r="E4182" t="s">
        <v>89</v>
      </c>
      <c r="F4182" t="s">
        <v>642</v>
      </c>
      <c r="G4182" t="s">
        <v>90</v>
      </c>
      <c r="H4182" t="s">
        <v>9676</v>
      </c>
      <c r="I4182" t="s">
        <v>91</v>
      </c>
      <c r="J4182" t="s">
        <v>9553</v>
      </c>
      <c r="K4182" t="s">
        <v>5615</v>
      </c>
      <c r="L4182">
        <v>17.059999999999999</v>
      </c>
      <c r="M4182">
        <v>14.266280999999999</v>
      </c>
      <c r="N4182">
        <v>17.443999999999999</v>
      </c>
      <c r="O4182">
        <v>13.56499893</v>
      </c>
      <c r="P4182">
        <v>14.196999999999999</v>
      </c>
      <c r="Q4182" s="86">
        <v>45821</v>
      </c>
      <c r="R4182">
        <v>5</v>
      </c>
      <c r="S4182">
        <v>1.0900000000000001</v>
      </c>
      <c r="T4182">
        <v>0.8</v>
      </c>
      <c r="U4182">
        <v>1</v>
      </c>
      <c r="V4182" t="s">
        <v>10097</v>
      </c>
      <c r="W4182">
        <v>6</v>
      </c>
      <c r="X4182" s="86">
        <v>45777</v>
      </c>
      <c r="Y4182">
        <v>4</v>
      </c>
      <c r="Z4182" s="86">
        <v>45777</v>
      </c>
      <c r="AA4182">
        <v>3</v>
      </c>
      <c r="AB4182">
        <v>3</v>
      </c>
      <c r="AC4182" t="s">
        <v>156</v>
      </c>
    </row>
    <row r="4183" spans="1:29" x14ac:dyDescent="0.2">
      <c r="A4183" t="s">
        <v>10098</v>
      </c>
      <c r="B4183" t="s">
        <v>10099</v>
      </c>
      <c r="C4183" t="s">
        <v>10098</v>
      </c>
      <c r="D4183" t="s">
        <v>84</v>
      </c>
      <c r="E4183" t="s">
        <v>89</v>
      </c>
      <c r="F4183" t="s">
        <v>642</v>
      </c>
      <c r="G4183" t="s">
        <v>90</v>
      </c>
      <c r="H4183" t="s">
        <v>9676</v>
      </c>
      <c r="I4183" t="s">
        <v>91</v>
      </c>
      <c r="J4183" t="s">
        <v>9553</v>
      </c>
      <c r="K4183" t="s">
        <v>5615</v>
      </c>
      <c r="L4183">
        <v>23.893999999999998</v>
      </c>
      <c r="M4183">
        <v>21.437921599999999</v>
      </c>
      <c r="N4183">
        <v>24.196000000000002</v>
      </c>
      <c r="O4183">
        <v>17.259242270000001</v>
      </c>
      <c r="P4183">
        <v>15.927</v>
      </c>
      <c r="Q4183" s="86">
        <v>45821</v>
      </c>
      <c r="R4183">
        <v>5</v>
      </c>
      <c r="S4183">
        <v>1.0900000000000001</v>
      </c>
      <c r="T4183">
        <v>0.8</v>
      </c>
      <c r="U4183">
        <v>1</v>
      </c>
      <c r="V4183" t="s">
        <v>10100</v>
      </c>
      <c r="W4183">
        <v>6</v>
      </c>
      <c r="X4183" s="86">
        <v>45777</v>
      </c>
      <c r="Y4183">
        <v>5</v>
      </c>
      <c r="Z4183" s="86">
        <v>45777</v>
      </c>
      <c r="AA4183">
        <v>4</v>
      </c>
      <c r="AB4183">
        <v>3</v>
      </c>
      <c r="AC4183" t="s">
        <v>156</v>
      </c>
    </row>
    <row r="4184" spans="1:29" x14ac:dyDescent="0.2">
      <c r="A4184" t="s">
        <v>10101</v>
      </c>
      <c r="B4184" t="s">
        <v>10102</v>
      </c>
      <c r="C4184" t="s">
        <v>10101</v>
      </c>
      <c r="D4184" t="s">
        <v>84</v>
      </c>
      <c r="E4184" t="s">
        <v>89</v>
      </c>
      <c r="G4184" t="s">
        <v>90</v>
      </c>
      <c r="H4184" t="s">
        <v>9676</v>
      </c>
      <c r="I4184" t="s">
        <v>91</v>
      </c>
      <c r="J4184" t="s">
        <v>9553</v>
      </c>
      <c r="L4184">
        <v>20.492000000000001</v>
      </c>
      <c r="M4184">
        <v>15.86732125</v>
      </c>
      <c r="N4184">
        <v>20.85</v>
      </c>
      <c r="O4184">
        <v>16.341762330000002</v>
      </c>
      <c r="P4184">
        <v>15.866</v>
      </c>
      <c r="Q4184" s="86">
        <v>45821</v>
      </c>
      <c r="R4184">
        <v>5</v>
      </c>
      <c r="S4184">
        <v>1.1000000000000001</v>
      </c>
      <c r="T4184">
        <v>0.8</v>
      </c>
      <c r="U4184">
        <v>1</v>
      </c>
      <c r="V4184" t="s">
        <v>10103</v>
      </c>
      <c r="W4184">
        <v>6</v>
      </c>
      <c r="X4184" s="86">
        <v>45777</v>
      </c>
      <c r="Y4184">
        <v>4</v>
      </c>
      <c r="Z4184" s="86">
        <v>45777</v>
      </c>
      <c r="AA4184">
        <v>4</v>
      </c>
      <c r="AB4184">
        <v>3</v>
      </c>
      <c r="AC4184" t="s">
        <v>156</v>
      </c>
    </row>
    <row r="4185" spans="1:29" x14ac:dyDescent="0.2">
      <c r="A4185" t="s">
        <v>10104</v>
      </c>
      <c r="B4185" t="s">
        <v>10105</v>
      </c>
      <c r="C4185" t="s">
        <v>10104</v>
      </c>
      <c r="D4185" t="s">
        <v>84</v>
      </c>
      <c r="E4185" t="s">
        <v>89</v>
      </c>
      <c r="G4185" t="s">
        <v>90</v>
      </c>
      <c r="L4185">
        <v>14.138</v>
      </c>
      <c r="M4185">
        <v>11.92338361</v>
      </c>
      <c r="N4185">
        <v>12.420999999999999</v>
      </c>
      <c r="O4185">
        <v>10.17785226</v>
      </c>
      <c r="P4185">
        <v>14.391999999999999</v>
      </c>
      <c r="Q4185" s="86">
        <v>45821</v>
      </c>
      <c r="W4185">
        <v>6</v>
      </c>
      <c r="X4185" s="86">
        <v>45772</v>
      </c>
      <c r="Y4185">
        <v>4</v>
      </c>
      <c r="Z4185" s="86">
        <v>45772</v>
      </c>
      <c r="AB4185">
        <v>3</v>
      </c>
      <c r="AC4185" t="s">
        <v>156</v>
      </c>
    </row>
    <row r="4186" spans="1:29" x14ac:dyDescent="0.2">
      <c r="A4186" t="s">
        <v>10106</v>
      </c>
      <c r="B4186" t="s">
        <v>10107</v>
      </c>
      <c r="C4186" t="s">
        <v>10106</v>
      </c>
      <c r="D4186" t="s">
        <v>84</v>
      </c>
      <c r="E4186" t="s">
        <v>89</v>
      </c>
      <c r="G4186" t="s">
        <v>90</v>
      </c>
      <c r="L4186">
        <v>17.946999999999999</v>
      </c>
      <c r="M4186">
        <v>16.654142100000001</v>
      </c>
      <c r="N4186">
        <v>17.739000000000001</v>
      </c>
      <c r="O4186">
        <v>14.90374506</v>
      </c>
      <c r="P4186">
        <v>10.298</v>
      </c>
      <c r="Q4186" s="86">
        <v>45821</v>
      </c>
      <c r="S4186">
        <v>0.96</v>
      </c>
      <c r="W4186">
        <v>6</v>
      </c>
      <c r="X4186" s="86">
        <v>45679</v>
      </c>
      <c r="Y4186">
        <v>5</v>
      </c>
      <c r="Z4186" s="86">
        <v>44897</v>
      </c>
      <c r="AB4186">
        <v>3</v>
      </c>
      <c r="AC4186" t="s">
        <v>156</v>
      </c>
    </row>
    <row r="4187" spans="1:29" x14ac:dyDescent="0.2">
      <c r="A4187" t="s">
        <v>10108</v>
      </c>
      <c r="B4187" t="s">
        <v>10109</v>
      </c>
      <c r="C4187" t="s">
        <v>10108</v>
      </c>
      <c r="D4187" t="s">
        <v>84</v>
      </c>
      <c r="E4187" t="s">
        <v>116</v>
      </c>
      <c r="G4187" t="s">
        <v>90</v>
      </c>
      <c r="I4187" t="s">
        <v>341</v>
      </c>
      <c r="J4187" t="s">
        <v>9553</v>
      </c>
      <c r="K4187" t="s">
        <v>8355</v>
      </c>
      <c r="L4187">
        <v>22.186</v>
      </c>
      <c r="M4187">
        <v>23.424389139999999</v>
      </c>
      <c r="N4187">
        <v>25.713999999999999</v>
      </c>
      <c r="O4187">
        <v>20.06567772</v>
      </c>
      <c r="P4187">
        <v>15.465999999999999</v>
      </c>
      <c r="Q4187" s="86">
        <v>45821</v>
      </c>
      <c r="S4187">
        <v>0.33</v>
      </c>
      <c r="T4187">
        <v>0.13</v>
      </c>
      <c r="V4187" t="s">
        <v>10110</v>
      </c>
      <c r="W4187">
        <v>6</v>
      </c>
      <c r="X4187" s="86">
        <v>45708</v>
      </c>
      <c r="Y4187">
        <v>5</v>
      </c>
      <c r="Z4187" s="86">
        <v>45708</v>
      </c>
      <c r="AA4187">
        <v>3</v>
      </c>
      <c r="AB4187">
        <v>3</v>
      </c>
      <c r="AC4187" t="s">
        <v>156</v>
      </c>
    </row>
    <row r="4188" spans="1:29" x14ac:dyDescent="0.2">
      <c r="A4188" t="s">
        <v>10111</v>
      </c>
      <c r="B4188" t="s">
        <v>10112</v>
      </c>
      <c r="C4188" t="s">
        <v>10111</v>
      </c>
      <c r="D4188" t="s">
        <v>84</v>
      </c>
      <c r="E4188" t="s">
        <v>89</v>
      </c>
      <c r="I4188" t="s">
        <v>122</v>
      </c>
      <c r="J4188" t="s">
        <v>9553</v>
      </c>
      <c r="L4188">
        <v>15.430999999999999</v>
      </c>
      <c r="M4188">
        <v>7.274848392</v>
      </c>
      <c r="N4188">
        <v>16.475000000000001</v>
      </c>
      <c r="O4188">
        <v>5.7609519919999999</v>
      </c>
      <c r="P4188">
        <v>12.675000000000001</v>
      </c>
      <c r="Q4188" s="86">
        <v>45821</v>
      </c>
      <c r="R4188">
        <v>3</v>
      </c>
      <c r="S4188">
        <v>1.06</v>
      </c>
      <c r="T4188">
        <v>0.75</v>
      </c>
      <c r="W4188">
        <v>4</v>
      </c>
      <c r="X4188" s="86">
        <v>45777</v>
      </c>
      <c r="Y4188">
        <v>3</v>
      </c>
      <c r="Z4188" s="86">
        <v>45777</v>
      </c>
      <c r="AA4188">
        <v>5</v>
      </c>
      <c r="AB4188">
        <v>3</v>
      </c>
      <c r="AC4188" t="s">
        <v>156</v>
      </c>
    </row>
    <row r="4189" spans="1:29" x14ac:dyDescent="0.2">
      <c r="A4189" t="s">
        <v>10113</v>
      </c>
      <c r="B4189" t="s">
        <v>10114</v>
      </c>
      <c r="C4189" t="s">
        <v>10113</v>
      </c>
      <c r="D4189" t="s">
        <v>84</v>
      </c>
      <c r="E4189" t="s">
        <v>89</v>
      </c>
      <c r="F4189" t="s">
        <v>642</v>
      </c>
      <c r="G4189" t="s">
        <v>90</v>
      </c>
      <c r="I4189" t="s">
        <v>118</v>
      </c>
      <c r="J4189" t="s">
        <v>9553</v>
      </c>
      <c r="K4189" t="s">
        <v>10115</v>
      </c>
      <c r="L4189">
        <v>30.492999999999999</v>
      </c>
      <c r="M4189">
        <v>32.223125080000003</v>
      </c>
      <c r="N4189">
        <v>35.656999999999996</v>
      </c>
      <c r="O4189">
        <v>30.04886363</v>
      </c>
      <c r="P4189">
        <v>35.804000000000002</v>
      </c>
      <c r="Q4189" s="86">
        <v>45821</v>
      </c>
      <c r="R4189">
        <v>5</v>
      </c>
      <c r="S4189">
        <v>1.8</v>
      </c>
      <c r="T4189">
        <v>1.25</v>
      </c>
      <c r="V4189" t="s">
        <v>10116</v>
      </c>
      <c r="W4189">
        <v>5</v>
      </c>
      <c r="X4189" s="86">
        <v>45688</v>
      </c>
      <c r="Y4189">
        <v>5</v>
      </c>
      <c r="Z4189" s="86">
        <v>45688</v>
      </c>
      <c r="AA4189">
        <v>4</v>
      </c>
      <c r="AB4189">
        <v>3</v>
      </c>
      <c r="AC4189" t="s">
        <v>156</v>
      </c>
    </row>
    <row r="4190" spans="1:29" x14ac:dyDescent="0.2">
      <c r="A4190" t="s">
        <v>10117</v>
      </c>
      <c r="B4190" t="s">
        <v>10118</v>
      </c>
      <c r="C4190" t="s">
        <v>10117</v>
      </c>
      <c r="D4190" t="s">
        <v>84</v>
      </c>
      <c r="E4190" t="s">
        <v>89</v>
      </c>
      <c r="G4190" t="s">
        <v>90</v>
      </c>
      <c r="I4190" t="s">
        <v>118</v>
      </c>
      <c r="J4190" t="s">
        <v>9553</v>
      </c>
      <c r="L4190">
        <v>16.760000000000002</v>
      </c>
      <c r="M4190">
        <v>15.074830410000001</v>
      </c>
      <c r="N4190">
        <v>16.940999999999999</v>
      </c>
      <c r="O4190">
        <v>13.91675047</v>
      </c>
      <c r="P4190">
        <v>11.881</v>
      </c>
      <c r="Q4190" s="86">
        <v>45664</v>
      </c>
      <c r="R4190">
        <v>5</v>
      </c>
      <c r="S4190">
        <v>1.8</v>
      </c>
      <c r="T4190">
        <v>1.25</v>
      </c>
      <c r="V4190" t="s">
        <v>10119</v>
      </c>
      <c r="W4190">
        <v>6</v>
      </c>
      <c r="X4190" s="86">
        <v>45349</v>
      </c>
      <c r="Y4190">
        <v>4</v>
      </c>
      <c r="Z4190" s="86">
        <v>45291</v>
      </c>
      <c r="AA4190">
        <v>3</v>
      </c>
      <c r="AB4190">
        <v>3</v>
      </c>
      <c r="AC4190" t="s">
        <v>156</v>
      </c>
    </row>
    <row r="4191" spans="1:29" x14ac:dyDescent="0.2">
      <c r="A4191" t="s">
        <v>10120</v>
      </c>
      <c r="B4191" t="s">
        <v>10121</v>
      </c>
      <c r="C4191" t="s">
        <v>10120</v>
      </c>
      <c r="D4191" t="s">
        <v>84</v>
      </c>
      <c r="E4191" t="s">
        <v>89</v>
      </c>
      <c r="G4191" t="s">
        <v>90</v>
      </c>
      <c r="I4191" t="s">
        <v>91</v>
      </c>
      <c r="L4191">
        <v>22.206</v>
      </c>
      <c r="M4191">
        <v>16.8374332</v>
      </c>
      <c r="N4191">
        <v>23.774999999999999</v>
      </c>
      <c r="O4191">
        <v>13.28845903</v>
      </c>
      <c r="P4191">
        <v>19.251999999999999</v>
      </c>
      <c r="Q4191" s="86">
        <v>45821</v>
      </c>
      <c r="S4191">
        <v>2.5</v>
      </c>
      <c r="W4191">
        <v>6</v>
      </c>
      <c r="X4191" s="86">
        <v>45691</v>
      </c>
      <c r="Y4191">
        <v>4</v>
      </c>
      <c r="Z4191" s="86">
        <v>44530</v>
      </c>
      <c r="AB4191">
        <v>3</v>
      </c>
      <c r="AC4191" t="s">
        <v>156</v>
      </c>
    </row>
    <row r="4192" spans="1:29" x14ac:dyDescent="0.2">
      <c r="A4192" t="s">
        <v>10122</v>
      </c>
      <c r="B4192" t="s">
        <v>10123</v>
      </c>
      <c r="C4192" t="s">
        <v>10122</v>
      </c>
      <c r="D4192" t="s">
        <v>84</v>
      </c>
      <c r="E4192" t="s">
        <v>116</v>
      </c>
      <c r="G4192" t="s">
        <v>90</v>
      </c>
      <c r="L4192">
        <v>16.213000000000001</v>
      </c>
      <c r="M4192">
        <v>16.06229596</v>
      </c>
      <c r="N4192">
        <v>16.648</v>
      </c>
      <c r="O4192">
        <v>12.583835219999999</v>
      </c>
      <c r="P4192">
        <v>12.003</v>
      </c>
      <c r="Q4192" s="86">
        <v>45821</v>
      </c>
      <c r="S4192">
        <v>0.05</v>
      </c>
      <c r="W4192">
        <v>6</v>
      </c>
      <c r="X4192" s="86">
        <v>45644</v>
      </c>
      <c r="Y4192">
        <v>5</v>
      </c>
      <c r="Z4192" s="86">
        <v>45791</v>
      </c>
      <c r="AB4192">
        <v>3</v>
      </c>
      <c r="AC4192" t="s">
        <v>156</v>
      </c>
    </row>
    <row r="4193" spans="1:29" x14ac:dyDescent="0.2">
      <c r="A4193" t="s">
        <v>17185</v>
      </c>
      <c r="B4193" t="s">
        <v>17186</v>
      </c>
      <c r="C4193" t="s">
        <v>17185</v>
      </c>
      <c r="D4193" t="s">
        <v>84</v>
      </c>
      <c r="E4193" t="s">
        <v>89</v>
      </c>
      <c r="G4193" t="s">
        <v>90</v>
      </c>
      <c r="H4193" t="s">
        <v>225</v>
      </c>
      <c r="I4193" t="s">
        <v>341</v>
      </c>
      <c r="L4193">
        <v>18.603000000000002</v>
      </c>
      <c r="M4193">
        <v>17.694874509999998</v>
      </c>
      <c r="N4193">
        <v>19.05</v>
      </c>
      <c r="O4193">
        <v>14.356967089999999</v>
      </c>
      <c r="P4193">
        <v>14.545999999999999</v>
      </c>
      <c r="Q4193" s="86">
        <v>45821</v>
      </c>
      <c r="S4193">
        <v>1.1100000000000001</v>
      </c>
      <c r="U4193">
        <v>1</v>
      </c>
      <c r="W4193">
        <v>6</v>
      </c>
      <c r="X4193" s="86">
        <v>45777</v>
      </c>
      <c r="Y4193">
        <v>4</v>
      </c>
      <c r="Z4193" s="86">
        <v>45777</v>
      </c>
      <c r="AB4193">
        <v>3</v>
      </c>
      <c r="AC4193" t="s">
        <v>156</v>
      </c>
    </row>
    <row r="4194" spans="1:29" x14ac:dyDescent="0.2">
      <c r="A4194" t="s">
        <v>10124</v>
      </c>
      <c r="B4194" t="s">
        <v>10125</v>
      </c>
      <c r="C4194" t="s">
        <v>10124</v>
      </c>
      <c r="D4194" t="s">
        <v>84</v>
      </c>
      <c r="E4194" t="s">
        <v>89</v>
      </c>
      <c r="F4194" t="s">
        <v>642</v>
      </c>
      <c r="G4194" t="s">
        <v>699</v>
      </c>
      <c r="H4194" t="s">
        <v>700</v>
      </c>
      <c r="I4194" t="s">
        <v>118</v>
      </c>
      <c r="J4194" t="s">
        <v>9553</v>
      </c>
      <c r="L4194">
        <v>18.562999999999999</v>
      </c>
      <c r="M4194">
        <v>19.116060709999999</v>
      </c>
      <c r="N4194">
        <v>19.033999999999999</v>
      </c>
      <c r="O4194">
        <v>15.630982149999999</v>
      </c>
      <c r="P4194">
        <v>13.867000000000001</v>
      </c>
      <c r="Q4194" s="86">
        <v>45821</v>
      </c>
      <c r="R4194">
        <v>5</v>
      </c>
      <c r="S4194">
        <v>2</v>
      </c>
      <c r="T4194">
        <v>1.6</v>
      </c>
      <c r="V4194" t="s">
        <v>10126</v>
      </c>
      <c r="W4194">
        <v>6</v>
      </c>
      <c r="X4194" s="86">
        <v>45777</v>
      </c>
      <c r="Y4194">
        <v>5</v>
      </c>
      <c r="Z4194" s="86">
        <v>45777</v>
      </c>
      <c r="AA4194">
        <v>3</v>
      </c>
      <c r="AB4194">
        <v>3</v>
      </c>
      <c r="AC4194" t="s">
        <v>156</v>
      </c>
    </row>
    <row r="4195" spans="1:29" x14ac:dyDescent="0.2">
      <c r="A4195" t="s">
        <v>10127</v>
      </c>
      <c r="B4195" t="s">
        <v>10128</v>
      </c>
      <c r="C4195" t="s">
        <v>10127</v>
      </c>
      <c r="D4195" t="s">
        <v>84</v>
      </c>
      <c r="E4195" t="s">
        <v>89</v>
      </c>
      <c r="F4195" t="s">
        <v>642</v>
      </c>
      <c r="G4195" t="s">
        <v>90</v>
      </c>
      <c r="H4195" t="s">
        <v>9676</v>
      </c>
      <c r="I4195" t="s">
        <v>91</v>
      </c>
      <c r="J4195" t="s">
        <v>9553</v>
      </c>
      <c r="K4195" t="s">
        <v>5615</v>
      </c>
      <c r="L4195">
        <v>18.821000000000002</v>
      </c>
      <c r="M4195">
        <v>16.261432989999999</v>
      </c>
      <c r="N4195">
        <v>19.385999999999999</v>
      </c>
      <c r="O4195">
        <v>13.27882453</v>
      </c>
      <c r="P4195">
        <v>14.535</v>
      </c>
      <c r="Q4195" s="86">
        <v>45821</v>
      </c>
      <c r="R4195">
        <v>5</v>
      </c>
      <c r="S4195">
        <v>1.1000000000000001</v>
      </c>
      <c r="T4195">
        <v>0.8</v>
      </c>
      <c r="U4195">
        <v>1</v>
      </c>
      <c r="W4195">
        <v>6</v>
      </c>
      <c r="X4195" s="86">
        <v>45777</v>
      </c>
      <c r="Y4195">
        <v>4</v>
      </c>
      <c r="Z4195" s="86">
        <v>45777</v>
      </c>
      <c r="AA4195">
        <v>3</v>
      </c>
      <c r="AB4195">
        <v>3</v>
      </c>
      <c r="AC4195" t="s">
        <v>156</v>
      </c>
    </row>
    <row r="4196" spans="1:29" x14ac:dyDescent="0.2">
      <c r="A4196" t="s">
        <v>10129</v>
      </c>
      <c r="B4196" t="s">
        <v>10130</v>
      </c>
      <c r="C4196" t="s">
        <v>10129</v>
      </c>
      <c r="D4196" t="s">
        <v>84</v>
      </c>
      <c r="E4196" t="s">
        <v>89</v>
      </c>
      <c r="G4196" t="s">
        <v>699</v>
      </c>
      <c r="H4196" t="s">
        <v>700</v>
      </c>
      <c r="I4196" t="s">
        <v>91</v>
      </c>
      <c r="J4196" t="s">
        <v>9553</v>
      </c>
      <c r="L4196">
        <v>18.806999999999999</v>
      </c>
      <c r="M4196">
        <v>16.247507840000001</v>
      </c>
      <c r="N4196">
        <v>19.37</v>
      </c>
      <c r="O4196">
        <v>13.266807119999999</v>
      </c>
      <c r="P4196">
        <v>14.521000000000001</v>
      </c>
      <c r="Q4196" s="86">
        <v>45821</v>
      </c>
      <c r="R4196">
        <v>5</v>
      </c>
      <c r="S4196">
        <v>2</v>
      </c>
      <c r="T4196">
        <v>1.6</v>
      </c>
      <c r="V4196" t="s">
        <v>10131</v>
      </c>
      <c r="W4196">
        <v>6</v>
      </c>
      <c r="X4196" s="86">
        <v>45777</v>
      </c>
      <c r="Y4196">
        <v>4</v>
      </c>
      <c r="Z4196" s="86">
        <v>45777</v>
      </c>
      <c r="AA4196">
        <v>3</v>
      </c>
      <c r="AB4196">
        <v>3</v>
      </c>
      <c r="AC4196" t="s">
        <v>156</v>
      </c>
    </row>
    <row r="4197" spans="1:29" x14ac:dyDescent="0.2">
      <c r="A4197" t="s">
        <v>10132</v>
      </c>
      <c r="B4197" t="s">
        <v>10133</v>
      </c>
      <c r="C4197" t="s">
        <v>10132</v>
      </c>
      <c r="D4197" t="s">
        <v>84</v>
      </c>
      <c r="E4197" t="s">
        <v>89</v>
      </c>
      <c r="G4197" t="s">
        <v>699</v>
      </c>
      <c r="H4197" t="s">
        <v>700</v>
      </c>
      <c r="I4197" t="s">
        <v>91</v>
      </c>
      <c r="J4197" t="s">
        <v>9553</v>
      </c>
      <c r="L4197">
        <v>18.138999999999999</v>
      </c>
      <c r="M4197">
        <v>14.69303373</v>
      </c>
      <c r="N4197">
        <v>19.091000000000001</v>
      </c>
      <c r="O4197">
        <v>13.3411118</v>
      </c>
      <c r="P4197">
        <v>13.451000000000001</v>
      </c>
      <c r="Q4197" s="86">
        <v>45821</v>
      </c>
      <c r="R4197">
        <v>5</v>
      </c>
      <c r="S4197">
        <v>1.57</v>
      </c>
      <c r="T4197">
        <v>1.2</v>
      </c>
      <c r="V4197" t="s">
        <v>10134</v>
      </c>
      <c r="W4197">
        <v>6</v>
      </c>
      <c r="X4197" s="86">
        <v>45777</v>
      </c>
      <c r="Y4197">
        <v>4</v>
      </c>
      <c r="Z4197" s="86">
        <v>45777</v>
      </c>
      <c r="AA4197">
        <v>3</v>
      </c>
      <c r="AB4197">
        <v>3</v>
      </c>
      <c r="AC4197" t="s">
        <v>156</v>
      </c>
    </row>
    <row r="4198" spans="1:29" x14ac:dyDescent="0.2">
      <c r="A4198" t="s">
        <v>10135</v>
      </c>
      <c r="B4198" t="s">
        <v>10136</v>
      </c>
      <c r="C4198" t="s">
        <v>10135</v>
      </c>
      <c r="D4198" t="s">
        <v>84</v>
      </c>
      <c r="E4198" t="s">
        <v>89</v>
      </c>
      <c r="G4198" t="s">
        <v>90</v>
      </c>
      <c r="I4198" t="s">
        <v>91</v>
      </c>
      <c r="J4198" t="s">
        <v>9553</v>
      </c>
      <c r="L4198">
        <v>15.933999999999999</v>
      </c>
      <c r="M4198">
        <v>14.567547879999999</v>
      </c>
      <c r="N4198">
        <v>15.250999999999999</v>
      </c>
      <c r="O4198">
        <v>14.13725552</v>
      </c>
      <c r="P4198">
        <v>19.992000000000001</v>
      </c>
      <c r="Q4198" s="86">
        <v>45821</v>
      </c>
      <c r="R4198">
        <v>5</v>
      </c>
      <c r="S4198">
        <v>2.15</v>
      </c>
      <c r="T4198">
        <v>2</v>
      </c>
      <c r="V4198" t="s">
        <v>10137</v>
      </c>
      <c r="W4198">
        <v>6</v>
      </c>
      <c r="X4198" s="86">
        <v>44972</v>
      </c>
      <c r="Y4198">
        <v>5</v>
      </c>
      <c r="Z4198" s="86">
        <v>45412</v>
      </c>
      <c r="AA4198">
        <v>3</v>
      </c>
      <c r="AB4198">
        <v>3</v>
      </c>
      <c r="AC4198" t="s">
        <v>156</v>
      </c>
    </row>
    <row r="4199" spans="1:29" x14ac:dyDescent="0.2">
      <c r="A4199" t="s">
        <v>10138</v>
      </c>
      <c r="B4199" t="s">
        <v>10139</v>
      </c>
      <c r="C4199" t="s">
        <v>10138</v>
      </c>
      <c r="D4199" t="s">
        <v>84</v>
      </c>
      <c r="E4199" t="s">
        <v>89</v>
      </c>
      <c r="G4199" t="s">
        <v>90</v>
      </c>
      <c r="I4199" t="s">
        <v>91</v>
      </c>
      <c r="J4199" t="s">
        <v>9553</v>
      </c>
      <c r="L4199">
        <v>19.881</v>
      </c>
      <c r="M4199">
        <v>12.98301901</v>
      </c>
      <c r="N4199">
        <v>19.57</v>
      </c>
      <c r="O4199">
        <v>13.08612031</v>
      </c>
      <c r="P4199">
        <v>15.09</v>
      </c>
      <c r="Q4199" s="86">
        <v>45821</v>
      </c>
      <c r="R4199">
        <v>3</v>
      </c>
      <c r="S4199">
        <v>2.04</v>
      </c>
      <c r="T4199">
        <v>1.5</v>
      </c>
      <c r="W4199">
        <v>6</v>
      </c>
      <c r="X4199" s="86">
        <v>45747</v>
      </c>
      <c r="Y4199">
        <v>3</v>
      </c>
      <c r="Z4199" s="86">
        <v>45747</v>
      </c>
      <c r="AA4199">
        <v>3</v>
      </c>
      <c r="AB4199">
        <v>3</v>
      </c>
      <c r="AC4199" t="s">
        <v>156</v>
      </c>
    </row>
    <row r="4200" spans="1:29" x14ac:dyDescent="0.2">
      <c r="A4200" t="s">
        <v>10140</v>
      </c>
      <c r="B4200" t="s">
        <v>10141</v>
      </c>
      <c r="C4200" t="s">
        <v>10140</v>
      </c>
      <c r="D4200" t="s">
        <v>84</v>
      </c>
      <c r="E4200" t="s">
        <v>116</v>
      </c>
      <c r="G4200" t="s">
        <v>90</v>
      </c>
      <c r="I4200" t="s">
        <v>118</v>
      </c>
      <c r="J4200" t="s">
        <v>9553</v>
      </c>
      <c r="K4200" t="s">
        <v>8355</v>
      </c>
      <c r="L4200">
        <v>28.309000000000001</v>
      </c>
      <c r="M4200">
        <v>30.073377879999999</v>
      </c>
      <c r="N4200">
        <v>32.954999999999998</v>
      </c>
      <c r="O4200">
        <v>26.475079900000001</v>
      </c>
      <c r="P4200">
        <v>28.509</v>
      </c>
      <c r="Q4200" s="86">
        <v>45821</v>
      </c>
      <c r="S4200">
        <v>0.65</v>
      </c>
      <c r="T4200">
        <v>0.4</v>
      </c>
      <c r="V4200" t="s">
        <v>10142</v>
      </c>
      <c r="W4200">
        <v>7</v>
      </c>
      <c r="X4200" s="86">
        <v>45708</v>
      </c>
      <c r="Y4200">
        <v>5</v>
      </c>
      <c r="Z4200" s="86">
        <v>45708</v>
      </c>
      <c r="AA4200">
        <v>3</v>
      </c>
      <c r="AB4200">
        <v>3</v>
      </c>
      <c r="AC4200" t="s">
        <v>156</v>
      </c>
    </row>
    <row r="4201" spans="1:29" x14ac:dyDescent="0.2">
      <c r="A4201" t="s">
        <v>10143</v>
      </c>
      <c r="B4201" t="s">
        <v>10144</v>
      </c>
      <c r="C4201" t="s">
        <v>10143</v>
      </c>
      <c r="D4201" t="s">
        <v>84</v>
      </c>
      <c r="E4201" t="s">
        <v>89</v>
      </c>
      <c r="G4201" t="s">
        <v>90</v>
      </c>
      <c r="I4201" t="s">
        <v>91</v>
      </c>
      <c r="J4201" t="s">
        <v>9553</v>
      </c>
      <c r="L4201">
        <v>8.6280000000000001</v>
      </c>
      <c r="M4201">
        <v>8.6057295880000009</v>
      </c>
      <c r="N4201">
        <v>8.3810000000000002</v>
      </c>
      <c r="O4201">
        <v>9.1999586059999992</v>
      </c>
      <c r="P4201">
        <v>8.4649999999999999</v>
      </c>
      <c r="Q4201" s="86">
        <v>45434</v>
      </c>
      <c r="S4201">
        <v>0.91</v>
      </c>
      <c r="T4201">
        <v>0.75</v>
      </c>
      <c r="V4201" t="s">
        <v>10145</v>
      </c>
      <c r="W4201">
        <v>4</v>
      </c>
      <c r="X4201" s="86">
        <v>45291</v>
      </c>
      <c r="Y4201">
        <v>3</v>
      </c>
      <c r="Z4201" s="86">
        <v>45291</v>
      </c>
      <c r="AA4201">
        <v>2</v>
      </c>
      <c r="AB4201">
        <v>3</v>
      </c>
      <c r="AC4201" t="s">
        <v>156</v>
      </c>
    </row>
    <row r="4202" spans="1:29" x14ac:dyDescent="0.2">
      <c r="A4202" t="s">
        <v>10146</v>
      </c>
      <c r="B4202" t="s">
        <v>10147</v>
      </c>
      <c r="C4202" t="s">
        <v>10146</v>
      </c>
      <c r="D4202" t="s">
        <v>84</v>
      </c>
      <c r="E4202" t="s">
        <v>116</v>
      </c>
      <c r="F4202" t="s">
        <v>117</v>
      </c>
      <c r="G4202" t="s">
        <v>90</v>
      </c>
      <c r="I4202" t="s">
        <v>118</v>
      </c>
      <c r="J4202" t="s">
        <v>9553</v>
      </c>
      <c r="K4202" t="s">
        <v>965</v>
      </c>
      <c r="L4202">
        <v>19.131</v>
      </c>
      <c r="M4202">
        <v>18.05318003</v>
      </c>
      <c r="N4202">
        <v>18.600000000000001</v>
      </c>
      <c r="O4202">
        <v>15.16841675</v>
      </c>
      <c r="P4202">
        <v>13.276999999999999</v>
      </c>
      <c r="Q4202" s="86">
        <v>45821</v>
      </c>
      <c r="S4202">
        <v>0.3</v>
      </c>
      <c r="T4202">
        <v>0.3</v>
      </c>
      <c r="V4202" t="s">
        <v>10148</v>
      </c>
      <c r="W4202">
        <v>6</v>
      </c>
      <c r="X4202" s="86">
        <v>45729</v>
      </c>
      <c r="Y4202">
        <v>5</v>
      </c>
      <c r="Z4202" s="86">
        <v>45791</v>
      </c>
      <c r="AA4202">
        <v>4</v>
      </c>
      <c r="AB4202">
        <v>3</v>
      </c>
      <c r="AC4202" t="s">
        <v>156</v>
      </c>
    </row>
    <row r="4203" spans="1:29" x14ac:dyDescent="0.2">
      <c r="A4203" t="s">
        <v>10149</v>
      </c>
      <c r="B4203" t="s">
        <v>10150</v>
      </c>
      <c r="C4203" t="s">
        <v>10149</v>
      </c>
      <c r="D4203" t="s">
        <v>84</v>
      </c>
      <c r="E4203" t="s">
        <v>116</v>
      </c>
      <c r="F4203" t="s">
        <v>117</v>
      </c>
      <c r="G4203" t="s">
        <v>90</v>
      </c>
      <c r="I4203" t="s">
        <v>118</v>
      </c>
      <c r="J4203" t="s">
        <v>9553</v>
      </c>
      <c r="K4203" t="s">
        <v>965</v>
      </c>
      <c r="L4203">
        <v>13.843</v>
      </c>
      <c r="M4203">
        <v>14.07437754</v>
      </c>
      <c r="N4203">
        <v>13.632999999999999</v>
      </c>
      <c r="O4203">
        <v>12.855268840000001</v>
      </c>
      <c r="P4203">
        <v>13.881</v>
      </c>
      <c r="Q4203" s="86">
        <v>45821</v>
      </c>
      <c r="S4203">
        <v>0.3</v>
      </c>
      <c r="T4203">
        <v>0.3</v>
      </c>
      <c r="V4203" t="s">
        <v>10151</v>
      </c>
      <c r="W4203">
        <v>6</v>
      </c>
      <c r="X4203" s="86">
        <v>45729</v>
      </c>
      <c r="Y4203">
        <v>4</v>
      </c>
      <c r="Z4203" s="86">
        <v>45791</v>
      </c>
      <c r="AA4203">
        <v>3</v>
      </c>
      <c r="AB4203">
        <v>3</v>
      </c>
      <c r="AC4203" t="s">
        <v>156</v>
      </c>
    </row>
    <row r="4204" spans="1:29" x14ac:dyDescent="0.2">
      <c r="A4204" t="s">
        <v>10152</v>
      </c>
      <c r="B4204" t="s">
        <v>10153</v>
      </c>
      <c r="C4204" t="s">
        <v>10152</v>
      </c>
      <c r="D4204" t="s">
        <v>84</v>
      </c>
      <c r="E4204" t="s">
        <v>116</v>
      </c>
      <c r="G4204" t="s">
        <v>90</v>
      </c>
      <c r="I4204" t="s">
        <v>341</v>
      </c>
      <c r="J4204" t="s">
        <v>9553</v>
      </c>
      <c r="L4204">
        <v>21.983000000000001</v>
      </c>
      <c r="M4204">
        <v>21.717456250000001</v>
      </c>
      <c r="N4204">
        <v>22.931000000000001</v>
      </c>
      <c r="O4204">
        <v>19.327038819999999</v>
      </c>
      <c r="P4204">
        <v>17.977</v>
      </c>
      <c r="Q4204" s="86">
        <v>45821</v>
      </c>
      <c r="S4204">
        <v>0.3</v>
      </c>
      <c r="T4204">
        <v>0.3</v>
      </c>
      <c r="V4204" t="s">
        <v>10154</v>
      </c>
      <c r="W4204">
        <v>6</v>
      </c>
      <c r="X4204" s="86">
        <v>45729</v>
      </c>
      <c r="Y4204">
        <v>5</v>
      </c>
      <c r="Z4204" s="86">
        <v>45791</v>
      </c>
      <c r="AA4204">
        <v>3</v>
      </c>
      <c r="AB4204">
        <v>3</v>
      </c>
      <c r="AC4204" t="s">
        <v>156</v>
      </c>
    </row>
    <row r="4205" spans="1:29" x14ac:dyDescent="0.2">
      <c r="A4205" t="s">
        <v>10155</v>
      </c>
      <c r="B4205" t="s">
        <v>10156</v>
      </c>
      <c r="C4205" t="s">
        <v>10155</v>
      </c>
      <c r="D4205" t="s">
        <v>84</v>
      </c>
      <c r="E4205" t="s">
        <v>116</v>
      </c>
      <c r="F4205" t="s">
        <v>117</v>
      </c>
      <c r="G4205" t="s">
        <v>90</v>
      </c>
      <c r="I4205" t="s">
        <v>118</v>
      </c>
      <c r="J4205" t="s">
        <v>9553</v>
      </c>
      <c r="K4205" t="s">
        <v>965</v>
      </c>
      <c r="L4205">
        <v>21.983000000000001</v>
      </c>
      <c r="M4205">
        <v>18.353699460000001</v>
      </c>
      <c r="N4205">
        <v>22.931000000000001</v>
      </c>
      <c r="O4205">
        <v>14.541098760000001</v>
      </c>
      <c r="P4205">
        <v>17.977</v>
      </c>
      <c r="Q4205" s="86">
        <v>45821</v>
      </c>
      <c r="S4205">
        <v>0.3</v>
      </c>
      <c r="T4205">
        <v>0.3</v>
      </c>
      <c r="V4205" t="s">
        <v>10157</v>
      </c>
      <c r="W4205">
        <v>6</v>
      </c>
      <c r="X4205" s="86">
        <v>45393</v>
      </c>
      <c r="Y4205">
        <v>5</v>
      </c>
      <c r="Z4205" s="86">
        <v>45791</v>
      </c>
      <c r="AA4205">
        <v>4</v>
      </c>
      <c r="AB4205">
        <v>3</v>
      </c>
      <c r="AC4205" t="s">
        <v>156</v>
      </c>
    </row>
    <row r="4206" spans="1:29" x14ac:dyDescent="0.2">
      <c r="A4206" t="s">
        <v>16724</v>
      </c>
      <c r="B4206" t="s">
        <v>16725</v>
      </c>
      <c r="C4206" t="s">
        <v>16724</v>
      </c>
      <c r="D4206" t="s">
        <v>84</v>
      </c>
      <c r="E4206" t="s">
        <v>982</v>
      </c>
      <c r="G4206" t="s">
        <v>90</v>
      </c>
      <c r="I4206" t="s">
        <v>122</v>
      </c>
      <c r="L4206">
        <v>10.382999999999999</v>
      </c>
      <c r="M4206">
        <v>0.52175310200000002</v>
      </c>
      <c r="N4206">
        <v>10.065</v>
      </c>
      <c r="O4206">
        <v>7.6458388000000002E-2</v>
      </c>
      <c r="P4206">
        <v>9.8819999999999997</v>
      </c>
      <c r="Q4206" s="86">
        <v>45821</v>
      </c>
      <c r="S4206">
        <v>0.21</v>
      </c>
      <c r="W4206">
        <v>1</v>
      </c>
      <c r="X4206" s="86">
        <v>45808</v>
      </c>
      <c r="Y4206">
        <v>1</v>
      </c>
      <c r="Z4206" s="86">
        <v>45808</v>
      </c>
      <c r="AB4206">
        <v>1</v>
      </c>
      <c r="AC4206" t="s">
        <v>124</v>
      </c>
    </row>
    <row r="4207" spans="1:29" x14ac:dyDescent="0.2">
      <c r="A4207" t="s">
        <v>10158</v>
      </c>
      <c r="B4207" t="s">
        <v>10159</v>
      </c>
      <c r="C4207" t="s">
        <v>10158</v>
      </c>
      <c r="D4207" t="s">
        <v>84</v>
      </c>
      <c r="G4207" t="s">
        <v>90</v>
      </c>
      <c r="L4207">
        <v>14.763</v>
      </c>
      <c r="M4207">
        <v>13.314818669999999</v>
      </c>
      <c r="N4207">
        <v>14.62</v>
      </c>
      <c r="O4207">
        <v>11.14561851</v>
      </c>
      <c r="P4207">
        <v>9.7240000000000002</v>
      </c>
      <c r="Q4207" s="86">
        <v>45821</v>
      </c>
      <c r="S4207">
        <v>1.1200000000000001</v>
      </c>
      <c r="V4207" t="s">
        <v>10160</v>
      </c>
      <c r="W4207">
        <v>6</v>
      </c>
      <c r="X4207" s="86">
        <v>45702</v>
      </c>
      <c r="Y4207">
        <v>4</v>
      </c>
      <c r="Z4207" s="86">
        <v>45565</v>
      </c>
      <c r="AB4207">
        <v>3</v>
      </c>
      <c r="AC4207" t="s">
        <v>156</v>
      </c>
    </row>
    <row r="4208" spans="1:29" x14ac:dyDescent="0.2">
      <c r="A4208" t="s">
        <v>16505</v>
      </c>
      <c r="B4208" t="s">
        <v>16506</v>
      </c>
      <c r="C4208" t="s">
        <v>16505</v>
      </c>
      <c r="D4208" t="s">
        <v>84</v>
      </c>
      <c r="E4208" t="s">
        <v>89</v>
      </c>
      <c r="G4208" t="s">
        <v>90</v>
      </c>
      <c r="I4208" t="s">
        <v>91</v>
      </c>
      <c r="L4208">
        <v>25.016999999999999</v>
      </c>
      <c r="M4208">
        <v>25.44506561</v>
      </c>
      <c r="N4208">
        <v>27.919</v>
      </c>
      <c r="O4208">
        <v>21.508992490000001</v>
      </c>
      <c r="P4208">
        <v>24.434000000000001</v>
      </c>
      <c r="Q4208" s="86">
        <v>45821</v>
      </c>
      <c r="S4208">
        <v>1.89</v>
      </c>
      <c r="W4208">
        <v>6</v>
      </c>
      <c r="X4208" s="86">
        <v>45687</v>
      </c>
      <c r="Y4208">
        <v>5</v>
      </c>
      <c r="Z4208" s="86">
        <v>44897</v>
      </c>
      <c r="AB4208">
        <v>3</v>
      </c>
      <c r="AC4208" t="s">
        <v>156</v>
      </c>
    </row>
    <row r="4209" spans="1:29" x14ac:dyDescent="0.2">
      <c r="A4209" t="s">
        <v>10161</v>
      </c>
      <c r="B4209" t="s">
        <v>10162</v>
      </c>
      <c r="C4209" t="s">
        <v>10161</v>
      </c>
      <c r="D4209" t="s">
        <v>84</v>
      </c>
      <c r="E4209" t="s">
        <v>89</v>
      </c>
      <c r="G4209" t="s">
        <v>90</v>
      </c>
      <c r="I4209" t="s">
        <v>118</v>
      </c>
      <c r="J4209" t="s">
        <v>9553</v>
      </c>
      <c r="K4209" t="s">
        <v>778</v>
      </c>
      <c r="L4209">
        <v>14.372999999999999</v>
      </c>
      <c r="M4209">
        <v>13.8347424</v>
      </c>
      <c r="N4209">
        <v>15.058</v>
      </c>
      <c r="O4209">
        <v>12.094815069999999</v>
      </c>
      <c r="P4209">
        <v>11.776</v>
      </c>
      <c r="Q4209" s="86">
        <v>45821</v>
      </c>
      <c r="R4209">
        <v>5.26</v>
      </c>
      <c r="S4209">
        <v>1.82</v>
      </c>
      <c r="T4209">
        <v>1.5</v>
      </c>
      <c r="W4209">
        <v>6</v>
      </c>
      <c r="X4209" s="86">
        <v>45747</v>
      </c>
      <c r="Y4209">
        <v>4</v>
      </c>
      <c r="Z4209" s="86">
        <v>45747</v>
      </c>
      <c r="AA4209">
        <v>3</v>
      </c>
      <c r="AB4209">
        <v>3</v>
      </c>
      <c r="AC4209" t="s">
        <v>156</v>
      </c>
    </row>
    <row r="4210" spans="1:29" x14ac:dyDescent="0.2">
      <c r="A4210" t="s">
        <v>10163</v>
      </c>
      <c r="B4210" t="s">
        <v>10164</v>
      </c>
      <c r="C4210" t="s">
        <v>10163</v>
      </c>
      <c r="D4210" t="s">
        <v>84</v>
      </c>
      <c r="E4210" t="s">
        <v>89</v>
      </c>
      <c r="G4210" t="s">
        <v>90</v>
      </c>
      <c r="I4210" t="s">
        <v>91</v>
      </c>
      <c r="J4210" t="s">
        <v>9553</v>
      </c>
      <c r="L4210">
        <v>2.9870000000000001</v>
      </c>
      <c r="M4210">
        <v>3.2267407669999999</v>
      </c>
      <c r="N4210">
        <v>2.919</v>
      </c>
      <c r="O4210">
        <v>2.4989361489999999</v>
      </c>
      <c r="P4210">
        <v>1.2709999999999999</v>
      </c>
      <c r="Q4210" s="86">
        <v>45821</v>
      </c>
      <c r="R4210">
        <v>5</v>
      </c>
      <c r="S4210">
        <v>1.39</v>
      </c>
      <c r="T4210">
        <v>1.25</v>
      </c>
      <c r="V4210" t="s">
        <v>10165</v>
      </c>
      <c r="W4210">
        <v>3</v>
      </c>
      <c r="X4210" s="86">
        <v>45729</v>
      </c>
      <c r="Y4210">
        <v>2</v>
      </c>
      <c r="Z4210" s="86">
        <v>45729</v>
      </c>
      <c r="AA4210">
        <v>2</v>
      </c>
      <c r="AB4210">
        <v>2</v>
      </c>
      <c r="AC4210" t="s">
        <v>153</v>
      </c>
    </row>
    <row r="4211" spans="1:29" x14ac:dyDescent="0.2">
      <c r="A4211" t="s">
        <v>10166</v>
      </c>
      <c r="B4211" t="s">
        <v>10167</v>
      </c>
      <c r="C4211" t="s">
        <v>10166</v>
      </c>
      <c r="D4211" t="s">
        <v>84</v>
      </c>
      <c r="E4211" t="s">
        <v>89</v>
      </c>
      <c r="F4211" t="s">
        <v>642</v>
      </c>
      <c r="G4211" t="s">
        <v>90</v>
      </c>
      <c r="I4211" t="s">
        <v>118</v>
      </c>
      <c r="J4211" t="s">
        <v>9553</v>
      </c>
      <c r="K4211" t="s">
        <v>1712</v>
      </c>
      <c r="L4211">
        <v>23.201000000000001</v>
      </c>
      <c r="M4211">
        <v>22.369280679999999</v>
      </c>
      <c r="N4211">
        <v>25.196999999999999</v>
      </c>
      <c r="O4211">
        <v>19.354403300000001</v>
      </c>
      <c r="P4211">
        <v>20.001000000000001</v>
      </c>
      <c r="Q4211" s="86">
        <v>45821</v>
      </c>
      <c r="R4211">
        <v>5.75</v>
      </c>
      <c r="S4211">
        <v>1.84</v>
      </c>
      <c r="T4211">
        <v>1.6</v>
      </c>
      <c r="V4211" t="s">
        <v>10168</v>
      </c>
      <c r="W4211">
        <v>6</v>
      </c>
      <c r="X4211" s="86">
        <v>41484</v>
      </c>
      <c r="Y4211">
        <v>5</v>
      </c>
      <c r="Z4211" s="86">
        <v>45747</v>
      </c>
      <c r="AA4211">
        <v>4</v>
      </c>
      <c r="AB4211">
        <v>3</v>
      </c>
      <c r="AC4211" t="s">
        <v>156</v>
      </c>
    </row>
    <row r="4212" spans="1:29" x14ac:dyDescent="0.2">
      <c r="A4212" t="s">
        <v>10169</v>
      </c>
      <c r="B4212" t="s">
        <v>10170</v>
      </c>
      <c r="C4212" t="s">
        <v>10169</v>
      </c>
      <c r="D4212" t="s">
        <v>84</v>
      </c>
      <c r="E4212" t="s">
        <v>89</v>
      </c>
      <c r="F4212" t="s">
        <v>642</v>
      </c>
      <c r="G4212" t="s">
        <v>90</v>
      </c>
      <c r="I4212" t="s">
        <v>118</v>
      </c>
      <c r="J4212" t="s">
        <v>9553</v>
      </c>
      <c r="K4212" t="s">
        <v>1712</v>
      </c>
      <c r="L4212">
        <v>22.748000000000001</v>
      </c>
      <c r="M4212">
        <v>23.445416170000001</v>
      </c>
      <c r="N4212">
        <v>22.669</v>
      </c>
      <c r="O4212">
        <v>19.491308190000002</v>
      </c>
      <c r="P4212">
        <v>18.404</v>
      </c>
      <c r="Q4212" s="86">
        <v>45821</v>
      </c>
      <c r="R4212">
        <v>1</v>
      </c>
      <c r="S4212">
        <v>0.86</v>
      </c>
      <c r="T4212">
        <v>0.75</v>
      </c>
      <c r="V4212" t="s">
        <v>10171</v>
      </c>
      <c r="W4212">
        <v>7</v>
      </c>
      <c r="X4212" s="86">
        <v>45747</v>
      </c>
      <c r="Y4212">
        <v>5</v>
      </c>
      <c r="Z4212" s="86">
        <v>45747</v>
      </c>
      <c r="AA4212">
        <v>3</v>
      </c>
      <c r="AB4212">
        <v>3</v>
      </c>
      <c r="AC4212" t="s">
        <v>156</v>
      </c>
    </row>
    <row r="4213" spans="1:29" x14ac:dyDescent="0.2">
      <c r="A4213" t="s">
        <v>10172</v>
      </c>
      <c r="B4213" t="s">
        <v>10173</v>
      </c>
      <c r="C4213" t="s">
        <v>10172</v>
      </c>
      <c r="D4213" t="s">
        <v>84</v>
      </c>
      <c r="E4213" t="s">
        <v>89</v>
      </c>
      <c r="G4213" t="s">
        <v>90</v>
      </c>
      <c r="I4213" t="s">
        <v>91</v>
      </c>
      <c r="J4213" t="s">
        <v>9553</v>
      </c>
      <c r="L4213">
        <v>4.4980000000000002</v>
      </c>
      <c r="M4213">
        <v>4.4360736049999998</v>
      </c>
      <c r="N4213">
        <v>4.851</v>
      </c>
      <c r="O4213">
        <v>4.9549179949999997</v>
      </c>
      <c r="P4213">
        <v>4.6120000000000001</v>
      </c>
      <c r="Q4213" s="86">
        <v>45821</v>
      </c>
      <c r="S4213">
        <v>1</v>
      </c>
      <c r="T4213">
        <v>0.8</v>
      </c>
      <c r="W4213">
        <v>4</v>
      </c>
      <c r="X4213" s="86">
        <v>45804</v>
      </c>
      <c r="Y4213">
        <v>2</v>
      </c>
      <c r="Z4213" s="86">
        <v>45804</v>
      </c>
      <c r="AA4213">
        <v>5</v>
      </c>
      <c r="AB4213">
        <v>2</v>
      </c>
      <c r="AC4213" t="s">
        <v>153</v>
      </c>
    </row>
    <row r="4214" spans="1:29" x14ac:dyDescent="0.2">
      <c r="A4214" t="s">
        <v>16062</v>
      </c>
      <c r="B4214" t="s">
        <v>16063</v>
      </c>
      <c r="C4214" t="s">
        <v>16062</v>
      </c>
      <c r="D4214" t="s">
        <v>84</v>
      </c>
      <c r="E4214" t="s">
        <v>89</v>
      </c>
      <c r="G4214" t="s">
        <v>90</v>
      </c>
      <c r="H4214" t="s">
        <v>16039</v>
      </c>
      <c r="I4214" t="s">
        <v>118</v>
      </c>
      <c r="L4214">
        <v>15.753</v>
      </c>
      <c r="M4214">
        <v>15.7536167</v>
      </c>
      <c r="N4214">
        <v>16.324000000000002</v>
      </c>
      <c r="O4214">
        <v>14.09722491</v>
      </c>
      <c r="P4214">
        <v>12.57</v>
      </c>
      <c r="Q4214" s="86">
        <v>45821</v>
      </c>
      <c r="S4214">
        <v>1.64</v>
      </c>
      <c r="W4214">
        <v>6</v>
      </c>
      <c r="X4214" s="86">
        <v>45777</v>
      </c>
      <c r="Y4214">
        <v>4</v>
      </c>
      <c r="Z4214" s="86">
        <v>45777</v>
      </c>
      <c r="AB4214">
        <v>3</v>
      </c>
      <c r="AC4214" t="s">
        <v>156</v>
      </c>
    </row>
    <row r="4215" spans="1:29" x14ac:dyDescent="0.2">
      <c r="A4215" t="s">
        <v>10174</v>
      </c>
      <c r="B4215" t="s">
        <v>10175</v>
      </c>
      <c r="C4215" t="s">
        <v>10174</v>
      </c>
      <c r="D4215" t="s">
        <v>84</v>
      </c>
      <c r="E4215" t="s">
        <v>89</v>
      </c>
      <c r="G4215" t="s">
        <v>90</v>
      </c>
      <c r="L4215">
        <v>15.763</v>
      </c>
      <c r="M4215">
        <v>15.76287428</v>
      </c>
      <c r="N4215">
        <v>16.332999999999998</v>
      </c>
      <c r="O4215">
        <v>14.103805380000001</v>
      </c>
      <c r="P4215">
        <v>12.577999999999999</v>
      </c>
      <c r="Q4215" s="86">
        <v>45821</v>
      </c>
      <c r="S4215">
        <v>0.82</v>
      </c>
      <c r="W4215">
        <v>6</v>
      </c>
      <c r="X4215" s="86">
        <v>45777</v>
      </c>
      <c r="Y4215">
        <v>4</v>
      </c>
      <c r="Z4215" s="86">
        <v>45777</v>
      </c>
      <c r="AB4215">
        <v>3</v>
      </c>
      <c r="AC4215" t="s">
        <v>156</v>
      </c>
    </row>
    <row r="4216" spans="1:29" x14ac:dyDescent="0.2">
      <c r="A4216" t="s">
        <v>10176</v>
      </c>
      <c r="B4216" t="s">
        <v>10177</v>
      </c>
      <c r="C4216" t="s">
        <v>10176</v>
      </c>
      <c r="D4216" t="s">
        <v>84</v>
      </c>
      <c r="E4216" t="s">
        <v>89</v>
      </c>
      <c r="G4216" t="s">
        <v>90</v>
      </c>
      <c r="I4216" t="s">
        <v>118</v>
      </c>
      <c r="J4216" t="s">
        <v>9553</v>
      </c>
      <c r="L4216">
        <v>7.55</v>
      </c>
      <c r="M4216">
        <v>8.0443531559999997</v>
      </c>
      <c r="N4216">
        <v>8.2110000000000003</v>
      </c>
      <c r="O4216">
        <v>6.3856721690000002</v>
      </c>
      <c r="P4216">
        <v>4.6719999999999997</v>
      </c>
      <c r="Q4216" s="86">
        <v>45821</v>
      </c>
      <c r="S4216">
        <v>0.56000000000000005</v>
      </c>
      <c r="T4216">
        <v>0.4</v>
      </c>
      <c r="V4216" t="s">
        <v>10178</v>
      </c>
      <c r="W4216">
        <v>4</v>
      </c>
      <c r="X4216" s="86">
        <v>45808</v>
      </c>
      <c r="Y4216">
        <v>3</v>
      </c>
      <c r="Z4216" s="86">
        <v>45808</v>
      </c>
      <c r="AA4216">
        <v>2</v>
      </c>
      <c r="AB4216">
        <v>3</v>
      </c>
      <c r="AC4216" t="s">
        <v>156</v>
      </c>
    </row>
    <row r="4217" spans="1:29" x14ac:dyDescent="0.2">
      <c r="A4217" t="s">
        <v>10179</v>
      </c>
      <c r="B4217" t="s">
        <v>10180</v>
      </c>
      <c r="C4217" t="s">
        <v>10179</v>
      </c>
      <c r="D4217" t="s">
        <v>84</v>
      </c>
      <c r="E4217" t="s">
        <v>89</v>
      </c>
      <c r="F4217" t="s">
        <v>642</v>
      </c>
      <c r="G4217" t="s">
        <v>90</v>
      </c>
      <c r="I4217" t="s">
        <v>118</v>
      </c>
      <c r="J4217" t="s">
        <v>9553</v>
      </c>
      <c r="K4217" t="s">
        <v>9956</v>
      </c>
      <c r="L4217">
        <v>15.083</v>
      </c>
      <c r="M4217">
        <v>15.14846148</v>
      </c>
      <c r="N4217">
        <v>15.951000000000001</v>
      </c>
      <c r="O4217">
        <v>14.806158569999999</v>
      </c>
      <c r="P4217">
        <v>11.84</v>
      </c>
      <c r="Q4217" s="86">
        <v>45821</v>
      </c>
      <c r="R4217">
        <v>5</v>
      </c>
      <c r="S4217">
        <v>2.11</v>
      </c>
      <c r="T4217">
        <v>1.5</v>
      </c>
      <c r="V4217" t="s">
        <v>10181</v>
      </c>
      <c r="W4217">
        <v>6</v>
      </c>
      <c r="X4217" s="86">
        <v>45691</v>
      </c>
      <c r="Y4217">
        <v>5</v>
      </c>
      <c r="Z4217" s="86">
        <v>44530</v>
      </c>
      <c r="AA4217">
        <v>3</v>
      </c>
      <c r="AB4217">
        <v>3</v>
      </c>
      <c r="AC4217" t="s">
        <v>156</v>
      </c>
    </row>
    <row r="4218" spans="1:29" x14ac:dyDescent="0.2">
      <c r="A4218" t="s">
        <v>10182</v>
      </c>
      <c r="B4218" t="s">
        <v>10183</v>
      </c>
      <c r="C4218" t="s">
        <v>10182</v>
      </c>
      <c r="D4218" t="s">
        <v>84</v>
      </c>
      <c r="E4218" t="s">
        <v>89</v>
      </c>
      <c r="G4218" t="s">
        <v>90</v>
      </c>
      <c r="I4218" t="s">
        <v>341</v>
      </c>
      <c r="J4218" t="s">
        <v>9553</v>
      </c>
      <c r="K4218" t="s">
        <v>9956</v>
      </c>
      <c r="L4218">
        <v>19.818999999999999</v>
      </c>
      <c r="M4218">
        <v>15.257783460000001</v>
      </c>
      <c r="N4218">
        <v>20.045000000000002</v>
      </c>
      <c r="O4218">
        <v>14.919914110000001</v>
      </c>
      <c r="P4218">
        <v>13.196</v>
      </c>
      <c r="Q4218" s="86">
        <v>45821</v>
      </c>
      <c r="R4218">
        <v>5</v>
      </c>
      <c r="S4218">
        <v>2.2200000000000002</v>
      </c>
      <c r="T4218">
        <v>1.5</v>
      </c>
      <c r="V4218" t="s">
        <v>10184</v>
      </c>
      <c r="W4218">
        <v>6</v>
      </c>
      <c r="X4218" s="86">
        <v>45691</v>
      </c>
      <c r="Y4218">
        <v>5</v>
      </c>
      <c r="Z4218" s="86">
        <v>44530</v>
      </c>
      <c r="AA4218">
        <v>3</v>
      </c>
      <c r="AB4218">
        <v>3</v>
      </c>
      <c r="AC4218" t="s">
        <v>156</v>
      </c>
    </row>
    <row r="4219" spans="1:29" x14ac:dyDescent="0.2">
      <c r="A4219" t="s">
        <v>10185</v>
      </c>
      <c r="B4219" t="s">
        <v>10186</v>
      </c>
      <c r="C4219" t="s">
        <v>10185</v>
      </c>
      <c r="D4219" t="s">
        <v>84</v>
      </c>
      <c r="E4219" t="s">
        <v>89</v>
      </c>
      <c r="F4219" t="s">
        <v>642</v>
      </c>
      <c r="G4219" t="s">
        <v>90</v>
      </c>
      <c r="I4219" t="s">
        <v>91</v>
      </c>
      <c r="J4219" t="s">
        <v>9553</v>
      </c>
      <c r="K4219" t="s">
        <v>9956</v>
      </c>
      <c r="L4219">
        <v>21.24</v>
      </c>
      <c r="M4219">
        <v>15.277353250000001</v>
      </c>
      <c r="N4219">
        <v>21.744</v>
      </c>
      <c r="O4219">
        <v>14.862508549999999</v>
      </c>
      <c r="P4219">
        <v>13.976000000000001</v>
      </c>
      <c r="Q4219" s="86">
        <v>45821</v>
      </c>
      <c r="R4219">
        <v>5</v>
      </c>
      <c r="S4219">
        <v>2.2200000000000002</v>
      </c>
      <c r="T4219">
        <v>1.5</v>
      </c>
      <c r="V4219" t="s">
        <v>10187</v>
      </c>
      <c r="W4219">
        <v>6</v>
      </c>
      <c r="X4219" s="86">
        <v>45691</v>
      </c>
      <c r="Y4219">
        <v>5</v>
      </c>
      <c r="Z4219" s="86">
        <v>44530</v>
      </c>
      <c r="AA4219">
        <v>3</v>
      </c>
      <c r="AB4219">
        <v>3</v>
      </c>
      <c r="AC4219" t="s">
        <v>156</v>
      </c>
    </row>
    <row r="4220" spans="1:29" x14ac:dyDescent="0.2">
      <c r="A4220" t="s">
        <v>10188</v>
      </c>
      <c r="B4220" t="s">
        <v>10189</v>
      </c>
      <c r="C4220" t="s">
        <v>10188</v>
      </c>
      <c r="D4220" t="s">
        <v>84</v>
      </c>
      <c r="E4220" t="s">
        <v>89</v>
      </c>
      <c r="G4220" t="s">
        <v>90</v>
      </c>
      <c r="I4220" t="s">
        <v>91</v>
      </c>
      <c r="J4220" t="s">
        <v>9553</v>
      </c>
      <c r="K4220" t="s">
        <v>976</v>
      </c>
      <c r="L4220">
        <v>12.271000000000001</v>
      </c>
      <c r="M4220">
        <v>12.344255329999999</v>
      </c>
      <c r="N4220">
        <v>13.041</v>
      </c>
      <c r="O4220">
        <v>9.4995294319999992</v>
      </c>
      <c r="P4220">
        <v>8.0220000000000002</v>
      </c>
      <c r="Q4220" s="86">
        <v>45821</v>
      </c>
      <c r="R4220">
        <v>5</v>
      </c>
      <c r="S4220">
        <v>2.2000000000000002</v>
      </c>
      <c r="T4220">
        <v>2</v>
      </c>
      <c r="V4220" t="s">
        <v>10190</v>
      </c>
      <c r="W4220">
        <v>6</v>
      </c>
      <c r="X4220" s="86">
        <v>45756</v>
      </c>
      <c r="Y4220">
        <v>4</v>
      </c>
      <c r="Z4220" s="86">
        <v>45756</v>
      </c>
      <c r="AA4220">
        <v>3</v>
      </c>
      <c r="AB4220">
        <v>3</v>
      </c>
      <c r="AC4220" t="s">
        <v>156</v>
      </c>
    </row>
    <row r="4221" spans="1:29" x14ac:dyDescent="0.2">
      <c r="A4221" t="s">
        <v>10191</v>
      </c>
      <c r="B4221" t="s">
        <v>10192</v>
      </c>
      <c r="C4221" t="s">
        <v>10191</v>
      </c>
      <c r="D4221" t="s">
        <v>84</v>
      </c>
      <c r="E4221" t="s">
        <v>89</v>
      </c>
      <c r="F4221" t="s">
        <v>642</v>
      </c>
      <c r="G4221" t="s">
        <v>90</v>
      </c>
      <c r="I4221" t="s">
        <v>91</v>
      </c>
      <c r="J4221" t="s">
        <v>9553</v>
      </c>
      <c r="K4221" t="s">
        <v>778</v>
      </c>
      <c r="L4221">
        <v>7.0090000000000003</v>
      </c>
      <c r="M4221">
        <v>7.2080630899999996</v>
      </c>
      <c r="N4221">
        <v>7.5890000000000004</v>
      </c>
      <c r="O4221">
        <v>4.2839054350000003</v>
      </c>
      <c r="P4221">
        <v>3.0830000000000002</v>
      </c>
      <c r="Q4221" s="86">
        <v>45821</v>
      </c>
      <c r="R4221">
        <v>5</v>
      </c>
      <c r="S4221">
        <v>1.46</v>
      </c>
      <c r="T4221">
        <v>1.25</v>
      </c>
      <c r="V4221" t="s">
        <v>10193</v>
      </c>
      <c r="W4221">
        <v>5</v>
      </c>
      <c r="X4221" s="86">
        <v>45747</v>
      </c>
      <c r="Y4221">
        <v>3</v>
      </c>
      <c r="Z4221" s="86">
        <v>45747</v>
      </c>
      <c r="AA4221">
        <v>2</v>
      </c>
      <c r="AB4221">
        <v>3</v>
      </c>
      <c r="AC4221" t="s">
        <v>156</v>
      </c>
    </row>
    <row r="4222" spans="1:29" x14ac:dyDescent="0.2">
      <c r="A4222" t="s">
        <v>16064</v>
      </c>
      <c r="B4222" t="s">
        <v>16065</v>
      </c>
      <c r="C4222" t="s">
        <v>16064</v>
      </c>
      <c r="D4222" t="s">
        <v>84</v>
      </c>
      <c r="E4222" t="s">
        <v>89</v>
      </c>
      <c r="G4222" t="s">
        <v>90</v>
      </c>
      <c r="H4222" t="s">
        <v>16039</v>
      </c>
      <c r="I4222" t="s">
        <v>91</v>
      </c>
      <c r="L4222">
        <v>21.091000000000001</v>
      </c>
      <c r="M4222">
        <v>19.715179559999999</v>
      </c>
      <c r="N4222">
        <v>22.391999999999999</v>
      </c>
      <c r="O4222">
        <v>19.18532179</v>
      </c>
      <c r="P4222">
        <v>21.201000000000001</v>
      </c>
      <c r="Q4222" s="86">
        <v>45821</v>
      </c>
      <c r="S4222">
        <v>1.87</v>
      </c>
      <c r="W4222">
        <v>6</v>
      </c>
      <c r="X4222" s="86">
        <v>45701</v>
      </c>
      <c r="Y4222">
        <v>5</v>
      </c>
      <c r="Z4222" s="86">
        <v>45626</v>
      </c>
      <c r="AB4222">
        <v>3</v>
      </c>
      <c r="AC4222" t="s">
        <v>156</v>
      </c>
    </row>
    <row r="4223" spans="1:29" x14ac:dyDescent="0.2">
      <c r="A4223" t="s">
        <v>10194</v>
      </c>
      <c r="B4223" t="s">
        <v>10195</v>
      </c>
      <c r="C4223" t="s">
        <v>10194</v>
      </c>
      <c r="D4223" t="s">
        <v>84</v>
      </c>
      <c r="E4223" t="s">
        <v>89</v>
      </c>
      <c r="G4223" t="s">
        <v>90</v>
      </c>
      <c r="I4223" t="s">
        <v>341</v>
      </c>
      <c r="J4223" t="s">
        <v>9553</v>
      </c>
      <c r="L4223">
        <v>20.957000000000001</v>
      </c>
      <c r="M4223">
        <v>21.524672979999998</v>
      </c>
      <c r="N4223">
        <v>22.231999999999999</v>
      </c>
      <c r="O4223">
        <v>20.664245680000001</v>
      </c>
      <c r="P4223">
        <v>21.439</v>
      </c>
      <c r="Q4223" s="86">
        <v>45821</v>
      </c>
      <c r="R4223">
        <v>5</v>
      </c>
      <c r="S4223">
        <v>1.86</v>
      </c>
      <c r="T4223">
        <v>1.2</v>
      </c>
      <c r="V4223" t="s">
        <v>10196</v>
      </c>
      <c r="W4223">
        <v>6</v>
      </c>
      <c r="X4223" s="86">
        <v>45701</v>
      </c>
      <c r="Y4223">
        <v>5</v>
      </c>
      <c r="Z4223" s="86">
        <v>45626</v>
      </c>
      <c r="AA4223">
        <v>3</v>
      </c>
      <c r="AB4223">
        <v>3</v>
      </c>
      <c r="AC4223" t="s">
        <v>156</v>
      </c>
    </row>
    <row r="4224" spans="1:29" x14ac:dyDescent="0.2">
      <c r="A4224" t="s">
        <v>10197</v>
      </c>
      <c r="B4224" t="s">
        <v>10198</v>
      </c>
      <c r="C4224" t="s">
        <v>10197</v>
      </c>
      <c r="D4224" t="s">
        <v>84</v>
      </c>
      <c r="E4224" t="s">
        <v>89</v>
      </c>
      <c r="G4224" t="s">
        <v>90</v>
      </c>
      <c r="I4224" t="s">
        <v>118</v>
      </c>
      <c r="J4224" t="s">
        <v>9553</v>
      </c>
      <c r="K4224" t="s">
        <v>1443</v>
      </c>
      <c r="L4224">
        <v>2.9689999999999999</v>
      </c>
      <c r="M4224">
        <v>3.0672690359999999</v>
      </c>
      <c r="N4224">
        <v>2.93</v>
      </c>
      <c r="O4224">
        <v>1.5095740769999999</v>
      </c>
      <c r="P4224">
        <v>1.861</v>
      </c>
      <c r="Q4224" s="86">
        <v>45821</v>
      </c>
      <c r="R4224">
        <v>5</v>
      </c>
      <c r="S4224">
        <v>1.07</v>
      </c>
      <c r="T4224">
        <v>1</v>
      </c>
      <c r="V4224" t="s">
        <v>10199</v>
      </c>
      <c r="W4224">
        <v>4</v>
      </c>
      <c r="X4224" s="86">
        <v>45740</v>
      </c>
      <c r="Y4224">
        <v>2</v>
      </c>
      <c r="Z4224" s="86">
        <v>45740</v>
      </c>
      <c r="AA4224">
        <v>2</v>
      </c>
      <c r="AB4224">
        <v>2</v>
      </c>
      <c r="AC4224" t="s">
        <v>153</v>
      </c>
    </row>
    <row r="4225" spans="1:29" x14ac:dyDescent="0.2">
      <c r="A4225" t="s">
        <v>16066</v>
      </c>
      <c r="B4225" t="s">
        <v>16067</v>
      </c>
      <c r="C4225" t="s">
        <v>16066</v>
      </c>
      <c r="D4225" t="s">
        <v>84</v>
      </c>
      <c r="E4225" t="s">
        <v>89</v>
      </c>
      <c r="G4225" t="s">
        <v>90</v>
      </c>
      <c r="H4225" t="s">
        <v>16039</v>
      </c>
      <c r="I4225" t="s">
        <v>91</v>
      </c>
      <c r="L4225">
        <v>19.331</v>
      </c>
      <c r="M4225">
        <v>17.80935642</v>
      </c>
      <c r="N4225">
        <v>18.888999999999999</v>
      </c>
      <c r="O4225">
        <v>17.85588997</v>
      </c>
      <c r="P4225">
        <v>19.058</v>
      </c>
      <c r="Q4225" s="86">
        <v>45821</v>
      </c>
      <c r="S4225">
        <v>0.81</v>
      </c>
      <c r="W4225">
        <v>6</v>
      </c>
      <c r="X4225" s="86">
        <v>45808</v>
      </c>
      <c r="Y4225">
        <v>5</v>
      </c>
      <c r="Z4225" s="86">
        <v>45808</v>
      </c>
      <c r="AB4225">
        <v>3</v>
      </c>
      <c r="AC4225" t="s">
        <v>156</v>
      </c>
    </row>
    <row r="4226" spans="1:29" x14ac:dyDescent="0.2">
      <c r="A4226" t="s">
        <v>10200</v>
      </c>
      <c r="B4226" t="s">
        <v>10201</v>
      </c>
      <c r="C4226" t="s">
        <v>10200</v>
      </c>
      <c r="D4226" t="s">
        <v>84</v>
      </c>
      <c r="E4226" t="s">
        <v>89</v>
      </c>
      <c r="G4226" t="s">
        <v>90</v>
      </c>
      <c r="I4226" t="s">
        <v>91</v>
      </c>
      <c r="J4226" t="s">
        <v>9553</v>
      </c>
      <c r="K4226" t="s">
        <v>4209</v>
      </c>
      <c r="L4226">
        <v>18.411000000000001</v>
      </c>
      <c r="M4226">
        <v>15.48163589</v>
      </c>
      <c r="N4226">
        <v>19.091000000000001</v>
      </c>
      <c r="O4226">
        <v>13.141519450000001</v>
      </c>
      <c r="P4226">
        <v>13.834</v>
      </c>
      <c r="Q4226" s="86">
        <v>45821</v>
      </c>
      <c r="R4226">
        <v>5</v>
      </c>
      <c r="S4226">
        <v>1.85</v>
      </c>
      <c r="T4226">
        <v>1.65</v>
      </c>
      <c r="V4226" t="s">
        <v>10202</v>
      </c>
      <c r="W4226">
        <v>6</v>
      </c>
      <c r="X4226" s="86">
        <v>45716</v>
      </c>
      <c r="Y4226">
        <v>4</v>
      </c>
      <c r="Z4226" s="86">
        <v>45716</v>
      </c>
      <c r="AA4226">
        <v>3</v>
      </c>
      <c r="AB4226">
        <v>3</v>
      </c>
      <c r="AC4226" t="s">
        <v>156</v>
      </c>
    </row>
    <row r="4227" spans="1:29" x14ac:dyDescent="0.2">
      <c r="A4227" t="s">
        <v>10203</v>
      </c>
      <c r="B4227" t="s">
        <v>10204</v>
      </c>
      <c r="C4227" t="s">
        <v>10203</v>
      </c>
      <c r="D4227" t="s">
        <v>84</v>
      </c>
      <c r="E4227" t="s">
        <v>89</v>
      </c>
      <c r="G4227" t="s">
        <v>90</v>
      </c>
      <c r="I4227" t="s">
        <v>91</v>
      </c>
      <c r="J4227" t="s">
        <v>9553</v>
      </c>
      <c r="L4227">
        <v>18.43</v>
      </c>
      <c r="M4227">
        <v>15.4998936</v>
      </c>
      <c r="N4227">
        <v>19.11</v>
      </c>
      <c r="O4227">
        <v>13.16558287</v>
      </c>
      <c r="P4227">
        <v>13.867000000000001</v>
      </c>
      <c r="Q4227" s="86">
        <v>45821</v>
      </c>
      <c r="R4227">
        <v>1.5</v>
      </c>
      <c r="S4227">
        <v>1.05</v>
      </c>
      <c r="T4227">
        <v>0.85</v>
      </c>
      <c r="W4227">
        <v>6</v>
      </c>
      <c r="X4227" s="86">
        <v>45716</v>
      </c>
      <c r="Y4227">
        <v>4</v>
      </c>
      <c r="Z4227" s="86">
        <v>45716</v>
      </c>
      <c r="AA4227">
        <v>3</v>
      </c>
      <c r="AB4227">
        <v>3</v>
      </c>
      <c r="AC4227" t="s">
        <v>156</v>
      </c>
    </row>
    <row r="4228" spans="1:29" x14ac:dyDescent="0.2">
      <c r="A4228" t="s">
        <v>10205</v>
      </c>
      <c r="B4228" t="s">
        <v>10206</v>
      </c>
      <c r="C4228" t="s">
        <v>10205</v>
      </c>
      <c r="D4228" t="s">
        <v>84</v>
      </c>
      <c r="E4228" t="s">
        <v>89</v>
      </c>
      <c r="F4228" t="s">
        <v>642</v>
      </c>
      <c r="G4228" t="s">
        <v>90</v>
      </c>
      <c r="I4228" t="s">
        <v>91</v>
      </c>
      <c r="J4228" t="s">
        <v>9553</v>
      </c>
      <c r="K4228" t="s">
        <v>1160</v>
      </c>
      <c r="L4228">
        <v>28.873000000000001</v>
      </c>
      <c r="M4228">
        <v>28.570933719999999</v>
      </c>
      <c r="N4228">
        <v>33.375999999999998</v>
      </c>
      <c r="O4228">
        <v>23.439122699999999</v>
      </c>
      <c r="P4228">
        <v>29.861000000000001</v>
      </c>
      <c r="Q4228" s="86">
        <v>45821</v>
      </c>
      <c r="R4228">
        <v>5.25</v>
      </c>
      <c r="S4228">
        <v>1.9</v>
      </c>
      <c r="T4228">
        <v>1.5</v>
      </c>
      <c r="V4228" t="s">
        <v>10207</v>
      </c>
      <c r="W4228">
        <v>7</v>
      </c>
      <c r="X4228" s="86">
        <v>45772</v>
      </c>
      <c r="Y4228">
        <v>5</v>
      </c>
      <c r="Z4228" s="86">
        <v>45772</v>
      </c>
      <c r="AA4228">
        <v>3</v>
      </c>
      <c r="AB4228">
        <v>3</v>
      </c>
      <c r="AC4228" t="s">
        <v>156</v>
      </c>
    </row>
    <row r="4229" spans="1:29" x14ac:dyDescent="0.2">
      <c r="A4229" t="s">
        <v>10208</v>
      </c>
      <c r="B4229" t="s">
        <v>10209</v>
      </c>
      <c r="C4229" t="s">
        <v>10208</v>
      </c>
      <c r="D4229" t="s">
        <v>84</v>
      </c>
      <c r="E4229" t="s">
        <v>89</v>
      </c>
      <c r="G4229" t="s">
        <v>90</v>
      </c>
      <c r="I4229" t="s">
        <v>118</v>
      </c>
      <c r="J4229" t="s">
        <v>9553</v>
      </c>
      <c r="L4229">
        <v>29.065000000000001</v>
      </c>
      <c r="M4229">
        <v>30.715919190000001</v>
      </c>
      <c r="N4229">
        <v>33.646999999999998</v>
      </c>
      <c r="O4229">
        <v>25.555805540000001</v>
      </c>
      <c r="P4229">
        <v>29.757999999999999</v>
      </c>
      <c r="Q4229" s="86">
        <v>45821</v>
      </c>
      <c r="S4229">
        <v>1.05</v>
      </c>
      <c r="T4229">
        <v>0.8</v>
      </c>
      <c r="V4229" t="s">
        <v>10210</v>
      </c>
      <c r="W4229">
        <v>7</v>
      </c>
      <c r="X4229" s="86">
        <v>45772</v>
      </c>
      <c r="Y4229">
        <v>5</v>
      </c>
      <c r="Z4229" s="86">
        <v>45772</v>
      </c>
      <c r="AA4229">
        <v>4</v>
      </c>
      <c r="AB4229">
        <v>3</v>
      </c>
      <c r="AC4229" t="s">
        <v>156</v>
      </c>
    </row>
    <row r="4230" spans="1:29" x14ac:dyDescent="0.2">
      <c r="A4230" t="s">
        <v>10211</v>
      </c>
      <c r="B4230" t="s">
        <v>10212</v>
      </c>
      <c r="C4230" t="s">
        <v>10211</v>
      </c>
      <c r="D4230" t="s">
        <v>84</v>
      </c>
      <c r="E4230" t="s">
        <v>89</v>
      </c>
      <c r="G4230" t="s">
        <v>90</v>
      </c>
      <c r="I4230" t="s">
        <v>91</v>
      </c>
      <c r="J4230" t="s">
        <v>9553</v>
      </c>
      <c r="L4230">
        <v>18.716999999999999</v>
      </c>
      <c r="M4230">
        <v>15.05575565</v>
      </c>
      <c r="N4230">
        <v>19.542000000000002</v>
      </c>
      <c r="O4230">
        <v>11.98512624</v>
      </c>
      <c r="P4230">
        <v>13.862</v>
      </c>
      <c r="Q4230" s="86">
        <v>45821</v>
      </c>
      <c r="R4230">
        <v>5</v>
      </c>
      <c r="S4230">
        <v>1.78</v>
      </c>
      <c r="T4230">
        <v>1.25</v>
      </c>
      <c r="V4230" t="s">
        <v>10213</v>
      </c>
      <c r="W4230">
        <v>6</v>
      </c>
      <c r="X4230" s="86">
        <v>45707</v>
      </c>
      <c r="Y4230">
        <v>4</v>
      </c>
      <c r="Z4230" s="86">
        <v>45688</v>
      </c>
      <c r="AA4230">
        <v>3</v>
      </c>
      <c r="AB4230">
        <v>3</v>
      </c>
      <c r="AC4230" t="s">
        <v>156</v>
      </c>
    </row>
    <row r="4231" spans="1:29" x14ac:dyDescent="0.2">
      <c r="A4231" t="s">
        <v>10214</v>
      </c>
      <c r="B4231" t="s">
        <v>10215</v>
      </c>
      <c r="C4231" t="s">
        <v>10214</v>
      </c>
      <c r="D4231" t="s">
        <v>84</v>
      </c>
      <c r="E4231" t="s">
        <v>89</v>
      </c>
      <c r="G4231" t="s">
        <v>90</v>
      </c>
      <c r="I4231" t="s">
        <v>91</v>
      </c>
      <c r="J4231" t="s">
        <v>9553</v>
      </c>
      <c r="L4231">
        <v>18.716999999999999</v>
      </c>
      <c r="M4231">
        <v>15.059789220000001</v>
      </c>
      <c r="N4231">
        <v>19.548999999999999</v>
      </c>
      <c r="O4231">
        <v>12.01436659</v>
      </c>
      <c r="P4231">
        <v>13.88</v>
      </c>
      <c r="Q4231" s="86">
        <v>45821</v>
      </c>
      <c r="S4231">
        <v>0.9</v>
      </c>
      <c r="T4231">
        <v>0.75</v>
      </c>
      <c r="V4231" t="s">
        <v>10216</v>
      </c>
      <c r="W4231">
        <v>6</v>
      </c>
      <c r="X4231" s="86">
        <v>45707</v>
      </c>
      <c r="Y4231">
        <v>4</v>
      </c>
      <c r="Z4231" s="86">
        <v>45688</v>
      </c>
      <c r="AA4231">
        <v>3</v>
      </c>
      <c r="AB4231">
        <v>3</v>
      </c>
      <c r="AC4231" t="s">
        <v>156</v>
      </c>
    </row>
    <row r="4232" spans="1:29" x14ac:dyDescent="0.2">
      <c r="A4232" t="s">
        <v>10217</v>
      </c>
      <c r="B4232" t="s">
        <v>10218</v>
      </c>
      <c r="C4232" t="s">
        <v>10217</v>
      </c>
      <c r="D4232" t="s">
        <v>84</v>
      </c>
      <c r="E4232" t="s">
        <v>89</v>
      </c>
      <c r="G4232" t="s">
        <v>90</v>
      </c>
      <c r="I4232" t="s">
        <v>91</v>
      </c>
      <c r="J4232" t="s">
        <v>9553</v>
      </c>
      <c r="L4232">
        <v>27.007000000000001</v>
      </c>
      <c r="M4232">
        <v>25.662183120000002</v>
      </c>
      <c r="N4232">
        <v>30.344999999999999</v>
      </c>
      <c r="O4232">
        <v>30.529028520000001</v>
      </c>
      <c r="P4232">
        <v>20.202000000000002</v>
      </c>
      <c r="Q4232" s="86">
        <v>45474</v>
      </c>
      <c r="R4232">
        <v>5</v>
      </c>
      <c r="S4232">
        <v>1.8</v>
      </c>
      <c r="T4232">
        <v>1.25</v>
      </c>
      <c r="V4232" t="s">
        <v>10219</v>
      </c>
      <c r="W4232">
        <v>6</v>
      </c>
      <c r="X4232" s="86">
        <v>45338</v>
      </c>
      <c r="Y4232">
        <v>5</v>
      </c>
      <c r="Z4232" s="86">
        <v>45291</v>
      </c>
      <c r="AA4232">
        <v>4</v>
      </c>
      <c r="AB4232">
        <v>3</v>
      </c>
      <c r="AC4232" t="s">
        <v>156</v>
      </c>
    </row>
    <row r="4233" spans="1:29" x14ac:dyDescent="0.2">
      <c r="A4233" t="s">
        <v>10220</v>
      </c>
      <c r="B4233" t="s">
        <v>10221</v>
      </c>
      <c r="C4233" t="s">
        <v>10220</v>
      </c>
      <c r="D4233" t="s">
        <v>84</v>
      </c>
      <c r="E4233" t="s">
        <v>89</v>
      </c>
      <c r="F4233" t="s">
        <v>642</v>
      </c>
      <c r="G4233" t="s">
        <v>90</v>
      </c>
      <c r="I4233" t="s">
        <v>91</v>
      </c>
      <c r="J4233" t="s">
        <v>9553</v>
      </c>
      <c r="K4233" t="s">
        <v>10115</v>
      </c>
      <c r="L4233">
        <v>30.352</v>
      </c>
      <c r="M4233">
        <v>29.962908689999999</v>
      </c>
      <c r="N4233">
        <v>35.476999999999997</v>
      </c>
      <c r="O4233">
        <v>28.42241654</v>
      </c>
      <c r="P4233">
        <v>36.155999999999999</v>
      </c>
      <c r="Q4233" s="86">
        <v>45821</v>
      </c>
      <c r="S4233">
        <v>1</v>
      </c>
      <c r="T4233">
        <v>0.75</v>
      </c>
      <c r="V4233" t="s">
        <v>10222</v>
      </c>
      <c r="W4233">
        <v>7</v>
      </c>
      <c r="X4233" s="86">
        <v>45707</v>
      </c>
      <c r="Y4233">
        <v>5</v>
      </c>
      <c r="Z4233" s="86">
        <v>45688</v>
      </c>
      <c r="AA4233">
        <v>4</v>
      </c>
      <c r="AB4233">
        <v>3</v>
      </c>
      <c r="AC4233" t="s">
        <v>156</v>
      </c>
    </row>
    <row r="4234" spans="1:29" x14ac:dyDescent="0.2">
      <c r="A4234" t="s">
        <v>10223</v>
      </c>
      <c r="B4234" t="s">
        <v>10224</v>
      </c>
      <c r="C4234" t="s">
        <v>10223</v>
      </c>
      <c r="D4234" t="s">
        <v>84</v>
      </c>
      <c r="E4234" t="s">
        <v>89</v>
      </c>
      <c r="F4234" t="s">
        <v>642</v>
      </c>
      <c r="G4234" t="s">
        <v>90</v>
      </c>
      <c r="I4234" t="s">
        <v>91</v>
      </c>
      <c r="J4234" t="s">
        <v>9553</v>
      </c>
      <c r="K4234" t="s">
        <v>10115</v>
      </c>
      <c r="L4234">
        <v>16.855</v>
      </c>
      <c r="M4234">
        <v>11.755940860000001</v>
      </c>
      <c r="N4234">
        <v>16.933</v>
      </c>
      <c r="O4234">
        <v>9.4987315930000005</v>
      </c>
      <c r="P4234">
        <v>12.477</v>
      </c>
      <c r="Q4234" s="86">
        <v>45664</v>
      </c>
      <c r="R4234">
        <v>5</v>
      </c>
      <c r="S4234">
        <v>1.8</v>
      </c>
      <c r="T4234">
        <v>1.25</v>
      </c>
      <c r="V4234" t="s">
        <v>10225</v>
      </c>
      <c r="W4234">
        <v>5</v>
      </c>
      <c r="X4234" s="86">
        <v>45349</v>
      </c>
      <c r="Y4234">
        <v>4</v>
      </c>
      <c r="Z4234" s="86">
        <v>45291</v>
      </c>
      <c r="AA4234">
        <v>3</v>
      </c>
      <c r="AB4234">
        <v>3</v>
      </c>
      <c r="AC4234" t="s">
        <v>156</v>
      </c>
    </row>
    <row r="4235" spans="1:29" x14ac:dyDescent="0.2">
      <c r="A4235" t="s">
        <v>10226</v>
      </c>
      <c r="B4235" t="s">
        <v>10227</v>
      </c>
      <c r="C4235" t="s">
        <v>10226</v>
      </c>
      <c r="D4235" t="s">
        <v>84</v>
      </c>
      <c r="E4235" t="s">
        <v>89</v>
      </c>
      <c r="F4235" t="s">
        <v>642</v>
      </c>
      <c r="G4235" t="s">
        <v>90</v>
      </c>
      <c r="I4235" t="s">
        <v>91</v>
      </c>
      <c r="J4235" t="s">
        <v>9553</v>
      </c>
      <c r="K4235" t="s">
        <v>10115</v>
      </c>
      <c r="L4235">
        <v>16.873999999999999</v>
      </c>
      <c r="M4235">
        <v>11.77201863</v>
      </c>
      <c r="N4235">
        <v>16.95</v>
      </c>
      <c r="O4235">
        <v>9.5182389220000001</v>
      </c>
      <c r="P4235">
        <v>12.537000000000001</v>
      </c>
      <c r="Q4235" s="86">
        <v>45664</v>
      </c>
      <c r="S4235">
        <v>1.8</v>
      </c>
      <c r="T4235">
        <v>0.75</v>
      </c>
      <c r="V4235" t="s">
        <v>10228</v>
      </c>
      <c r="W4235">
        <v>5</v>
      </c>
      <c r="X4235" s="86">
        <v>45349</v>
      </c>
      <c r="Y4235">
        <v>4</v>
      </c>
      <c r="Z4235" s="86">
        <v>45291</v>
      </c>
      <c r="AA4235">
        <v>3</v>
      </c>
      <c r="AB4235">
        <v>3</v>
      </c>
      <c r="AC4235" t="s">
        <v>156</v>
      </c>
    </row>
    <row r="4236" spans="1:29" x14ac:dyDescent="0.2">
      <c r="A4236" t="s">
        <v>10229</v>
      </c>
      <c r="B4236" t="s">
        <v>10230</v>
      </c>
      <c r="C4236" t="s">
        <v>10229</v>
      </c>
      <c r="D4236" t="s">
        <v>84</v>
      </c>
      <c r="E4236" t="s">
        <v>89</v>
      </c>
      <c r="G4236" t="s">
        <v>90</v>
      </c>
      <c r="I4236" t="s">
        <v>91</v>
      </c>
      <c r="J4236" t="s">
        <v>9553</v>
      </c>
      <c r="L4236">
        <v>15.378</v>
      </c>
      <c r="M4236">
        <v>13.21290919</v>
      </c>
      <c r="N4236">
        <v>13.84</v>
      </c>
      <c r="O4236">
        <v>12.25105604</v>
      </c>
      <c r="P4236">
        <v>17.978000000000002</v>
      </c>
      <c r="Q4236" s="86">
        <v>45821</v>
      </c>
      <c r="S4236">
        <v>1.8</v>
      </c>
      <c r="T4236">
        <v>0.75</v>
      </c>
      <c r="V4236" t="s">
        <v>10231</v>
      </c>
      <c r="W4236">
        <v>6</v>
      </c>
      <c r="X4236" s="86">
        <v>45707</v>
      </c>
      <c r="Y4236">
        <v>4</v>
      </c>
      <c r="Z4236" s="86">
        <v>45688</v>
      </c>
      <c r="AA4236">
        <v>4</v>
      </c>
      <c r="AB4236">
        <v>3</v>
      </c>
      <c r="AC4236" t="s">
        <v>156</v>
      </c>
    </row>
    <row r="4237" spans="1:29" x14ac:dyDescent="0.2">
      <c r="A4237" t="s">
        <v>10232</v>
      </c>
      <c r="B4237" t="s">
        <v>10233</v>
      </c>
      <c r="C4237" t="s">
        <v>10232</v>
      </c>
      <c r="D4237" t="s">
        <v>84</v>
      </c>
      <c r="E4237" t="s">
        <v>89</v>
      </c>
      <c r="G4237" t="s">
        <v>90</v>
      </c>
      <c r="I4237" t="s">
        <v>91</v>
      </c>
      <c r="J4237" t="s">
        <v>9553</v>
      </c>
      <c r="K4237" t="s">
        <v>1160</v>
      </c>
      <c r="L4237">
        <v>14.351000000000001</v>
      </c>
      <c r="M4237">
        <v>12.73104384</v>
      </c>
      <c r="N4237">
        <v>13.492000000000001</v>
      </c>
      <c r="O4237">
        <v>10.979510319999999</v>
      </c>
      <c r="P4237">
        <v>10.718</v>
      </c>
      <c r="Q4237" s="86">
        <v>45821</v>
      </c>
      <c r="S4237">
        <v>1</v>
      </c>
      <c r="V4237" t="s">
        <v>10234</v>
      </c>
      <c r="W4237">
        <v>6</v>
      </c>
      <c r="X4237" s="86">
        <v>45772</v>
      </c>
      <c r="Y4237">
        <v>4</v>
      </c>
      <c r="Z4237" s="86">
        <v>45772</v>
      </c>
      <c r="AA4237">
        <v>4</v>
      </c>
      <c r="AB4237">
        <v>3</v>
      </c>
      <c r="AC4237" t="s">
        <v>156</v>
      </c>
    </row>
    <row r="4238" spans="1:29" x14ac:dyDescent="0.2">
      <c r="A4238" t="s">
        <v>10235</v>
      </c>
      <c r="B4238" t="s">
        <v>10236</v>
      </c>
      <c r="C4238" t="s">
        <v>10235</v>
      </c>
      <c r="D4238" t="s">
        <v>84</v>
      </c>
      <c r="E4238" t="s">
        <v>89</v>
      </c>
      <c r="G4238" t="s">
        <v>90</v>
      </c>
      <c r="I4238" t="s">
        <v>91</v>
      </c>
      <c r="J4238" t="s">
        <v>9553</v>
      </c>
      <c r="K4238" t="s">
        <v>976</v>
      </c>
      <c r="L4238">
        <v>8.9179999999999993</v>
      </c>
      <c r="M4238">
        <v>5.9083791630000002</v>
      </c>
      <c r="N4238">
        <v>10.003</v>
      </c>
      <c r="O4238">
        <v>7.2960455839999998</v>
      </c>
      <c r="P4238">
        <v>13.965</v>
      </c>
      <c r="Q4238" s="86">
        <v>45821</v>
      </c>
      <c r="R4238">
        <v>4.5</v>
      </c>
      <c r="S4238">
        <v>1.45</v>
      </c>
      <c r="T4238">
        <v>1.2</v>
      </c>
      <c r="V4238" t="s">
        <v>10237</v>
      </c>
      <c r="W4238">
        <v>6</v>
      </c>
      <c r="X4238" s="86">
        <v>45756</v>
      </c>
      <c r="Y4238">
        <v>5</v>
      </c>
      <c r="Z4238" s="86">
        <v>45756</v>
      </c>
      <c r="AA4238">
        <v>2</v>
      </c>
      <c r="AB4238">
        <v>3</v>
      </c>
      <c r="AC4238" t="s">
        <v>156</v>
      </c>
    </row>
    <row r="4239" spans="1:29" x14ac:dyDescent="0.2">
      <c r="A4239" t="s">
        <v>10238</v>
      </c>
      <c r="B4239" t="s">
        <v>10239</v>
      </c>
      <c r="C4239" t="s">
        <v>10238</v>
      </c>
      <c r="D4239" t="s">
        <v>84</v>
      </c>
      <c r="E4239" t="s">
        <v>89</v>
      </c>
      <c r="F4239" t="s">
        <v>642</v>
      </c>
      <c r="G4239" t="s">
        <v>90</v>
      </c>
      <c r="I4239" t="s">
        <v>91</v>
      </c>
      <c r="J4239" t="s">
        <v>9553</v>
      </c>
      <c r="K4239" t="s">
        <v>9956</v>
      </c>
      <c r="L4239">
        <v>22.135999999999999</v>
      </c>
      <c r="M4239">
        <v>16.80941516</v>
      </c>
      <c r="N4239">
        <v>23.742999999999999</v>
      </c>
      <c r="O4239">
        <v>13.243945630000001</v>
      </c>
      <c r="P4239">
        <v>19.244</v>
      </c>
      <c r="Q4239" s="86">
        <v>45821</v>
      </c>
      <c r="R4239">
        <v>5</v>
      </c>
      <c r="S4239">
        <v>2.4</v>
      </c>
      <c r="T4239">
        <v>1.5</v>
      </c>
      <c r="V4239" t="s">
        <v>10240</v>
      </c>
      <c r="W4239">
        <v>6</v>
      </c>
      <c r="X4239" s="86">
        <v>45691</v>
      </c>
      <c r="Y4239">
        <v>4</v>
      </c>
      <c r="Z4239" s="86">
        <v>44530</v>
      </c>
      <c r="AA4239">
        <v>3</v>
      </c>
      <c r="AB4239">
        <v>3</v>
      </c>
      <c r="AC4239" t="s">
        <v>156</v>
      </c>
    </row>
    <row r="4240" spans="1:29" x14ac:dyDescent="0.2">
      <c r="A4240" t="s">
        <v>10241</v>
      </c>
      <c r="B4240" t="s">
        <v>10242</v>
      </c>
      <c r="C4240" t="s">
        <v>10241</v>
      </c>
      <c r="D4240" t="s">
        <v>84</v>
      </c>
      <c r="E4240" t="s">
        <v>89</v>
      </c>
      <c r="G4240" t="s">
        <v>90</v>
      </c>
      <c r="I4240" t="s">
        <v>118</v>
      </c>
      <c r="J4240" t="s">
        <v>9553</v>
      </c>
      <c r="L4240">
        <v>24.248000000000001</v>
      </c>
      <c r="M4240">
        <v>25.543695880000001</v>
      </c>
      <c r="N4240">
        <v>24.492999999999999</v>
      </c>
      <c r="O4240">
        <v>20.812679760000002</v>
      </c>
      <c r="P4240">
        <v>21.058</v>
      </c>
      <c r="Q4240" s="86">
        <v>45821</v>
      </c>
      <c r="S4240">
        <v>0.85</v>
      </c>
      <c r="T4240">
        <v>0.7</v>
      </c>
      <c r="W4240">
        <v>7</v>
      </c>
      <c r="X4240" s="86">
        <v>45775</v>
      </c>
      <c r="Y4240">
        <v>6</v>
      </c>
      <c r="Z4240" s="86">
        <v>45747</v>
      </c>
      <c r="AA4240">
        <v>3</v>
      </c>
      <c r="AB4240">
        <v>4</v>
      </c>
      <c r="AC4240" t="s">
        <v>127</v>
      </c>
    </row>
    <row r="4241" spans="1:29" x14ac:dyDescent="0.2">
      <c r="A4241" t="s">
        <v>10243</v>
      </c>
      <c r="B4241" t="s">
        <v>10244</v>
      </c>
      <c r="C4241" t="s">
        <v>10243</v>
      </c>
      <c r="D4241" t="s">
        <v>84</v>
      </c>
      <c r="E4241" t="s">
        <v>116</v>
      </c>
      <c r="G4241" t="s">
        <v>90</v>
      </c>
      <c r="I4241" t="s">
        <v>91</v>
      </c>
      <c r="L4241">
        <v>17.632999999999999</v>
      </c>
      <c r="M4241">
        <v>13.96368399</v>
      </c>
      <c r="N4241">
        <v>18.013999999999999</v>
      </c>
      <c r="O4241">
        <v>12.167384800000001</v>
      </c>
      <c r="P4241">
        <v>12.773999999999999</v>
      </c>
      <c r="Q4241" s="86">
        <v>45821</v>
      </c>
      <c r="S4241">
        <v>0.2</v>
      </c>
      <c r="W4241">
        <v>6</v>
      </c>
      <c r="X4241" s="86">
        <v>45391</v>
      </c>
      <c r="Y4241">
        <v>4</v>
      </c>
      <c r="Z4241" s="86">
        <v>45783</v>
      </c>
      <c r="AB4241">
        <v>3</v>
      </c>
      <c r="AC4241" t="s">
        <v>156</v>
      </c>
    </row>
    <row r="4242" spans="1:29" x14ac:dyDescent="0.2">
      <c r="A4242" t="s">
        <v>10245</v>
      </c>
      <c r="B4242" t="s">
        <v>10246</v>
      </c>
      <c r="C4242" t="s">
        <v>10245</v>
      </c>
      <c r="D4242" t="s">
        <v>84</v>
      </c>
      <c r="E4242" t="s">
        <v>116</v>
      </c>
      <c r="F4242" t="s">
        <v>642</v>
      </c>
      <c r="G4242" t="s">
        <v>90</v>
      </c>
      <c r="I4242" t="s">
        <v>91</v>
      </c>
      <c r="J4242" t="s">
        <v>9553</v>
      </c>
      <c r="K4242" t="s">
        <v>706</v>
      </c>
      <c r="L4242">
        <v>16.161999999999999</v>
      </c>
      <c r="M4242">
        <v>14.9007684</v>
      </c>
      <c r="N4242">
        <v>15.319000000000001</v>
      </c>
      <c r="O4242">
        <v>11.894003140000001</v>
      </c>
      <c r="P4242">
        <v>10.000999999999999</v>
      </c>
      <c r="Q4242" s="86">
        <v>45821</v>
      </c>
      <c r="S4242">
        <v>0.22</v>
      </c>
      <c r="T4242">
        <v>0.22</v>
      </c>
      <c r="V4242" t="s">
        <v>10247</v>
      </c>
      <c r="W4242">
        <v>6</v>
      </c>
      <c r="X4242" s="86">
        <v>45792</v>
      </c>
      <c r="Y4242">
        <v>4</v>
      </c>
      <c r="Z4242" s="86">
        <v>45783</v>
      </c>
      <c r="AA4242">
        <v>3</v>
      </c>
      <c r="AB4242">
        <v>3</v>
      </c>
      <c r="AC4242" t="s">
        <v>156</v>
      </c>
    </row>
    <row r="4243" spans="1:29" x14ac:dyDescent="0.2">
      <c r="A4243" t="s">
        <v>10248</v>
      </c>
      <c r="B4243" t="s">
        <v>10249</v>
      </c>
      <c r="C4243" t="s">
        <v>10248</v>
      </c>
      <c r="D4243" t="s">
        <v>84</v>
      </c>
      <c r="E4243" t="s">
        <v>116</v>
      </c>
      <c r="G4243" t="s">
        <v>90</v>
      </c>
      <c r="I4243" t="s">
        <v>91</v>
      </c>
      <c r="J4243" t="s">
        <v>9553</v>
      </c>
      <c r="L4243">
        <v>15.397</v>
      </c>
      <c r="M4243">
        <v>10.49653764</v>
      </c>
      <c r="N4243">
        <v>16.111000000000001</v>
      </c>
      <c r="O4243">
        <v>8.0090676219999999</v>
      </c>
      <c r="P4243">
        <v>10.965</v>
      </c>
      <c r="Q4243" s="86">
        <v>45821</v>
      </c>
      <c r="S4243">
        <v>0.37</v>
      </c>
      <c r="T4243">
        <v>0.37</v>
      </c>
      <c r="V4243" t="s">
        <v>10250</v>
      </c>
      <c r="W4243">
        <v>6</v>
      </c>
      <c r="X4243" s="86">
        <v>45573</v>
      </c>
      <c r="Y4243">
        <v>4</v>
      </c>
      <c r="Z4243" s="86">
        <v>45783</v>
      </c>
      <c r="AA4243">
        <v>3</v>
      </c>
      <c r="AB4243">
        <v>3</v>
      </c>
      <c r="AC4243" t="s">
        <v>156</v>
      </c>
    </row>
    <row r="4244" spans="1:29" x14ac:dyDescent="0.2">
      <c r="A4244" t="s">
        <v>10251</v>
      </c>
      <c r="B4244" t="s">
        <v>10252</v>
      </c>
      <c r="C4244" t="s">
        <v>10251</v>
      </c>
      <c r="D4244" t="s">
        <v>84</v>
      </c>
      <c r="E4244" t="s">
        <v>89</v>
      </c>
      <c r="F4244" t="s">
        <v>642</v>
      </c>
      <c r="G4244" t="s">
        <v>90</v>
      </c>
      <c r="I4244" t="s">
        <v>91</v>
      </c>
      <c r="J4244" t="s">
        <v>9553</v>
      </c>
      <c r="K4244" t="s">
        <v>1835</v>
      </c>
      <c r="L4244">
        <v>5.7969999999999997</v>
      </c>
      <c r="M4244">
        <v>5.3096597919999997</v>
      </c>
      <c r="N4244">
        <v>5.6639999999999997</v>
      </c>
      <c r="O4244">
        <v>5.0282832150000001</v>
      </c>
      <c r="P4244">
        <v>5.09</v>
      </c>
      <c r="Q4244" s="86">
        <v>45821</v>
      </c>
      <c r="R4244">
        <v>5</v>
      </c>
      <c r="S4244">
        <v>1.1299999999999999</v>
      </c>
      <c r="T4244">
        <v>1.2</v>
      </c>
      <c r="V4244" t="s">
        <v>10253</v>
      </c>
      <c r="W4244">
        <v>4</v>
      </c>
      <c r="X4244" s="86">
        <v>45707</v>
      </c>
      <c r="Y4244">
        <v>3</v>
      </c>
      <c r="Z4244" s="86">
        <v>45046</v>
      </c>
      <c r="AA4244">
        <v>2</v>
      </c>
      <c r="AB4244">
        <v>3</v>
      </c>
      <c r="AC4244" t="s">
        <v>156</v>
      </c>
    </row>
    <row r="4245" spans="1:29" x14ac:dyDescent="0.2">
      <c r="A4245" t="s">
        <v>10254</v>
      </c>
      <c r="B4245" t="s">
        <v>10255</v>
      </c>
      <c r="C4245" t="s">
        <v>10254</v>
      </c>
      <c r="D4245" t="s">
        <v>84</v>
      </c>
      <c r="E4245" t="s">
        <v>89</v>
      </c>
      <c r="F4245" t="s">
        <v>642</v>
      </c>
      <c r="G4245" t="s">
        <v>90</v>
      </c>
      <c r="I4245" t="s">
        <v>91</v>
      </c>
      <c r="J4245" t="s">
        <v>9553</v>
      </c>
      <c r="K4245" t="s">
        <v>1835</v>
      </c>
      <c r="L4245">
        <v>5.7960000000000003</v>
      </c>
      <c r="M4245">
        <v>5.3081663639999999</v>
      </c>
      <c r="N4245">
        <v>5.6630000000000003</v>
      </c>
      <c r="O4245">
        <v>5.0240788140000001</v>
      </c>
      <c r="P4245">
        <v>5.0880000000000001</v>
      </c>
      <c r="Q4245" s="86">
        <v>45821</v>
      </c>
      <c r="R4245">
        <v>5</v>
      </c>
      <c r="S4245">
        <v>1.1299999999999999</v>
      </c>
      <c r="V4245" t="s">
        <v>10256</v>
      </c>
      <c r="W4245">
        <v>4</v>
      </c>
      <c r="X4245" s="86">
        <v>45707</v>
      </c>
      <c r="Y4245">
        <v>3</v>
      </c>
      <c r="Z4245" s="86">
        <v>45046</v>
      </c>
      <c r="AA4245">
        <v>2</v>
      </c>
      <c r="AB4245">
        <v>3</v>
      </c>
      <c r="AC4245" t="s">
        <v>156</v>
      </c>
    </row>
    <row r="4246" spans="1:29" x14ac:dyDescent="0.2">
      <c r="A4246" t="s">
        <v>10257</v>
      </c>
      <c r="B4246" t="s">
        <v>10258</v>
      </c>
      <c r="C4246" t="s">
        <v>10257</v>
      </c>
      <c r="D4246" t="s">
        <v>84</v>
      </c>
      <c r="E4246" t="s">
        <v>89</v>
      </c>
      <c r="G4246" t="s">
        <v>90</v>
      </c>
      <c r="H4246" t="s">
        <v>196</v>
      </c>
      <c r="I4246" t="s">
        <v>91</v>
      </c>
      <c r="L4246">
        <v>5.7969999999999997</v>
      </c>
      <c r="M4246">
        <v>5.30870525</v>
      </c>
      <c r="N4246">
        <v>5.6609999999999996</v>
      </c>
      <c r="O4246">
        <v>5.0230993240000004</v>
      </c>
      <c r="P4246">
        <v>5.0819999999999999</v>
      </c>
      <c r="Q4246" s="86">
        <v>45821</v>
      </c>
      <c r="S4246">
        <v>1.03</v>
      </c>
      <c r="W4246">
        <v>4</v>
      </c>
      <c r="X4246" s="86">
        <v>45707</v>
      </c>
      <c r="Y4246">
        <v>3</v>
      </c>
      <c r="Z4246" s="86">
        <v>45046</v>
      </c>
      <c r="AB4246">
        <v>3</v>
      </c>
      <c r="AC4246" t="s">
        <v>156</v>
      </c>
    </row>
    <row r="4247" spans="1:29" x14ac:dyDescent="0.2">
      <c r="A4247" t="s">
        <v>10259</v>
      </c>
      <c r="B4247" t="s">
        <v>10260</v>
      </c>
      <c r="C4247" t="s">
        <v>10259</v>
      </c>
      <c r="D4247" t="s">
        <v>84</v>
      </c>
      <c r="E4247" t="s">
        <v>116</v>
      </c>
      <c r="G4247" t="s">
        <v>90</v>
      </c>
      <c r="I4247" t="s">
        <v>91</v>
      </c>
      <c r="J4247" t="s">
        <v>9553</v>
      </c>
      <c r="K4247" t="s">
        <v>8355</v>
      </c>
      <c r="L4247">
        <v>5.8869999999999996</v>
      </c>
      <c r="M4247">
        <v>5.690014025</v>
      </c>
      <c r="N4247">
        <v>6.6589999999999998</v>
      </c>
      <c r="O4247">
        <v>5.3538834460000002</v>
      </c>
      <c r="P4247">
        <v>6.36</v>
      </c>
      <c r="Q4247" s="86">
        <v>45821</v>
      </c>
      <c r="S4247">
        <v>0.25</v>
      </c>
      <c r="T4247">
        <v>0.15</v>
      </c>
      <c r="V4247" t="s">
        <v>10261</v>
      </c>
      <c r="W4247">
        <v>4</v>
      </c>
      <c r="X4247" s="86">
        <v>45554</v>
      </c>
      <c r="Y4247">
        <v>3</v>
      </c>
      <c r="Z4247" s="86">
        <v>45789</v>
      </c>
      <c r="AA4247">
        <v>2</v>
      </c>
      <c r="AB4247">
        <v>3</v>
      </c>
      <c r="AC4247" t="s">
        <v>156</v>
      </c>
    </row>
    <row r="4248" spans="1:29" x14ac:dyDescent="0.2">
      <c r="A4248" t="s">
        <v>10262</v>
      </c>
      <c r="B4248" t="s">
        <v>10263</v>
      </c>
      <c r="C4248" t="s">
        <v>10262</v>
      </c>
      <c r="D4248" t="s">
        <v>84</v>
      </c>
      <c r="E4248" t="s">
        <v>116</v>
      </c>
      <c r="G4248" t="s">
        <v>90</v>
      </c>
      <c r="L4248">
        <v>7.2389999999999999</v>
      </c>
      <c r="M4248">
        <v>7.9122221100000001</v>
      </c>
      <c r="N4248">
        <v>7.8680000000000003</v>
      </c>
      <c r="O4248">
        <v>6.141740124</v>
      </c>
      <c r="P4248">
        <v>4.0430000000000001</v>
      </c>
      <c r="Q4248" s="86">
        <v>45821</v>
      </c>
      <c r="W4248">
        <v>4</v>
      </c>
      <c r="X4248" s="86">
        <v>45544</v>
      </c>
      <c r="Y4248">
        <v>3</v>
      </c>
      <c r="Z4248" s="86">
        <v>45708</v>
      </c>
      <c r="AB4248">
        <v>3</v>
      </c>
      <c r="AC4248" t="s">
        <v>156</v>
      </c>
    </row>
    <row r="4249" spans="1:29" x14ac:dyDescent="0.2">
      <c r="A4249" t="s">
        <v>10264</v>
      </c>
      <c r="B4249" t="s">
        <v>10265</v>
      </c>
      <c r="C4249" t="s">
        <v>10264</v>
      </c>
      <c r="D4249" t="s">
        <v>84</v>
      </c>
      <c r="E4249" t="s">
        <v>116</v>
      </c>
      <c r="F4249" t="s">
        <v>117</v>
      </c>
      <c r="G4249" t="s">
        <v>90</v>
      </c>
      <c r="I4249" t="s">
        <v>91</v>
      </c>
      <c r="J4249" t="s">
        <v>9553</v>
      </c>
      <c r="K4249" t="s">
        <v>10266</v>
      </c>
      <c r="L4249">
        <v>7.82</v>
      </c>
      <c r="M4249">
        <v>8.0340536490000005</v>
      </c>
      <c r="N4249">
        <v>8.4939999999999998</v>
      </c>
      <c r="O4249">
        <v>5.9868397160000004</v>
      </c>
      <c r="P4249">
        <v>7.0010000000000003</v>
      </c>
      <c r="Q4249" s="86">
        <v>45821</v>
      </c>
      <c r="S4249">
        <v>0.25</v>
      </c>
      <c r="T4249">
        <v>0.15</v>
      </c>
      <c r="V4249" t="s">
        <v>10267</v>
      </c>
      <c r="W4249">
        <v>4</v>
      </c>
      <c r="X4249" s="86">
        <v>45544</v>
      </c>
      <c r="Y4249">
        <v>3</v>
      </c>
      <c r="Z4249" s="86">
        <v>45708</v>
      </c>
      <c r="AA4249">
        <v>2</v>
      </c>
      <c r="AB4249">
        <v>3</v>
      </c>
      <c r="AC4249" t="s">
        <v>156</v>
      </c>
    </row>
    <row r="4250" spans="1:29" x14ac:dyDescent="0.2">
      <c r="A4250" t="s">
        <v>10268</v>
      </c>
      <c r="B4250" t="s">
        <v>10269</v>
      </c>
      <c r="C4250" t="s">
        <v>10268</v>
      </c>
      <c r="D4250" t="s">
        <v>84</v>
      </c>
      <c r="E4250" t="s">
        <v>89</v>
      </c>
      <c r="G4250" t="s">
        <v>90</v>
      </c>
      <c r="I4250" t="s">
        <v>118</v>
      </c>
      <c r="J4250" t="s">
        <v>9553</v>
      </c>
      <c r="L4250">
        <v>12.329000000000001</v>
      </c>
      <c r="M4250">
        <v>16.911212079999999</v>
      </c>
      <c r="N4250">
        <v>12.775</v>
      </c>
      <c r="O4250">
        <v>13.63263435</v>
      </c>
      <c r="P4250">
        <v>11.590999999999999</v>
      </c>
      <c r="Q4250" s="86">
        <v>45821</v>
      </c>
      <c r="R4250">
        <v>5</v>
      </c>
      <c r="S4250">
        <v>0.97</v>
      </c>
      <c r="T4250">
        <v>0.75</v>
      </c>
      <c r="W4250">
        <v>6</v>
      </c>
      <c r="X4250" s="86">
        <v>45777</v>
      </c>
      <c r="Y4250">
        <v>5</v>
      </c>
      <c r="Z4250" s="86">
        <v>45777</v>
      </c>
      <c r="AA4250">
        <v>3</v>
      </c>
      <c r="AB4250">
        <v>3</v>
      </c>
      <c r="AC4250" t="s">
        <v>156</v>
      </c>
    </row>
    <row r="4251" spans="1:29" x14ac:dyDescent="0.2">
      <c r="A4251" t="s">
        <v>10270</v>
      </c>
      <c r="B4251" t="s">
        <v>10271</v>
      </c>
      <c r="C4251" t="s">
        <v>10270</v>
      </c>
      <c r="D4251" t="s">
        <v>84</v>
      </c>
      <c r="E4251" t="s">
        <v>89</v>
      </c>
      <c r="G4251" t="s">
        <v>5404</v>
      </c>
      <c r="I4251" t="s">
        <v>118</v>
      </c>
      <c r="J4251" t="s">
        <v>9553</v>
      </c>
      <c r="L4251">
        <v>12.337999999999999</v>
      </c>
      <c r="M4251">
        <v>12.2622038</v>
      </c>
      <c r="N4251">
        <v>13.239000000000001</v>
      </c>
      <c r="O4251">
        <v>10.501958780000001</v>
      </c>
      <c r="P4251">
        <v>9.52</v>
      </c>
      <c r="Q4251" s="86">
        <v>45821</v>
      </c>
      <c r="S4251">
        <v>3.24</v>
      </c>
      <c r="T4251">
        <v>1.5</v>
      </c>
      <c r="U4251">
        <v>5</v>
      </c>
      <c r="V4251" t="s">
        <v>10272</v>
      </c>
      <c r="W4251">
        <v>5</v>
      </c>
      <c r="X4251" s="86">
        <v>45351</v>
      </c>
      <c r="Y4251">
        <v>3</v>
      </c>
      <c r="Z4251" s="86">
        <v>45351</v>
      </c>
      <c r="AA4251">
        <v>3</v>
      </c>
      <c r="AB4251">
        <v>3</v>
      </c>
      <c r="AC4251" t="s">
        <v>156</v>
      </c>
    </row>
    <row r="4252" spans="1:29" x14ac:dyDescent="0.2">
      <c r="A4252" t="s">
        <v>10273</v>
      </c>
      <c r="B4252" t="s">
        <v>10274</v>
      </c>
      <c r="C4252" t="s">
        <v>10273</v>
      </c>
      <c r="D4252" t="s">
        <v>84</v>
      </c>
      <c r="E4252" t="s">
        <v>89</v>
      </c>
      <c r="G4252" t="s">
        <v>5307</v>
      </c>
      <c r="I4252" t="s">
        <v>341</v>
      </c>
      <c r="J4252" t="s">
        <v>9553</v>
      </c>
      <c r="L4252">
        <v>10.206</v>
      </c>
      <c r="M4252">
        <v>10.662597330000001</v>
      </c>
      <c r="N4252">
        <v>11.403</v>
      </c>
      <c r="O4252">
        <v>8.8216365999999997</v>
      </c>
      <c r="P4252">
        <v>8.3379999999999992</v>
      </c>
      <c r="Q4252" s="86">
        <v>45821</v>
      </c>
      <c r="S4252">
        <v>2.3199999999999998</v>
      </c>
      <c r="T4252">
        <v>1.5</v>
      </c>
      <c r="W4252">
        <v>5</v>
      </c>
      <c r="X4252" s="86">
        <v>45351</v>
      </c>
      <c r="Y4252">
        <v>3</v>
      </c>
      <c r="Z4252" s="86">
        <v>45351</v>
      </c>
      <c r="AA4252">
        <v>2</v>
      </c>
      <c r="AB4252">
        <v>3</v>
      </c>
      <c r="AC4252" t="s">
        <v>156</v>
      </c>
    </row>
    <row r="4253" spans="1:29" x14ac:dyDescent="0.2">
      <c r="A4253" t="s">
        <v>10275</v>
      </c>
      <c r="B4253" t="s">
        <v>10276</v>
      </c>
      <c r="C4253" t="s">
        <v>10275</v>
      </c>
      <c r="D4253" t="s">
        <v>84</v>
      </c>
      <c r="E4253" t="s">
        <v>89</v>
      </c>
      <c r="G4253" t="s">
        <v>90</v>
      </c>
      <c r="I4253" t="s">
        <v>91</v>
      </c>
      <c r="J4253" t="s">
        <v>9553</v>
      </c>
      <c r="L4253">
        <v>7.4729999999999999</v>
      </c>
      <c r="M4253">
        <v>7.399440072</v>
      </c>
      <c r="N4253">
        <v>8.0060000000000002</v>
      </c>
      <c r="O4253">
        <v>6.7685492800000002</v>
      </c>
      <c r="P4253">
        <v>5.5209999999999999</v>
      </c>
      <c r="Q4253" s="86">
        <v>45821</v>
      </c>
      <c r="S4253">
        <v>2.14</v>
      </c>
      <c r="T4253">
        <v>1.5</v>
      </c>
      <c r="V4253" t="s">
        <v>10277</v>
      </c>
      <c r="W4253">
        <v>4</v>
      </c>
      <c r="X4253" s="86">
        <v>45351</v>
      </c>
      <c r="Y4253">
        <v>3</v>
      </c>
      <c r="Z4253" s="86">
        <v>45351</v>
      </c>
      <c r="AA4253">
        <v>2</v>
      </c>
      <c r="AB4253">
        <v>3</v>
      </c>
      <c r="AC4253" t="s">
        <v>156</v>
      </c>
    </row>
    <row r="4254" spans="1:29" x14ac:dyDescent="0.2">
      <c r="A4254" t="s">
        <v>10278</v>
      </c>
      <c r="B4254" t="s">
        <v>10279</v>
      </c>
      <c r="C4254" t="s">
        <v>10278</v>
      </c>
      <c r="D4254" t="s">
        <v>84</v>
      </c>
      <c r="E4254" t="s">
        <v>89</v>
      </c>
      <c r="F4254" t="s">
        <v>642</v>
      </c>
      <c r="G4254" t="s">
        <v>90</v>
      </c>
      <c r="I4254" t="s">
        <v>91</v>
      </c>
      <c r="J4254" t="s">
        <v>9553</v>
      </c>
      <c r="L4254">
        <v>7.4740000000000002</v>
      </c>
      <c r="M4254">
        <v>7.4008489339999999</v>
      </c>
      <c r="N4254">
        <v>8.0069999999999997</v>
      </c>
      <c r="O4254">
        <v>6.7709110790000002</v>
      </c>
      <c r="P4254">
        <v>5.5259999999999998</v>
      </c>
      <c r="Q4254" s="86">
        <v>45821</v>
      </c>
      <c r="R4254">
        <v>5</v>
      </c>
      <c r="S4254">
        <v>2.3199999999999998</v>
      </c>
      <c r="T4254">
        <v>1.7</v>
      </c>
      <c r="V4254" t="s">
        <v>10280</v>
      </c>
      <c r="W4254">
        <v>4</v>
      </c>
      <c r="X4254" s="86">
        <v>45351</v>
      </c>
      <c r="Y4254">
        <v>3</v>
      </c>
      <c r="Z4254" s="86">
        <v>45351</v>
      </c>
      <c r="AA4254">
        <v>2</v>
      </c>
      <c r="AB4254">
        <v>3</v>
      </c>
      <c r="AC4254" t="s">
        <v>156</v>
      </c>
    </row>
    <row r="4255" spans="1:29" x14ac:dyDescent="0.2">
      <c r="A4255" t="s">
        <v>10281</v>
      </c>
      <c r="B4255" t="s">
        <v>10282</v>
      </c>
      <c r="C4255" t="s">
        <v>10281</v>
      </c>
      <c r="D4255" t="s">
        <v>84</v>
      </c>
      <c r="E4255" t="s">
        <v>89</v>
      </c>
      <c r="F4255" t="s">
        <v>642</v>
      </c>
      <c r="G4255" t="s">
        <v>5404</v>
      </c>
      <c r="I4255" t="s">
        <v>91</v>
      </c>
      <c r="J4255" t="s">
        <v>9553</v>
      </c>
      <c r="K4255" t="s">
        <v>10283</v>
      </c>
      <c r="L4255">
        <v>7.4980000000000002</v>
      </c>
      <c r="M4255">
        <v>7.4518503120000004</v>
      </c>
      <c r="N4255">
        <v>7.9950000000000001</v>
      </c>
      <c r="O4255">
        <v>6.7588199969999998</v>
      </c>
      <c r="P4255">
        <v>5.5380000000000003</v>
      </c>
      <c r="Q4255" s="86">
        <v>45821</v>
      </c>
      <c r="S4255">
        <v>3.14</v>
      </c>
      <c r="T4255">
        <v>1.5</v>
      </c>
      <c r="U4255">
        <v>5</v>
      </c>
      <c r="V4255" t="s">
        <v>10284</v>
      </c>
      <c r="W4255">
        <v>4</v>
      </c>
      <c r="X4255" s="86">
        <v>45351</v>
      </c>
      <c r="Y4255">
        <v>3</v>
      </c>
      <c r="Z4255" s="86">
        <v>45351</v>
      </c>
      <c r="AA4255">
        <v>3</v>
      </c>
      <c r="AB4255">
        <v>3</v>
      </c>
      <c r="AC4255" t="s">
        <v>156</v>
      </c>
    </row>
    <row r="4256" spans="1:29" x14ac:dyDescent="0.2">
      <c r="A4256" t="s">
        <v>10285</v>
      </c>
      <c r="B4256" t="s">
        <v>10286</v>
      </c>
      <c r="C4256" t="s">
        <v>10285</v>
      </c>
      <c r="D4256" t="s">
        <v>84</v>
      </c>
      <c r="E4256" t="s">
        <v>89</v>
      </c>
      <c r="F4256" t="s">
        <v>642</v>
      </c>
      <c r="G4256" t="s">
        <v>90</v>
      </c>
      <c r="I4256" t="s">
        <v>91</v>
      </c>
      <c r="J4256" t="s">
        <v>9553</v>
      </c>
      <c r="K4256" t="s">
        <v>10283</v>
      </c>
      <c r="L4256">
        <v>9.0259999999999998</v>
      </c>
      <c r="M4256">
        <v>8.7458406909999997</v>
      </c>
      <c r="N4256">
        <v>9.42</v>
      </c>
      <c r="O4256">
        <v>7.8149945970000001</v>
      </c>
      <c r="P4256">
        <v>7.0510000000000002</v>
      </c>
      <c r="Q4256" s="86">
        <v>45821</v>
      </c>
      <c r="S4256">
        <v>2.17</v>
      </c>
      <c r="T4256">
        <v>1.5</v>
      </c>
      <c r="V4256" t="s">
        <v>10287</v>
      </c>
      <c r="W4256">
        <v>5</v>
      </c>
      <c r="X4256" s="86">
        <v>45351</v>
      </c>
      <c r="Y4256">
        <v>3</v>
      </c>
      <c r="Z4256" s="86">
        <v>45351</v>
      </c>
      <c r="AA4256">
        <v>3</v>
      </c>
      <c r="AB4256">
        <v>3</v>
      </c>
      <c r="AC4256" t="s">
        <v>156</v>
      </c>
    </row>
    <row r="4257" spans="1:29" x14ac:dyDescent="0.2">
      <c r="A4257" t="s">
        <v>10288</v>
      </c>
      <c r="B4257" t="s">
        <v>10289</v>
      </c>
      <c r="C4257" t="s">
        <v>10288</v>
      </c>
      <c r="D4257" t="s">
        <v>84</v>
      </c>
      <c r="E4257" t="s">
        <v>89</v>
      </c>
      <c r="F4257" t="s">
        <v>642</v>
      </c>
      <c r="G4257" t="s">
        <v>90</v>
      </c>
      <c r="I4257" t="s">
        <v>91</v>
      </c>
      <c r="J4257" t="s">
        <v>9553</v>
      </c>
      <c r="K4257" t="s">
        <v>10283</v>
      </c>
      <c r="L4257">
        <v>9.0229999999999997</v>
      </c>
      <c r="M4257">
        <v>8.7436520939999998</v>
      </c>
      <c r="N4257">
        <v>9.4190000000000005</v>
      </c>
      <c r="O4257">
        <v>7.8153236379999997</v>
      </c>
      <c r="P4257">
        <v>7.056</v>
      </c>
      <c r="Q4257" s="86">
        <v>45821</v>
      </c>
      <c r="R4257">
        <v>5</v>
      </c>
      <c r="S4257">
        <v>2.39</v>
      </c>
      <c r="T4257">
        <v>1.7</v>
      </c>
      <c r="V4257" t="s">
        <v>10290</v>
      </c>
      <c r="W4257">
        <v>5</v>
      </c>
      <c r="X4257" s="86">
        <v>45351</v>
      </c>
      <c r="Y4257">
        <v>3</v>
      </c>
      <c r="Z4257" s="86">
        <v>45351</v>
      </c>
      <c r="AA4257">
        <v>3</v>
      </c>
      <c r="AB4257">
        <v>3</v>
      </c>
      <c r="AC4257" t="s">
        <v>156</v>
      </c>
    </row>
    <row r="4258" spans="1:29" x14ac:dyDescent="0.2">
      <c r="A4258" t="s">
        <v>10291</v>
      </c>
      <c r="B4258" t="s">
        <v>10292</v>
      </c>
      <c r="C4258" t="s">
        <v>10291</v>
      </c>
      <c r="D4258" t="s">
        <v>84</v>
      </c>
      <c r="E4258" t="s">
        <v>89</v>
      </c>
      <c r="F4258" t="s">
        <v>642</v>
      </c>
      <c r="G4258" t="s">
        <v>5404</v>
      </c>
      <c r="I4258" t="s">
        <v>91</v>
      </c>
      <c r="J4258" t="s">
        <v>9553</v>
      </c>
      <c r="K4258" t="s">
        <v>10283</v>
      </c>
      <c r="L4258">
        <v>9.0489999999999995</v>
      </c>
      <c r="M4258">
        <v>8.7984921630000006</v>
      </c>
      <c r="N4258">
        <v>9.4209999999999994</v>
      </c>
      <c r="O4258">
        <v>7.8146519449999996</v>
      </c>
      <c r="P4258">
        <v>7.0380000000000003</v>
      </c>
      <c r="Q4258" s="86">
        <v>45821</v>
      </c>
      <c r="S4258">
        <v>3.17</v>
      </c>
      <c r="T4258">
        <v>1.5</v>
      </c>
      <c r="U4258">
        <v>5</v>
      </c>
      <c r="V4258" t="s">
        <v>10293</v>
      </c>
      <c r="W4258">
        <v>5</v>
      </c>
      <c r="X4258" s="86">
        <v>45351</v>
      </c>
      <c r="Y4258">
        <v>3</v>
      </c>
      <c r="Z4258" s="86">
        <v>45351</v>
      </c>
      <c r="AA4258">
        <v>3</v>
      </c>
      <c r="AB4258">
        <v>3</v>
      </c>
      <c r="AC4258" t="s">
        <v>156</v>
      </c>
    </row>
    <row r="4259" spans="1:29" x14ac:dyDescent="0.2">
      <c r="A4259" t="s">
        <v>10294</v>
      </c>
      <c r="B4259" t="s">
        <v>10295</v>
      </c>
      <c r="C4259" t="s">
        <v>10294</v>
      </c>
      <c r="D4259" t="s">
        <v>84</v>
      </c>
      <c r="E4259" t="s">
        <v>89</v>
      </c>
      <c r="F4259" t="s">
        <v>642</v>
      </c>
      <c r="G4259" t="s">
        <v>90</v>
      </c>
      <c r="I4259" t="s">
        <v>118</v>
      </c>
      <c r="J4259" t="s">
        <v>9553</v>
      </c>
      <c r="K4259" t="s">
        <v>5347</v>
      </c>
      <c r="L4259">
        <v>12.423</v>
      </c>
      <c r="M4259">
        <v>12.70285178</v>
      </c>
      <c r="N4259">
        <v>13.153</v>
      </c>
      <c r="O4259">
        <v>10.465043270000001</v>
      </c>
      <c r="P4259">
        <v>8.4309999999999992</v>
      </c>
      <c r="Q4259" s="86">
        <v>45821</v>
      </c>
      <c r="S4259">
        <v>2.12</v>
      </c>
      <c r="T4259">
        <v>1.5</v>
      </c>
      <c r="V4259" t="s">
        <v>10296</v>
      </c>
      <c r="W4259">
        <v>6</v>
      </c>
      <c r="X4259" s="86">
        <v>45351</v>
      </c>
      <c r="Y4259">
        <v>4</v>
      </c>
      <c r="Z4259" s="86">
        <v>45351</v>
      </c>
      <c r="AA4259">
        <v>3</v>
      </c>
      <c r="AB4259">
        <v>3</v>
      </c>
      <c r="AC4259" t="s">
        <v>156</v>
      </c>
    </row>
    <row r="4260" spans="1:29" x14ac:dyDescent="0.2">
      <c r="A4260" t="s">
        <v>10297</v>
      </c>
      <c r="B4260" t="s">
        <v>10298</v>
      </c>
      <c r="C4260" t="s">
        <v>10297</v>
      </c>
      <c r="D4260" t="s">
        <v>84</v>
      </c>
      <c r="E4260" t="s">
        <v>89</v>
      </c>
      <c r="G4260" t="s">
        <v>90</v>
      </c>
      <c r="I4260" t="s">
        <v>91</v>
      </c>
      <c r="J4260" t="s">
        <v>9553</v>
      </c>
      <c r="L4260">
        <v>5.6680000000000001</v>
      </c>
      <c r="M4260">
        <v>5.9822141230000003</v>
      </c>
      <c r="N4260">
        <v>6.476</v>
      </c>
      <c r="O4260">
        <v>3.5647636989999998</v>
      </c>
      <c r="P4260">
        <v>2.2400000000000002</v>
      </c>
      <c r="Q4260" s="86">
        <v>45821</v>
      </c>
      <c r="R4260">
        <v>5</v>
      </c>
      <c r="S4260">
        <v>1.3</v>
      </c>
      <c r="T4260">
        <v>1.1000000000000001</v>
      </c>
      <c r="V4260" t="s">
        <v>10299</v>
      </c>
      <c r="W4260">
        <v>4</v>
      </c>
      <c r="X4260" s="86">
        <v>45589</v>
      </c>
      <c r="Y4260">
        <v>3</v>
      </c>
      <c r="Z4260" s="86">
        <v>45716</v>
      </c>
      <c r="AA4260">
        <v>2</v>
      </c>
      <c r="AB4260">
        <v>3</v>
      </c>
      <c r="AC4260" t="s">
        <v>156</v>
      </c>
    </row>
    <row r="4261" spans="1:29" x14ac:dyDescent="0.2">
      <c r="A4261" t="s">
        <v>10300</v>
      </c>
      <c r="B4261" t="s">
        <v>10301</v>
      </c>
      <c r="C4261" t="s">
        <v>10300</v>
      </c>
      <c r="D4261" t="s">
        <v>84</v>
      </c>
      <c r="E4261" t="s">
        <v>89</v>
      </c>
      <c r="F4261" t="s">
        <v>642</v>
      </c>
      <c r="G4261" t="s">
        <v>294</v>
      </c>
      <c r="I4261" t="s">
        <v>91</v>
      </c>
      <c r="J4261" t="s">
        <v>9553</v>
      </c>
      <c r="K4261" t="s">
        <v>9747</v>
      </c>
      <c r="L4261">
        <v>26.026</v>
      </c>
      <c r="M4261">
        <v>22.071272919999998</v>
      </c>
      <c r="N4261">
        <v>25.332000000000001</v>
      </c>
      <c r="O4261">
        <v>22.818630819999999</v>
      </c>
      <c r="P4261">
        <v>23.091000000000001</v>
      </c>
      <c r="Q4261" s="86">
        <v>45821</v>
      </c>
      <c r="S4261">
        <v>2.31</v>
      </c>
      <c r="T4261">
        <v>1.75</v>
      </c>
      <c r="V4261" t="s">
        <v>10302</v>
      </c>
      <c r="W4261">
        <v>7</v>
      </c>
      <c r="X4261" s="86">
        <v>45706</v>
      </c>
      <c r="Y4261">
        <v>5</v>
      </c>
      <c r="Z4261" s="86">
        <v>44895</v>
      </c>
      <c r="AA4261">
        <v>4</v>
      </c>
      <c r="AB4261">
        <v>3</v>
      </c>
      <c r="AC4261" t="s">
        <v>156</v>
      </c>
    </row>
    <row r="4262" spans="1:29" x14ac:dyDescent="0.2">
      <c r="A4262" t="s">
        <v>10303</v>
      </c>
      <c r="B4262" t="s">
        <v>10304</v>
      </c>
      <c r="C4262" t="s">
        <v>10303</v>
      </c>
      <c r="D4262" t="s">
        <v>84</v>
      </c>
      <c r="E4262" t="s">
        <v>89</v>
      </c>
      <c r="G4262" t="s">
        <v>90</v>
      </c>
      <c r="L4262">
        <v>21.026</v>
      </c>
      <c r="M4262">
        <v>14.761606820000001</v>
      </c>
      <c r="N4262">
        <v>20.74</v>
      </c>
      <c r="O4262">
        <v>12.34971642</v>
      </c>
      <c r="P4262">
        <v>12.608000000000001</v>
      </c>
      <c r="Q4262" s="86">
        <v>45821</v>
      </c>
      <c r="S4262">
        <v>2</v>
      </c>
      <c r="W4262">
        <v>6</v>
      </c>
      <c r="X4262" s="86">
        <v>45716</v>
      </c>
      <c r="Y4262">
        <v>5</v>
      </c>
      <c r="Z4262" s="86">
        <v>45716</v>
      </c>
      <c r="AB4262">
        <v>3</v>
      </c>
      <c r="AC4262" t="s">
        <v>156</v>
      </c>
    </row>
    <row r="4263" spans="1:29" x14ac:dyDescent="0.2">
      <c r="A4263" t="s">
        <v>10305</v>
      </c>
      <c r="B4263" t="s">
        <v>10306</v>
      </c>
      <c r="C4263" t="s">
        <v>10305</v>
      </c>
      <c r="D4263" t="s">
        <v>84</v>
      </c>
      <c r="E4263" t="s">
        <v>89</v>
      </c>
      <c r="G4263" t="s">
        <v>90</v>
      </c>
      <c r="L4263">
        <v>14.981</v>
      </c>
      <c r="M4263">
        <v>14.82146678</v>
      </c>
      <c r="N4263">
        <v>15.098000000000001</v>
      </c>
      <c r="O4263">
        <v>12.40529591</v>
      </c>
      <c r="P4263">
        <v>11.529</v>
      </c>
      <c r="Q4263" s="86">
        <v>45821</v>
      </c>
      <c r="S4263">
        <v>1.2</v>
      </c>
      <c r="W4263">
        <v>6</v>
      </c>
      <c r="X4263" s="86">
        <v>45716</v>
      </c>
      <c r="Y4263">
        <v>5</v>
      </c>
      <c r="Z4263" s="86">
        <v>45716</v>
      </c>
      <c r="AB4263">
        <v>3</v>
      </c>
      <c r="AC4263" t="s">
        <v>156</v>
      </c>
    </row>
    <row r="4264" spans="1:29" x14ac:dyDescent="0.2">
      <c r="A4264" t="s">
        <v>10307</v>
      </c>
      <c r="B4264" t="s">
        <v>10308</v>
      </c>
      <c r="C4264" t="s">
        <v>10307</v>
      </c>
      <c r="D4264" t="s">
        <v>84</v>
      </c>
      <c r="E4264" t="s">
        <v>564</v>
      </c>
      <c r="F4264" t="s">
        <v>117</v>
      </c>
      <c r="G4264" t="s">
        <v>90</v>
      </c>
      <c r="I4264" t="s">
        <v>91</v>
      </c>
      <c r="J4264" t="s">
        <v>9553</v>
      </c>
      <c r="L4264">
        <v>5.1189999999999998</v>
      </c>
      <c r="M4264">
        <v>5.4175244119999997</v>
      </c>
      <c r="N4264">
        <v>5.8780000000000001</v>
      </c>
      <c r="O4264">
        <v>5.0928310510000001</v>
      </c>
      <c r="P4264">
        <v>5.5620000000000003</v>
      </c>
      <c r="Q4264" s="86">
        <v>45761</v>
      </c>
      <c r="V4264" t="s">
        <v>10309</v>
      </c>
      <c r="Y4264">
        <v>4</v>
      </c>
      <c r="Z4264" s="86">
        <v>45473</v>
      </c>
      <c r="AA4264">
        <v>3</v>
      </c>
      <c r="AB4264">
        <v>3</v>
      </c>
      <c r="AC4264" t="s">
        <v>156</v>
      </c>
    </row>
    <row r="4265" spans="1:29" x14ac:dyDescent="0.2">
      <c r="A4265" t="s">
        <v>10310</v>
      </c>
      <c r="B4265" t="s">
        <v>10311</v>
      </c>
      <c r="C4265" t="s">
        <v>10310</v>
      </c>
      <c r="D4265" t="s">
        <v>84</v>
      </c>
      <c r="E4265" t="s">
        <v>89</v>
      </c>
      <c r="F4265" t="s">
        <v>642</v>
      </c>
      <c r="G4265" t="s">
        <v>90</v>
      </c>
      <c r="I4265" t="s">
        <v>118</v>
      </c>
      <c r="J4265" t="s">
        <v>9553</v>
      </c>
      <c r="K4265" t="s">
        <v>1670</v>
      </c>
      <c r="L4265">
        <v>12.093999999999999</v>
      </c>
      <c r="M4265">
        <v>11.118551500000001</v>
      </c>
      <c r="N4265">
        <v>11.558</v>
      </c>
      <c r="O4265">
        <v>8.6822956730000005</v>
      </c>
      <c r="P4265">
        <v>7.2519999999999998</v>
      </c>
      <c r="Q4265" s="86">
        <v>45761</v>
      </c>
      <c r="R4265">
        <v>4</v>
      </c>
      <c r="S4265">
        <v>1.55</v>
      </c>
      <c r="T4265">
        <v>1.5</v>
      </c>
      <c r="V4265" t="s">
        <v>10312</v>
      </c>
      <c r="W4265">
        <v>5</v>
      </c>
      <c r="X4265" s="86">
        <v>45747</v>
      </c>
      <c r="Y4265">
        <v>4</v>
      </c>
      <c r="Z4265" s="86">
        <v>45803</v>
      </c>
      <c r="AA4265">
        <v>3</v>
      </c>
      <c r="AB4265">
        <v>3</v>
      </c>
      <c r="AC4265" t="s">
        <v>156</v>
      </c>
    </row>
    <row r="4266" spans="1:29" x14ac:dyDescent="0.2">
      <c r="A4266" t="s">
        <v>10313</v>
      </c>
      <c r="B4266" t="s">
        <v>10314</v>
      </c>
      <c r="C4266" t="s">
        <v>10313</v>
      </c>
      <c r="D4266" t="s">
        <v>84</v>
      </c>
      <c r="E4266" t="s">
        <v>89</v>
      </c>
      <c r="F4266" t="s">
        <v>642</v>
      </c>
      <c r="G4266" t="s">
        <v>90</v>
      </c>
      <c r="I4266" t="s">
        <v>341</v>
      </c>
      <c r="J4266" t="s">
        <v>9553</v>
      </c>
      <c r="K4266" t="s">
        <v>2460</v>
      </c>
      <c r="L4266">
        <v>15.188000000000001</v>
      </c>
      <c r="M4266">
        <v>13.784982060000001</v>
      </c>
      <c r="N4266">
        <v>15.243</v>
      </c>
      <c r="O4266">
        <v>13.23580273</v>
      </c>
      <c r="P4266">
        <v>13.837</v>
      </c>
      <c r="Q4266" s="86">
        <v>45821</v>
      </c>
      <c r="S4266">
        <v>0.95</v>
      </c>
      <c r="V4266" t="s">
        <v>10315</v>
      </c>
      <c r="W4266">
        <v>6</v>
      </c>
      <c r="X4266" s="86">
        <v>44834</v>
      </c>
      <c r="Y4266">
        <v>4</v>
      </c>
      <c r="Z4266" s="86">
        <v>45747</v>
      </c>
      <c r="AA4266">
        <v>3</v>
      </c>
      <c r="AB4266">
        <v>3</v>
      </c>
      <c r="AC4266" t="s">
        <v>156</v>
      </c>
    </row>
    <row r="4267" spans="1:29" x14ac:dyDescent="0.2">
      <c r="A4267" t="s">
        <v>10316</v>
      </c>
      <c r="B4267" t="s">
        <v>10317</v>
      </c>
      <c r="C4267" t="s">
        <v>10316</v>
      </c>
      <c r="D4267" t="s">
        <v>84</v>
      </c>
      <c r="E4267" t="s">
        <v>89</v>
      </c>
      <c r="F4267" t="s">
        <v>642</v>
      </c>
      <c r="G4267" t="s">
        <v>90</v>
      </c>
      <c r="I4267" t="s">
        <v>341</v>
      </c>
      <c r="J4267" t="s">
        <v>9553</v>
      </c>
      <c r="K4267" t="s">
        <v>2460</v>
      </c>
      <c r="L4267">
        <v>15.186999999999999</v>
      </c>
      <c r="M4267">
        <v>13.7837239</v>
      </c>
      <c r="N4267">
        <v>15.242000000000001</v>
      </c>
      <c r="O4267">
        <v>13.23430922</v>
      </c>
      <c r="P4267">
        <v>13.837</v>
      </c>
      <c r="Q4267" s="86">
        <v>45821</v>
      </c>
      <c r="S4267">
        <v>1.0900000000000001</v>
      </c>
      <c r="T4267">
        <v>1</v>
      </c>
      <c r="V4267" t="s">
        <v>10318</v>
      </c>
      <c r="W4267">
        <v>6</v>
      </c>
      <c r="X4267" s="86">
        <v>44834</v>
      </c>
      <c r="Y4267">
        <v>4</v>
      </c>
      <c r="Z4267" s="86">
        <v>45747</v>
      </c>
      <c r="AA4267">
        <v>3</v>
      </c>
      <c r="AB4267">
        <v>3</v>
      </c>
      <c r="AC4267" t="s">
        <v>156</v>
      </c>
    </row>
    <row r="4268" spans="1:29" x14ac:dyDescent="0.2">
      <c r="A4268" t="s">
        <v>10319</v>
      </c>
      <c r="B4268" t="s">
        <v>10320</v>
      </c>
      <c r="C4268" t="s">
        <v>10319</v>
      </c>
      <c r="D4268" t="s">
        <v>84</v>
      </c>
      <c r="E4268" t="s">
        <v>89</v>
      </c>
      <c r="G4268" t="s">
        <v>90</v>
      </c>
      <c r="I4268" t="s">
        <v>118</v>
      </c>
      <c r="J4268" t="s">
        <v>9553</v>
      </c>
      <c r="L4268">
        <v>14.747999999999999</v>
      </c>
      <c r="M4268">
        <v>13.75711956</v>
      </c>
      <c r="N4268">
        <v>15.433</v>
      </c>
      <c r="O4268">
        <v>12.32814293</v>
      </c>
      <c r="P4268">
        <v>12.46</v>
      </c>
      <c r="Q4268" s="86">
        <v>45821</v>
      </c>
      <c r="R4268">
        <v>5.25</v>
      </c>
      <c r="S4268">
        <v>1.94</v>
      </c>
      <c r="T4268">
        <v>1.5</v>
      </c>
      <c r="V4268" t="s">
        <v>10321</v>
      </c>
      <c r="W4268">
        <v>6</v>
      </c>
      <c r="X4268" s="86">
        <v>45772</v>
      </c>
      <c r="Y4268">
        <v>4</v>
      </c>
      <c r="Z4268" s="86">
        <v>45772</v>
      </c>
      <c r="AA4268">
        <v>3</v>
      </c>
      <c r="AB4268">
        <v>3</v>
      </c>
      <c r="AC4268" t="s">
        <v>156</v>
      </c>
    </row>
    <row r="4269" spans="1:29" x14ac:dyDescent="0.2">
      <c r="A4269" t="s">
        <v>10322</v>
      </c>
      <c r="B4269" t="s">
        <v>10323</v>
      </c>
      <c r="C4269" t="s">
        <v>10322</v>
      </c>
      <c r="D4269" t="s">
        <v>84</v>
      </c>
      <c r="E4269" t="s">
        <v>89</v>
      </c>
      <c r="G4269" t="s">
        <v>90</v>
      </c>
      <c r="I4269" t="s">
        <v>91</v>
      </c>
      <c r="J4269" t="s">
        <v>9553</v>
      </c>
      <c r="K4269" t="s">
        <v>1160</v>
      </c>
      <c r="L4269">
        <v>14.65</v>
      </c>
      <c r="M4269">
        <v>10.21721681</v>
      </c>
      <c r="N4269">
        <v>15.215999999999999</v>
      </c>
      <c r="O4269">
        <v>9.6559103880000006</v>
      </c>
      <c r="P4269">
        <v>12.551</v>
      </c>
      <c r="Q4269" s="86">
        <v>45821</v>
      </c>
      <c r="S4269">
        <v>1.0900000000000001</v>
      </c>
      <c r="T4269">
        <v>0.8</v>
      </c>
      <c r="W4269">
        <v>5</v>
      </c>
      <c r="X4269" s="86">
        <v>45772</v>
      </c>
      <c r="Y4269">
        <v>4</v>
      </c>
      <c r="Z4269" s="86">
        <v>45772</v>
      </c>
      <c r="AA4269">
        <v>3</v>
      </c>
      <c r="AB4269">
        <v>3</v>
      </c>
      <c r="AC4269" t="s">
        <v>156</v>
      </c>
    </row>
    <row r="4270" spans="1:29" x14ac:dyDescent="0.2">
      <c r="A4270" t="s">
        <v>17169</v>
      </c>
      <c r="B4270" t="s">
        <v>17170</v>
      </c>
      <c r="C4270" t="s">
        <v>17169</v>
      </c>
      <c r="D4270" t="s">
        <v>84</v>
      </c>
      <c r="E4270" t="s">
        <v>89</v>
      </c>
      <c r="G4270" t="s">
        <v>90</v>
      </c>
      <c r="H4270" t="s">
        <v>225</v>
      </c>
      <c r="I4270" t="s">
        <v>91</v>
      </c>
      <c r="L4270">
        <v>15.561</v>
      </c>
      <c r="M4270">
        <v>10.949926899999999</v>
      </c>
      <c r="N4270">
        <v>14.686999999999999</v>
      </c>
      <c r="O4270">
        <v>10.69745657</v>
      </c>
      <c r="P4270">
        <v>13.77</v>
      </c>
      <c r="Q4270" s="86">
        <v>45821</v>
      </c>
      <c r="S4270">
        <v>0.95</v>
      </c>
      <c r="W4270">
        <v>5</v>
      </c>
      <c r="X4270" s="86">
        <v>45808</v>
      </c>
      <c r="Y4270">
        <v>4</v>
      </c>
      <c r="Z4270" s="86">
        <v>45808</v>
      </c>
      <c r="AB4270">
        <v>3</v>
      </c>
      <c r="AC4270" t="s">
        <v>156</v>
      </c>
    </row>
    <row r="4271" spans="1:29" x14ac:dyDescent="0.2">
      <c r="A4271" t="s">
        <v>10324</v>
      </c>
      <c r="B4271" t="s">
        <v>10325</v>
      </c>
      <c r="C4271" t="s">
        <v>10324</v>
      </c>
      <c r="D4271" t="s">
        <v>84</v>
      </c>
      <c r="E4271" t="s">
        <v>89</v>
      </c>
      <c r="G4271" t="s">
        <v>90</v>
      </c>
      <c r="I4271" t="s">
        <v>91</v>
      </c>
      <c r="L4271">
        <v>21.462</v>
      </c>
      <c r="M4271">
        <v>16.850325359999999</v>
      </c>
      <c r="N4271">
        <v>22.463000000000001</v>
      </c>
      <c r="O4271">
        <v>13.06141375</v>
      </c>
      <c r="P4271">
        <v>13.977</v>
      </c>
      <c r="Q4271" s="86">
        <v>45821</v>
      </c>
      <c r="S4271">
        <v>1.8</v>
      </c>
      <c r="W4271">
        <v>6</v>
      </c>
      <c r="X4271" s="86">
        <v>45777</v>
      </c>
      <c r="Y4271">
        <v>4</v>
      </c>
      <c r="Z4271" s="86">
        <v>45777</v>
      </c>
      <c r="AB4271">
        <v>3</v>
      </c>
      <c r="AC4271" t="s">
        <v>156</v>
      </c>
    </row>
    <row r="4272" spans="1:29" x14ac:dyDescent="0.2">
      <c r="A4272" t="s">
        <v>10326</v>
      </c>
      <c r="B4272" t="s">
        <v>10327</v>
      </c>
      <c r="C4272" t="s">
        <v>10326</v>
      </c>
      <c r="D4272" t="s">
        <v>84</v>
      </c>
      <c r="E4272" t="s">
        <v>89</v>
      </c>
      <c r="F4272" t="s">
        <v>642</v>
      </c>
      <c r="G4272" t="s">
        <v>90</v>
      </c>
      <c r="I4272" t="s">
        <v>91</v>
      </c>
      <c r="J4272" t="s">
        <v>9553</v>
      </c>
      <c r="K4272" t="s">
        <v>1712</v>
      </c>
      <c r="L4272">
        <v>20.192</v>
      </c>
      <c r="M4272">
        <v>13.8020242</v>
      </c>
      <c r="N4272">
        <v>20.666</v>
      </c>
      <c r="O4272">
        <v>11.956372289999999</v>
      </c>
      <c r="P4272">
        <v>13.679</v>
      </c>
      <c r="Q4272" s="86">
        <v>45821</v>
      </c>
      <c r="R4272">
        <v>1</v>
      </c>
      <c r="S4272">
        <v>0.88</v>
      </c>
      <c r="T4272">
        <v>0.75</v>
      </c>
      <c r="V4272" t="s">
        <v>10328</v>
      </c>
      <c r="W4272">
        <v>6</v>
      </c>
      <c r="X4272" s="86">
        <v>45747</v>
      </c>
      <c r="Y4272">
        <v>4</v>
      </c>
      <c r="Z4272" s="86">
        <v>45747</v>
      </c>
      <c r="AA4272">
        <v>3</v>
      </c>
      <c r="AB4272">
        <v>3</v>
      </c>
      <c r="AC4272" t="s">
        <v>156</v>
      </c>
    </row>
    <row r="4273" spans="1:29" x14ac:dyDescent="0.2">
      <c r="A4273" t="s">
        <v>10329</v>
      </c>
      <c r="B4273" t="s">
        <v>10330</v>
      </c>
      <c r="C4273" t="s">
        <v>10329</v>
      </c>
      <c r="D4273" t="s">
        <v>84</v>
      </c>
      <c r="E4273" t="s">
        <v>89</v>
      </c>
      <c r="G4273" t="s">
        <v>90</v>
      </c>
      <c r="I4273" t="s">
        <v>341</v>
      </c>
      <c r="J4273" t="s">
        <v>9553</v>
      </c>
      <c r="L4273">
        <v>14.961</v>
      </c>
      <c r="M4273">
        <v>13.72353975</v>
      </c>
      <c r="N4273">
        <v>14.613</v>
      </c>
      <c r="O4273">
        <v>10.736775659999999</v>
      </c>
      <c r="P4273">
        <v>11.005000000000001</v>
      </c>
      <c r="Q4273" s="86">
        <v>45821</v>
      </c>
      <c r="R4273">
        <v>2.5</v>
      </c>
      <c r="S4273">
        <v>0.72</v>
      </c>
      <c r="T4273">
        <v>1.8</v>
      </c>
      <c r="V4273" t="s">
        <v>10331</v>
      </c>
      <c r="W4273">
        <v>4</v>
      </c>
      <c r="X4273" s="86">
        <v>44958</v>
      </c>
      <c r="Y4273">
        <v>4</v>
      </c>
      <c r="Z4273" s="86">
        <v>45657</v>
      </c>
      <c r="AA4273">
        <v>3</v>
      </c>
      <c r="AB4273">
        <v>3</v>
      </c>
      <c r="AC4273" t="s">
        <v>156</v>
      </c>
    </row>
    <row r="4274" spans="1:29" x14ac:dyDescent="0.2">
      <c r="A4274" t="s">
        <v>10332</v>
      </c>
      <c r="B4274" t="s">
        <v>10333</v>
      </c>
      <c r="C4274" t="s">
        <v>10332</v>
      </c>
      <c r="D4274" t="s">
        <v>84</v>
      </c>
      <c r="E4274" t="s">
        <v>89</v>
      </c>
      <c r="F4274" t="s">
        <v>642</v>
      </c>
      <c r="G4274" t="s">
        <v>90</v>
      </c>
      <c r="I4274" t="s">
        <v>118</v>
      </c>
      <c r="J4274" t="s">
        <v>9553</v>
      </c>
      <c r="K4274" t="s">
        <v>10115</v>
      </c>
      <c r="L4274">
        <v>25.725000000000001</v>
      </c>
      <c r="M4274">
        <v>26.659878549999998</v>
      </c>
      <c r="N4274">
        <v>28.34</v>
      </c>
      <c r="O4274">
        <v>24.837682409999999</v>
      </c>
      <c r="P4274">
        <v>26.576000000000001</v>
      </c>
      <c r="Q4274" s="86">
        <v>45821</v>
      </c>
      <c r="R4274">
        <v>5</v>
      </c>
      <c r="S4274">
        <v>2.02</v>
      </c>
      <c r="T4274">
        <v>1.5</v>
      </c>
      <c r="V4274" t="s">
        <v>10334</v>
      </c>
      <c r="W4274">
        <v>7</v>
      </c>
      <c r="X4274" s="86">
        <v>45707</v>
      </c>
      <c r="Y4274">
        <v>5</v>
      </c>
      <c r="Z4274" s="86">
        <v>45688</v>
      </c>
      <c r="AA4274">
        <v>4</v>
      </c>
      <c r="AB4274">
        <v>3</v>
      </c>
      <c r="AC4274" t="s">
        <v>156</v>
      </c>
    </row>
    <row r="4275" spans="1:29" x14ac:dyDescent="0.2">
      <c r="A4275" t="s">
        <v>10335</v>
      </c>
      <c r="B4275" t="s">
        <v>10037</v>
      </c>
      <c r="C4275" t="s">
        <v>10335</v>
      </c>
      <c r="D4275" t="s">
        <v>84</v>
      </c>
      <c r="E4275" t="s">
        <v>89</v>
      </c>
      <c r="F4275" t="s">
        <v>642</v>
      </c>
      <c r="G4275" t="s">
        <v>90</v>
      </c>
      <c r="I4275" t="s">
        <v>118</v>
      </c>
      <c r="J4275" t="s">
        <v>9553</v>
      </c>
      <c r="K4275" t="s">
        <v>778</v>
      </c>
      <c r="L4275">
        <v>24.396000000000001</v>
      </c>
      <c r="M4275">
        <v>24.64977854</v>
      </c>
      <c r="N4275">
        <v>23.83</v>
      </c>
      <c r="O4275">
        <v>21.547007799999999</v>
      </c>
      <c r="P4275">
        <v>23.565999999999999</v>
      </c>
      <c r="Q4275" s="86">
        <v>45821</v>
      </c>
      <c r="R4275">
        <v>5.26</v>
      </c>
      <c r="S4275">
        <v>1.07</v>
      </c>
      <c r="T4275">
        <v>0.75</v>
      </c>
      <c r="V4275" t="s">
        <v>10336</v>
      </c>
      <c r="W4275">
        <v>7</v>
      </c>
      <c r="X4275" s="86">
        <v>45747</v>
      </c>
      <c r="Y4275">
        <v>5</v>
      </c>
      <c r="Z4275" s="86">
        <v>45747</v>
      </c>
      <c r="AA4275">
        <v>4</v>
      </c>
      <c r="AB4275">
        <v>3</v>
      </c>
      <c r="AC4275" t="s">
        <v>156</v>
      </c>
    </row>
    <row r="4276" spans="1:29" x14ac:dyDescent="0.2">
      <c r="A4276" t="s">
        <v>10337</v>
      </c>
      <c r="B4276" t="s">
        <v>10338</v>
      </c>
      <c r="C4276" t="s">
        <v>10337</v>
      </c>
      <c r="D4276" t="s">
        <v>84</v>
      </c>
      <c r="E4276" t="s">
        <v>89</v>
      </c>
      <c r="G4276" t="s">
        <v>90</v>
      </c>
      <c r="I4276" t="s">
        <v>118</v>
      </c>
      <c r="L4276">
        <v>7.3650000000000002</v>
      </c>
      <c r="M4276">
        <v>7.4159009930000002</v>
      </c>
      <c r="N4276">
        <v>7.5209999999999999</v>
      </c>
      <c r="O4276">
        <v>6.5770505789999998</v>
      </c>
      <c r="P4276">
        <v>5.8049999999999997</v>
      </c>
      <c r="Q4276" s="86">
        <v>45821</v>
      </c>
      <c r="S4276">
        <v>1.26</v>
      </c>
      <c r="W4276">
        <v>4</v>
      </c>
      <c r="X4276" s="86">
        <v>44926</v>
      </c>
      <c r="Y4276">
        <v>3</v>
      </c>
      <c r="Z4276" s="86">
        <v>45716</v>
      </c>
      <c r="AB4276">
        <v>3</v>
      </c>
      <c r="AC4276" t="s">
        <v>156</v>
      </c>
    </row>
    <row r="4277" spans="1:29" x14ac:dyDescent="0.2">
      <c r="A4277" t="s">
        <v>17119</v>
      </c>
      <c r="B4277" t="s">
        <v>17120</v>
      </c>
      <c r="C4277" t="s">
        <v>17119</v>
      </c>
      <c r="D4277" t="s">
        <v>84</v>
      </c>
      <c r="E4277" t="s">
        <v>89</v>
      </c>
      <c r="G4277" t="s">
        <v>90</v>
      </c>
      <c r="I4277" t="s">
        <v>91</v>
      </c>
      <c r="L4277">
        <v>13.906000000000001</v>
      </c>
      <c r="M4277">
        <v>7.4143018219999997</v>
      </c>
      <c r="N4277">
        <v>13.558999999999999</v>
      </c>
      <c r="O4277">
        <v>6.4906194099999999</v>
      </c>
      <c r="P4277">
        <v>8.6440000000000001</v>
      </c>
      <c r="Q4277" s="86">
        <v>45821</v>
      </c>
      <c r="S4277">
        <v>1.25</v>
      </c>
      <c r="W4277">
        <v>4</v>
      </c>
      <c r="X4277" s="86">
        <v>45716</v>
      </c>
      <c r="Y4277">
        <v>3</v>
      </c>
      <c r="Z4277" s="86">
        <v>45716</v>
      </c>
      <c r="AB4277">
        <v>3</v>
      </c>
      <c r="AC4277" t="s">
        <v>156</v>
      </c>
    </row>
    <row r="4278" spans="1:29" x14ac:dyDescent="0.2">
      <c r="A4278" t="s">
        <v>10339</v>
      </c>
      <c r="B4278" t="s">
        <v>10340</v>
      </c>
      <c r="C4278" t="s">
        <v>10339</v>
      </c>
      <c r="D4278" t="s">
        <v>84</v>
      </c>
      <c r="E4278" t="s">
        <v>89</v>
      </c>
      <c r="F4278" t="s">
        <v>642</v>
      </c>
      <c r="G4278" t="s">
        <v>90</v>
      </c>
      <c r="I4278" t="s">
        <v>91</v>
      </c>
      <c r="J4278" t="s">
        <v>9553</v>
      </c>
      <c r="K4278" t="s">
        <v>1793</v>
      </c>
      <c r="L4278">
        <v>7.3109999999999999</v>
      </c>
      <c r="M4278">
        <v>7.813084302</v>
      </c>
      <c r="N4278">
        <v>8.0969999999999995</v>
      </c>
      <c r="O4278">
        <v>4.923065781</v>
      </c>
      <c r="P4278">
        <v>3.7069999999999999</v>
      </c>
      <c r="Q4278" s="86">
        <v>45821</v>
      </c>
      <c r="R4278">
        <v>5</v>
      </c>
      <c r="S4278">
        <v>0.52</v>
      </c>
      <c r="T4278">
        <v>0.4</v>
      </c>
      <c r="V4278" t="s">
        <v>10341</v>
      </c>
      <c r="W4278">
        <v>4</v>
      </c>
      <c r="X4278" s="86">
        <v>45729</v>
      </c>
      <c r="Y4278">
        <v>3</v>
      </c>
      <c r="Z4278" s="86">
        <v>45729</v>
      </c>
      <c r="AA4278">
        <v>2</v>
      </c>
      <c r="AB4278">
        <v>3</v>
      </c>
      <c r="AC4278" t="s">
        <v>156</v>
      </c>
    </row>
    <row r="4279" spans="1:29" x14ac:dyDescent="0.2">
      <c r="A4279" t="s">
        <v>10342</v>
      </c>
      <c r="B4279" t="s">
        <v>10343</v>
      </c>
      <c r="C4279" t="s">
        <v>10342</v>
      </c>
      <c r="D4279" t="s">
        <v>84</v>
      </c>
      <c r="E4279" t="s">
        <v>89</v>
      </c>
      <c r="F4279" t="s">
        <v>642</v>
      </c>
      <c r="G4279" t="s">
        <v>90</v>
      </c>
      <c r="I4279" t="s">
        <v>91</v>
      </c>
      <c r="J4279" t="s">
        <v>9553</v>
      </c>
      <c r="K4279" t="s">
        <v>1010</v>
      </c>
      <c r="L4279">
        <v>7.1020000000000003</v>
      </c>
      <c r="M4279">
        <v>7.778506234</v>
      </c>
      <c r="N4279">
        <v>8.468</v>
      </c>
      <c r="O4279">
        <v>6.9153342550000003</v>
      </c>
      <c r="P4279">
        <v>5.173</v>
      </c>
      <c r="Q4279" s="86">
        <v>45821</v>
      </c>
      <c r="S4279">
        <v>0.65</v>
      </c>
      <c r="T4279">
        <v>0.5</v>
      </c>
      <c r="V4279" t="s">
        <v>10344</v>
      </c>
      <c r="W4279">
        <v>4</v>
      </c>
      <c r="X4279" s="86">
        <v>45736</v>
      </c>
      <c r="Y4279">
        <v>3</v>
      </c>
      <c r="Z4279" s="86">
        <v>45657</v>
      </c>
      <c r="AA4279">
        <v>2</v>
      </c>
      <c r="AB4279">
        <v>3</v>
      </c>
      <c r="AC4279" t="s">
        <v>156</v>
      </c>
    </row>
    <row r="4280" spans="1:29" x14ac:dyDescent="0.2">
      <c r="A4280" t="s">
        <v>10345</v>
      </c>
      <c r="B4280" t="s">
        <v>10346</v>
      </c>
      <c r="C4280" t="s">
        <v>10345</v>
      </c>
      <c r="D4280" t="s">
        <v>84</v>
      </c>
      <c r="E4280" t="s">
        <v>97</v>
      </c>
      <c r="G4280" t="s">
        <v>98</v>
      </c>
      <c r="L4280">
        <v>0.71099999999999997</v>
      </c>
      <c r="M4280">
        <v>0.69553584999999996</v>
      </c>
      <c r="N4280">
        <v>0.68</v>
      </c>
      <c r="O4280">
        <v>0.43466761599999998</v>
      </c>
      <c r="P4280">
        <v>0.42</v>
      </c>
      <c r="Q4280" s="86">
        <v>45664</v>
      </c>
      <c r="W4280">
        <v>1</v>
      </c>
      <c r="X4280" s="86">
        <v>43878</v>
      </c>
      <c r="Y4280">
        <v>1</v>
      </c>
      <c r="Z4280" s="86">
        <v>43878</v>
      </c>
      <c r="AB4280">
        <v>1</v>
      </c>
      <c r="AC4280" t="s">
        <v>124</v>
      </c>
    </row>
    <row r="4281" spans="1:29" x14ac:dyDescent="0.2">
      <c r="A4281" t="s">
        <v>16068</v>
      </c>
      <c r="B4281" t="s">
        <v>16069</v>
      </c>
      <c r="C4281" t="s">
        <v>16068</v>
      </c>
      <c r="D4281" t="s">
        <v>84</v>
      </c>
      <c r="E4281" t="s">
        <v>89</v>
      </c>
      <c r="G4281" t="s">
        <v>90</v>
      </c>
      <c r="H4281" t="s">
        <v>16039</v>
      </c>
      <c r="I4281" t="s">
        <v>118</v>
      </c>
      <c r="L4281">
        <v>8.3369999999999997</v>
      </c>
      <c r="M4281">
        <v>8.4398730660000005</v>
      </c>
      <c r="N4281">
        <v>9.1489999999999991</v>
      </c>
      <c r="O4281">
        <v>7.1326284309999997</v>
      </c>
      <c r="P4281">
        <v>5.9050000000000002</v>
      </c>
      <c r="Q4281" s="86">
        <v>45821</v>
      </c>
      <c r="S4281">
        <v>0.75</v>
      </c>
      <c r="W4281">
        <v>4</v>
      </c>
      <c r="X4281" s="86">
        <v>45808</v>
      </c>
      <c r="Y4281">
        <v>3</v>
      </c>
      <c r="Z4281" s="86">
        <v>45808</v>
      </c>
      <c r="AB4281">
        <v>3</v>
      </c>
      <c r="AC4281" t="s">
        <v>156</v>
      </c>
    </row>
    <row r="4282" spans="1:29" x14ac:dyDescent="0.2">
      <c r="A4282" t="s">
        <v>10347</v>
      </c>
      <c r="B4282" t="s">
        <v>10348</v>
      </c>
      <c r="C4282" t="s">
        <v>10347</v>
      </c>
      <c r="D4282" t="s">
        <v>84</v>
      </c>
      <c r="E4282" t="s">
        <v>89</v>
      </c>
      <c r="G4282" t="s">
        <v>348</v>
      </c>
      <c r="I4282" t="s">
        <v>91</v>
      </c>
      <c r="AB4282">
        <v>5</v>
      </c>
      <c r="AC4282" t="s">
        <v>86</v>
      </c>
    </row>
    <row r="4283" spans="1:29" x14ac:dyDescent="0.2">
      <c r="A4283" t="s">
        <v>10349</v>
      </c>
      <c r="B4283" t="s">
        <v>10350</v>
      </c>
      <c r="C4283" t="s">
        <v>10349</v>
      </c>
      <c r="D4283" t="s">
        <v>84</v>
      </c>
      <c r="E4283" t="s">
        <v>89</v>
      </c>
      <c r="G4283" t="s">
        <v>90</v>
      </c>
      <c r="I4283" t="s">
        <v>91</v>
      </c>
      <c r="L4283">
        <v>14.988</v>
      </c>
      <c r="M4283">
        <v>12.28403009</v>
      </c>
      <c r="N4283">
        <v>14.29</v>
      </c>
      <c r="O4283">
        <v>11.53530765</v>
      </c>
      <c r="P4283">
        <v>15.856</v>
      </c>
      <c r="Q4283" s="86">
        <v>45821</v>
      </c>
      <c r="S4283">
        <v>1.03</v>
      </c>
      <c r="W4283">
        <v>6</v>
      </c>
      <c r="X4283" s="86">
        <v>45775</v>
      </c>
      <c r="Y4283">
        <v>4</v>
      </c>
      <c r="Z4283" s="86">
        <v>45747</v>
      </c>
      <c r="AB4283">
        <v>3</v>
      </c>
      <c r="AC4283" t="s">
        <v>156</v>
      </c>
    </row>
    <row r="4284" spans="1:29" x14ac:dyDescent="0.2">
      <c r="A4284" t="s">
        <v>16070</v>
      </c>
      <c r="B4284" t="s">
        <v>16071</v>
      </c>
      <c r="C4284" t="s">
        <v>16070</v>
      </c>
      <c r="D4284" t="s">
        <v>84</v>
      </c>
      <c r="E4284" t="s">
        <v>89</v>
      </c>
      <c r="G4284" t="s">
        <v>90</v>
      </c>
      <c r="H4284" t="s">
        <v>16039</v>
      </c>
      <c r="I4284" t="s">
        <v>118</v>
      </c>
      <c r="L4284">
        <v>13.269</v>
      </c>
      <c r="M4284">
        <v>12.94529277</v>
      </c>
      <c r="N4284">
        <v>13.304</v>
      </c>
      <c r="O4284">
        <v>10.625382310000001</v>
      </c>
      <c r="P4284">
        <v>10.256</v>
      </c>
      <c r="Q4284" s="86">
        <v>45821</v>
      </c>
      <c r="S4284">
        <v>1.89</v>
      </c>
      <c r="W4284">
        <v>6</v>
      </c>
      <c r="X4284" s="86">
        <v>45772</v>
      </c>
      <c r="Y4284">
        <v>4</v>
      </c>
      <c r="Z4284" s="86">
        <v>45772</v>
      </c>
      <c r="AB4284">
        <v>3</v>
      </c>
      <c r="AC4284" t="s">
        <v>156</v>
      </c>
    </row>
    <row r="4285" spans="1:29" x14ac:dyDescent="0.2">
      <c r="A4285" t="s">
        <v>10351</v>
      </c>
      <c r="B4285" t="s">
        <v>10352</v>
      </c>
      <c r="C4285" t="s">
        <v>10351</v>
      </c>
      <c r="D4285" t="s">
        <v>84</v>
      </c>
      <c r="E4285" t="s">
        <v>89</v>
      </c>
      <c r="G4285" t="s">
        <v>90</v>
      </c>
      <c r="I4285" t="s">
        <v>91</v>
      </c>
      <c r="J4285" t="s">
        <v>9553</v>
      </c>
      <c r="K4285" t="s">
        <v>2967</v>
      </c>
      <c r="L4285">
        <v>18.033000000000001</v>
      </c>
      <c r="M4285">
        <v>17.667902909999999</v>
      </c>
      <c r="N4285">
        <v>17.382000000000001</v>
      </c>
      <c r="O4285">
        <v>19.044757659999998</v>
      </c>
      <c r="P4285">
        <v>13.226000000000001</v>
      </c>
      <c r="Q4285" s="86">
        <v>45821</v>
      </c>
      <c r="S4285">
        <v>1.31</v>
      </c>
      <c r="T4285">
        <v>1</v>
      </c>
      <c r="V4285" t="s">
        <v>10353</v>
      </c>
      <c r="W4285">
        <v>6</v>
      </c>
      <c r="X4285" s="86">
        <v>45775</v>
      </c>
      <c r="Y4285">
        <v>5</v>
      </c>
      <c r="Z4285" s="86">
        <v>45747</v>
      </c>
      <c r="AA4285">
        <v>3</v>
      </c>
      <c r="AB4285">
        <v>3</v>
      </c>
      <c r="AC4285" t="s">
        <v>156</v>
      </c>
    </row>
    <row r="4286" spans="1:29" x14ac:dyDescent="0.2">
      <c r="A4286" t="s">
        <v>10354</v>
      </c>
      <c r="B4286" t="s">
        <v>10355</v>
      </c>
      <c r="C4286" t="s">
        <v>10354</v>
      </c>
      <c r="D4286" t="s">
        <v>84</v>
      </c>
      <c r="E4286" t="s">
        <v>982</v>
      </c>
      <c r="G4286" t="s">
        <v>90</v>
      </c>
      <c r="I4286" t="s">
        <v>91</v>
      </c>
      <c r="J4286" t="s">
        <v>9553</v>
      </c>
      <c r="K4286" t="s">
        <v>1004</v>
      </c>
      <c r="L4286">
        <v>0.65</v>
      </c>
      <c r="M4286">
        <v>0.601968948</v>
      </c>
      <c r="N4286">
        <v>0.372</v>
      </c>
      <c r="O4286">
        <v>0.14047721299999999</v>
      </c>
      <c r="P4286">
        <v>0.10199999999999999</v>
      </c>
      <c r="Q4286" s="86">
        <v>45821</v>
      </c>
      <c r="S4286">
        <v>0.1</v>
      </c>
      <c r="T4286">
        <v>0.1</v>
      </c>
      <c r="W4286">
        <v>1</v>
      </c>
      <c r="X4286" s="86">
        <v>45729</v>
      </c>
      <c r="Y4286">
        <v>1</v>
      </c>
      <c r="Z4286" s="86">
        <v>45729</v>
      </c>
      <c r="AA4286">
        <v>1</v>
      </c>
      <c r="AB4286">
        <v>1</v>
      </c>
      <c r="AC4286" t="s">
        <v>124</v>
      </c>
    </row>
    <row r="4287" spans="1:29" x14ac:dyDescent="0.2">
      <c r="A4287" t="s">
        <v>10356</v>
      </c>
      <c r="B4287" t="s">
        <v>10357</v>
      </c>
      <c r="C4287" t="s">
        <v>10356</v>
      </c>
      <c r="D4287" t="s">
        <v>84</v>
      </c>
      <c r="E4287" t="s">
        <v>89</v>
      </c>
      <c r="G4287" t="s">
        <v>90</v>
      </c>
      <c r="I4287" t="s">
        <v>91</v>
      </c>
      <c r="J4287" t="s">
        <v>9553</v>
      </c>
      <c r="L4287">
        <v>7.1539999999999999</v>
      </c>
      <c r="M4287">
        <v>7.3578917199999996</v>
      </c>
      <c r="N4287">
        <v>7.6260000000000003</v>
      </c>
      <c r="O4287">
        <v>4.7075589339999997</v>
      </c>
      <c r="P4287">
        <v>3.7469999999999999</v>
      </c>
      <c r="Q4287" s="86">
        <v>45821</v>
      </c>
      <c r="S4287">
        <v>0.74</v>
      </c>
      <c r="T4287">
        <v>0.4</v>
      </c>
      <c r="V4287" t="s">
        <v>10358</v>
      </c>
      <c r="W4287">
        <v>5</v>
      </c>
      <c r="X4287" s="86">
        <v>45707</v>
      </c>
      <c r="Y4287">
        <v>3</v>
      </c>
      <c r="Z4287" s="86">
        <v>45473</v>
      </c>
      <c r="AA4287">
        <v>3</v>
      </c>
      <c r="AB4287">
        <v>3</v>
      </c>
      <c r="AC4287" t="s">
        <v>156</v>
      </c>
    </row>
    <row r="4288" spans="1:29" x14ac:dyDescent="0.2">
      <c r="A4288" t="s">
        <v>10359</v>
      </c>
      <c r="B4288" t="s">
        <v>10360</v>
      </c>
      <c r="C4288" t="s">
        <v>10359</v>
      </c>
      <c r="D4288" t="s">
        <v>84</v>
      </c>
      <c r="E4288" t="s">
        <v>89</v>
      </c>
      <c r="F4288" t="s">
        <v>642</v>
      </c>
      <c r="G4288" t="s">
        <v>90</v>
      </c>
      <c r="I4288" t="s">
        <v>118</v>
      </c>
      <c r="J4288" t="s">
        <v>9553</v>
      </c>
      <c r="K4288" t="s">
        <v>778</v>
      </c>
      <c r="L4288">
        <v>7.9039999999999999</v>
      </c>
      <c r="M4288">
        <v>8.1639149920000005</v>
      </c>
      <c r="N4288">
        <v>8.6880000000000006</v>
      </c>
      <c r="O4288">
        <v>6.8827518870000004</v>
      </c>
      <c r="P4288">
        <v>5.3620000000000001</v>
      </c>
      <c r="Q4288" s="86">
        <v>45821</v>
      </c>
      <c r="R4288">
        <v>5.26</v>
      </c>
      <c r="S4288">
        <v>1.79</v>
      </c>
      <c r="T4288">
        <v>1.5</v>
      </c>
      <c r="V4288" t="s">
        <v>10361</v>
      </c>
      <c r="W4288">
        <v>4</v>
      </c>
      <c r="X4288" s="86">
        <v>45747</v>
      </c>
      <c r="Y4288">
        <v>3</v>
      </c>
      <c r="Z4288" s="86">
        <v>45747</v>
      </c>
      <c r="AA4288">
        <v>2</v>
      </c>
      <c r="AB4288">
        <v>3</v>
      </c>
      <c r="AC4288" t="s">
        <v>156</v>
      </c>
    </row>
    <row r="4289" spans="1:29" x14ac:dyDescent="0.2">
      <c r="A4289" t="s">
        <v>10362</v>
      </c>
      <c r="B4289" t="s">
        <v>10363</v>
      </c>
      <c r="C4289" t="s">
        <v>10362</v>
      </c>
      <c r="D4289" t="s">
        <v>84</v>
      </c>
      <c r="E4289" t="s">
        <v>89</v>
      </c>
      <c r="G4289" t="s">
        <v>90</v>
      </c>
      <c r="I4289" t="s">
        <v>118</v>
      </c>
      <c r="J4289" t="s">
        <v>9553</v>
      </c>
      <c r="K4289" t="s">
        <v>2967</v>
      </c>
      <c r="L4289">
        <v>4.7080000000000002</v>
      </c>
      <c r="M4289">
        <v>5.004589621</v>
      </c>
      <c r="N4289">
        <v>5.5060000000000002</v>
      </c>
      <c r="O4289">
        <v>4.6086338150000001</v>
      </c>
      <c r="P4289">
        <v>3.621</v>
      </c>
      <c r="Q4289" s="86">
        <v>45821</v>
      </c>
      <c r="R4289">
        <v>5</v>
      </c>
      <c r="S4289">
        <v>1.5</v>
      </c>
      <c r="T4289">
        <v>1.3</v>
      </c>
      <c r="U4289">
        <v>1</v>
      </c>
      <c r="V4289" t="s">
        <v>10364</v>
      </c>
      <c r="W4289">
        <v>3</v>
      </c>
      <c r="X4289" s="86">
        <v>45775</v>
      </c>
      <c r="Y4289">
        <v>2</v>
      </c>
      <c r="Z4289" s="86">
        <v>45747</v>
      </c>
      <c r="AA4289">
        <v>2</v>
      </c>
      <c r="AB4289">
        <v>2</v>
      </c>
      <c r="AC4289" t="s">
        <v>153</v>
      </c>
    </row>
    <row r="4290" spans="1:29" x14ac:dyDescent="0.2">
      <c r="A4290" t="s">
        <v>10365</v>
      </c>
      <c r="B4290" t="s">
        <v>10366</v>
      </c>
      <c r="C4290" t="s">
        <v>10365</v>
      </c>
      <c r="D4290" t="s">
        <v>84</v>
      </c>
      <c r="E4290" t="s">
        <v>89</v>
      </c>
      <c r="G4290" t="s">
        <v>90</v>
      </c>
      <c r="I4290" t="s">
        <v>118</v>
      </c>
      <c r="L4290">
        <v>14.920999999999999</v>
      </c>
      <c r="M4290">
        <v>14.371708760000001</v>
      </c>
      <c r="N4290">
        <v>15.632</v>
      </c>
      <c r="O4290">
        <v>11.8055264</v>
      </c>
      <c r="P4290">
        <v>9.6460000000000008</v>
      </c>
      <c r="Q4290" s="86">
        <v>45821</v>
      </c>
      <c r="U4290">
        <v>1</v>
      </c>
      <c r="W4290">
        <v>6</v>
      </c>
      <c r="X4290" s="86">
        <v>45775</v>
      </c>
      <c r="Y4290">
        <v>4</v>
      </c>
      <c r="Z4290" s="86">
        <v>45747</v>
      </c>
      <c r="AB4290">
        <v>3</v>
      </c>
      <c r="AC4290" t="s">
        <v>156</v>
      </c>
    </row>
    <row r="4291" spans="1:29" x14ac:dyDescent="0.2">
      <c r="A4291" t="s">
        <v>10367</v>
      </c>
      <c r="B4291" t="s">
        <v>10368</v>
      </c>
      <c r="C4291" t="s">
        <v>10367</v>
      </c>
      <c r="D4291" t="s">
        <v>84</v>
      </c>
      <c r="E4291" t="s">
        <v>89</v>
      </c>
      <c r="G4291" t="s">
        <v>90</v>
      </c>
      <c r="L4291">
        <v>10.255000000000001</v>
      </c>
      <c r="M4291">
        <v>10.39249234</v>
      </c>
      <c r="N4291">
        <v>11.183</v>
      </c>
      <c r="O4291">
        <v>8.8608834349999999</v>
      </c>
      <c r="P4291">
        <v>7.7160000000000002</v>
      </c>
      <c r="Q4291" s="86">
        <v>45821</v>
      </c>
      <c r="W4291">
        <v>5</v>
      </c>
      <c r="X4291" s="86">
        <v>45351</v>
      </c>
      <c r="Y4291">
        <v>3</v>
      </c>
      <c r="Z4291" s="86">
        <v>45351</v>
      </c>
      <c r="AB4291">
        <v>3</v>
      </c>
      <c r="AC4291" t="s">
        <v>156</v>
      </c>
    </row>
    <row r="4292" spans="1:29" x14ac:dyDescent="0.2">
      <c r="A4292" t="s">
        <v>10369</v>
      </c>
      <c r="B4292" t="s">
        <v>10370</v>
      </c>
      <c r="C4292" t="s">
        <v>10369</v>
      </c>
      <c r="D4292" t="s">
        <v>84</v>
      </c>
      <c r="E4292" t="s">
        <v>89</v>
      </c>
      <c r="G4292" t="s">
        <v>90</v>
      </c>
      <c r="L4292">
        <v>12.247</v>
      </c>
      <c r="M4292">
        <v>12.194264779999999</v>
      </c>
      <c r="N4292">
        <v>13.121</v>
      </c>
      <c r="O4292">
        <v>10.48420316</v>
      </c>
      <c r="P4292">
        <v>9.4179999999999993</v>
      </c>
      <c r="Q4292" s="86">
        <v>45821</v>
      </c>
      <c r="W4292">
        <v>5</v>
      </c>
      <c r="X4292" s="86">
        <v>45351</v>
      </c>
      <c r="Y4292">
        <v>3</v>
      </c>
      <c r="Z4292" s="86">
        <v>45351</v>
      </c>
      <c r="AB4292">
        <v>3</v>
      </c>
      <c r="AC4292" t="s">
        <v>156</v>
      </c>
    </row>
    <row r="4293" spans="1:29" x14ac:dyDescent="0.2">
      <c r="A4293" t="s">
        <v>10371</v>
      </c>
      <c r="B4293" t="s">
        <v>10372</v>
      </c>
      <c r="C4293" t="s">
        <v>10371</v>
      </c>
      <c r="D4293" t="s">
        <v>84</v>
      </c>
      <c r="E4293" t="s">
        <v>89</v>
      </c>
      <c r="G4293" t="s">
        <v>90</v>
      </c>
      <c r="L4293">
        <v>16.286000000000001</v>
      </c>
      <c r="M4293">
        <v>8.7381754550000004</v>
      </c>
      <c r="N4293">
        <v>17.245000000000001</v>
      </c>
      <c r="O4293">
        <v>7.8293038780000002</v>
      </c>
      <c r="P4293">
        <v>13.936</v>
      </c>
      <c r="Q4293" s="86">
        <v>45821</v>
      </c>
      <c r="W4293">
        <v>4</v>
      </c>
      <c r="X4293" s="86">
        <v>45351</v>
      </c>
      <c r="Y4293">
        <v>3</v>
      </c>
      <c r="Z4293" s="86">
        <v>45351</v>
      </c>
      <c r="AB4293">
        <v>3</v>
      </c>
      <c r="AC4293" t="s">
        <v>156</v>
      </c>
    </row>
    <row r="4294" spans="1:29" x14ac:dyDescent="0.2">
      <c r="A4294" t="s">
        <v>10373</v>
      </c>
      <c r="B4294" t="s">
        <v>10374</v>
      </c>
      <c r="C4294" t="s">
        <v>10373</v>
      </c>
      <c r="D4294" t="s">
        <v>84</v>
      </c>
      <c r="E4294" t="s">
        <v>89</v>
      </c>
      <c r="G4294" t="s">
        <v>90</v>
      </c>
      <c r="L4294">
        <v>10.199999999999999</v>
      </c>
      <c r="M4294">
        <v>10.657884579999999</v>
      </c>
      <c r="N4294">
        <v>11.398</v>
      </c>
      <c r="O4294">
        <v>8.8193033889999999</v>
      </c>
      <c r="P4294">
        <v>8.3309999999999995</v>
      </c>
      <c r="Q4294" s="86">
        <v>45821</v>
      </c>
      <c r="W4294">
        <v>5</v>
      </c>
      <c r="X4294" s="86">
        <v>45351</v>
      </c>
      <c r="Y4294">
        <v>3</v>
      </c>
      <c r="Z4294" s="86">
        <v>45351</v>
      </c>
      <c r="AB4294">
        <v>3</v>
      </c>
      <c r="AC4294" t="s">
        <v>156</v>
      </c>
    </row>
    <row r="4295" spans="1:29" x14ac:dyDescent="0.2">
      <c r="A4295" t="s">
        <v>10375</v>
      </c>
      <c r="B4295" t="s">
        <v>10376</v>
      </c>
      <c r="C4295" t="s">
        <v>10375</v>
      </c>
      <c r="D4295" t="s">
        <v>84</v>
      </c>
      <c r="E4295" t="s">
        <v>89</v>
      </c>
      <c r="G4295" t="s">
        <v>90</v>
      </c>
      <c r="I4295" t="s">
        <v>91</v>
      </c>
      <c r="J4295" t="s">
        <v>9553</v>
      </c>
      <c r="L4295">
        <v>7.4749999999999996</v>
      </c>
      <c r="M4295">
        <v>7.4029068200000001</v>
      </c>
      <c r="N4295">
        <v>8.0090000000000003</v>
      </c>
      <c r="O4295">
        <v>6.7735328460000002</v>
      </c>
      <c r="P4295">
        <v>5.5339999999999998</v>
      </c>
      <c r="Q4295" s="86">
        <v>45821</v>
      </c>
      <c r="S4295">
        <v>1.99</v>
      </c>
      <c r="T4295">
        <v>2.0299999999999998</v>
      </c>
      <c r="V4295" t="s">
        <v>10377</v>
      </c>
      <c r="W4295">
        <v>4</v>
      </c>
      <c r="X4295" s="86">
        <v>45351</v>
      </c>
      <c r="Y4295">
        <v>3</v>
      </c>
      <c r="Z4295" s="86">
        <v>45351</v>
      </c>
      <c r="AB4295">
        <v>3</v>
      </c>
      <c r="AC4295" t="s">
        <v>156</v>
      </c>
    </row>
    <row r="4296" spans="1:29" x14ac:dyDescent="0.2">
      <c r="A4296" t="s">
        <v>10378</v>
      </c>
      <c r="B4296" t="s">
        <v>10379</v>
      </c>
      <c r="C4296" t="s">
        <v>10378</v>
      </c>
      <c r="D4296" t="s">
        <v>84</v>
      </c>
      <c r="E4296" t="s">
        <v>89</v>
      </c>
      <c r="G4296" t="s">
        <v>90</v>
      </c>
      <c r="L4296">
        <v>9.0269999999999992</v>
      </c>
      <c r="M4296">
        <v>8.7464668169999999</v>
      </c>
      <c r="N4296">
        <v>9.4220000000000006</v>
      </c>
      <c r="O4296">
        <v>7.8176971469999996</v>
      </c>
      <c r="P4296">
        <v>7.0590000000000002</v>
      </c>
      <c r="Q4296" s="86">
        <v>45821</v>
      </c>
      <c r="W4296">
        <v>5</v>
      </c>
      <c r="X4296" s="86">
        <v>45351</v>
      </c>
      <c r="Y4296">
        <v>3</v>
      </c>
      <c r="Z4296" s="86">
        <v>45351</v>
      </c>
      <c r="AB4296">
        <v>3</v>
      </c>
      <c r="AC4296" t="s">
        <v>156</v>
      </c>
    </row>
    <row r="4297" spans="1:29" x14ac:dyDescent="0.2">
      <c r="A4297" t="s">
        <v>10380</v>
      </c>
      <c r="B4297" t="s">
        <v>10381</v>
      </c>
      <c r="C4297" t="s">
        <v>10380</v>
      </c>
      <c r="D4297" t="s">
        <v>84</v>
      </c>
      <c r="E4297" t="s">
        <v>89</v>
      </c>
      <c r="G4297" t="s">
        <v>90</v>
      </c>
      <c r="L4297">
        <v>10.18</v>
      </c>
      <c r="M4297">
        <v>10.49416682</v>
      </c>
      <c r="N4297">
        <v>11.018000000000001</v>
      </c>
      <c r="O4297">
        <v>8.8738504749999993</v>
      </c>
      <c r="P4297">
        <v>7.1580000000000004</v>
      </c>
      <c r="Q4297" s="86">
        <v>45821</v>
      </c>
      <c r="W4297">
        <v>5</v>
      </c>
      <c r="X4297" s="86">
        <v>45351</v>
      </c>
      <c r="Y4297">
        <v>3</v>
      </c>
      <c r="Z4297" s="86">
        <v>45351</v>
      </c>
      <c r="AB4297">
        <v>3</v>
      </c>
      <c r="AC4297" t="s">
        <v>156</v>
      </c>
    </row>
    <row r="4298" spans="1:29" x14ac:dyDescent="0.2">
      <c r="A4298" t="s">
        <v>10382</v>
      </c>
      <c r="B4298" t="s">
        <v>10383</v>
      </c>
      <c r="C4298" t="s">
        <v>10382</v>
      </c>
      <c r="D4298" t="s">
        <v>84</v>
      </c>
      <c r="E4298" t="s">
        <v>89</v>
      </c>
      <c r="G4298" t="s">
        <v>90</v>
      </c>
      <c r="L4298">
        <v>12.425000000000001</v>
      </c>
      <c r="M4298">
        <v>12.706824109999999</v>
      </c>
      <c r="N4298">
        <v>13.16</v>
      </c>
      <c r="O4298">
        <v>10.47047091</v>
      </c>
      <c r="P4298">
        <v>8.4350000000000005</v>
      </c>
      <c r="Q4298" s="86">
        <v>45821</v>
      </c>
      <c r="W4298">
        <v>6</v>
      </c>
      <c r="X4298" s="86">
        <v>45351</v>
      </c>
      <c r="Y4298">
        <v>4</v>
      </c>
      <c r="Z4298" s="86">
        <v>45351</v>
      </c>
      <c r="AB4298">
        <v>3</v>
      </c>
      <c r="AC4298" t="s">
        <v>156</v>
      </c>
    </row>
    <row r="4299" spans="1:29" x14ac:dyDescent="0.2">
      <c r="A4299" t="s">
        <v>10384</v>
      </c>
      <c r="B4299" t="s">
        <v>10385</v>
      </c>
      <c r="C4299" t="s">
        <v>10384</v>
      </c>
      <c r="D4299" t="s">
        <v>84</v>
      </c>
      <c r="F4299" t="s">
        <v>642</v>
      </c>
      <c r="G4299" t="s">
        <v>90</v>
      </c>
      <c r="K4299" t="s">
        <v>778</v>
      </c>
      <c r="L4299">
        <v>6.3890000000000002</v>
      </c>
      <c r="M4299">
        <v>6.451515079</v>
      </c>
      <c r="N4299">
        <v>5.7290000000000001</v>
      </c>
      <c r="O4299">
        <v>6.4219337420000002</v>
      </c>
      <c r="P4299">
        <v>6.5220000000000002</v>
      </c>
      <c r="Q4299" s="86">
        <v>45821</v>
      </c>
      <c r="S4299">
        <v>1.37</v>
      </c>
      <c r="W4299">
        <v>4</v>
      </c>
      <c r="X4299" s="86">
        <v>45747</v>
      </c>
      <c r="Y4299">
        <v>3</v>
      </c>
      <c r="Z4299" s="86">
        <v>45747</v>
      </c>
      <c r="AB4299">
        <v>3</v>
      </c>
      <c r="AC4299" t="s">
        <v>156</v>
      </c>
    </row>
    <row r="4300" spans="1:29" x14ac:dyDescent="0.2">
      <c r="A4300" t="s">
        <v>17121</v>
      </c>
      <c r="B4300" t="s">
        <v>17122</v>
      </c>
      <c r="C4300" t="s">
        <v>17121</v>
      </c>
      <c r="D4300" t="s">
        <v>84</v>
      </c>
      <c r="E4300" t="s">
        <v>89</v>
      </c>
      <c r="G4300" t="s">
        <v>90</v>
      </c>
      <c r="I4300" t="s">
        <v>91</v>
      </c>
      <c r="L4300">
        <v>17.042999999999999</v>
      </c>
      <c r="M4300">
        <v>11.7921502</v>
      </c>
      <c r="N4300">
        <v>16.681999999999999</v>
      </c>
      <c r="O4300">
        <v>11.09939846</v>
      </c>
      <c r="P4300">
        <v>9.8439999999999994</v>
      </c>
      <c r="Q4300" s="86">
        <v>45821</v>
      </c>
      <c r="S4300">
        <v>0.94</v>
      </c>
      <c r="U4300">
        <v>1</v>
      </c>
      <c r="W4300">
        <v>6</v>
      </c>
      <c r="X4300" s="86">
        <v>45777</v>
      </c>
      <c r="Y4300">
        <v>4</v>
      </c>
      <c r="Z4300" s="86">
        <v>45777</v>
      </c>
      <c r="AB4300">
        <v>3</v>
      </c>
      <c r="AC4300" t="s">
        <v>156</v>
      </c>
    </row>
    <row r="4301" spans="1:29" x14ac:dyDescent="0.2">
      <c r="A4301" t="s">
        <v>10386</v>
      </c>
      <c r="B4301" t="s">
        <v>10387</v>
      </c>
      <c r="C4301" t="s">
        <v>10386</v>
      </c>
      <c r="D4301" t="s">
        <v>84</v>
      </c>
      <c r="E4301" t="s">
        <v>89</v>
      </c>
      <c r="G4301" t="s">
        <v>90</v>
      </c>
      <c r="L4301">
        <v>6.8070000000000004</v>
      </c>
      <c r="M4301">
        <v>7.2077650589999998</v>
      </c>
      <c r="N4301">
        <v>7.4569999999999999</v>
      </c>
      <c r="O4301">
        <v>5.627845658</v>
      </c>
      <c r="P4301">
        <v>4.0759999999999996</v>
      </c>
      <c r="Q4301" s="86">
        <v>45821</v>
      </c>
      <c r="S4301">
        <v>1.1000000000000001</v>
      </c>
      <c r="W4301">
        <v>4</v>
      </c>
      <c r="X4301" s="86">
        <v>45747</v>
      </c>
      <c r="Y4301">
        <v>3</v>
      </c>
      <c r="Z4301" s="86">
        <v>45747</v>
      </c>
      <c r="AB4301">
        <v>3</v>
      </c>
      <c r="AC4301" t="s">
        <v>156</v>
      </c>
    </row>
    <row r="4302" spans="1:29" x14ac:dyDescent="0.2">
      <c r="A4302" t="s">
        <v>10388</v>
      </c>
      <c r="B4302" t="s">
        <v>10389</v>
      </c>
      <c r="C4302" t="s">
        <v>10388</v>
      </c>
      <c r="D4302" t="s">
        <v>84</v>
      </c>
      <c r="E4302" t="s">
        <v>89</v>
      </c>
      <c r="F4302" t="s">
        <v>642</v>
      </c>
      <c r="G4302" t="s">
        <v>90</v>
      </c>
      <c r="I4302" t="s">
        <v>91</v>
      </c>
      <c r="J4302" t="s">
        <v>9553</v>
      </c>
      <c r="K4302" t="s">
        <v>2075</v>
      </c>
      <c r="L4302">
        <v>7.8170000000000002</v>
      </c>
      <c r="M4302">
        <v>8.0481938250000002</v>
      </c>
      <c r="N4302">
        <v>8.2650000000000006</v>
      </c>
      <c r="O4302">
        <v>6.0987770079999999</v>
      </c>
      <c r="P4302">
        <v>4.2210000000000001</v>
      </c>
      <c r="Q4302" s="86">
        <v>45821</v>
      </c>
      <c r="R4302">
        <v>5.25</v>
      </c>
      <c r="S4302">
        <v>0.89</v>
      </c>
      <c r="T4302">
        <v>0.75</v>
      </c>
      <c r="V4302" t="s">
        <v>10390</v>
      </c>
      <c r="W4302">
        <v>4</v>
      </c>
      <c r="X4302" s="86">
        <v>45777</v>
      </c>
      <c r="Y4302">
        <v>3</v>
      </c>
      <c r="Z4302" s="86">
        <v>45777</v>
      </c>
      <c r="AA4302">
        <v>2</v>
      </c>
      <c r="AB4302">
        <v>3</v>
      </c>
      <c r="AC4302" t="s">
        <v>156</v>
      </c>
    </row>
    <row r="4303" spans="1:29" x14ac:dyDescent="0.2">
      <c r="A4303" t="s">
        <v>10391</v>
      </c>
      <c r="B4303" t="s">
        <v>10392</v>
      </c>
      <c r="C4303" t="s">
        <v>10391</v>
      </c>
      <c r="D4303" t="s">
        <v>84</v>
      </c>
      <c r="E4303" t="s">
        <v>89</v>
      </c>
      <c r="G4303" t="s">
        <v>90</v>
      </c>
      <c r="I4303" t="s">
        <v>91</v>
      </c>
      <c r="J4303" t="s">
        <v>9553</v>
      </c>
      <c r="L4303">
        <v>11.442</v>
      </c>
      <c r="M4303">
        <v>11.13665703</v>
      </c>
      <c r="N4303">
        <v>10.968999999999999</v>
      </c>
      <c r="O4303">
        <v>8.8977636459999996</v>
      </c>
      <c r="P4303">
        <v>7.7140000000000004</v>
      </c>
      <c r="Q4303" s="86">
        <v>45821</v>
      </c>
      <c r="R4303">
        <v>4</v>
      </c>
      <c r="S4303">
        <v>1.55</v>
      </c>
      <c r="T4303">
        <v>1.5</v>
      </c>
      <c r="V4303" t="s">
        <v>10393</v>
      </c>
      <c r="W4303">
        <v>5</v>
      </c>
      <c r="X4303" s="86">
        <v>45803</v>
      </c>
      <c r="Y4303">
        <v>4</v>
      </c>
      <c r="Z4303" s="86">
        <v>45803</v>
      </c>
      <c r="AA4303">
        <v>3</v>
      </c>
      <c r="AB4303">
        <v>3</v>
      </c>
      <c r="AC4303" t="s">
        <v>156</v>
      </c>
    </row>
    <row r="4304" spans="1:29" x14ac:dyDescent="0.2">
      <c r="A4304" t="s">
        <v>10394</v>
      </c>
      <c r="B4304" t="s">
        <v>10395</v>
      </c>
      <c r="C4304" t="s">
        <v>10394</v>
      </c>
      <c r="D4304" t="s">
        <v>84</v>
      </c>
      <c r="E4304" t="s">
        <v>89</v>
      </c>
      <c r="F4304" t="s">
        <v>642</v>
      </c>
      <c r="G4304" t="s">
        <v>90</v>
      </c>
      <c r="I4304" t="s">
        <v>91</v>
      </c>
      <c r="J4304" t="s">
        <v>9553</v>
      </c>
      <c r="K4304" t="s">
        <v>1048</v>
      </c>
      <c r="L4304">
        <v>17.928000000000001</v>
      </c>
      <c r="M4304">
        <v>13.701888629999999</v>
      </c>
      <c r="N4304">
        <v>17.356999999999999</v>
      </c>
      <c r="O4304">
        <v>11.07337841</v>
      </c>
      <c r="P4304">
        <v>12.228</v>
      </c>
      <c r="Q4304" s="86">
        <v>45821</v>
      </c>
      <c r="S4304">
        <v>1.06</v>
      </c>
      <c r="T4304">
        <v>0.85</v>
      </c>
      <c r="V4304" t="s">
        <v>8328</v>
      </c>
      <c r="W4304">
        <v>6</v>
      </c>
      <c r="X4304" s="86">
        <v>45808</v>
      </c>
      <c r="Y4304">
        <v>4</v>
      </c>
      <c r="Z4304" s="86">
        <v>45808</v>
      </c>
      <c r="AA4304">
        <v>3</v>
      </c>
      <c r="AB4304">
        <v>3</v>
      </c>
      <c r="AC4304" t="s">
        <v>156</v>
      </c>
    </row>
    <row r="4305" spans="1:29" x14ac:dyDescent="0.2">
      <c r="A4305" t="s">
        <v>10396</v>
      </c>
      <c r="B4305" t="s">
        <v>10397</v>
      </c>
      <c r="C4305" t="s">
        <v>10396</v>
      </c>
      <c r="D4305" t="s">
        <v>84</v>
      </c>
      <c r="E4305" t="s">
        <v>89</v>
      </c>
      <c r="I4305" t="s">
        <v>91</v>
      </c>
      <c r="J4305" t="s">
        <v>9553</v>
      </c>
      <c r="L4305">
        <v>15.555</v>
      </c>
      <c r="M4305">
        <v>12.386188430000001</v>
      </c>
      <c r="N4305">
        <v>15.56</v>
      </c>
      <c r="O4305">
        <v>13.77422488</v>
      </c>
      <c r="P4305">
        <v>14.516999999999999</v>
      </c>
      <c r="Q4305" s="86">
        <v>45821</v>
      </c>
      <c r="S4305">
        <v>0.81</v>
      </c>
      <c r="T4305">
        <v>0.6</v>
      </c>
      <c r="W4305">
        <v>6</v>
      </c>
      <c r="X4305" s="86">
        <v>45808</v>
      </c>
      <c r="Y4305">
        <v>4</v>
      </c>
      <c r="Z4305" s="86">
        <v>45808</v>
      </c>
      <c r="AA4305">
        <v>5</v>
      </c>
      <c r="AB4305">
        <v>3</v>
      </c>
      <c r="AC4305" t="s">
        <v>156</v>
      </c>
    </row>
    <row r="4306" spans="1:29" x14ac:dyDescent="0.2">
      <c r="A4306" t="s">
        <v>10398</v>
      </c>
      <c r="B4306" t="s">
        <v>10399</v>
      </c>
      <c r="C4306" t="s">
        <v>10398</v>
      </c>
      <c r="D4306" t="s">
        <v>84</v>
      </c>
      <c r="E4306" t="s">
        <v>89</v>
      </c>
      <c r="G4306" t="s">
        <v>90</v>
      </c>
      <c r="L4306">
        <v>21.318000000000001</v>
      </c>
      <c r="M4306">
        <v>22.13892749</v>
      </c>
      <c r="N4306">
        <v>23.02</v>
      </c>
      <c r="O4306">
        <v>19.33651291</v>
      </c>
      <c r="P4306">
        <v>18.86</v>
      </c>
      <c r="Q4306" s="86">
        <v>45821</v>
      </c>
      <c r="S4306">
        <v>1.98</v>
      </c>
      <c r="T4306">
        <v>1.98</v>
      </c>
      <c r="W4306">
        <v>6</v>
      </c>
      <c r="X4306" s="86">
        <v>45797</v>
      </c>
      <c r="Y4306">
        <v>5</v>
      </c>
      <c r="Z4306" s="86">
        <v>45797</v>
      </c>
      <c r="AB4306">
        <v>3</v>
      </c>
      <c r="AC4306" t="s">
        <v>156</v>
      </c>
    </row>
    <row r="4307" spans="1:29" x14ac:dyDescent="0.2">
      <c r="A4307" t="s">
        <v>10400</v>
      </c>
      <c r="B4307" t="s">
        <v>10401</v>
      </c>
      <c r="C4307" t="s">
        <v>10400</v>
      </c>
      <c r="D4307" t="s">
        <v>84</v>
      </c>
      <c r="E4307" t="s">
        <v>89</v>
      </c>
      <c r="G4307" t="s">
        <v>90</v>
      </c>
      <c r="I4307" t="s">
        <v>118</v>
      </c>
      <c r="J4307" t="s">
        <v>9553</v>
      </c>
      <c r="L4307">
        <v>17.672000000000001</v>
      </c>
      <c r="M4307">
        <v>16.0588637</v>
      </c>
      <c r="N4307">
        <v>17.273</v>
      </c>
      <c r="O4307">
        <v>12.00589265</v>
      </c>
      <c r="P4307">
        <v>8.9760000000000009</v>
      </c>
      <c r="Q4307" s="86">
        <v>45761</v>
      </c>
      <c r="R4307">
        <v>3</v>
      </c>
      <c r="S4307">
        <v>2.23</v>
      </c>
      <c r="T4307">
        <v>1.75</v>
      </c>
      <c r="V4307" t="s">
        <v>10402</v>
      </c>
      <c r="W4307">
        <v>6</v>
      </c>
      <c r="X4307" s="86">
        <v>45748</v>
      </c>
      <c r="Y4307">
        <v>4</v>
      </c>
      <c r="Z4307" s="86">
        <v>45797</v>
      </c>
      <c r="AA4307">
        <v>3</v>
      </c>
      <c r="AB4307">
        <v>3</v>
      </c>
      <c r="AC4307" t="s">
        <v>156</v>
      </c>
    </row>
    <row r="4308" spans="1:29" x14ac:dyDescent="0.2">
      <c r="A4308" t="s">
        <v>10403</v>
      </c>
      <c r="B4308" t="s">
        <v>10404</v>
      </c>
      <c r="C4308" t="s">
        <v>10403</v>
      </c>
      <c r="D4308" t="s">
        <v>84</v>
      </c>
      <c r="E4308" t="s">
        <v>89</v>
      </c>
      <c r="G4308" t="s">
        <v>90</v>
      </c>
      <c r="I4308" t="s">
        <v>91</v>
      </c>
      <c r="L4308">
        <v>30.649000000000001</v>
      </c>
      <c r="M4308">
        <v>26.85631222</v>
      </c>
      <c r="N4308">
        <v>33.155999999999999</v>
      </c>
      <c r="O4308">
        <v>22.380254740000002</v>
      </c>
      <c r="P4308">
        <v>30.190999999999999</v>
      </c>
      <c r="Q4308" s="86">
        <v>45821</v>
      </c>
      <c r="S4308">
        <v>1.1000000000000001</v>
      </c>
      <c r="W4308">
        <v>7</v>
      </c>
      <c r="X4308" s="86">
        <v>45747</v>
      </c>
      <c r="Y4308">
        <v>5</v>
      </c>
      <c r="Z4308" s="86">
        <v>45747</v>
      </c>
      <c r="AB4308">
        <v>3</v>
      </c>
      <c r="AC4308" t="s">
        <v>156</v>
      </c>
    </row>
    <row r="4309" spans="1:29" x14ac:dyDescent="0.2">
      <c r="A4309" t="s">
        <v>10405</v>
      </c>
      <c r="B4309" t="s">
        <v>10406</v>
      </c>
      <c r="C4309" t="s">
        <v>10405</v>
      </c>
      <c r="D4309" t="s">
        <v>84</v>
      </c>
      <c r="E4309" t="s">
        <v>89</v>
      </c>
      <c r="F4309" t="s">
        <v>642</v>
      </c>
      <c r="G4309" t="s">
        <v>90</v>
      </c>
      <c r="I4309" t="s">
        <v>91</v>
      </c>
      <c r="J4309" t="s">
        <v>9553</v>
      </c>
      <c r="K4309" t="s">
        <v>778</v>
      </c>
      <c r="L4309">
        <v>23.056000000000001</v>
      </c>
      <c r="M4309">
        <v>18.336690749999999</v>
      </c>
      <c r="N4309">
        <v>23.135999999999999</v>
      </c>
      <c r="O4309">
        <v>14.776173610000001</v>
      </c>
      <c r="P4309">
        <v>16.600999999999999</v>
      </c>
      <c r="Q4309" s="86">
        <v>45821</v>
      </c>
      <c r="R4309">
        <v>5</v>
      </c>
      <c r="S4309">
        <v>1.06</v>
      </c>
      <c r="T4309">
        <v>0.75</v>
      </c>
      <c r="V4309" t="s">
        <v>10407</v>
      </c>
      <c r="W4309">
        <v>6</v>
      </c>
      <c r="X4309" s="86">
        <v>45747</v>
      </c>
      <c r="Y4309">
        <v>5</v>
      </c>
      <c r="Z4309" s="86">
        <v>45747</v>
      </c>
      <c r="AA4309">
        <v>4</v>
      </c>
      <c r="AB4309">
        <v>3</v>
      </c>
      <c r="AC4309" t="s">
        <v>156</v>
      </c>
    </row>
    <row r="4310" spans="1:29" x14ac:dyDescent="0.2">
      <c r="A4310" t="s">
        <v>10408</v>
      </c>
      <c r="B4310" t="s">
        <v>10409</v>
      </c>
      <c r="C4310" t="s">
        <v>10408</v>
      </c>
      <c r="D4310" t="s">
        <v>84</v>
      </c>
      <c r="E4310" t="s">
        <v>89</v>
      </c>
      <c r="F4310" t="s">
        <v>642</v>
      </c>
      <c r="G4310" t="s">
        <v>90</v>
      </c>
      <c r="I4310" t="s">
        <v>91</v>
      </c>
      <c r="J4310" t="s">
        <v>9553</v>
      </c>
      <c r="K4310" t="s">
        <v>778</v>
      </c>
      <c r="M4310">
        <v>16.8756618</v>
      </c>
      <c r="O4310">
        <v>13.756161090000001</v>
      </c>
      <c r="Q4310" s="86">
        <v>45434</v>
      </c>
      <c r="S4310">
        <v>1.07</v>
      </c>
      <c r="T4310">
        <v>0.75</v>
      </c>
      <c r="Y4310">
        <v>5</v>
      </c>
      <c r="Z4310" s="86">
        <v>45747</v>
      </c>
      <c r="AA4310">
        <v>3</v>
      </c>
      <c r="AB4310">
        <v>3</v>
      </c>
      <c r="AC4310" t="s">
        <v>156</v>
      </c>
    </row>
    <row r="4311" spans="1:29" x14ac:dyDescent="0.2">
      <c r="A4311" t="s">
        <v>10410</v>
      </c>
      <c r="B4311" t="s">
        <v>10411</v>
      </c>
      <c r="C4311" t="s">
        <v>10410</v>
      </c>
      <c r="D4311" t="s">
        <v>84</v>
      </c>
      <c r="E4311" t="s">
        <v>89</v>
      </c>
      <c r="F4311" t="s">
        <v>642</v>
      </c>
      <c r="G4311" t="s">
        <v>90</v>
      </c>
      <c r="I4311" t="s">
        <v>91</v>
      </c>
      <c r="J4311" t="s">
        <v>9553</v>
      </c>
      <c r="K4311" t="s">
        <v>778</v>
      </c>
      <c r="L4311">
        <v>23.045000000000002</v>
      </c>
      <c r="M4311">
        <v>18.326785059999999</v>
      </c>
      <c r="N4311">
        <v>23.125</v>
      </c>
      <c r="O4311">
        <v>14.776130800000001</v>
      </c>
      <c r="P4311">
        <v>16.59</v>
      </c>
      <c r="Q4311" s="86">
        <v>45821</v>
      </c>
      <c r="R4311">
        <v>5</v>
      </c>
      <c r="S4311">
        <v>1.06</v>
      </c>
      <c r="T4311">
        <v>0.75</v>
      </c>
      <c r="V4311" t="s">
        <v>10412</v>
      </c>
      <c r="W4311">
        <v>6</v>
      </c>
      <c r="X4311" s="86">
        <v>45747</v>
      </c>
      <c r="Y4311">
        <v>5</v>
      </c>
      <c r="Z4311" s="86">
        <v>45747</v>
      </c>
      <c r="AA4311">
        <v>4</v>
      </c>
      <c r="AB4311">
        <v>3</v>
      </c>
      <c r="AC4311" t="s">
        <v>156</v>
      </c>
    </row>
    <row r="4312" spans="1:29" x14ac:dyDescent="0.2">
      <c r="A4312" t="s">
        <v>10413</v>
      </c>
      <c r="B4312" t="s">
        <v>10414</v>
      </c>
      <c r="C4312" t="s">
        <v>10413</v>
      </c>
      <c r="D4312" t="s">
        <v>84</v>
      </c>
      <c r="E4312" t="s">
        <v>89</v>
      </c>
      <c r="F4312" t="s">
        <v>642</v>
      </c>
      <c r="G4312" t="s">
        <v>90</v>
      </c>
      <c r="I4312" t="s">
        <v>118</v>
      </c>
      <c r="J4312" t="s">
        <v>9553</v>
      </c>
      <c r="K4312" t="s">
        <v>778</v>
      </c>
      <c r="L4312">
        <v>8.1709999999999994</v>
      </c>
      <c r="M4312">
        <v>8.5309536650000002</v>
      </c>
      <c r="N4312">
        <v>8.891</v>
      </c>
      <c r="O4312">
        <v>7.9131815720000001</v>
      </c>
      <c r="P4312">
        <v>7.3010000000000002</v>
      </c>
      <c r="Q4312" s="86">
        <v>45821</v>
      </c>
      <c r="R4312">
        <v>5</v>
      </c>
      <c r="S4312">
        <v>0.97</v>
      </c>
      <c r="T4312">
        <v>0.75</v>
      </c>
      <c r="W4312">
        <v>5</v>
      </c>
      <c r="X4312" s="86">
        <v>45786</v>
      </c>
      <c r="Y4312">
        <v>3</v>
      </c>
      <c r="Z4312" s="86">
        <v>45747</v>
      </c>
      <c r="AA4312">
        <v>2</v>
      </c>
      <c r="AB4312">
        <v>3</v>
      </c>
      <c r="AC4312" t="s">
        <v>156</v>
      </c>
    </row>
    <row r="4313" spans="1:29" x14ac:dyDescent="0.2">
      <c r="A4313" t="s">
        <v>10415</v>
      </c>
      <c r="B4313" t="s">
        <v>10416</v>
      </c>
      <c r="C4313" t="s">
        <v>10415</v>
      </c>
      <c r="D4313" t="s">
        <v>84</v>
      </c>
      <c r="E4313" t="s">
        <v>89</v>
      </c>
      <c r="F4313" t="s">
        <v>642</v>
      </c>
      <c r="G4313" t="s">
        <v>90</v>
      </c>
      <c r="I4313" t="s">
        <v>91</v>
      </c>
      <c r="J4313" t="s">
        <v>9553</v>
      </c>
      <c r="K4313" t="s">
        <v>778</v>
      </c>
      <c r="L4313">
        <v>11.208</v>
      </c>
      <c r="M4313">
        <v>10.635152059999999</v>
      </c>
      <c r="N4313">
        <v>11.186999999999999</v>
      </c>
      <c r="O4313">
        <v>9.5306184070000004</v>
      </c>
      <c r="P4313">
        <v>8.2899999999999991</v>
      </c>
      <c r="Q4313" s="86">
        <v>45821</v>
      </c>
      <c r="R4313">
        <v>5</v>
      </c>
      <c r="S4313">
        <v>1.03</v>
      </c>
      <c r="T4313">
        <v>0.75</v>
      </c>
      <c r="V4313" t="s">
        <v>10417</v>
      </c>
      <c r="W4313">
        <v>5</v>
      </c>
      <c r="X4313" s="86">
        <v>45747</v>
      </c>
      <c r="Y4313">
        <v>4</v>
      </c>
      <c r="Z4313" s="86">
        <v>45747</v>
      </c>
      <c r="AA4313">
        <v>3</v>
      </c>
      <c r="AB4313">
        <v>3</v>
      </c>
      <c r="AC4313" t="s">
        <v>156</v>
      </c>
    </row>
    <row r="4314" spans="1:29" x14ac:dyDescent="0.2">
      <c r="A4314" t="s">
        <v>10418</v>
      </c>
      <c r="B4314" t="s">
        <v>10419</v>
      </c>
      <c r="C4314" t="s">
        <v>10418</v>
      </c>
      <c r="D4314" t="s">
        <v>84</v>
      </c>
      <c r="E4314" t="s">
        <v>89</v>
      </c>
      <c r="G4314" t="s">
        <v>90</v>
      </c>
      <c r="L4314">
        <v>20.841000000000001</v>
      </c>
      <c r="M4314">
        <v>13.905764509999999</v>
      </c>
      <c r="N4314">
        <v>21.38</v>
      </c>
      <c r="O4314">
        <v>12.125715789999999</v>
      </c>
      <c r="P4314">
        <v>14.013</v>
      </c>
      <c r="Q4314" s="86">
        <v>45821</v>
      </c>
      <c r="W4314">
        <v>6</v>
      </c>
      <c r="X4314" s="86">
        <v>45747</v>
      </c>
      <c r="Y4314">
        <v>4</v>
      </c>
      <c r="Z4314" s="86">
        <v>45747</v>
      </c>
      <c r="AB4314">
        <v>3</v>
      </c>
      <c r="AC4314" t="s">
        <v>156</v>
      </c>
    </row>
    <row r="4315" spans="1:29" x14ac:dyDescent="0.2">
      <c r="A4315" t="s">
        <v>10420</v>
      </c>
      <c r="B4315" t="s">
        <v>10421</v>
      </c>
      <c r="C4315" t="s">
        <v>10420</v>
      </c>
      <c r="D4315" t="s">
        <v>84</v>
      </c>
      <c r="E4315" t="s">
        <v>89</v>
      </c>
      <c r="F4315" t="s">
        <v>642</v>
      </c>
      <c r="G4315" t="s">
        <v>90</v>
      </c>
      <c r="I4315" t="s">
        <v>91</v>
      </c>
      <c r="J4315" t="s">
        <v>9553</v>
      </c>
      <c r="K4315" t="s">
        <v>778</v>
      </c>
      <c r="L4315">
        <v>14.731</v>
      </c>
      <c r="M4315">
        <v>10.519436000000001</v>
      </c>
      <c r="N4315">
        <v>15.427</v>
      </c>
      <c r="O4315">
        <v>11.07324114</v>
      </c>
      <c r="P4315">
        <v>12.215999999999999</v>
      </c>
      <c r="Q4315" s="86">
        <v>45821</v>
      </c>
      <c r="R4315">
        <v>5</v>
      </c>
      <c r="S4315">
        <v>1.07</v>
      </c>
      <c r="T4315">
        <v>0.75</v>
      </c>
      <c r="W4315">
        <v>5</v>
      </c>
      <c r="X4315" s="86">
        <v>45747</v>
      </c>
      <c r="Y4315">
        <v>4</v>
      </c>
      <c r="Z4315" s="86">
        <v>45747</v>
      </c>
      <c r="AA4315">
        <v>3</v>
      </c>
      <c r="AB4315">
        <v>3</v>
      </c>
      <c r="AC4315" t="s">
        <v>156</v>
      </c>
    </row>
    <row r="4316" spans="1:29" x14ac:dyDescent="0.2">
      <c r="A4316" t="s">
        <v>10422</v>
      </c>
      <c r="B4316" t="s">
        <v>10423</v>
      </c>
      <c r="C4316" t="s">
        <v>10422</v>
      </c>
      <c r="D4316" t="s">
        <v>84</v>
      </c>
      <c r="E4316" t="s">
        <v>89</v>
      </c>
      <c r="F4316" t="s">
        <v>642</v>
      </c>
      <c r="G4316" t="s">
        <v>90</v>
      </c>
      <c r="I4316" t="s">
        <v>91</v>
      </c>
      <c r="J4316" t="s">
        <v>9553</v>
      </c>
      <c r="K4316" t="s">
        <v>778</v>
      </c>
      <c r="L4316">
        <v>12.923999999999999</v>
      </c>
      <c r="M4316">
        <v>13.23969372</v>
      </c>
      <c r="N4316">
        <v>12.734</v>
      </c>
      <c r="O4316">
        <v>9.2149355469999996</v>
      </c>
      <c r="P4316">
        <v>10.118</v>
      </c>
      <c r="Q4316" s="86">
        <v>45821</v>
      </c>
      <c r="R4316">
        <v>5</v>
      </c>
      <c r="S4316">
        <v>1.07</v>
      </c>
      <c r="T4316">
        <v>0.75</v>
      </c>
      <c r="V4316" t="s">
        <v>10424</v>
      </c>
      <c r="W4316">
        <v>6</v>
      </c>
      <c r="X4316" s="86">
        <v>45747</v>
      </c>
      <c r="Y4316">
        <v>4</v>
      </c>
      <c r="Z4316" s="86">
        <v>45747</v>
      </c>
      <c r="AA4316">
        <v>3</v>
      </c>
      <c r="AB4316">
        <v>3</v>
      </c>
      <c r="AC4316" t="s">
        <v>156</v>
      </c>
    </row>
    <row r="4317" spans="1:29" x14ac:dyDescent="0.2">
      <c r="A4317" t="s">
        <v>10425</v>
      </c>
      <c r="B4317" t="s">
        <v>10426</v>
      </c>
      <c r="C4317" t="s">
        <v>10425</v>
      </c>
      <c r="D4317" t="s">
        <v>84</v>
      </c>
      <c r="E4317" t="s">
        <v>89</v>
      </c>
      <c r="F4317" t="s">
        <v>642</v>
      </c>
      <c r="G4317" t="s">
        <v>90</v>
      </c>
      <c r="I4317" t="s">
        <v>91</v>
      </c>
      <c r="J4317" t="s">
        <v>9553</v>
      </c>
      <c r="K4317" t="s">
        <v>778</v>
      </c>
      <c r="L4317">
        <v>35.091000000000001</v>
      </c>
      <c r="M4317">
        <v>29.77100429</v>
      </c>
      <c r="N4317">
        <v>35.225000000000001</v>
      </c>
      <c r="O4317">
        <v>26.886258909999999</v>
      </c>
      <c r="P4317">
        <v>30.603000000000002</v>
      </c>
      <c r="Q4317" s="86">
        <v>45821</v>
      </c>
      <c r="R4317">
        <v>5</v>
      </c>
      <c r="S4317">
        <v>1.32</v>
      </c>
      <c r="T4317">
        <v>1</v>
      </c>
      <c r="V4317" t="s">
        <v>10427</v>
      </c>
      <c r="W4317">
        <v>7</v>
      </c>
      <c r="X4317" s="86">
        <v>45747</v>
      </c>
      <c r="Y4317">
        <v>6</v>
      </c>
      <c r="Z4317" s="86">
        <v>45747</v>
      </c>
      <c r="AA4317">
        <v>4</v>
      </c>
      <c r="AB4317">
        <v>4</v>
      </c>
      <c r="AC4317" t="s">
        <v>127</v>
      </c>
    </row>
    <row r="4318" spans="1:29" x14ac:dyDescent="0.2">
      <c r="A4318" t="s">
        <v>10428</v>
      </c>
      <c r="B4318" t="s">
        <v>10429</v>
      </c>
      <c r="C4318" t="s">
        <v>10428</v>
      </c>
      <c r="D4318" t="s">
        <v>84</v>
      </c>
      <c r="E4318" t="s">
        <v>89</v>
      </c>
      <c r="F4318" t="s">
        <v>642</v>
      </c>
      <c r="G4318" t="s">
        <v>90</v>
      </c>
      <c r="I4318" t="s">
        <v>91</v>
      </c>
      <c r="J4318" t="s">
        <v>9553</v>
      </c>
      <c r="K4318" t="s">
        <v>778</v>
      </c>
      <c r="L4318">
        <v>25.675000000000001</v>
      </c>
      <c r="M4318">
        <v>21.608144580000001</v>
      </c>
      <c r="N4318">
        <v>25.475999999999999</v>
      </c>
      <c r="O4318">
        <v>17.388872119999998</v>
      </c>
      <c r="P4318">
        <v>18.411000000000001</v>
      </c>
      <c r="Q4318" s="86">
        <v>45821</v>
      </c>
      <c r="R4318">
        <v>5</v>
      </c>
      <c r="S4318">
        <v>1.32</v>
      </c>
      <c r="T4318">
        <v>1</v>
      </c>
      <c r="V4318" t="s">
        <v>10430</v>
      </c>
      <c r="W4318">
        <v>7</v>
      </c>
      <c r="X4318" s="86">
        <v>45747</v>
      </c>
      <c r="Y4318">
        <v>5</v>
      </c>
      <c r="Z4318" s="86">
        <v>45747</v>
      </c>
      <c r="AA4318">
        <v>4</v>
      </c>
      <c r="AB4318">
        <v>3</v>
      </c>
      <c r="AC4318" t="s">
        <v>156</v>
      </c>
    </row>
    <row r="4319" spans="1:29" x14ac:dyDescent="0.2">
      <c r="A4319" t="s">
        <v>10431</v>
      </c>
      <c r="B4319" t="s">
        <v>10432</v>
      </c>
      <c r="C4319" t="s">
        <v>10431</v>
      </c>
      <c r="D4319" t="s">
        <v>84</v>
      </c>
      <c r="E4319" t="s">
        <v>89</v>
      </c>
      <c r="F4319" t="s">
        <v>642</v>
      </c>
      <c r="G4319" t="s">
        <v>90</v>
      </c>
      <c r="I4319" t="s">
        <v>91</v>
      </c>
      <c r="J4319" t="s">
        <v>9553</v>
      </c>
      <c r="K4319" t="s">
        <v>778</v>
      </c>
      <c r="L4319">
        <v>31.837</v>
      </c>
      <c r="M4319">
        <v>25.529399219999998</v>
      </c>
      <c r="N4319">
        <v>31.349</v>
      </c>
      <c r="O4319">
        <v>20.223325200000001</v>
      </c>
      <c r="P4319">
        <v>23.312999999999999</v>
      </c>
      <c r="Q4319" s="86">
        <v>45821</v>
      </c>
      <c r="R4319">
        <v>5</v>
      </c>
      <c r="S4319">
        <v>1.32</v>
      </c>
      <c r="T4319">
        <v>1</v>
      </c>
      <c r="V4319" t="s">
        <v>10433</v>
      </c>
      <c r="W4319">
        <v>7</v>
      </c>
      <c r="X4319" s="86">
        <v>45747</v>
      </c>
      <c r="Y4319">
        <v>5</v>
      </c>
      <c r="Z4319" s="86">
        <v>45747</v>
      </c>
      <c r="AA4319">
        <v>4</v>
      </c>
      <c r="AB4319">
        <v>3</v>
      </c>
      <c r="AC4319" t="s">
        <v>156</v>
      </c>
    </row>
    <row r="4320" spans="1:29" x14ac:dyDescent="0.2">
      <c r="A4320" t="s">
        <v>10434</v>
      </c>
      <c r="B4320" t="s">
        <v>10037</v>
      </c>
      <c r="C4320" t="s">
        <v>10434</v>
      </c>
      <c r="D4320" t="s">
        <v>84</v>
      </c>
      <c r="E4320" t="s">
        <v>89</v>
      </c>
      <c r="F4320" t="s">
        <v>642</v>
      </c>
      <c r="G4320" t="s">
        <v>90</v>
      </c>
      <c r="I4320" t="s">
        <v>91</v>
      </c>
      <c r="J4320" t="s">
        <v>9553</v>
      </c>
      <c r="K4320" t="s">
        <v>778</v>
      </c>
      <c r="M4320">
        <v>23.423598569999999</v>
      </c>
      <c r="O4320">
        <v>20.996308370000001</v>
      </c>
      <c r="Q4320" s="86">
        <v>45434</v>
      </c>
      <c r="S4320">
        <v>1.07</v>
      </c>
      <c r="T4320">
        <v>0.75</v>
      </c>
      <c r="V4320" t="s">
        <v>10435</v>
      </c>
      <c r="Y4320">
        <v>5</v>
      </c>
      <c r="Z4320" s="86">
        <v>45747</v>
      </c>
      <c r="AA4320">
        <v>4</v>
      </c>
      <c r="AB4320">
        <v>3</v>
      </c>
      <c r="AC4320" t="s">
        <v>156</v>
      </c>
    </row>
    <row r="4321" spans="1:29" x14ac:dyDescent="0.2">
      <c r="A4321" t="s">
        <v>10436</v>
      </c>
      <c r="B4321" t="s">
        <v>10437</v>
      </c>
      <c r="C4321" t="s">
        <v>10436</v>
      </c>
      <c r="D4321" t="s">
        <v>84</v>
      </c>
      <c r="E4321" t="s">
        <v>89</v>
      </c>
      <c r="G4321" t="s">
        <v>90</v>
      </c>
      <c r="I4321" t="s">
        <v>118</v>
      </c>
      <c r="J4321" t="s">
        <v>9553</v>
      </c>
      <c r="K4321" t="s">
        <v>778</v>
      </c>
      <c r="L4321">
        <v>17.686</v>
      </c>
      <c r="M4321">
        <v>18.2016378</v>
      </c>
      <c r="N4321">
        <v>18.007000000000001</v>
      </c>
      <c r="O4321">
        <v>14.864634479999999</v>
      </c>
      <c r="P4321">
        <v>15.411</v>
      </c>
      <c r="Q4321" s="86">
        <v>45821</v>
      </c>
      <c r="R4321">
        <v>5</v>
      </c>
      <c r="S4321">
        <v>1.07</v>
      </c>
      <c r="T4321">
        <v>0.75</v>
      </c>
      <c r="W4321">
        <v>6</v>
      </c>
      <c r="X4321" s="86">
        <v>45747</v>
      </c>
      <c r="Y4321">
        <v>5</v>
      </c>
      <c r="Z4321" s="86">
        <v>45747</v>
      </c>
      <c r="AA4321">
        <v>3</v>
      </c>
      <c r="AB4321">
        <v>3</v>
      </c>
      <c r="AC4321" t="s">
        <v>156</v>
      </c>
    </row>
    <row r="4322" spans="1:29" x14ac:dyDescent="0.2">
      <c r="A4322" t="s">
        <v>10438</v>
      </c>
      <c r="B4322" t="s">
        <v>10439</v>
      </c>
      <c r="C4322" t="s">
        <v>10438</v>
      </c>
      <c r="D4322" t="s">
        <v>84</v>
      </c>
      <c r="E4322" t="s">
        <v>89</v>
      </c>
      <c r="G4322" t="s">
        <v>90</v>
      </c>
      <c r="I4322" t="s">
        <v>118</v>
      </c>
      <c r="J4322" t="s">
        <v>9553</v>
      </c>
      <c r="K4322" t="s">
        <v>1712</v>
      </c>
      <c r="L4322">
        <v>23.210999999999999</v>
      </c>
      <c r="M4322">
        <v>22.382778460000001</v>
      </c>
      <c r="N4322">
        <v>25.207999999999998</v>
      </c>
      <c r="O4322">
        <v>19.358299679999998</v>
      </c>
      <c r="P4322">
        <v>20</v>
      </c>
      <c r="Q4322" s="86">
        <v>45821</v>
      </c>
      <c r="R4322">
        <v>3</v>
      </c>
      <c r="S4322">
        <v>0.94</v>
      </c>
      <c r="T4322">
        <v>0.75</v>
      </c>
      <c r="V4322" t="s">
        <v>10440</v>
      </c>
      <c r="W4322">
        <v>6</v>
      </c>
      <c r="X4322" s="86">
        <v>41484</v>
      </c>
      <c r="Y4322">
        <v>5</v>
      </c>
      <c r="Z4322" s="86">
        <v>45747</v>
      </c>
      <c r="AA4322">
        <v>4</v>
      </c>
      <c r="AB4322">
        <v>3</v>
      </c>
      <c r="AC4322" t="s">
        <v>156</v>
      </c>
    </row>
    <row r="4323" spans="1:29" x14ac:dyDescent="0.2">
      <c r="A4323" t="s">
        <v>10441</v>
      </c>
      <c r="B4323" t="s">
        <v>10442</v>
      </c>
      <c r="C4323" t="s">
        <v>10441</v>
      </c>
      <c r="D4323" t="s">
        <v>84</v>
      </c>
      <c r="E4323" t="s">
        <v>89</v>
      </c>
      <c r="G4323" t="s">
        <v>90</v>
      </c>
      <c r="H4323" t="s">
        <v>2245</v>
      </c>
      <c r="I4323" t="s">
        <v>341</v>
      </c>
      <c r="L4323">
        <v>14.333</v>
      </c>
      <c r="M4323">
        <v>13.19224367</v>
      </c>
      <c r="N4323">
        <v>14.11</v>
      </c>
      <c r="O4323">
        <v>11.00181441</v>
      </c>
      <c r="P4323">
        <v>12.186</v>
      </c>
      <c r="Q4323" s="86">
        <v>45821</v>
      </c>
      <c r="S4323">
        <v>0.26</v>
      </c>
      <c r="W4323">
        <v>6</v>
      </c>
      <c r="X4323" s="86">
        <v>45747</v>
      </c>
      <c r="Y4323">
        <v>4</v>
      </c>
      <c r="Z4323" s="86">
        <v>45747</v>
      </c>
      <c r="AB4323">
        <v>3</v>
      </c>
      <c r="AC4323" t="s">
        <v>156</v>
      </c>
    </row>
    <row r="4324" spans="1:29" x14ac:dyDescent="0.2">
      <c r="A4324" t="s">
        <v>10443</v>
      </c>
      <c r="B4324" t="s">
        <v>10444</v>
      </c>
      <c r="C4324" t="s">
        <v>10443</v>
      </c>
      <c r="D4324" t="s">
        <v>84</v>
      </c>
      <c r="E4324" t="s">
        <v>89</v>
      </c>
      <c r="G4324" t="s">
        <v>90</v>
      </c>
      <c r="I4324" t="s">
        <v>118</v>
      </c>
      <c r="J4324" t="s">
        <v>9553</v>
      </c>
      <c r="L4324">
        <v>7.9720000000000004</v>
      </c>
      <c r="M4324">
        <v>8.4467148479999992</v>
      </c>
      <c r="N4324">
        <v>8.7569999999999997</v>
      </c>
      <c r="O4324">
        <v>7.4729488289999999</v>
      </c>
      <c r="P4324">
        <v>6.9379999999999997</v>
      </c>
      <c r="Q4324" s="86">
        <v>45821</v>
      </c>
      <c r="R4324">
        <v>5</v>
      </c>
      <c r="S4324">
        <v>0.22</v>
      </c>
      <c r="T4324">
        <v>0.15</v>
      </c>
      <c r="V4324" t="s">
        <v>10445</v>
      </c>
      <c r="W4324">
        <v>4</v>
      </c>
      <c r="X4324" s="86">
        <v>45747</v>
      </c>
      <c r="Y4324">
        <v>3</v>
      </c>
      <c r="Z4324" s="86">
        <v>45747</v>
      </c>
      <c r="AA4324">
        <v>2</v>
      </c>
      <c r="AB4324">
        <v>3</v>
      </c>
      <c r="AC4324" t="s">
        <v>156</v>
      </c>
    </row>
    <row r="4325" spans="1:29" x14ac:dyDescent="0.2">
      <c r="A4325" t="s">
        <v>16020</v>
      </c>
      <c r="B4325" t="s">
        <v>16021</v>
      </c>
      <c r="C4325" t="s">
        <v>16020</v>
      </c>
      <c r="D4325" t="s">
        <v>84</v>
      </c>
      <c r="E4325" t="s">
        <v>89</v>
      </c>
      <c r="G4325" t="s">
        <v>90</v>
      </c>
      <c r="I4325" t="s">
        <v>91</v>
      </c>
      <c r="L4325">
        <v>16.477</v>
      </c>
      <c r="M4325">
        <v>13.773003839999999</v>
      </c>
      <c r="N4325">
        <v>17.565999999999999</v>
      </c>
      <c r="O4325">
        <v>11.756832490000001</v>
      </c>
      <c r="P4325">
        <v>12.827</v>
      </c>
      <c r="Q4325" s="86">
        <v>45821</v>
      </c>
      <c r="S4325">
        <v>1.19</v>
      </c>
      <c r="W4325">
        <v>5</v>
      </c>
      <c r="X4325" s="86">
        <v>45729</v>
      </c>
      <c r="Y4325">
        <v>4</v>
      </c>
      <c r="Z4325" s="86">
        <v>45729</v>
      </c>
      <c r="AB4325">
        <v>3</v>
      </c>
      <c r="AC4325" t="s">
        <v>156</v>
      </c>
    </row>
    <row r="4326" spans="1:29" x14ac:dyDescent="0.2">
      <c r="A4326" t="s">
        <v>10446</v>
      </c>
      <c r="B4326" t="s">
        <v>10447</v>
      </c>
      <c r="C4326" t="s">
        <v>10446</v>
      </c>
      <c r="D4326" t="s">
        <v>84</v>
      </c>
      <c r="E4326" t="s">
        <v>89</v>
      </c>
      <c r="I4326" t="s">
        <v>91</v>
      </c>
      <c r="J4326" t="s">
        <v>9553</v>
      </c>
      <c r="K4326" t="s">
        <v>1004</v>
      </c>
      <c r="L4326">
        <v>17.353999999999999</v>
      </c>
      <c r="M4326">
        <v>11.821260260000001</v>
      </c>
      <c r="N4326">
        <v>16.27</v>
      </c>
      <c r="O4326">
        <v>9.3871623680000003</v>
      </c>
      <c r="P4326">
        <v>11.548999999999999</v>
      </c>
      <c r="Q4326" s="86">
        <v>45821</v>
      </c>
      <c r="S4326">
        <v>1.17</v>
      </c>
      <c r="T4326">
        <v>1</v>
      </c>
      <c r="V4326" t="s">
        <v>10448</v>
      </c>
      <c r="W4326">
        <v>6</v>
      </c>
      <c r="X4326" s="86">
        <v>45729</v>
      </c>
      <c r="Y4326">
        <v>4</v>
      </c>
      <c r="Z4326" s="86">
        <v>45729</v>
      </c>
      <c r="AA4326">
        <v>3</v>
      </c>
      <c r="AB4326">
        <v>3</v>
      </c>
      <c r="AC4326" t="s">
        <v>156</v>
      </c>
    </row>
    <row r="4327" spans="1:29" x14ac:dyDescent="0.2">
      <c r="A4327" t="s">
        <v>16850</v>
      </c>
      <c r="B4327" t="s">
        <v>16851</v>
      </c>
      <c r="C4327" t="s">
        <v>16850</v>
      </c>
      <c r="D4327" t="s">
        <v>84</v>
      </c>
      <c r="E4327" t="s">
        <v>89</v>
      </c>
      <c r="G4327" t="s">
        <v>90</v>
      </c>
      <c r="H4327" t="s">
        <v>225</v>
      </c>
      <c r="I4327" t="s">
        <v>91</v>
      </c>
      <c r="L4327">
        <v>16.821999999999999</v>
      </c>
      <c r="M4327">
        <v>12.55326258</v>
      </c>
      <c r="N4327">
        <v>16.745000000000001</v>
      </c>
      <c r="O4327">
        <v>12.073099579999999</v>
      </c>
      <c r="P4327">
        <v>12.695</v>
      </c>
      <c r="Q4327" s="86">
        <v>45821</v>
      </c>
      <c r="S4327">
        <v>1.2</v>
      </c>
      <c r="W4327">
        <v>6</v>
      </c>
      <c r="X4327" s="86">
        <v>45729</v>
      </c>
      <c r="Y4327">
        <v>4</v>
      </c>
      <c r="Z4327" s="86">
        <v>45729</v>
      </c>
      <c r="AB4327">
        <v>3</v>
      </c>
      <c r="AC4327" t="s">
        <v>156</v>
      </c>
    </row>
    <row r="4328" spans="1:29" x14ac:dyDescent="0.2">
      <c r="A4328" t="s">
        <v>10449</v>
      </c>
      <c r="B4328" t="s">
        <v>10450</v>
      </c>
      <c r="C4328" t="s">
        <v>10449</v>
      </c>
      <c r="D4328" t="s">
        <v>84</v>
      </c>
      <c r="E4328" t="s">
        <v>89</v>
      </c>
      <c r="F4328" t="s">
        <v>642</v>
      </c>
      <c r="G4328" t="s">
        <v>90</v>
      </c>
      <c r="I4328" t="s">
        <v>91</v>
      </c>
      <c r="J4328" t="s">
        <v>9553</v>
      </c>
      <c r="K4328" t="s">
        <v>1004</v>
      </c>
      <c r="L4328">
        <v>15.771000000000001</v>
      </c>
      <c r="M4328">
        <v>13.80045099</v>
      </c>
      <c r="N4328">
        <v>14.933999999999999</v>
      </c>
      <c r="O4328">
        <v>12.99062224</v>
      </c>
      <c r="P4328">
        <v>18.510999999999999</v>
      </c>
      <c r="Q4328" s="86">
        <v>45821</v>
      </c>
      <c r="S4328">
        <v>1.1599999999999999</v>
      </c>
      <c r="T4328">
        <v>1</v>
      </c>
      <c r="V4328" t="s">
        <v>10451</v>
      </c>
      <c r="W4328">
        <v>6</v>
      </c>
      <c r="X4328" s="86">
        <v>45729</v>
      </c>
      <c r="Y4328">
        <v>4</v>
      </c>
      <c r="Z4328" s="86">
        <v>45729</v>
      </c>
      <c r="AA4328">
        <v>3</v>
      </c>
      <c r="AB4328">
        <v>3</v>
      </c>
      <c r="AC4328" t="s">
        <v>156</v>
      </c>
    </row>
    <row r="4329" spans="1:29" x14ac:dyDescent="0.2">
      <c r="A4329" t="s">
        <v>10452</v>
      </c>
      <c r="B4329" t="s">
        <v>10453</v>
      </c>
      <c r="C4329" t="s">
        <v>10452</v>
      </c>
      <c r="D4329" t="s">
        <v>84</v>
      </c>
      <c r="E4329" t="s">
        <v>116</v>
      </c>
      <c r="G4329" t="s">
        <v>90</v>
      </c>
      <c r="L4329">
        <v>11.17</v>
      </c>
      <c r="M4329">
        <v>9.8519385719999999</v>
      </c>
      <c r="N4329">
        <v>10.949</v>
      </c>
      <c r="O4329">
        <v>8.7619707649999992</v>
      </c>
      <c r="P4329">
        <v>9.0220000000000002</v>
      </c>
      <c r="Q4329" s="86">
        <v>45821</v>
      </c>
      <c r="S4329">
        <v>0.09</v>
      </c>
      <c r="W4329">
        <v>6</v>
      </c>
      <c r="X4329" s="86">
        <v>45708</v>
      </c>
      <c r="Y4329">
        <v>4</v>
      </c>
      <c r="Z4329" s="86">
        <v>45708</v>
      </c>
      <c r="AB4329">
        <v>3</v>
      </c>
      <c r="AC4329" t="s">
        <v>156</v>
      </c>
    </row>
    <row r="4330" spans="1:29" x14ac:dyDescent="0.2">
      <c r="A4330" t="s">
        <v>10454</v>
      </c>
      <c r="B4330" t="s">
        <v>10455</v>
      </c>
      <c r="C4330" t="s">
        <v>10454</v>
      </c>
      <c r="D4330" t="s">
        <v>84</v>
      </c>
      <c r="E4330" t="s">
        <v>89</v>
      </c>
      <c r="F4330" t="s">
        <v>642</v>
      </c>
      <c r="G4330" t="s">
        <v>294</v>
      </c>
      <c r="I4330" t="s">
        <v>91</v>
      </c>
      <c r="J4330" t="s">
        <v>9553</v>
      </c>
      <c r="K4330" t="s">
        <v>9747</v>
      </c>
      <c r="L4330">
        <v>8.41</v>
      </c>
      <c r="M4330">
        <v>8.1081986070000003</v>
      </c>
      <c r="N4330">
        <v>8.6760000000000002</v>
      </c>
      <c r="O4330">
        <v>7.28576786</v>
      </c>
      <c r="P4330">
        <v>7.1269999999999998</v>
      </c>
      <c r="Q4330" s="86">
        <v>45821</v>
      </c>
      <c r="S4330">
        <v>2.29</v>
      </c>
      <c r="T4330">
        <v>1.75</v>
      </c>
      <c r="V4330" t="s">
        <v>10456</v>
      </c>
      <c r="W4330">
        <v>5</v>
      </c>
      <c r="X4330" s="86">
        <v>45706</v>
      </c>
      <c r="Y4330">
        <v>3</v>
      </c>
      <c r="Z4330" s="86">
        <v>44895</v>
      </c>
      <c r="AA4330">
        <v>2</v>
      </c>
      <c r="AB4330">
        <v>3</v>
      </c>
      <c r="AC4330" t="s">
        <v>156</v>
      </c>
    </row>
    <row r="4331" spans="1:29" x14ac:dyDescent="0.2">
      <c r="A4331" t="s">
        <v>10457</v>
      </c>
      <c r="B4331" t="s">
        <v>10458</v>
      </c>
      <c r="C4331" t="s">
        <v>10457</v>
      </c>
      <c r="D4331" t="s">
        <v>84</v>
      </c>
      <c r="E4331" t="s">
        <v>89</v>
      </c>
      <c r="G4331" t="s">
        <v>90</v>
      </c>
      <c r="I4331" t="s">
        <v>341</v>
      </c>
      <c r="J4331" t="s">
        <v>9553</v>
      </c>
      <c r="L4331">
        <v>6.2770000000000001</v>
      </c>
      <c r="M4331">
        <v>6.8495418209999999</v>
      </c>
      <c r="N4331">
        <v>7.2409999999999997</v>
      </c>
      <c r="O4331">
        <v>5.1849435780000004</v>
      </c>
      <c r="P4331">
        <v>4.7610000000000001</v>
      </c>
      <c r="Q4331" s="86">
        <v>45821</v>
      </c>
      <c r="S4331">
        <v>0.41</v>
      </c>
      <c r="T4331">
        <v>0.3</v>
      </c>
      <c r="V4331" t="s">
        <v>10459</v>
      </c>
      <c r="W4331">
        <v>3</v>
      </c>
      <c r="X4331" s="86">
        <v>45777</v>
      </c>
      <c r="Y4331">
        <v>3</v>
      </c>
      <c r="Z4331" s="86">
        <v>45777</v>
      </c>
      <c r="AA4331">
        <v>2</v>
      </c>
      <c r="AB4331">
        <v>3</v>
      </c>
      <c r="AC4331" t="s">
        <v>156</v>
      </c>
    </row>
    <row r="4332" spans="1:29" x14ac:dyDescent="0.2">
      <c r="A4332" t="s">
        <v>16995</v>
      </c>
      <c r="B4332" t="s">
        <v>16996</v>
      </c>
      <c r="C4332" t="s">
        <v>16995</v>
      </c>
      <c r="D4332" t="s">
        <v>84</v>
      </c>
      <c r="E4332" t="s">
        <v>89</v>
      </c>
      <c r="G4332" t="s">
        <v>90</v>
      </c>
      <c r="I4332" t="s">
        <v>91</v>
      </c>
      <c r="L4332">
        <v>10.087</v>
      </c>
      <c r="M4332">
        <v>10.00594031</v>
      </c>
      <c r="N4332">
        <v>10.343</v>
      </c>
      <c r="O4332">
        <v>8.4178293709999998</v>
      </c>
      <c r="P4332">
        <v>6.5490000000000004</v>
      </c>
      <c r="Q4332" s="86">
        <v>45821</v>
      </c>
      <c r="S4332">
        <v>0.96</v>
      </c>
      <c r="W4332">
        <v>5</v>
      </c>
      <c r="X4332" s="86">
        <v>45681</v>
      </c>
      <c r="Y4332">
        <v>4</v>
      </c>
      <c r="Z4332" s="86">
        <v>44897</v>
      </c>
      <c r="AB4332">
        <v>3</v>
      </c>
      <c r="AC4332" t="s">
        <v>156</v>
      </c>
    </row>
    <row r="4333" spans="1:29" x14ac:dyDescent="0.2">
      <c r="A4333" t="s">
        <v>10460</v>
      </c>
      <c r="B4333" t="s">
        <v>10461</v>
      </c>
      <c r="C4333" t="s">
        <v>10460</v>
      </c>
      <c r="D4333" t="s">
        <v>84</v>
      </c>
      <c r="E4333" t="s">
        <v>89</v>
      </c>
      <c r="F4333" t="s">
        <v>642</v>
      </c>
      <c r="G4333" t="s">
        <v>90</v>
      </c>
      <c r="I4333" t="s">
        <v>91</v>
      </c>
      <c r="J4333" t="s">
        <v>9553</v>
      </c>
      <c r="K4333" t="s">
        <v>1048</v>
      </c>
      <c r="L4333">
        <v>16.416</v>
      </c>
      <c r="M4333">
        <v>16.4810272</v>
      </c>
      <c r="N4333">
        <v>14.398999999999999</v>
      </c>
      <c r="O4333">
        <v>10.62783147</v>
      </c>
      <c r="P4333">
        <v>11.26</v>
      </c>
      <c r="Q4333" s="86">
        <v>45821</v>
      </c>
      <c r="S4333">
        <v>0.96</v>
      </c>
      <c r="T4333">
        <v>0.75</v>
      </c>
      <c r="V4333" t="s">
        <v>10462</v>
      </c>
      <c r="W4333">
        <v>6</v>
      </c>
      <c r="X4333" s="86">
        <v>45808</v>
      </c>
      <c r="Y4333">
        <v>5</v>
      </c>
      <c r="Z4333" s="86">
        <v>45808</v>
      </c>
      <c r="AA4333">
        <v>4</v>
      </c>
      <c r="AB4333">
        <v>3</v>
      </c>
      <c r="AC4333" t="s">
        <v>156</v>
      </c>
    </row>
    <row r="4334" spans="1:29" x14ac:dyDescent="0.2">
      <c r="A4334" t="s">
        <v>10463</v>
      </c>
      <c r="B4334" t="s">
        <v>10464</v>
      </c>
      <c r="C4334" t="s">
        <v>10463</v>
      </c>
      <c r="D4334" t="s">
        <v>84</v>
      </c>
      <c r="F4334" t="s">
        <v>642</v>
      </c>
      <c r="G4334" t="s">
        <v>90</v>
      </c>
      <c r="K4334" t="s">
        <v>1048</v>
      </c>
      <c r="L4334">
        <v>15.010999999999999</v>
      </c>
      <c r="M4334">
        <v>13.57856256</v>
      </c>
      <c r="N4334">
        <v>13.688000000000001</v>
      </c>
      <c r="O4334">
        <v>14.25663628</v>
      </c>
      <c r="P4334">
        <v>15.717000000000001</v>
      </c>
      <c r="Q4334" s="86">
        <v>45821</v>
      </c>
      <c r="S4334">
        <v>1.01</v>
      </c>
      <c r="V4334" t="s">
        <v>10465</v>
      </c>
      <c r="W4334">
        <v>5</v>
      </c>
      <c r="X4334" s="86">
        <v>45808</v>
      </c>
      <c r="Y4334">
        <v>4</v>
      </c>
      <c r="Z4334" s="86">
        <v>45808</v>
      </c>
      <c r="AB4334">
        <v>3</v>
      </c>
      <c r="AC4334" t="s">
        <v>156</v>
      </c>
    </row>
    <row r="4335" spans="1:29" x14ac:dyDescent="0.2">
      <c r="A4335" t="s">
        <v>10466</v>
      </c>
      <c r="B4335" t="s">
        <v>10467</v>
      </c>
      <c r="C4335" t="s">
        <v>10466</v>
      </c>
      <c r="D4335" t="s">
        <v>84</v>
      </c>
      <c r="E4335" t="s">
        <v>89</v>
      </c>
      <c r="F4335" t="s">
        <v>642</v>
      </c>
      <c r="G4335" t="s">
        <v>90</v>
      </c>
      <c r="I4335" t="s">
        <v>91</v>
      </c>
      <c r="J4335" t="s">
        <v>9553</v>
      </c>
      <c r="K4335" t="s">
        <v>1010</v>
      </c>
      <c r="L4335">
        <v>7.0789999999999997</v>
      </c>
      <c r="M4335">
        <v>7.7503152929999999</v>
      </c>
      <c r="N4335">
        <v>8.44</v>
      </c>
      <c r="O4335">
        <v>6.8908633010000004</v>
      </c>
      <c r="P4335">
        <v>5.1369999999999996</v>
      </c>
      <c r="Q4335" s="86">
        <v>45821</v>
      </c>
      <c r="R4335">
        <v>3</v>
      </c>
      <c r="S4335">
        <v>1.46</v>
      </c>
      <c r="T4335">
        <v>1.25</v>
      </c>
      <c r="V4335" t="s">
        <v>10468</v>
      </c>
      <c r="W4335">
        <v>4</v>
      </c>
      <c r="X4335" s="86">
        <v>45736</v>
      </c>
      <c r="Y4335">
        <v>3</v>
      </c>
      <c r="Z4335" s="86">
        <v>45657</v>
      </c>
      <c r="AA4335">
        <v>2</v>
      </c>
      <c r="AB4335">
        <v>3</v>
      </c>
      <c r="AC4335" t="s">
        <v>156</v>
      </c>
    </row>
    <row r="4336" spans="1:29" x14ac:dyDescent="0.2">
      <c r="A4336" t="s">
        <v>10469</v>
      </c>
      <c r="B4336" t="s">
        <v>10470</v>
      </c>
      <c r="C4336" t="s">
        <v>10469</v>
      </c>
      <c r="D4336" t="s">
        <v>84</v>
      </c>
      <c r="E4336" t="s">
        <v>89</v>
      </c>
      <c r="G4336" t="s">
        <v>699</v>
      </c>
      <c r="L4336">
        <v>7.4560000000000004</v>
      </c>
      <c r="M4336">
        <v>7.837955215</v>
      </c>
      <c r="N4336">
        <v>8.4480000000000004</v>
      </c>
      <c r="O4336">
        <v>4.9391941480000003</v>
      </c>
      <c r="P4336">
        <v>3.3690000000000002</v>
      </c>
      <c r="Q4336" s="86">
        <v>45821</v>
      </c>
      <c r="W4336">
        <v>4</v>
      </c>
      <c r="X4336" s="86">
        <v>45737</v>
      </c>
      <c r="Y4336">
        <v>3</v>
      </c>
      <c r="Z4336" s="86">
        <v>45737</v>
      </c>
      <c r="AB4336">
        <v>3</v>
      </c>
      <c r="AC4336" t="s">
        <v>156</v>
      </c>
    </row>
    <row r="4337" spans="1:29" x14ac:dyDescent="0.2">
      <c r="A4337" t="s">
        <v>10471</v>
      </c>
      <c r="B4337" t="s">
        <v>10472</v>
      </c>
      <c r="C4337" t="s">
        <v>10471</v>
      </c>
      <c r="D4337" t="s">
        <v>84</v>
      </c>
      <c r="E4337" t="s">
        <v>89</v>
      </c>
      <c r="G4337" t="s">
        <v>90</v>
      </c>
      <c r="H4337" t="s">
        <v>1740</v>
      </c>
      <c r="I4337" t="s">
        <v>91</v>
      </c>
      <c r="L4337">
        <v>13.651</v>
      </c>
      <c r="M4337">
        <v>12.23537544</v>
      </c>
      <c r="N4337">
        <v>13.326000000000001</v>
      </c>
      <c r="O4337">
        <v>11.513673219999999</v>
      </c>
      <c r="P4337">
        <v>12.6</v>
      </c>
      <c r="Q4337" s="86">
        <v>45821</v>
      </c>
      <c r="S4337">
        <v>1.45</v>
      </c>
      <c r="W4337">
        <v>6</v>
      </c>
      <c r="X4337" s="86">
        <v>45707</v>
      </c>
      <c r="Y4337">
        <v>4</v>
      </c>
      <c r="Z4337" s="86">
        <v>44926</v>
      </c>
      <c r="AB4337">
        <v>3</v>
      </c>
      <c r="AC4337" t="s">
        <v>156</v>
      </c>
    </row>
    <row r="4338" spans="1:29" x14ac:dyDescent="0.2">
      <c r="A4338" t="s">
        <v>10473</v>
      </c>
      <c r="B4338" t="s">
        <v>10474</v>
      </c>
      <c r="C4338" t="s">
        <v>10473</v>
      </c>
      <c r="D4338" t="s">
        <v>84</v>
      </c>
      <c r="E4338" t="s">
        <v>89</v>
      </c>
      <c r="G4338" t="s">
        <v>90</v>
      </c>
      <c r="I4338" t="s">
        <v>91</v>
      </c>
      <c r="J4338" t="s">
        <v>9553</v>
      </c>
      <c r="L4338">
        <v>16.434999999999999</v>
      </c>
      <c r="M4338">
        <v>14.48361036</v>
      </c>
      <c r="N4338">
        <v>15.489000000000001</v>
      </c>
      <c r="O4338">
        <v>13.18402873</v>
      </c>
      <c r="P4338">
        <v>19.001000000000001</v>
      </c>
      <c r="Q4338" s="86">
        <v>45821</v>
      </c>
      <c r="R4338">
        <v>5.5</v>
      </c>
      <c r="S4338">
        <v>1.0900000000000001</v>
      </c>
      <c r="T4338">
        <v>1.02</v>
      </c>
      <c r="V4338" t="s">
        <v>10475</v>
      </c>
      <c r="W4338">
        <v>6</v>
      </c>
      <c r="X4338" s="86">
        <v>45806</v>
      </c>
      <c r="Y4338">
        <v>4</v>
      </c>
      <c r="Z4338" s="86">
        <v>45806</v>
      </c>
      <c r="AA4338">
        <v>4</v>
      </c>
      <c r="AB4338">
        <v>3</v>
      </c>
      <c r="AC4338" t="s">
        <v>156</v>
      </c>
    </row>
    <row r="4339" spans="1:29" x14ac:dyDescent="0.2">
      <c r="A4339" t="s">
        <v>10476</v>
      </c>
      <c r="B4339" t="s">
        <v>10477</v>
      </c>
      <c r="C4339" t="s">
        <v>10476</v>
      </c>
      <c r="D4339" t="s">
        <v>84</v>
      </c>
      <c r="E4339" t="s">
        <v>89</v>
      </c>
      <c r="F4339" t="s">
        <v>642</v>
      </c>
      <c r="G4339" t="s">
        <v>90</v>
      </c>
      <c r="I4339" t="s">
        <v>91</v>
      </c>
      <c r="J4339" t="s">
        <v>9553</v>
      </c>
      <c r="K4339" t="s">
        <v>5624</v>
      </c>
      <c r="L4339">
        <v>16.280999999999999</v>
      </c>
      <c r="M4339">
        <v>14.58729426</v>
      </c>
      <c r="N4339">
        <v>16.571000000000002</v>
      </c>
      <c r="O4339">
        <v>14.588162000000001</v>
      </c>
      <c r="P4339">
        <v>15.829000000000001</v>
      </c>
      <c r="Q4339" s="86">
        <v>45821</v>
      </c>
      <c r="R4339">
        <v>5.5</v>
      </c>
      <c r="S4339">
        <v>0.64</v>
      </c>
      <c r="T4339">
        <v>0.5</v>
      </c>
      <c r="V4339" t="s">
        <v>10478</v>
      </c>
      <c r="W4339">
        <v>5</v>
      </c>
      <c r="X4339" s="86">
        <v>45806</v>
      </c>
      <c r="Y4339">
        <v>4</v>
      </c>
      <c r="Z4339" s="86">
        <v>45806</v>
      </c>
      <c r="AA4339">
        <v>3</v>
      </c>
      <c r="AB4339">
        <v>3</v>
      </c>
      <c r="AC4339" t="s">
        <v>156</v>
      </c>
    </row>
    <row r="4340" spans="1:29" x14ac:dyDescent="0.2">
      <c r="A4340" t="s">
        <v>10479</v>
      </c>
      <c r="B4340" t="s">
        <v>10480</v>
      </c>
      <c r="C4340" t="s">
        <v>10479</v>
      </c>
      <c r="D4340" t="s">
        <v>84</v>
      </c>
      <c r="E4340" t="s">
        <v>89</v>
      </c>
      <c r="G4340" t="s">
        <v>90</v>
      </c>
      <c r="H4340" t="s">
        <v>9676</v>
      </c>
      <c r="I4340" t="s">
        <v>91</v>
      </c>
      <c r="L4340">
        <v>14.79</v>
      </c>
      <c r="M4340">
        <v>11.998658539999999</v>
      </c>
      <c r="N4340">
        <v>13.487</v>
      </c>
      <c r="O4340">
        <v>10.80619448</v>
      </c>
      <c r="P4340">
        <v>15.186999999999999</v>
      </c>
      <c r="Q4340" s="86">
        <v>45821</v>
      </c>
      <c r="S4340">
        <v>1.03</v>
      </c>
      <c r="U4340">
        <v>1</v>
      </c>
      <c r="W4340">
        <v>6</v>
      </c>
      <c r="X4340" s="86">
        <v>45777</v>
      </c>
      <c r="Y4340">
        <v>5</v>
      </c>
      <c r="Z4340" s="86">
        <v>45777</v>
      </c>
      <c r="AB4340">
        <v>3</v>
      </c>
      <c r="AC4340" t="s">
        <v>156</v>
      </c>
    </row>
    <row r="4341" spans="1:29" x14ac:dyDescent="0.2">
      <c r="A4341" t="s">
        <v>10481</v>
      </c>
      <c r="B4341" t="s">
        <v>10482</v>
      </c>
      <c r="C4341" t="s">
        <v>10481</v>
      </c>
      <c r="D4341" t="s">
        <v>84</v>
      </c>
      <c r="E4341" t="s">
        <v>89</v>
      </c>
      <c r="G4341" t="s">
        <v>90</v>
      </c>
      <c r="H4341" t="s">
        <v>9676</v>
      </c>
      <c r="I4341" t="s">
        <v>91</v>
      </c>
      <c r="J4341" t="s">
        <v>9553</v>
      </c>
      <c r="K4341" t="s">
        <v>5615</v>
      </c>
      <c r="L4341">
        <v>24.183</v>
      </c>
      <c r="N4341">
        <v>26.879000000000001</v>
      </c>
      <c r="P4341">
        <v>21.151</v>
      </c>
      <c r="Q4341" s="86">
        <v>45154</v>
      </c>
      <c r="R4341">
        <v>5</v>
      </c>
      <c r="S4341">
        <v>1.07</v>
      </c>
      <c r="U4341">
        <v>1</v>
      </c>
      <c r="V4341" t="s">
        <v>10483</v>
      </c>
      <c r="W4341">
        <v>7</v>
      </c>
      <c r="X4341" s="86">
        <v>45695</v>
      </c>
      <c r="Y4341">
        <v>6</v>
      </c>
      <c r="Z4341" s="86">
        <v>45380</v>
      </c>
      <c r="AA4341">
        <v>4</v>
      </c>
      <c r="AB4341">
        <v>4</v>
      </c>
      <c r="AC4341" t="s">
        <v>127</v>
      </c>
    </row>
    <row r="4342" spans="1:29" x14ac:dyDescent="0.2">
      <c r="A4342" t="s">
        <v>10484</v>
      </c>
      <c r="B4342" t="s">
        <v>10485</v>
      </c>
      <c r="C4342" t="s">
        <v>10484</v>
      </c>
      <c r="D4342" t="s">
        <v>84</v>
      </c>
      <c r="E4342" t="s">
        <v>89</v>
      </c>
      <c r="G4342" t="s">
        <v>90</v>
      </c>
      <c r="L4342">
        <v>20.652999999999999</v>
      </c>
      <c r="M4342">
        <v>21.371120699999999</v>
      </c>
      <c r="N4342">
        <v>20.062000000000001</v>
      </c>
      <c r="O4342">
        <v>17.271674300000001</v>
      </c>
      <c r="P4342">
        <v>19.739999999999998</v>
      </c>
      <c r="Q4342" s="86">
        <v>45821</v>
      </c>
      <c r="W4342">
        <v>6</v>
      </c>
      <c r="X4342" s="86">
        <v>45747</v>
      </c>
      <c r="Y4342">
        <v>5</v>
      </c>
      <c r="Z4342" s="86">
        <v>45747</v>
      </c>
      <c r="AB4342">
        <v>3</v>
      </c>
      <c r="AC4342" t="s">
        <v>156</v>
      </c>
    </row>
    <row r="4343" spans="1:29" x14ac:dyDescent="0.2">
      <c r="A4343" t="s">
        <v>10486</v>
      </c>
      <c r="B4343" t="s">
        <v>10487</v>
      </c>
      <c r="C4343" t="s">
        <v>10486</v>
      </c>
      <c r="D4343" t="s">
        <v>84</v>
      </c>
      <c r="E4343" t="s">
        <v>89</v>
      </c>
      <c r="F4343" t="s">
        <v>642</v>
      </c>
      <c r="G4343" t="s">
        <v>90</v>
      </c>
      <c r="I4343" t="s">
        <v>91</v>
      </c>
      <c r="J4343" t="s">
        <v>9553</v>
      </c>
      <c r="K4343" t="s">
        <v>3651</v>
      </c>
      <c r="L4343">
        <v>18.251000000000001</v>
      </c>
      <c r="M4343">
        <v>16.57576847</v>
      </c>
      <c r="N4343">
        <v>19.553000000000001</v>
      </c>
      <c r="O4343">
        <v>17.862610149999998</v>
      </c>
      <c r="P4343">
        <v>18.59</v>
      </c>
      <c r="Q4343" s="86">
        <v>45821</v>
      </c>
      <c r="S4343">
        <v>0.89</v>
      </c>
      <c r="T4343">
        <v>0.8</v>
      </c>
      <c r="V4343" t="s">
        <v>10488</v>
      </c>
      <c r="W4343">
        <v>6</v>
      </c>
      <c r="X4343" s="86">
        <v>45763</v>
      </c>
      <c r="Y4343">
        <v>4</v>
      </c>
      <c r="Z4343" s="86">
        <v>45747</v>
      </c>
      <c r="AA4343">
        <v>3</v>
      </c>
      <c r="AB4343">
        <v>3</v>
      </c>
      <c r="AC4343" t="s">
        <v>156</v>
      </c>
    </row>
    <row r="4344" spans="1:29" x14ac:dyDescent="0.2">
      <c r="A4344" t="s">
        <v>17430</v>
      </c>
      <c r="B4344" t="s">
        <v>17431</v>
      </c>
      <c r="C4344" t="s">
        <v>17430</v>
      </c>
      <c r="D4344" t="s">
        <v>84</v>
      </c>
      <c r="E4344" t="s">
        <v>89</v>
      </c>
      <c r="G4344" t="s">
        <v>90</v>
      </c>
      <c r="I4344" t="s">
        <v>118</v>
      </c>
      <c r="L4344">
        <v>7.4829999999999997</v>
      </c>
      <c r="M4344">
        <v>7.9015191400000004</v>
      </c>
      <c r="N4344">
        <v>8.0879999999999992</v>
      </c>
      <c r="O4344">
        <v>6.697013707</v>
      </c>
      <c r="P4344">
        <v>4.7910000000000004</v>
      </c>
      <c r="Q4344" s="86">
        <v>45821</v>
      </c>
      <c r="S4344">
        <v>0.6</v>
      </c>
      <c r="W4344">
        <v>4</v>
      </c>
      <c r="X4344" s="86">
        <v>45688</v>
      </c>
      <c r="Y4344">
        <v>3</v>
      </c>
      <c r="Z4344" s="86">
        <v>45657</v>
      </c>
      <c r="AB4344">
        <v>3</v>
      </c>
      <c r="AC4344" t="s">
        <v>156</v>
      </c>
    </row>
    <row r="4345" spans="1:29" x14ac:dyDescent="0.2">
      <c r="A4345" t="s">
        <v>10489</v>
      </c>
      <c r="B4345" t="s">
        <v>10490</v>
      </c>
      <c r="C4345" t="s">
        <v>10489</v>
      </c>
      <c r="D4345" t="s">
        <v>84</v>
      </c>
      <c r="F4345" t="s">
        <v>642</v>
      </c>
      <c r="G4345" t="s">
        <v>90</v>
      </c>
      <c r="K4345" t="s">
        <v>3651</v>
      </c>
      <c r="L4345">
        <v>17.617999999999999</v>
      </c>
      <c r="M4345">
        <v>15.26372797</v>
      </c>
      <c r="N4345">
        <v>16.849</v>
      </c>
      <c r="O4345">
        <v>13.468264960000001</v>
      </c>
      <c r="P4345">
        <v>14.257999999999999</v>
      </c>
      <c r="Q4345" s="86">
        <v>45821</v>
      </c>
      <c r="S4345">
        <v>0.82</v>
      </c>
      <c r="V4345" t="s">
        <v>10491</v>
      </c>
      <c r="W4345">
        <v>6</v>
      </c>
      <c r="X4345" s="86">
        <v>45747</v>
      </c>
      <c r="Y4345">
        <v>4</v>
      </c>
      <c r="Z4345" s="86">
        <v>45747</v>
      </c>
      <c r="AB4345">
        <v>3</v>
      </c>
      <c r="AC4345" t="s">
        <v>156</v>
      </c>
    </row>
    <row r="4346" spans="1:29" x14ac:dyDescent="0.2">
      <c r="A4346" t="s">
        <v>10492</v>
      </c>
      <c r="B4346" t="s">
        <v>10493</v>
      </c>
      <c r="C4346" t="s">
        <v>10492</v>
      </c>
      <c r="D4346" t="s">
        <v>84</v>
      </c>
      <c r="E4346" t="s">
        <v>89</v>
      </c>
      <c r="G4346" t="s">
        <v>90</v>
      </c>
      <c r="I4346" t="s">
        <v>118</v>
      </c>
      <c r="J4346" t="s">
        <v>9553</v>
      </c>
      <c r="K4346" t="s">
        <v>10115</v>
      </c>
      <c r="L4346">
        <v>16.632999999999999</v>
      </c>
      <c r="M4346">
        <v>15.08144564</v>
      </c>
      <c r="N4346">
        <v>15.834</v>
      </c>
      <c r="O4346">
        <v>13.691049899999999</v>
      </c>
      <c r="P4346">
        <v>11.521000000000001</v>
      </c>
      <c r="Q4346" s="86">
        <v>45821</v>
      </c>
      <c r="S4346">
        <v>2.0499999999999998</v>
      </c>
      <c r="T4346">
        <v>1</v>
      </c>
      <c r="W4346">
        <v>6</v>
      </c>
      <c r="X4346" s="86">
        <v>45707</v>
      </c>
      <c r="Y4346">
        <v>4</v>
      </c>
      <c r="Z4346" s="86">
        <v>45688</v>
      </c>
      <c r="AA4346">
        <v>3</v>
      </c>
      <c r="AB4346">
        <v>3</v>
      </c>
      <c r="AC4346" t="s">
        <v>156</v>
      </c>
    </row>
    <row r="4347" spans="1:29" x14ac:dyDescent="0.2">
      <c r="A4347" t="s">
        <v>10494</v>
      </c>
      <c r="B4347" t="s">
        <v>10495</v>
      </c>
      <c r="C4347" t="s">
        <v>10494</v>
      </c>
      <c r="D4347" t="s">
        <v>84</v>
      </c>
      <c r="E4347" t="s">
        <v>89</v>
      </c>
      <c r="F4347" t="s">
        <v>642</v>
      </c>
      <c r="G4347" t="s">
        <v>699</v>
      </c>
      <c r="I4347" t="s">
        <v>91</v>
      </c>
      <c r="J4347" t="s">
        <v>9553</v>
      </c>
      <c r="K4347" t="s">
        <v>10115</v>
      </c>
      <c r="L4347">
        <v>16.591999999999999</v>
      </c>
      <c r="M4347">
        <v>12.405556109999999</v>
      </c>
      <c r="N4347">
        <v>15.525</v>
      </c>
      <c r="O4347">
        <v>11.15483921</v>
      </c>
      <c r="P4347">
        <v>11.917999999999999</v>
      </c>
      <c r="Q4347" s="86">
        <v>45821</v>
      </c>
      <c r="S4347">
        <v>1.1499999999999999</v>
      </c>
      <c r="T4347">
        <v>1</v>
      </c>
      <c r="U4347">
        <v>2</v>
      </c>
      <c r="V4347" t="s">
        <v>10496</v>
      </c>
      <c r="W4347">
        <v>6</v>
      </c>
      <c r="X4347" s="86">
        <v>45707</v>
      </c>
      <c r="Y4347">
        <v>4</v>
      </c>
      <c r="Z4347" s="86">
        <v>45688</v>
      </c>
      <c r="AA4347">
        <v>3</v>
      </c>
      <c r="AB4347">
        <v>3</v>
      </c>
      <c r="AC4347" t="s">
        <v>156</v>
      </c>
    </row>
    <row r="4348" spans="1:29" x14ac:dyDescent="0.2">
      <c r="A4348" t="s">
        <v>10497</v>
      </c>
      <c r="B4348" t="s">
        <v>10498</v>
      </c>
      <c r="C4348" t="s">
        <v>10497</v>
      </c>
      <c r="D4348" t="s">
        <v>84</v>
      </c>
      <c r="E4348" t="s">
        <v>982</v>
      </c>
      <c r="G4348" t="s">
        <v>90</v>
      </c>
      <c r="I4348" t="s">
        <v>118</v>
      </c>
      <c r="L4348">
        <v>0.65400000000000003</v>
      </c>
      <c r="M4348">
        <v>0.61657814899999996</v>
      </c>
      <c r="N4348">
        <v>0.41</v>
      </c>
      <c r="O4348">
        <v>0.32189593799999999</v>
      </c>
      <c r="P4348">
        <v>0.32</v>
      </c>
      <c r="Q4348" s="86">
        <v>45821</v>
      </c>
      <c r="S4348">
        <v>0.19</v>
      </c>
      <c r="W4348">
        <v>1</v>
      </c>
      <c r="X4348" s="86">
        <v>45747</v>
      </c>
      <c r="Y4348">
        <v>1</v>
      </c>
      <c r="Z4348" s="86">
        <v>45747</v>
      </c>
      <c r="AB4348">
        <v>1</v>
      </c>
      <c r="AC4348" t="s">
        <v>124</v>
      </c>
    </row>
    <row r="4349" spans="1:29" x14ac:dyDescent="0.2">
      <c r="A4349" t="s">
        <v>10499</v>
      </c>
      <c r="B4349" t="s">
        <v>10500</v>
      </c>
      <c r="C4349" t="s">
        <v>10499</v>
      </c>
      <c r="D4349" t="s">
        <v>84</v>
      </c>
      <c r="E4349" t="s">
        <v>982</v>
      </c>
      <c r="G4349" t="s">
        <v>90</v>
      </c>
      <c r="I4349" t="s">
        <v>91</v>
      </c>
      <c r="J4349" t="s">
        <v>9553</v>
      </c>
      <c r="M4349">
        <v>0.58425377599999995</v>
      </c>
      <c r="N4349">
        <v>0.42199999999999999</v>
      </c>
      <c r="O4349">
        <v>0.28247087700000001</v>
      </c>
      <c r="P4349">
        <v>0.28100000000000003</v>
      </c>
      <c r="Q4349" s="86">
        <v>45434</v>
      </c>
      <c r="S4349">
        <v>0.16</v>
      </c>
      <c r="T4349">
        <v>0.16</v>
      </c>
      <c r="W4349">
        <v>1</v>
      </c>
      <c r="X4349" s="86">
        <v>45747</v>
      </c>
      <c r="Y4349">
        <v>1</v>
      </c>
      <c r="Z4349" s="86">
        <v>45747</v>
      </c>
      <c r="AA4349">
        <v>1</v>
      </c>
      <c r="AB4349">
        <v>1</v>
      </c>
      <c r="AC4349" t="s">
        <v>124</v>
      </c>
    </row>
    <row r="4350" spans="1:29" x14ac:dyDescent="0.2">
      <c r="A4350" t="s">
        <v>10501</v>
      </c>
      <c r="B4350" t="s">
        <v>10502</v>
      </c>
      <c r="C4350" t="s">
        <v>10501</v>
      </c>
      <c r="D4350" t="s">
        <v>84</v>
      </c>
      <c r="E4350" t="s">
        <v>89</v>
      </c>
      <c r="G4350" t="s">
        <v>90</v>
      </c>
      <c r="I4350" t="s">
        <v>341</v>
      </c>
      <c r="J4350" t="s">
        <v>9553</v>
      </c>
      <c r="K4350" t="s">
        <v>778</v>
      </c>
      <c r="L4350">
        <v>18.085999999999999</v>
      </c>
      <c r="M4350">
        <v>18.27703854</v>
      </c>
      <c r="N4350">
        <v>17.986999999999998</v>
      </c>
      <c r="O4350">
        <v>14.771491940000001</v>
      </c>
      <c r="P4350">
        <v>15.173</v>
      </c>
      <c r="Q4350" s="86">
        <v>45821</v>
      </c>
      <c r="S4350">
        <v>0.81</v>
      </c>
      <c r="T4350">
        <v>0.75</v>
      </c>
      <c r="W4350">
        <v>6</v>
      </c>
      <c r="X4350" s="86">
        <v>45747</v>
      </c>
      <c r="Y4350">
        <v>5</v>
      </c>
      <c r="Z4350" s="86">
        <v>45747</v>
      </c>
      <c r="AA4350">
        <v>3</v>
      </c>
      <c r="AB4350">
        <v>3</v>
      </c>
      <c r="AC4350" t="s">
        <v>156</v>
      </c>
    </row>
    <row r="4351" spans="1:29" x14ac:dyDescent="0.2">
      <c r="A4351" t="s">
        <v>16991</v>
      </c>
      <c r="B4351" t="s">
        <v>16992</v>
      </c>
      <c r="C4351" t="s">
        <v>16991</v>
      </c>
      <c r="D4351" t="s">
        <v>84</v>
      </c>
      <c r="E4351" t="s">
        <v>89</v>
      </c>
      <c r="G4351" t="s">
        <v>90</v>
      </c>
      <c r="I4351" t="s">
        <v>91</v>
      </c>
      <c r="M4351">
        <v>12.2087585</v>
      </c>
      <c r="O4351">
        <v>10.28183593</v>
      </c>
      <c r="S4351">
        <v>1</v>
      </c>
      <c r="Y4351">
        <v>4</v>
      </c>
      <c r="Z4351" s="86">
        <v>45777</v>
      </c>
      <c r="AB4351">
        <v>3</v>
      </c>
      <c r="AC4351" t="s">
        <v>156</v>
      </c>
    </row>
    <row r="4352" spans="1:29" x14ac:dyDescent="0.2">
      <c r="A4352" t="s">
        <v>10503</v>
      </c>
      <c r="B4352" t="s">
        <v>10504</v>
      </c>
      <c r="C4352" t="s">
        <v>10503</v>
      </c>
      <c r="D4352" t="s">
        <v>84</v>
      </c>
      <c r="E4352" t="s">
        <v>89</v>
      </c>
      <c r="F4352" t="s">
        <v>642</v>
      </c>
      <c r="G4352" t="s">
        <v>90</v>
      </c>
      <c r="I4352" t="s">
        <v>118</v>
      </c>
      <c r="J4352" t="s">
        <v>9553</v>
      </c>
      <c r="K4352" t="s">
        <v>2460</v>
      </c>
      <c r="L4352">
        <v>15.042</v>
      </c>
      <c r="M4352">
        <v>15.21824784</v>
      </c>
      <c r="N4352">
        <v>14.968999999999999</v>
      </c>
      <c r="O4352">
        <v>12.855812070000001</v>
      </c>
      <c r="P4352">
        <v>13.156000000000001</v>
      </c>
      <c r="Q4352" s="86">
        <v>45821</v>
      </c>
      <c r="S4352">
        <v>0.95</v>
      </c>
      <c r="V4352" t="s">
        <v>10505</v>
      </c>
      <c r="W4352">
        <v>6</v>
      </c>
      <c r="X4352" s="86">
        <v>44834</v>
      </c>
      <c r="Y4352">
        <v>4</v>
      </c>
      <c r="Z4352" s="86">
        <v>45747</v>
      </c>
      <c r="AA4352">
        <v>3</v>
      </c>
      <c r="AB4352">
        <v>3</v>
      </c>
      <c r="AC4352" t="s">
        <v>156</v>
      </c>
    </row>
    <row r="4353" spans="1:29" x14ac:dyDescent="0.2">
      <c r="A4353" t="s">
        <v>17171</v>
      </c>
      <c r="B4353" t="s">
        <v>17172</v>
      </c>
      <c r="C4353" t="s">
        <v>17171</v>
      </c>
      <c r="D4353" t="s">
        <v>84</v>
      </c>
      <c r="E4353" t="s">
        <v>89</v>
      </c>
      <c r="G4353" t="s">
        <v>90</v>
      </c>
      <c r="H4353" t="s">
        <v>225</v>
      </c>
      <c r="I4353" t="s">
        <v>118</v>
      </c>
      <c r="L4353">
        <v>7.1040000000000001</v>
      </c>
      <c r="M4353">
        <v>7.7848976820000004</v>
      </c>
      <c r="N4353">
        <v>8.4619999999999997</v>
      </c>
      <c r="O4353">
        <v>6.9243577480000003</v>
      </c>
      <c r="P4353">
        <v>5.1130000000000004</v>
      </c>
      <c r="Q4353" s="86">
        <v>45821</v>
      </c>
      <c r="S4353">
        <v>0.69</v>
      </c>
      <c r="W4353">
        <v>4</v>
      </c>
      <c r="X4353" s="86">
        <v>45736</v>
      </c>
      <c r="Y4353">
        <v>3</v>
      </c>
      <c r="Z4353" s="86">
        <v>45657</v>
      </c>
      <c r="AB4353">
        <v>3</v>
      </c>
      <c r="AC4353" t="s">
        <v>156</v>
      </c>
    </row>
    <row r="4354" spans="1:29" x14ac:dyDescent="0.2">
      <c r="A4354" t="s">
        <v>10506</v>
      </c>
      <c r="B4354" t="s">
        <v>10507</v>
      </c>
      <c r="C4354" t="s">
        <v>10506</v>
      </c>
      <c r="D4354" t="s">
        <v>84</v>
      </c>
      <c r="E4354" t="s">
        <v>89</v>
      </c>
      <c r="F4354" t="s">
        <v>642</v>
      </c>
      <c r="G4354" t="s">
        <v>90</v>
      </c>
      <c r="I4354" t="s">
        <v>91</v>
      </c>
      <c r="J4354" t="s">
        <v>9553</v>
      </c>
      <c r="K4354" t="s">
        <v>10508</v>
      </c>
      <c r="L4354">
        <v>7.1020000000000003</v>
      </c>
      <c r="M4354">
        <v>7.7789642939999997</v>
      </c>
      <c r="N4354">
        <v>8.4700000000000006</v>
      </c>
      <c r="O4354">
        <v>6.952488475</v>
      </c>
      <c r="P4354">
        <v>5.157</v>
      </c>
      <c r="Q4354" s="86">
        <v>45821</v>
      </c>
      <c r="R4354">
        <v>3</v>
      </c>
      <c r="S4354">
        <v>0.69</v>
      </c>
      <c r="T4354">
        <v>0.5</v>
      </c>
      <c r="V4354" t="s">
        <v>10509</v>
      </c>
      <c r="W4354">
        <v>4</v>
      </c>
      <c r="X4354" s="86">
        <v>45736</v>
      </c>
      <c r="Y4354">
        <v>3</v>
      </c>
      <c r="Z4354" s="86">
        <v>45657</v>
      </c>
      <c r="AA4354">
        <v>2</v>
      </c>
      <c r="AB4354">
        <v>3</v>
      </c>
      <c r="AC4354" t="s">
        <v>156</v>
      </c>
    </row>
    <row r="4355" spans="1:29" x14ac:dyDescent="0.2">
      <c r="A4355" t="s">
        <v>10510</v>
      </c>
      <c r="B4355" t="s">
        <v>10511</v>
      </c>
      <c r="C4355" t="s">
        <v>10510</v>
      </c>
      <c r="D4355" t="s">
        <v>84</v>
      </c>
      <c r="E4355" t="s">
        <v>89</v>
      </c>
      <c r="G4355" t="s">
        <v>90</v>
      </c>
      <c r="I4355" t="s">
        <v>91</v>
      </c>
      <c r="J4355" t="s">
        <v>9553</v>
      </c>
      <c r="L4355">
        <v>6.9459999999999997</v>
      </c>
      <c r="M4355">
        <v>7.5073645119999997</v>
      </c>
      <c r="N4355">
        <v>8.0540000000000003</v>
      </c>
      <c r="O4355">
        <v>5.5846248340000004</v>
      </c>
      <c r="P4355">
        <v>4.0289999999999999</v>
      </c>
      <c r="Q4355" s="86">
        <v>45821</v>
      </c>
      <c r="S4355">
        <v>0.77</v>
      </c>
      <c r="T4355">
        <v>0.38</v>
      </c>
      <c r="V4355" t="s">
        <v>10512</v>
      </c>
      <c r="W4355">
        <v>4</v>
      </c>
      <c r="X4355" s="86">
        <v>45772</v>
      </c>
      <c r="Y4355">
        <v>3</v>
      </c>
      <c r="Z4355" s="86">
        <v>45772</v>
      </c>
      <c r="AA4355">
        <v>2</v>
      </c>
      <c r="AB4355">
        <v>3</v>
      </c>
      <c r="AC4355" t="s">
        <v>156</v>
      </c>
    </row>
    <row r="4356" spans="1:29" x14ac:dyDescent="0.2">
      <c r="A4356" t="s">
        <v>10513</v>
      </c>
      <c r="B4356" t="s">
        <v>10514</v>
      </c>
      <c r="C4356" t="s">
        <v>10513</v>
      </c>
      <c r="D4356" t="s">
        <v>84</v>
      </c>
      <c r="E4356" t="s">
        <v>982</v>
      </c>
      <c r="G4356" t="s">
        <v>90</v>
      </c>
      <c r="H4356" t="s">
        <v>2245</v>
      </c>
      <c r="I4356" t="s">
        <v>91</v>
      </c>
      <c r="L4356">
        <v>0.65800000000000003</v>
      </c>
      <c r="M4356">
        <v>0.60411963499999999</v>
      </c>
      <c r="N4356">
        <v>0.37</v>
      </c>
      <c r="O4356">
        <v>0.147918885</v>
      </c>
      <c r="P4356">
        <v>0.127</v>
      </c>
      <c r="Q4356" s="86">
        <v>45821</v>
      </c>
      <c r="S4356">
        <v>0.4</v>
      </c>
      <c r="W4356">
        <v>1</v>
      </c>
      <c r="X4356" s="86">
        <v>45777</v>
      </c>
      <c r="Y4356">
        <v>1</v>
      </c>
      <c r="Z4356" s="86">
        <v>45777</v>
      </c>
      <c r="AB4356">
        <v>1</v>
      </c>
      <c r="AC4356" t="s">
        <v>124</v>
      </c>
    </row>
    <row r="4357" spans="1:29" x14ac:dyDescent="0.2">
      <c r="A4357" t="s">
        <v>10515</v>
      </c>
      <c r="B4357" t="s">
        <v>10516</v>
      </c>
      <c r="C4357" t="s">
        <v>10515</v>
      </c>
      <c r="D4357" t="s">
        <v>84</v>
      </c>
      <c r="E4357" t="s">
        <v>89</v>
      </c>
      <c r="G4357" t="s">
        <v>90</v>
      </c>
      <c r="H4357" t="s">
        <v>17032</v>
      </c>
      <c r="I4357" t="s">
        <v>91</v>
      </c>
      <c r="J4357" t="s">
        <v>9553</v>
      </c>
      <c r="L4357">
        <v>21.553999999999998</v>
      </c>
      <c r="M4357">
        <v>17.93411077</v>
      </c>
      <c r="N4357">
        <v>20.666</v>
      </c>
      <c r="O4357">
        <v>14.544141379999999</v>
      </c>
      <c r="P4357">
        <v>14.869</v>
      </c>
      <c r="Q4357" s="86">
        <v>45821</v>
      </c>
      <c r="R4357">
        <v>5</v>
      </c>
      <c r="S4357">
        <v>1.81</v>
      </c>
      <c r="T4357">
        <v>1.5</v>
      </c>
      <c r="V4357" t="s">
        <v>10517</v>
      </c>
      <c r="W4357">
        <v>6</v>
      </c>
      <c r="X4357" s="86">
        <v>45808</v>
      </c>
      <c r="Y4357">
        <v>5</v>
      </c>
      <c r="Z4357" s="86">
        <v>45808</v>
      </c>
      <c r="AA4357">
        <v>4</v>
      </c>
      <c r="AB4357">
        <v>3</v>
      </c>
      <c r="AC4357" t="s">
        <v>156</v>
      </c>
    </row>
    <row r="4358" spans="1:29" x14ac:dyDescent="0.2">
      <c r="A4358" t="s">
        <v>17428</v>
      </c>
      <c r="B4358" t="s">
        <v>17429</v>
      </c>
      <c r="C4358" t="s">
        <v>17428</v>
      </c>
      <c r="D4358" t="s">
        <v>84</v>
      </c>
      <c r="E4358" t="s">
        <v>116</v>
      </c>
      <c r="G4358" t="s">
        <v>90</v>
      </c>
      <c r="H4358" t="s">
        <v>225</v>
      </c>
      <c r="L4358">
        <v>13.814</v>
      </c>
      <c r="M4358">
        <v>13.11010037</v>
      </c>
      <c r="N4358">
        <v>13.888</v>
      </c>
      <c r="O4358">
        <v>10.420826699999999</v>
      </c>
      <c r="P4358">
        <v>10.564</v>
      </c>
      <c r="Q4358" s="86">
        <v>45821</v>
      </c>
      <c r="S4358">
        <v>7.0000000000000007E-2</v>
      </c>
      <c r="W4358">
        <v>6</v>
      </c>
      <c r="X4358" s="86">
        <v>45791</v>
      </c>
      <c r="Y4358">
        <v>4</v>
      </c>
      <c r="Z4358" s="86">
        <v>45791</v>
      </c>
      <c r="AB4358">
        <v>3</v>
      </c>
      <c r="AC4358" t="s">
        <v>156</v>
      </c>
    </row>
    <row r="4359" spans="1:29" x14ac:dyDescent="0.2">
      <c r="A4359" t="s">
        <v>10518</v>
      </c>
      <c r="B4359" t="s">
        <v>10519</v>
      </c>
      <c r="C4359" t="s">
        <v>10518</v>
      </c>
      <c r="D4359" t="s">
        <v>84</v>
      </c>
      <c r="E4359" t="s">
        <v>116</v>
      </c>
      <c r="G4359" t="s">
        <v>90</v>
      </c>
      <c r="I4359" t="s">
        <v>91</v>
      </c>
      <c r="J4359" t="s">
        <v>9553</v>
      </c>
      <c r="K4359" t="s">
        <v>8355</v>
      </c>
      <c r="L4359">
        <v>9.7330000000000005</v>
      </c>
      <c r="M4359">
        <v>8.1293890690000001</v>
      </c>
      <c r="N4359">
        <v>10.614000000000001</v>
      </c>
      <c r="O4359">
        <v>4.6190577419999999</v>
      </c>
      <c r="P4359">
        <v>6.577</v>
      </c>
      <c r="Q4359" s="86">
        <v>45821</v>
      </c>
      <c r="S4359">
        <v>0.2</v>
      </c>
      <c r="T4359">
        <v>0.1</v>
      </c>
      <c r="W4359">
        <v>4</v>
      </c>
      <c r="X4359" s="86">
        <v>45544</v>
      </c>
      <c r="Y4359">
        <v>3</v>
      </c>
      <c r="Z4359" s="86">
        <v>45708</v>
      </c>
      <c r="AA4359">
        <v>2</v>
      </c>
      <c r="AB4359">
        <v>3</v>
      </c>
      <c r="AC4359" t="s">
        <v>156</v>
      </c>
    </row>
    <row r="4360" spans="1:29" x14ac:dyDescent="0.2">
      <c r="A4360" t="s">
        <v>10520</v>
      </c>
      <c r="B4360" t="s">
        <v>10521</v>
      </c>
      <c r="C4360" t="s">
        <v>10520</v>
      </c>
      <c r="D4360" t="s">
        <v>84</v>
      </c>
      <c r="E4360" t="s">
        <v>89</v>
      </c>
      <c r="G4360" t="s">
        <v>90</v>
      </c>
      <c r="I4360" t="s">
        <v>91</v>
      </c>
      <c r="J4360" t="s">
        <v>9553</v>
      </c>
      <c r="K4360" t="s">
        <v>1004</v>
      </c>
      <c r="L4360">
        <v>10.063000000000001</v>
      </c>
      <c r="M4360">
        <v>10.39684598</v>
      </c>
      <c r="N4360">
        <v>10.628</v>
      </c>
      <c r="O4360">
        <v>7.4529922040000001</v>
      </c>
      <c r="P4360">
        <v>4.593</v>
      </c>
      <c r="Q4360" s="86">
        <v>45821</v>
      </c>
      <c r="R4360">
        <v>5</v>
      </c>
      <c r="S4360">
        <v>1.75</v>
      </c>
      <c r="T4360">
        <v>1.5</v>
      </c>
      <c r="V4360" t="s">
        <v>10522</v>
      </c>
      <c r="W4360">
        <v>5</v>
      </c>
      <c r="X4360" s="86">
        <v>45692</v>
      </c>
      <c r="Y4360">
        <v>3</v>
      </c>
      <c r="Z4360" s="86">
        <v>45729</v>
      </c>
      <c r="AA4360">
        <v>3</v>
      </c>
      <c r="AB4360">
        <v>3</v>
      </c>
      <c r="AC4360" t="s">
        <v>156</v>
      </c>
    </row>
    <row r="4361" spans="1:29" x14ac:dyDescent="0.2">
      <c r="A4361" t="s">
        <v>16072</v>
      </c>
      <c r="B4361" t="s">
        <v>16073</v>
      </c>
      <c r="C4361" t="s">
        <v>16072</v>
      </c>
      <c r="D4361" t="s">
        <v>84</v>
      </c>
      <c r="E4361" t="s">
        <v>89</v>
      </c>
      <c r="G4361" t="s">
        <v>90</v>
      </c>
      <c r="H4361" t="s">
        <v>16039</v>
      </c>
      <c r="I4361" t="s">
        <v>341</v>
      </c>
      <c r="L4361">
        <v>24.343</v>
      </c>
      <c r="M4361">
        <v>25.606834500000001</v>
      </c>
      <c r="N4361">
        <v>24.439</v>
      </c>
      <c r="O4361">
        <v>21.104586080000001</v>
      </c>
      <c r="P4361">
        <v>21.158000000000001</v>
      </c>
      <c r="Q4361" s="86">
        <v>45821</v>
      </c>
      <c r="S4361">
        <v>0.9</v>
      </c>
      <c r="W4361">
        <v>7</v>
      </c>
      <c r="X4361" s="86">
        <v>45775</v>
      </c>
      <c r="Y4361">
        <v>5</v>
      </c>
      <c r="Z4361" s="86">
        <v>45747</v>
      </c>
      <c r="AB4361">
        <v>3</v>
      </c>
      <c r="AC4361" t="s">
        <v>156</v>
      </c>
    </row>
    <row r="4362" spans="1:29" x14ac:dyDescent="0.2">
      <c r="A4362" t="s">
        <v>10523</v>
      </c>
      <c r="B4362" t="s">
        <v>10524</v>
      </c>
      <c r="C4362" t="s">
        <v>10523</v>
      </c>
      <c r="D4362" t="s">
        <v>84</v>
      </c>
      <c r="E4362" t="s">
        <v>89</v>
      </c>
      <c r="G4362" t="s">
        <v>90</v>
      </c>
      <c r="H4362" t="s">
        <v>225</v>
      </c>
      <c r="I4362" t="s">
        <v>118</v>
      </c>
      <c r="L4362">
        <v>17.975000000000001</v>
      </c>
      <c r="M4362">
        <v>18.216613720000002</v>
      </c>
      <c r="N4362">
        <v>19.186</v>
      </c>
      <c r="O4362">
        <v>18.680140359999999</v>
      </c>
      <c r="P4362">
        <v>18.192</v>
      </c>
      <c r="Q4362" s="86">
        <v>45821</v>
      </c>
      <c r="S4362">
        <v>0.92</v>
      </c>
      <c r="W4362">
        <v>6</v>
      </c>
      <c r="X4362" s="86">
        <v>45747</v>
      </c>
      <c r="Y4362">
        <v>5</v>
      </c>
      <c r="Z4362" s="86">
        <v>45747</v>
      </c>
      <c r="AB4362">
        <v>3</v>
      </c>
      <c r="AC4362" t="s">
        <v>156</v>
      </c>
    </row>
    <row r="4363" spans="1:29" x14ac:dyDescent="0.2">
      <c r="A4363" t="s">
        <v>10525</v>
      </c>
      <c r="B4363" t="s">
        <v>10526</v>
      </c>
      <c r="C4363" t="s">
        <v>10525</v>
      </c>
      <c r="D4363" t="s">
        <v>84</v>
      </c>
      <c r="E4363" t="s">
        <v>89</v>
      </c>
      <c r="F4363" t="s">
        <v>642</v>
      </c>
      <c r="G4363" t="s">
        <v>90</v>
      </c>
      <c r="I4363" t="s">
        <v>341</v>
      </c>
      <c r="J4363" t="s">
        <v>9553</v>
      </c>
      <c r="K4363" t="s">
        <v>1160</v>
      </c>
      <c r="L4363">
        <v>18.568000000000001</v>
      </c>
      <c r="M4363">
        <v>16.99976113</v>
      </c>
      <c r="N4363">
        <v>18.992000000000001</v>
      </c>
      <c r="O4363">
        <v>15.30121495</v>
      </c>
      <c r="P4363">
        <v>12.773999999999999</v>
      </c>
      <c r="Q4363" s="86">
        <v>45821</v>
      </c>
      <c r="S4363">
        <v>1.04</v>
      </c>
      <c r="T4363">
        <v>0.8</v>
      </c>
      <c r="V4363" t="s">
        <v>10527</v>
      </c>
      <c r="W4363">
        <v>6</v>
      </c>
      <c r="X4363" s="86">
        <v>45772</v>
      </c>
      <c r="Y4363">
        <v>4</v>
      </c>
      <c r="Z4363" s="86">
        <v>45772</v>
      </c>
      <c r="AA4363">
        <v>3</v>
      </c>
      <c r="AB4363">
        <v>3</v>
      </c>
      <c r="AC4363" t="s">
        <v>156</v>
      </c>
    </row>
    <row r="4364" spans="1:29" x14ac:dyDescent="0.2">
      <c r="A4364" t="s">
        <v>10528</v>
      </c>
      <c r="B4364" t="s">
        <v>10529</v>
      </c>
      <c r="C4364" t="s">
        <v>10528</v>
      </c>
      <c r="D4364" t="s">
        <v>84</v>
      </c>
      <c r="E4364" t="s">
        <v>89</v>
      </c>
      <c r="G4364" t="s">
        <v>90</v>
      </c>
      <c r="I4364" t="s">
        <v>91</v>
      </c>
      <c r="J4364" t="s">
        <v>9553</v>
      </c>
      <c r="L4364">
        <v>16.122</v>
      </c>
      <c r="M4364">
        <v>13.85975636</v>
      </c>
      <c r="N4364">
        <v>15.409000000000001</v>
      </c>
      <c r="O4364">
        <v>10.41376822</v>
      </c>
      <c r="P4364">
        <v>10.087</v>
      </c>
      <c r="Q4364" s="86">
        <v>45474</v>
      </c>
      <c r="S4364">
        <v>0.82</v>
      </c>
      <c r="T4364">
        <v>0.65</v>
      </c>
      <c r="V4364" t="s">
        <v>10530</v>
      </c>
      <c r="W4364">
        <v>6</v>
      </c>
      <c r="X4364" s="86">
        <v>45504</v>
      </c>
      <c r="Y4364">
        <v>4</v>
      </c>
      <c r="Z4364" s="86">
        <v>45504</v>
      </c>
      <c r="AA4364">
        <v>3</v>
      </c>
      <c r="AB4364">
        <v>3</v>
      </c>
      <c r="AC4364" t="s">
        <v>156</v>
      </c>
    </row>
    <row r="4365" spans="1:29" x14ac:dyDescent="0.2">
      <c r="A4365" t="s">
        <v>10531</v>
      </c>
      <c r="B4365" t="s">
        <v>10532</v>
      </c>
      <c r="C4365" t="s">
        <v>10531</v>
      </c>
      <c r="D4365" t="s">
        <v>84</v>
      </c>
      <c r="E4365" t="s">
        <v>116</v>
      </c>
      <c r="F4365" t="s">
        <v>117</v>
      </c>
      <c r="G4365" t="s">
        <v>90</v>
      </c>
      <c r="I4365" t="s">
        <v>91</v>
      </c>
      <c r="J4365" t="s">
        <v>9553</v>
      </c>
      <c r="K4365" t="s">
        <v>8355</v>
      </c>
      <c r="L4365">
        <v>5.3310000000000004</v>
      </c>
      <c r="M4365">
        <v>5.6010296229999996</v>
      </c>
      <c r="N4365">
        <v>6.17</v>
      </c>
      <c r="O4365">
        <v>6.9651785449999997</v>
      </c>
      <c r="P4365">
        <v>3.8410000000000002</v>
      </c>
      <c r="Q4365" s="86">
        <v>45821</v>
      </c>
      <c r="S4365">
        <v>0.15</v>
      </c>
      <c r="T4365">
        <v>0.06</v>
      </c>
      <c r="V4365" t="s">
        <v>10533</v>
      </c>
      <c r="W4365">
        <v>3</v>
      </c>
      <c r="X4365" s="86">
        <v>45342</v>
      </c>
      <c r="Y4365">
        <v>2</v>
      </c>
      <c r="Z4365" s="86">
        <v>45708</v>
      </c>
      <c r="AA4365">
        <v>2</v>
      </c>
      <c r="AB4365">
        <v>2</v>
      </c>
      <c r="AC4365" t="s">
        <v>153</v>
      </c>
    </row>
    <row r="4366" spans="1:29" x14ac:dyDescent="0.2">
      <c r="A4366" t="s">
        <v>10534</v>
      </c>
      <c r="B4366" t="s">
        <v>10535</v>
      </c>
      <c r="C4366" t="s">
        <v>10534</v>
      </c>
      <c r="D4366" t="s">
        <v>84</v>
      </c>
      <c r="E4366" t="s">
        <v>89</v>
      </c>
      <c r="G4366" t="s">
        <v>90</v>
      </c>
      <c r="L4366">
        <v>11.385999999999999</v>
      </c>
      <c r="M4366">
        <v>10.482851950000001</v>
      </c>
      <c r="N4366">
        <v>10.61</v>
      </c>
      <c r="O4366">
        <v>10.6178165</v>
      </c>
      <c r="P4366">
        <v>9.0670000000000002</v>
      </c>
      <c r="Q4366" s="86">
        <v>45821</v>
      </c>
      <c r="W4366">
        <v>6</v>
      </c>
      <c r="X4366" s="86">
        <v>45777</v>
      </c>
      <c r="Y4366">
        <v>4</v>
      </c>
      <c r="Z4366" s="86">
        <v>45777</v>
      </c>
      <c r="AB4366">
        <v>3</v>
      </c>
      <c r="AC4366" t="s">
        <v>156</v>
      </c>
    </row>
    <row r="4367" spans="1:29" x14ac:dyDescent="0.2">
      <c r="A4367" t="s">
        <v>16925</v>
      </c>
      <c r="B4367" t="s">
        <v>16926</v>
      </c>
      <c r="C4367" t="s">
        <v>16925</v>
      </c>
      <c r="D4367" t="s">
        <v>84</v>
      </c>
      <c r="E4367" t="s">
        <v>89</v>
      </c>
      <c r="G4367" t="s">
        <v>90</v>
      </c>
      <c r="H4367" t="s">
        <v>225</v>
      </c>
      <c r="I4367" t="s">
        <v>91</v>
      </c>
      <c r="P4367">
        <v>11.016999999999999</v>
      </c>
      <c r="S4367">
        <v>0.41</v>
      </c>
      <c r="W4367">
        <v>6</v>
      </c>
      <c r="X4367" s="86">
        <v>45702</v>
      </c>
      <c r="Y4367">
        <v>4</v>
      </c>
      <c r="Z4367" s="86">
        <v>45565</v>
      </c>
      <c r="AB4367">
        <v>3</v>
      </c>
      <c r="AC4367" t="s">
        <v>156</v>
      </c>
    </row>
    <row r="4368" spans="1:29" x14ac:dyDescent="0.2">
      <c r="A4368" t="s">
        <v>10536</v>
      </c>
      <c r="B4368" t="s">
        <v>10537</v>
      </c>
      <c r="C4368" t="s">
        <v>10536</v>
      </c>
      <c r="D4368" t="s">
        <v>84</v>
      </c>
      <c r="E4368" t="s">
        <v>89</v>
      </c>
      <c r="G4368" t="s">
        <v>90</v>
      </c>
      <c r="I4368" t="s">
        <v>634</v>
      </c>
      <c r="J4368" t="s">
        <v>9553</v>
      </c>
      <c r="K4368" t="s">
        <v>1670</v>
      </c>
      <c r="L4368">
        <v>14.673999999999999</v>
      </c>
      <c r="M4368">
        <v>11.06239265</v>
      </c>
      <c r="N4368">
        <v>14.635999999999999</v>
      </c>
      <c r="O4368">
        <v>8.9583096280000003</v>
      </c>
      <c r="P4368">
        <v>10.473000000000001</v>
      </c>
      <c r="Q4368" s="86">
        <v>45821</v>
      </c>
      <c r="R4368">
        <v>4</v>
      </c>
      <c r="S4368">
        <v>1.55</v>
      </c>
      <c r="T4368">
        <v>1.5</v>
      </c>
      <c r="V4368" t="s">
        <v>10538</v>
      </c>
      <c r="W4368">
        <v>5</v>
      </c>
      <c r="X4368" s="86">
        <v>45803</v>
      </c>
      <c r="Y4368">
        <v>4</v>
      </c>
      <c r="Z4368" s="86">
        <v>45803</v>
      </c>
      <c r="AA4368">
        <v>3</v>
      </c>
      <c r="AB4368">
        <v>3</v>
      </c>
      <c r="AC4368" t="s">
        <v>156</v>
      </c>
    </row>
    <row r="4369" spans="1:29" x14ac:dyDescent="0.2">
      <c r="A4369" t="s">
        <v>10539</v>
      </c>
      <c r="B4369" t="s">
        <v>10540</v>
      </c>
      <c r="C4369" t="s">
        <v>10539</v>
      </c>
      <c r="D4369" t="s">
        <v>84</v>
      </c>
      <c r="E4369" t="s">
        <v>89</v>
      </c>
      <c r="G4369" t="s">
        <v>90</v>
      </c>
      <c r="I4369" t="s">
        <v>91</v>
      </c>
      <c r="L4369">
        <v>17.658000000000001</v>
      </c>
      <c r="M4369">
        <v>15.362961650000001</v>
      </c>
      <c r="N4369">
        <v>16.978000000000002</v>
      </c>
      <c r="O4369">
        <v>14.43143525</v>
      </c>
      <c r="P4369">
        <v>20.253</v>
      </c>
      <c r="Q4369" s="86">
        <v>45821</v>
      </c>
      <c r="S4369">
        <v>0.95</v>
      </c>
      <c r="W4369">
        <v>6</v>
      </c>
      <c r="X4369" s="86">
        <v>45736</v>
      </c>
      <c r="Y4369">
        <v>4</v>
      </c>
      <c r="Z4369" s="86">
        <v>45657</v>
      </c>
      <c r="AB4369">
        <v>3</v>
      </c>
      <c r="AC4369" t="s">
        <v>156</v>
      </c>
    </row>
    <row r="4370" spans="1:29" x14ac:dyDescent="0.2">
      <c r="A4370" t="s">
        <v>10541</v>
      </c>
      <c r="B4370" t="s">
        <v>10542</v>
      </c>
      <c r="C4370" t="s">
        <v>10541</v>
      </c>
      <c r="D4370" t="s">
        <v>84</v>
      </c>
      <c r="E4370" t="s">
        <v>89</v>
      </c>
      <c r="I4370" t="s">
        <v>91</v>
      </c>
      <c r="J4370" t="s">
        <v>9553</v>
      </c>
      <c r="L4370">
        <v>16.495999999999999</v>
      </c>
      <c r="M4370">
        <v>10.05258714</v>
      </c>
      <c r="N4370">
        <v>14.999000000000001</v>
      </c>
      <c r="O4370">
        <v>8.7762362829999994</v>
      </c>
      <c r="P4370">
        <v>10.994999999999999</v>
      </c>
      <c r="Q4370" s="86">
        <v>45821</v>
      </c>
      <c r="R4370">
        <v>5</v>
      </c>
      <c r="S4370">
        <v>0.95</v>
      </c>
      <c r="T4370">
        <v>0.75</v>
      </c>
      <c r="W4370">
        <v>6</v>
      </c>
      <c r="X4370" s="86">
        <v>45736</v>
      </c>
      <c r="Y4370">
        <v>4</v>
      </c>
      <c r="Z4370" s="86">
        <v>45657</v>
      </c>
      <c r="AA4370">
        <v>5</v>
      </c>
      <c r="AB4370">
        <v>3</v>
      </c>
      <c r="AC4370" t="s">
        <v>156</v>
      </c>
    </row>
    <row r="4371" spans="1:29" x14ac:dyDescent="0.2">
      <c r="A4371" t="s">
        <v>10543</v>
      </c>
      <c r="B4371" t="s">
        <v>10544</v>
      </c>
      <c r="C4371" t="s">
        <v>10543</v>
      </c>
      <c r="D4371" t="s">
        <v>84</v>
      </c>
      <c r="E4371" t="s">
        <v>89</v>
      </c>
      <c r="G4371" t="s">
        <v>90</v>
      </c>
      <c r="H4371" t="s">
        <v>10545</v>
      </c>
      <c r="I4371" t="s">
        <v>91</v>
      </c>
      <c r="L4371">
        <v>16.062999999999999</v>
      </c>
      <c r="M4371">
        <v>15.35527619</v>
      </c>
      <c r="N4371">
        <v>16.850999999999999</v>
      </c>
      <c r="O4371">
        <v>12.316392179999999</v>
      </c>
      <c r="P4371">
        <v>13.406000000000001</v>
      </c>
      <c r="Q4371" s="86">
        <v>45821</v>
      </c>
      <c r="S4371">
        <v>0.95</v>
      </c>
      <c r="W4371">
        <v>6</v>
      </c>
      <c r="X4371" s="86">
        <v>45736</v>
      </c>
      <c r="Y4371">
        <v>4</v>
      </c>
      <c r="Z4371" s="86">
        <v>45657</v>
      </c>
      <c r="AB4371">
        <v>3</v>
      </c>
      <c r="AC4371" t="s">
        <v>156</v>
      </c>
    </row>
    <row r="4372" spans="1:29" x14ac:dyDescent="0.2">
      <c r="A4372" t="s">
        <v>10546</v>
      </c>
      <c r="B4372" t="s">
        <v>10547</v>
      </c>
      <c r="C4372" t="s">
        <v>10546</v>
      </c>
      <c r="D4372" t="s">
        <v>84</v>
      </c>
      <c r="E4372" t="s">
        <v>89</v>
      </c>
      <c r="F4372" t="s">
        <v>642</v>
      </c>
      <c r="G4372" t="s">
        <v>90</v>
      </c>
      <c r="I4372" t="s">
        <v>91</v>
      </c>
      <c r="J4372" t="s">
        <v>9553</v>
      </c>
      <c r="K4372" t="s">
        <v>778</v>
      </c>
      <c r="L4372">
        <v>18.622</v>
      </c>
      <c r="M4372">
        <v>12.86347316</v>
      </c>
      <c r="N4372">
        <v>18.849</v>
      </c>
      <c r="O4372">
        <v>10.459606300000001</v>
      </c>
      <c r="P4372">
        <v>13.282999999999999</v>
      </c>
      <c r="Q4372" s="86">
        <v>45821</v>
      </c>
      <c r="R4372">
        <v>5</v>
      </c>
      <c r="S4372">
        <v>1.08</v>
      </c>
      <c r="T4372">
        <v>0.75</v>
      </c>
      <c r="V4372" t="s">
        <v>10548</v>
      </c>
      <c r="W4372">
        <v>6</v>
      </c>
      <c r="X4372" s="86">
        <v>45747</v>
      </c>
      <c r="Y4372">
        <v>4</v>
      </c>
      <c r="Z4372" s="86">
        <v>45747</v>
      </c>
      <c r="AA4372">
        <v>3</v>
      </c>
      <c r="AB4372">
        <v>3</v>
      </c>
      <c r="AC4372" t="s">
        <v>156</v>
      </c>
    </row>
    <row r="4373" spans="1:29" x14ac:dyDescent="0.2">
      <c r="A4373" t="s">
        <v>10549</v>
      </c>
      <c r="B4373" t="s">
        <v>10550</v>
      </c>
      <c r="C4373" t="s">
        <v>10549</v>
      </c>
      <c r="D4373" t="s">
        <v>84</v>
      </c>
      <c r="E4373" t="s">
        <v>89</v>
      </c>
      <c r="F4373" t="s">
        <v>642</v>
      </c>
      <c r="G4373" t="s">
        <v>90</v>
      </c>
      <c r="I4373" t="s">
        <v>118</v>
      </c>
      <c r="J4373" t="s">
        <v>9553</v>
      </c>
      <c r="K4373" t="s">
        <v>1549</v>
      </c>
      <c r="L4373">
        <v>21.757999999999999</v>
      </c>
      <c r="M4373">
        <v>23.085565379999998</v>
      </c>
      <c r="N4373">
        <v>21.847000000000001</v>
      </c>
      <c r="O4373">
        <v>17.927123859999998</v>
      </c>
      <c r="P4373">
        <v>15.956</v>
      </c>
      <c r="Q4373" s="86">
        <v>45821</v>
      </c>
      <c r="S4373">
        <v>1.05</v>
      </c>
      <c r="T4373">
        <v>1</v>
      </c>
      <c r="V4373" t="s">
        <v>10551</v>
      </c>
      <c r="W4373">
        <v>7</v>
      </c>
      <c r="X4373" s="86">
        <v>45707</v>
      </c>
      <c r="Y4373">
        <v>5</v>
      </c>
      <c r="Z4373" s="86">
        <v>45291</v>
      </c>
      <c r="AA4373">
        <v>3</v>
      </c>
      <c r="AB4373">
        <v>3</v>
      </c>
      <c r="AC4373" t="s">
        <v>156</v>
      </c>
    </row>
    <row r="4374" spans="1:29" x14ac:dyDescent="0.2">
      <c r="A4374" t="s">
        <v>10552</v>
      </c>
      <c r="B4374" t="s">
        <v>10553</v>
      </c>
      <c r="C4374" t="s">
        <v>10552</v>
      </c>
      <c r="D4374" t="s">
        <v>84</v>
      </c>
      <c r="E4374" t="s">
        <v>89</v>
      </c>
      <c r="F4374" t="s">
        <v>1277</v>
      </c>
      <c r="G4374" t="s">
        <v>90</v>
      </c>
      <c r="I4374" t="s">
        <v>91</v>
      </c>
      <c r="J4374" t="s">
        <v>9553</v>
      </c>
      <c r="L4374">
        <v>2.9529999999999998</v>
      </c>
      <c r="M4374">
        <v>3.0447944570000001</v>
      </c>
      <c r="N4374">
        <v>2.93</v>
      </c>
      <c r="O4374">
        <v>1.5104236179999999</v>
      </c>
      <c r="P4374">
        <v>1.8660000000000001</v>
      </c>
      <c r="Q4374" s="86">
        <v>45821</v>
      </c>
      <c r="R4374">
        <v>5</v>
      </c>
      <c r="S4374">
        <v>1.07</v>
      </c>
      <c r="T4374">
        <v>1</v>
      </c>
      <c r="V4374" t="s">
        <v>10554</v>
      </c>
      <c r="W4374">
        <v>4</v>
      </c>
      <c r="X4374" s="86">
        <v>45740</v>
      </c>
      <c r="Y4374">
        <v>2</v>
      </c>
      <c r="Z4374" s="86">
        <v>45740</v>
      </c>
      <c r="AA4374">
        <v>2</v>
      </c>
      <c r="AB4374">
        <v>2</v>
      </c>
      <c r="AC4374" t="s">
        <v>153</v>
      </c>
    </row>
    <row r="4375" spans="1:29" x14ac:dyDescent="0.2">
      <c r="A4375" t="s">
        <v>10555</v>
      </c>
      <c r="B4375" t="s">
        <v>10556</v>
      </c>
      <c r="C4375" t="s">
        <v>10555</v>
      </c>
      <c r="D4375" t="s">
        <v>84</v>
      </c>
      <c r="E4375" t="s">
        <v>89</v>
      </c>
      <c r="F4375" t="s">
        <v>642</v>
      </c>
      <c r="G4375" t="s">
        <v>90</v>
      </c>
      <c r="I4375" t="s">
        <v>91</v>
      </c>
      <c r="J4375" t="s">
        <v>9553</v>
      </c>
      <c r="K4375" t="s">
        <v>1443</v>
      </c>
      <c r="L4375">
        <v>14.585000000000001</v>
      </c>
      <c r="M4375">
        <v>12.2409094</v>
      </c>
      <c r="N4375">
        <v>14.792999999999999</v>
      </c>
      <c r="O4375">
        <v>10.864840600000001</v>
      </c>
      <c r="P4375">
        <v>11.728999999999999</v>
      </c>
      <c r="Q4375" s="86">
        <v>45821</v>
      </c>
      <c r="S4375">
        <v>0.72</v>
      </c>
      <c r="V4375" t="s">
        <v>10557</v>
      </c>
      <c r="W4375">
        <v>6</v>
      </c>
      <c r="X4375" s="86">
        <v>45740</v>
      </c>
      <c r="Y4375">
        <v>4</v>
      </c>
      <c r="Z4375" s="86">
        <v>45740</v>
      </c>
      <c r="AA4375">
        <v>3</v>
      </c>
      <c r="AB4375">
        <v>3</v>
      </c>
      <c r="AC4375" t="s">
        <v>156</v>
      </c>
    </row>
    <row r="4376" spans="1:29" x14ac:dyDescent="0.2">
      <c r="A4376" t="s">
        <v>10558</v>
      </c>
      <c r="B4376" t="s">
        <v>10559</v>
      </c>
      <c r="C4376" t="s">
        <v>10558</v>
      </c>
      <c r="D4376" t="s">
        <v>84</v>
      </c>
      <c r="E4376" t="s">
        <v>89</v>
      </c>
      <c r="G4376" t="s">
        <v>90</v>
      </c>
      <c r="H4376" t="s">
        <v>10560</v>
      </c>
      <c r="I4376" t="s">
        <v>118</v>
      </c>
      <c r="L4376">
        <v>15.85</v>
      </c>
      <c r="M4376">
        <v>12.75069364</v>
      </c>
      <c r="N4376">
        <v>14.795999999999999</v>
      </c>
      <c r="O4376">
        <v>12.17795905</v>
      </c>
      <c r="P4376">
        <v>9.3770000000000007</v>
      </c>
      <c r="Q4376" s="86">
        <v>45821</v>
      </c>
      <c r="S4376">
        <v>0.86</v>
      </c>
      <c r="W4376">
        <v>6</v>
      </c>
      <c r="X4376" s="86">
        <v>41484</v>
      </c>
      <c r="Y4376">
        <v>4</v>
      </c>
      <c r="Z4376" s="86">
        <v>45747</v>
      </c>
      <c r="AB4376">
        <v>3</v>
      </c>
      <c r="AC4376" t="s">
        <v>156</v>
      </c>
    </row>
    <row r="4377" spans="1:29" x14ac:dyDescent="0.2">
      <c r="A4377" t="s">
        <v>10561</v>
      </c>
      <c r="B4377" t="s">
        <v>10562</v>
      </c>
      <c r="C4377" t="s">
        <v>10561</v>
      </c>
      <c r="D4377" t="s">
        <v>84</v>
      </c>
      <c r="E4377" t="s">
        <v>89</v>
      </c>
      <c r="F4377" t="s">
        <v>642</v>
      </c>
      <c r="G4377" t="s">
        <v>90</v>
      </c>
      <c r="I4377" t="s">
        <v>341</v>
      </c>
      <c r="J4377" t="s">
        <v>9553</v>
      </c>
      <c r="K4377" t="s">
        <v>1716</v>
      </c>
      <c r="L4377">
        <v>5.4039999999999999</v>
      </c>
      <c r="M4377">
        <v>5.9190934830000002</v>
      </c>
      <c r="N4377">
        <v>6.3769999999999998</v>
      </c>
      <c r="O4377">
        <v>3.9642474220000001</v>
      </c>
      <c r="P4377">
        <v>2.722</v>
      </c>
      <c r="Q4377" s="86">
        <v>45821</v>
      </c>
      <c r="R4377">
        <v>5</v>
      </c>
      <c r="S4377">
        <v>0.77</v>
      </c>
      <c r="T4377">
        <v>0.5</v>
      </c>
      <c r="V4377" t="s">
        <v>10563</v>
      </c>
      <c r="W4377">
        <v>4</v>
      </c>
      <c r="X4377" s="86">
        <v>45702</v>
      </c>
      <c r="Y4377">
        <v>2</v>
      </c>
      <c r="Z4377" s="86">
        <v>45657</v>
      </c>
      <c r="AA4377">
        <v>2</v>
      </c>
      <c r="AB4377">
        <v>2</v>
      </c>
      <c r="AC4377" t="s">
        <v>153</v>
      </c>
    </row>
    <row r="4378" spans="1:29" x14ac:dyDescent="0.2">
      <c r="A4378" t="s">
        <v>10564</v>
      </c>
      <c r="B4378" t="s">
        <v>10565</v>
      </c>
      <c r="C4378" t="s">
        <v>10564</v>
      </c>
      <c r="D4378" t="s">
        <v>84</v>
      </c>
      <c r="E4378" t="s">
        <v>1465</v>
      </c>
      <c r="G4378" t="s">
        <v>90</v>
      </c>
      <c r="I4378" t="s">
        <v>118</v>
      </c>
      <c r="L4378">
        <v>17.190999999999999</v>
      </c>
      <c r="M4378">
        <v>17.746850030000001</v>
      </c>
      <c r="N4378">
        <v>17.385999999999999</v>
      </c>
      <c r="O4378">
        <v>13.92260922</v>
      </c>
      <c r="P4378">
        <v>12.445</v>
      </c>
      <c r="Q4378" s="86">
        <v>45821</v>
      </c>
      <c r="S4378">
        <v>0.9</v>
      </c>
      <c r="W4378">
        <v>6</v>
      </c>
      <c r="X4378" s="86">
        <v>45777</v>
      </c>
      <c r="Y4378">
        <v>5</v>
      </c>
      <c r="Z4378" s="86">
        <v>45777</v>
      </c>
      <c r="AB4378">
        <v>3</v>
      </c>
      <c r="AC4378" t="s">
        <v>156</v>
      </c>
    </row>
    <row r="4379" spans="1:29" x14ac:dyDescent="0.2">
      <c r="A4379" t="s">
        <v>10566</v>
      </c>
      <c r="B4379" t="s">
        <v>10567</v>
      </c>
      <c r="C4379" t="s">
        <v>10566</v>
      </c>
      <c r="D4379" t="s">
        <v>84</v>
      </c>
      <c r="E4379" t="s">
        <v>89</v>
      </c>
      <c r="G4379" t="s">
        <v>90</v>
      </c>
      <c r="I4379" t="s">
        <v>118</v>
      </c>
      <c r="J4379" t="s">
        <v>9553</v>
      </c>
      <c r="L4379">
        <v>16.21</v>
      </c>
      <c r="M4379">
        <v>15.316299860000001</v>
      </c>
      <c r="N4379">
        <v>15.371</v>
      </c>
      <c r="O4379">
        <v>13.974702239999999</v>
      </c>
      <c r="P4379">
        <v>17.283999999999999</v>
      </c>
      <c r="Q4379" s="86">
        <v>45821</v>
      </c>
      <c r="R4379">
        <v>5</v>
      </c>
      <c r="S4379">
        <v>1.88</v>
      </c>
      <c r="T4379">
        <v>1.5</v>
      </c>
      <c r="V4379" t="s">
        <v>10568</v>
      </c>
      <c r="W4379">
        <v>6</v>
      </c>
      <c r="X4379" s="86">
        <v>45777</v>
      </c>
      <c r="Y4379">
        <v>5</v>
      </c>
      <c r="Z4379" s="86">
        <v>45777</v>
      </c>
      <c r="AA4379">
        <v>3</v>
      </c>
      <c r="AB4379">
        <v>3</v>
      </c>
      <c r="AC4379" t="s">
        <v>156</v>
      </c>
    </row>
    <row r="4380" spans="1:29" x14ac:dyDescent="0.2">
      <c r="A4380" t="s">
        <v>16074</v>
      </c>
      <c r="B4380" t="s">
        <v>16075</v>
      </c>
      <c r="C4380" t="s">
        <v>16074</v>
      </c>
      <c r="D4380" t="s">
        <v>84</v>
      </c>
      <c r="E4380" t="s">
        <v>89</v>
      </c>
      <c r="G4380" t="s">
        <v>90</v>
      </c>
      <c r="H4380" t="s">
        <v>16039</v>
      </c>
      <c r="I4380" t="s">
        <v>91</v>
      </c>
      <c r="L4380">
        <v>20.323</v>
      </c>
      <c r="M4380">
        <v>14.91785799</v>
      </c>
      <c r="N4380">
        <v>18.116</v>
      </c>
      <c r="O4380">
        <v>14.44843316</v>
      </c>
      <c r="P4380">
        <v>14.148</v>
      </c>
      <c r="Q4380" s="86">
        <v>45821</v>
      </c>
      <c r="S4380">
        <v>1.08</v>
      </c>
      <c r="W4380">
        <v>6</v>
      </c>
      <c r="X4380" s="86">
        <v>45772</v>
      </c>
      <c r="Y4380">
        <v>5</v>
      </c>
      <c r="Z4380" s="86">
        <v>45772</v>
      </c>
      <c r="AB4380">
        <v>3</v>
      </c>
      <c r="AC4380" t="s">
        <v>156</v>
      </c>
    </row>
    <row r="4381" spans="1:29" x14ac:dyDescent="0.2">
      <c r="A4381" t="s">
        <v>10569</v>
      </c>
      <c r="B4381" t="s">
        <v>10570</v>
      </c>
      <c r="C4381" t="s">
        <v>10569</v>
      </c>
      <c r="D4381" t="s">
        <v>84</v>
      </c>
      <c r="E4381" t="s">
        <v>89</v>
      </c>
      <c r="G4381" t="s">
        <v>90</v>
      </c>
      <c r="I4381" t="s">
        <v>341</v>
      </c>
      <c r="J4381" t="s">
        <v>9553</v>
      </c>
      <c r="K4381" t="s">
        <v>1443</v>
      </c>
      <c r="L4381">
        <v>9.1780000000000008</v>
      </c>
      <c r="M4381">
        <v>3.0484030639999999</v>
      </c>
      <c r="N4381">
        <v>9.2799999999999994</v>
      </c>
      <c r="O4381">
        <v>1.5442791339999999</v>
      </c>
      <c r="P4381">
        <v>8.8740000000000006</v>
      </c>
      <c r="Q4381" s="86">
        <v>45821</v>
      </c>
      <c r="R4381">
        <v>5</v>
      </c>
      <c r="S4381">
        <v>0.82</v>
      </c>
      <c r="T4381">
        <v>0.75</v>
      </c>
      <c r="W4381">
        <v>4</v>
      </c>
      <c r="X4381" s="86">
        <v>45740</v>
      </c>
      <c r="Y4381">
        <v>2</v>
      </c>
      <c r="Z4381" s="86">
        <v>45740</v>
      </c>
      <c r="AA4381">
        <v>2</v>
      </c>
      <c r="AB4381">
        <v>2</v>
      </c>
      <c r="AC4381" t="s">
        <v>153</v>
      </c>
    </row>
    <row r="4382" spans="1:29" x14ac:dyDescent="0.2">
      <c r="A4382" t="s">
        <v>10571</v>
      </c>
      <c r="B4382" t="s">
        <v>10572</v>
      </c>
      <c r="C4382" t="s">
        <v>10571</v>
      </c>
      <c r="D4382" t="s">
        <v>84</v>
      </c>
      <c r="E4382" t="s">
        <v>89</v>
      </c>
      <c r="G4382" t="s">
        <v>90</v>
      </c>
      <c r="I4382" t="s">
        <v>118</v>
      </c>
      <c r="L4382">
        <v>15.904</v>
      </c>
      <c r="M4382">
        <v>17.09534803</v>
      </c>
      <c r="N4382">
        <v>16.884</v>
      </c>
      <c r="O4382">
        <v>13.15154903</v>
      </c>
      <c r="P4382">
        <v>13.244</v>
      </c>
      <c r="Q4382" s="86">
        <v>45821</v>
      </c>
      <c r="S4382">
        <v>1.72</v>
      </c>
      <c r="W4382">
        <v>6</v>
      </c>
      <c r="X4382" s="86">
        <v>45736</v>
      </c>
      <c r="Y4382">
        <v>4</v>
      </c>
      <c r="Z4382" s="86">
        <v>45657</v>
      </c>
      <c r="AB4382">
        <v>3</v>
      </c>
      <c r="AC4382" t="s">
        <v>156</v>
      </c>
    </row>
    <row r="4383" spans="1:29" x14ac:dyDescent="0.2">
      <c r="A4383" t="s">
        <v>10573</v>
      </c>
      <c r="B4383" t="s">
        <v>10574</v>
      </c>
      <c r="C4383" t="s">
        <v>10573</v>
      </c>
      <c r="D4383" t="s">
        <v>84</v>
      </c>
      <c r="E4383" t="s">
        <v>89</v>
      </c>
      <c r="F4383" t="s">
        <v>642</v>
      </c>
      <c r="G4383" t="s">
        <v>90</v>
      </c>
      <c r="I4383" t="s">
        <v>341</v>
      </c>
      <c r="J4383" t="s">
        <v>9553</v>
      </c>
      <c r="K4383" t="s">
        <v>1118</v>
      </c>
      <c r="L4383">
        <v>18.306000000000001</v>
      </c>
      <c r="M4383">
        <v>14.33608387</v>
      </c>
      <c r="N4383">
        <v>19.25</v>
      </c>
      <c r="O4383">
        <v>12.180808949999999</v>
      </c>
      <c r="P4383">
        <v>12.457000000000001</v>
      </c>
      <c r="Q4383" s="86">
        <v>45821</v>
      </c>
      <c r="S4383">
        <v>1.05</v>
      </c>
      <c r="T4383">
        <v>0.75</v>
      </c>
      <c r="V4383" t="s">
        <v>10575</v>
      </c>
      <c r="W4383">
        <v>6</v>
      </c>
      <c r="X4383" s="86">
        <v>45777</v>
      </c>
      <c r="Y4383">
        <v>4</v>
      </c>
      <c r="Z4383" s="86">
        <v>45777</v>
      </c>
      <c r="AA4383">
        <v>3</v>
      </c>
      <c r="AB4383">
        <v>3</v>
      </c>
      <c r="AC4383" t="s">
        <v>156</v>
      </c>
    </row>
    <row r="4384" spans="1:29" x14ac:dyDescent="0.2">
      <c r="A4384" t="s">
        <v>10576</v>
      </c>
      <c r="B4384" t="s">
        <v>10577</v>
      </c>
      <c r="C4384" t="s">
        <v>10576</v>
      </c>
      <c r="D4384" t="s">
        <v>84</v>
      </c>
      <c r="E4384" t="s">
        <v>89</v>
      </c>
      <c r="F4384" t="s">
        <v>642</v>
      </c>
      <c r="G4384" t="s">
        <v>90</v>
      </c>
      <c r="I4384" t="s">
        <v>91</v>
      </c>
      <c r="J4384" t="s">
        <v>9553</v>
      </c>
      <c r="K4384" t="s">
        <v>1118</v>
      </c>
      <c r="L4384">
        <v>19.297000000000001</v>
      </c>
      <c r="M4384">
        <v>14.687230720000001</v>
      </c>
      <c r="N4384">
        <v>19.088000000000001</v>
      </c>
      <c r="O4384">
        <v>13.33257751</v>
      </c>
      <c r="P4384">
        <v>14.205</v>
      </c>
      <c r="Q4384" s="86">
        <v>45821</v>
      </c>
      <c r="S4384">
        <v>1.04</v>
      </c>
      <c r="T4384">
        <v>0.75</v>
      </c>
      <c r="W4384">
        <v>6</v>
      </c>
      <c r="X4384" s="86">
        <v>45777</v>
      </c>
      <c r="Y4384">
        <v>4</v>
      </c>
      <c r="Z4384" s="86">
        <v>45777</v>
      </c>
      <c r="AA4384">
        <v>3</v>
      </c>
      <c r="AB4384">
        <v>3</v>
      </c>
      <c r="AC4384" t="s">
        <v>156</v>
      </c>
    </row>
    <row r="4385" spans="1:29" x14ac:dyDescent="0.2">
      <c r="A4385" t="s">
        <v>10578</v>
      </c>
      <c r="B4385" t="s">
        <v>10579</v>
      </c>
      <c r="C4385" t="s">
        <v>10578</v>
      </c>
      <c r="D4385" t="s">
        <v>84</v>
      </c>
      <c r="E4385" t="s">
        <v>89</v>
      </c>
      <c r="G4385" t="s">
        <v>90</v>
      </c>
      <c r="I4385" t="s">
        <v>341</v>
      </c>
      <c r="J4385" t="s">
        <v>9553</v>
      </c>
      <c r="L4385">
        <v>17.983000000000001</v>
      </c>
      <c r="M4385">
        <v>17.47558102</v>
      </c>
      <c r="N4385">
        <v>19.245999999999999</v>
      </c>
      <c r="O4385">
        <v>19.596464180000002</v>
      </c>
      <c r="P4385">
        <v>18.786999999999999</v>
      </c>
      <c r="Q4385" s="86">
        <v>45821</v>
      </c>
      <c r="S4385">
        <v>1.03</v>
      </c>
      <c r="T4385">
        <v>0.75</v>
      </c>
      <c r="V4385" t="s">
        <v>10580</v>
      </c>
      <c r="W4385">
        <v>6</v>
      </c>
      <c r="X4385" s="86">
        <v>45777</v>
      </c>
      <c r="Y4385">
        <v>5</v>
      </c>
      <c r="Z4385" s="86">
        <v>45777</v>
      </c>
      <c r="AA4385">
        <v>3</v>
      </c>
      <c r="AB4385">
        <v>3</v>
      </c>
      <c r="AC4385" t="s">
        <v>156</v>
      </c>
    </row>
    <row r="4386" spans="1:29" x14ac:dyDescent="0.2">
      <c r="A4386" t="s">
        <v>17189</v>
      </c>
      <c r="B4386" t="s">
        <v>17190</v>
      </c>
      <c r="C4386" t="s">
        <v>17189</v>
      </c>
      <c r="D4386" t="s">
        <v>84</v>
      </c>
      <c r="E4386" t="s">
        <v>89</v>
      </c>
      <c r="G4386" t="s">
        <v>90</v>
      </c>
      <c r="H4386" t="s">
        <v>225</v>
      </c>
      <c r="I4386" t="s">
        <v>341</v>
      </c>
      <c r="L4386">
        <v>17.626000000000001</v>
      </c>
      <c r="M4386">
        <v>15.902637739999999</v>
      </c>
      <c r="N4386">
        <v>17.992000000000001</v>
      </c>
      <c r="O4386">
        <v>13.695995890000001</v>
      </c>
      <c r="P4386">
        <v>12.374000000000001</v>
      </c>
      <c r="Q4386" s="86">
        <v>45821</v>
      </c>
      <c r="S4386">
        <v>0.95</v>
      </c>
      <c r="W4386">
        <v>6</v>
      </c>
      <c r="X4386" s="86">
        <v>45777</v>
      </c>
      <c r="Y4386">
        <v>4</v>
      </c>
      <c r="Z4386" s="86">
        <v>45777</v>
      </c>
      <c r="AB4386">
        <v>3</v>
      </c>
      <c r="AC4386" t="s">
        <v>156</v>
      </c>
    </row>
    <row r="4387" spans="1:29" x14ac:dyDescent="0.2">
      <c r="A4387" t="s">
        <v>10581</v>
      </c>
      <c r="B4387" t="s">
        <v>10582</v>
      </c>
      <c r="C4387" t="s">
        <v>10581</v>
      </c>
      <c r="D4387" t="s">
        <v>84</v>
      </c>
      <c r="E4387" t="s">
        <v>89</v>
      </c>
      <c r="G4387" t="s">
        <v>5404</v>
      </c>
      <c r="I4387" t="s">
        <v>91</v>
      </c>
      <c r="J4387" t="s">
        <v>9553</v>
      </c>
      <c r="L4387">
        <v>7.048</v>
      </c>
      <c r="M4387">
        <v>7.1010858250000002</v>
      </c>
      <c r="N4387">
        <v>6.7130000000000001</v>
      </c>
      <c r="O4387">
        <v>4.2118618789999998</v>
      </c>
      <c r="P4387">
        <v>3.5910000000000002</v>
      </c>
      <c r="Q4387" s="86">
        <v>45821</v>
      </c>
      <c r="S4387">
        <v>2.9</v>
      </c>
      <c r="T4387">
        <v>1.6</v>
      </c>
      <c r="U4387">
        <v>5</v>
      </c>
      <c r="V4387" t="s">
        <v>10583</v>
      </c>
      <c r="W4387">
        <v>4</v>
      </c>
      <c r="X4387" s="86">
        <v>44595</v>
      </c>
      <c r="Y4387">
        <v>3</v>
      </c>
      <c r="Z4387" s="86">
        <v>45747</v>
      </c>
      <c r="AA4387">
        <v>2</v>
      </c>
      <c r="AB4387">
        <v>3</v>
      </c>
      <c r="AC4387" t="s">
        <v>156</v>
      </c>
    </row>
    <row r="4388" spans="1:29" x14ac:dyDescent="0.2">
      <c r="A4388" t="s">
        <v>10584</v>
      </c>
      <c r="B4388" t="s">
        <v>10585</v>
      </c>
      <c r="C4388" t="s">
        <v>10584</v>
      </c>
      <c r="D4388" t="s">
        <v>84</v>
      </c>
      <c r="E4388" t="s">
        <v>89</v>
      </c>
      <c r="G4388" t="s">
        <v>5404</v>
      </c>
      <c r="I4388" t="s">
        <v>91</v>
      </c>
      <c r="J4388" t="s">
        <v>9553</v>
      </c>
      <c r="L4388">
        <v>7.024</v>
      </c>
      <c r="M4388">
        <v>7.0460168540000003</v>
      </c>
      <c r="N4388">
        <v>6.6630000000000003</v>
      </c>
      <c r="O4388">
        <v>4.2248737609999996</v>
      </c>
      <c r="P4388">
        <v>3.5870000000000002</v>
      </c>
      <c r="Q4388" s="86">
        <v>45821</v>
      </c>
      <c r="S4388">
        <v>2.9</v>
      </c>
      <c r="T4388">
        <v>1.6</v>
      </c>
      <c r="U4388">
        <v>5</v>
      </c>
      <c r="V4388" t="s">
        <v>10586</v>
      </c>
      <c r="W4388">
        <v>4</v>
      </c>
      <c r="X4388" s="86">
        <v>44595</v>
      </c>
      <c r="Y4388">
        <v>3</v>
      </c>
      <c r="Z4388" s="86">
        <v>45747</v>
      </c>
      <c r="AA4388">
        <v>2</v>
      </c>
      <c r="AB4388">
        <v>3</v>
      </c>
      <c r="AC4388" t="s">
        <v>156</v>
      </c>
    </row>
    <row r="4389" spans="1:29" x14ac:dyDescent="0.2">
      <c r="A4389" t="s">
        <v>10587</v>
      </c>
      <c r="B4389" t="s">
        <v>10588</v>
      </c>
      <c r="C4389" t="s">
        <v>10587</v>
      </c>
      <c r="D4389" t="s">
        <v>84</v>
      </c>
      <c r="E4389" t="s">
        <v>89</v>
      </c>
      <c r="F4389" t="s">
        <v>1277</v>
      </c>
      <c r="G4389" t="s">
        <v>90</v>
      </c>
      <c r="I4389" t="s">
        <v>91</v>
      </c>
      <c r="J4389" t="s">
        <v>9553</v>
      </c>
      <c r="K4389" t="s">
        <v>1443</v>
      </c>
      <c r="L4389">
        <v>2.944</v>
      </c>
      <c r="M4389">
        <v>3.0310841069999999</v>
      </c>
      <c r="N4389">
        <v>2.9180000000000001</v>
      </c>
      <c r="O4389">
        <v>1.504743926</v>
      </c>
      <c r="P4389">
        <v>1.867</v>
      </c>
      <c r="Q4389" s="86">
        <v>45821</v>
      </c>
      <c r="R4389">
        <v>5</v>
      </c>
      <c r="S4389">
        <v>0.82</v>
      </c>
      <c r="T4389">
        <v>0.75</v>
      </c>
      <c r="V4389" t="s">
        <v>10589</v>
      </c>
      <c r="W4389">
        <v>4</v>
      </c>
      <c r="X4389" s="86">
        <v>45740</v>
      </c>
      <c r="Y4389">
        <v>2</v>
      </c>
      <c r="Z4389" s="86">
        <v>45740</v>
      </c>
      <c r="AA4389">
        <v>1</v>
      </c>
      <c r="AB4389">
        <v>2</v>
      </c>
      <c r="AC4389" t="s">
        <v>153</v>
      </c>
    </row>
    <row r="4390" spans="1:29" x14ac:dyDescent="0.2">
      <c r="A4390" t="s">
        <v>16076</v>
      </c>
      <c r="B4390" t="s">
        <v>16077</v>
      </c>
      <c r="C4390" t="s">
        <v>16076</v>
      </c>
      <c r="D4390" t="s">
        <v>84</v>
      </c>
      <c r="E4390" t="s">
        <v>89</v>
      </c>
      <c r="G4390" t="s">
        <v>90</v>
      </c>
      <c r="H4390" t="s">
        <v>16039</v>
      </c>
      <c r="I4390" t="s">
        <v>91</v>
      </c>
      <c r="L4390">
        <v>19.331</v>
      </c>
      <c r="M4390">
        <v>17.809159990000001</v>
      </c>
      <c r="N4390">
        <v>18.888999999999999</v>
      </c>
      <c r="O4390">
        <v>17.855788830000002</v>
      </c>
      <c r="P4390">
        <v>19.059000000000001</v>
      </c>
      <c r="Q4390" s="86">
        <v>45821</v>
      </c>
      <c r="S4390">
        <v>0.76</v>
      </c>
      <c r="W4390">
        <v>6</v>
      </c>
      <c r="X4390" s="86">
        <v>45808</v>
      </c>
      <c r="Y4390">
        <v>5</v>
      </c>
      <c r="Z4390" s="86">
        <v>45808</v>
      </c>
      <c r="AB4390">
        <v>3</v>
      </c>
      <c r="AC4390" t="s">
        <v>156</v>
      </c>
    </row>
    <row r="4391" spans="1:29" x14ac:dyDescent="0.2">
      <c r="A4391" t="s">
        <v>10590</v>
      </c>
      <c r="B4391" t="s">
        <v>10591</v>
      </c>
      <c r="C4391" t="s">
        <v>10590</v>
      </c>
      <c r="D4391" t="s">
        <v>84</v>
      </c>
      <c r="E4391" t="s">
        <v>116</v>
      </c>
      <c r="G4391" t="s">
        <v>90</v>
      </c>
      <c r="I4391" t="s">
        <v>118</v>
      </c>
      <c r="L4391">
        <v>42.2361</v>
      </c>
      <c r="M4391">
        <v>44.532647269999998</v>
      </c>
      <c r="N4391">
        <v>39.702300000000001</v>
      </c>
      <c r="O4391">
        <v>43.908455580000002</v>
      </c>
      <c r="P4391">
        <v>44.977200000000003</v>
      </c>
      <c r="Q4391" s="86">
        <v>45821</v>
      </c>
      <c r="AB4391">
        <v>5</v>
      </c>
      <c r="AC4391" t="s">
        <v>86</v>
      </c>
    </row>
    <row r="4392" spans="1:29" x14ac:dyDescent="0.2">
      <c r="A4392" t="s">
        <v>10592</v>
      </c>
      <c r="B4392" t="s">
        <v>10593</v>
      </c>
      <c r="C4392" t="s">
        <v>10592</v>
      </c>
      <c r="D4392" t="s">
        <v>84</v>
      </c>
      <c r="E4392" t="s">
        <v>89</v>
      </c>
      <c r="G4392" t="s">
        <v>90</v>
      </c>
      <c r="I4392" t="s">
        <v>118</v>
      </c>
      <c r="J4392" t="s">
        <v>9553</v>
      </c>
      <c r="L4392">
        <v>17.986999999999998</v>
      </c>
      <c r="M4392">
        <v>18.47932093</v>
      </c>
      <c r="N4392">
        <v>17.66</v>
      </c>
      <c r="O4392">
        <v>19.770956569999999</v>
      </c>
      <c r="P4392">
        <v>13.103</v>
      </c>
      <c r="Q4392" s="86">
        <v>45821</v>
      </c>
      <c r="S4392">
        <v>1.01</v>
      </c>
      <c r="T4392">
        <v>0.7</v>
      </c>
      <c r="W4392">
        <v>6</v>
      </c>
      <c r="X4392" s="86">
        <v>45775</v>
      </c>
      <c r="Y4392">
        <v>5</v>
      </c>
      <c r="Z4392" s="86">
        <v>45747</v>
      </c>
      <c r="AA4392">
        <v>4</v>
      </c>
      <c r="AB4392">
        <v>3</v>
      </c>
      <c r="AC4392" t="s">
        <v>156</v>
      </c>
    </row>
    <row r="4393" spans="1:29" x14ac:dyDescent="0.2">
      <c r="A4393" t="s">
        <v>10594</v>
      </c>
      <c r="B4393" t="s">
        <v>10595</v>
      </c>
      <c r="C4393" t="s">
        <v>10594</v>
      </c>
      <c r="D4393" t="s">
        <v>84</v>
      </c>
      <c r="E4393" t="s">
        <v>89</v>
      </c>
      <c r="G4393" t="s">
        <v>90</v>
      </c>
      <c r="I4393" t="s">
        <v>118</v>
      </c>
      <c r="J4393" t="s">
        <v>9553</v>
      </c>
      <c r="L4393">
        <v>24.247</v>
      </c>
      <c r="M4393">
        <v>25.54644167</v>
      </c>
      <c r="N4393">
        <v>24.495999999999999</v>
      </c>
      <c r="O4393">
        <v>20.809348029999999</v>
      </c>
      <c r="P4393">
        <v>21.058</v>
      </c>
      <c r="Q4393" s="86">
        <v>45821</v>
      </c>
      <c r="S4393">
        <v>0.9</v>
      </c>
      <c r="T4393">
        <v>0.7</v>
      </c>
      <c r="V4393" t="s">
        <v>10596</v>
      </c>
      <c r="W4393">
        <v>7</v>
      </c>
      <c r="X4393" s="86">
        <v>45775</v>
      </c>
      <c r="Y4393">
        <v>6</v>
      </c>
      <c r="Z4393" s="86">
        <v>45747</v>
      </c>
      <c r="AA4393">
        <v>4</v>
      </c>
      <c r="AB4393">
        <v>4</v>
      </c>
      <c r="AC4393" t="s">
        <v>127</v>
      </c>
    </row>
    <row r="4394" spans="1:29" x14ac:dyDescent="0.2">
      <c r="A4394" t="s">
        <v>16336</v>
      </c>
      <c r="B4394" t="s">
        <v>16337</v>
      </c>
      <c r="C4394" t="s">
        <v>16336</v>
      </c>
      <c r="D4394" t="s">
        <v>84</v>
      </c>
      <c r="E4394" t="s">
        <v>89</v>
      </c>
      <c r="G4394" t="s">
        <v>90</v>
      </c>
      <c r="H4394" t="s">
        <v>16039</v>
      </c>
      <c r="I4394" t="s">
        <v>118</v>
      </c>
      <c r="L4394">
        <v>7.093</v>
      </c>
      <c r="M4394">
        <v>7.1764216159999998</v>
      </c>
      <c r="N4394">
        <v>7.4139999999999997</v>
      </c>
      <c r="O4394">
        <v>4.9387183830000003</v>
      </c>
      <c r="P4394">
        <v>3.4</v>
      </c>
      <c r="Q4394" s="86">
        <v>45821</v>
      </c>
      <c r="S4394">
        <v>1.17</v>
      </c>
      <c r="W4394">
        <v>4</v>
      </c>
      <c r="X4394" s="86">
        <v>45701</v>
      </c>
      <c r="Y4394">
        <v>3</v>
      </c>
      <c r="Z4394" s="86">
        <v>45626</v>
      </c>
      <c r="AB4394">
        <v>3</v>
      </c>
      <c r="AC4394" t="s">
        <v>156</v>
      </c>
    </row>
    <row r="4395" spans="1:29" x14ac:dyDescent="0.2">
      <c r="A4395" t="s">
        <v>10597</v>
      </c>
      <c r="B4395" t="s">
        <v>10598</v>
      </c>
      <c r="C4395" t="s">
        <v>10597</v>
      </c>
      <c r="D4395" t="s">
        <v>84</v>
      </c>
      <c r="E4395" t="s">
        <v>89</v>
      </c>
      <c r="G4395" t="s">
        <v>90</v>
      </c>
      <c r="I4395" t="s">
        <v>118</v>
      </c>
      <c r="L4395">
        <v>19.436</v>
      </c>
      <c r="M4395">
        <v>19.104566649999999</v>
      </c>
      <c r="N4395">
        <v>20.975000000000001</v>
      </c>
      <c r="O4395">
        <v>17.615032070000002</v>
      </c>
      <c r="P4395">
        <v>14.464</v>
      </c>
      <c r="Q4395" s="86">
        <v>45821</v>
      </c>
      <c r="S4395">
        <v>1.1499999999999999</v>
      </c>
      <c r="W4395">
        <v>6</v>
      </c>
      <c r="X4395" s="86">
        <v>45338</v>
      </c>
      <c r="Y4395">
        <v>5</v>
      </c>
      <c r="Z4395" s="86">
        <v>45338</v>
      </c>
      <c r="AB4395">
        <v>3</v>
      </c>
      <c r="AC4395" t="s">
        <v>156</v>
      </c>
    </row>
    <row r="4396" spans="1:29" x14ac:dyDescent="0.2">
      <c r="A4396" t="s">
        <v>10599</v>
      </c>
      <c r="B4396" t="s">
        <v>10600</v>
      </c>
      <c r="C4396" t="s">
        <v>10599</v>
      </c>
      <c r="D4396" t="s">
        <v>84</v>
      </c>
      <c r="G4396" t="s">
        <v>90</v>
      </c>
      <c r="Q4396" s="86">
        <v>45106</v>
      </c>
      <c r="R4396">
        <v>5</v>
      </c>
      <c r="S4396">
        <v>1.85</v>
      </c>
      <c r="AB4396">
        <v>5</v>
      </c>
      <c r="AC4396" t="s">
        <v>86</v>
      </c>
    </row>
    <row r="4397" spans="1:29" x14ac:dyDescent="0.2">
      <c r="A4397" t="s">
        <v>10601</v>
      </c>
      <c r="B4397" t="s">
        <v>10602</v>
      </c>
      <c r="C4397" t="s">
        <v>10601</v>
      </c>
      <c r="D4397" t="s">
        <v>84</v>
      </c>
      <c r="E4397" t="s">
        <v>89</v>
      </c>
      <c r="F4397" t="s">
        <v>642</v>
      </c>
      <c r="G4397" t="s">
        <v>90</v>
      </c>
      <c r="I4397" t="s">
        <v>118</v>
      </c>
      <c r="J4397" t="s">
        <v>9553</v>
      </c>
      <c r="L4397">
        <v>4.5220000000000002</v>
      </c>
      <c r="M4397">
        <v>4.714994753</v>
      </c>
      <c r="N4397">
        <v>4.9290000000000003</v>
      </c>
      <c r="O4397">
        <v>3.8295031690000001</v>
      </c>
      <c r="P4397">
        <v>2.89</v>
      </c>
      <c r="Q4397" s="86">
        <v>45821</v>
      </c>
      <c r="R4397">
        <v>5</v>
      </c>
      <c r="S4397">
        <v>0.9</v>
      </c>
      <c r="T4397">
        <v>0.65</v>
      </c>
      <c r="V4397" t="s">
        <v>10603</v>
      </c>
      <c r="W4397">
        <v>4</v>
      </c>
      <c r="X4397" s="86">
        <v>45777</v>
      </c>
      <c r="Y4397">
        <v>2</v>
      </c>
      <c r="Z4397" s="86">
        <v>45777</v>
      </c>
      <c r="AA4397">
        <v>2</v>
      </c>
      <c r="AB4397">
        <v>2</v>
      </c>
      <c r="AC4397" t="s">
        <v>153</v>
      </c>
    </row>
    <row r="4398" spans="1:29" x14ac:dyDescent="0.2">
      <c r="A4398" t="s">
        <v>10604</v>
      </c>
      <c r="B4398" t="s">
        <v>10605</v>
      </c>
      <c r="C4398" t="s">
        <v>10604</v>
      </c>
      <c r="D4398" t="s">
        <v>84</v>
      </c>
      <c r="E4398" t="s">
        <v>89</v>
      </c>
      <c r="G4398" t="s">
        <v>699</v>
      </c>
      <c r="H4398" t="s">
        <v>9599</v>
      </c>
      <c r="L4398">
        <v>14.542</v>
      </c>
      <c r="M4398">
        <v>13.20326069</v>
      </c>
      <c r="N4398">
        <v>13.750999999999999</v>
      </c>
      <c r="O4398">
        <v>11.157125239999999</v>
      </c>
      <c r="P4398">
        <v>10.499000000000001</v>
      </c>
      <c r="Q4398" s="86">
        <v>45821</v>
      </c>
      <c r="S4398">
        <v>1.8</v>
      </c>
      <c r="W4398">
        <v>6</v>
      </c>
      <c r="X4398" s="86">
        <v>45808</v>
      </c>
      <c r="Y4398">
        <v>4</v>
      </c>
      <c r="Z4398" s="86">
        <v>45808</v>
      </c>
      <c r="AB4398">
        <v>3</v>
      </c>
      <c r="AC4398" t="s">
        <v>156</v>
      </c>
    </row>
    <row r="4399" spans="1:29" x14ac:dyDescent="0.2">
      <c r="A4399" t="s">
        <v>16763</v>
      </c>
      <c r="B4399" t="s">
        <v>16764</v>
      </c>
      <c r="C4399" t="s">
        <v>16763</v>
      </c>
      <c r="D4399" t="s">
        <v>84</v>
      </c>
      <c r="E4399" t="s">
        <v>89</v>
      </c>
      <c r="G4399" t="s">
        <v>90</v>
      </c>
      <c r="I4399" t="s">
        <v>91</v>
      </c>
      <c r="L4399">
        <v>2.8679999999999999</v>
      </c>
      <c r="M4399">
        <v>3.032005474</v>
      </c>
      <c r="N4399">
        <v>2.8220000000000001</v>
      </c>
      <c r="O4399">
        <v>2.4030195380000001</v>
      </c>
      <c r="P4399">
        <v>1.659</v>
      </c>
      <c r="Q4399" s="86">
        <v>45821</v>
      </c>
      <c r="S4399">
        <v>0.64</v>
      </c>
      <c r="U4399">
        <v>1</v>
      </c>
      <c r="W4399">
        <v>3</v>
      </c>
      <c r="X4399" s="86">
        <v>45777</v>
      </c>
      <c r="Y4399">
        <v>3</v>
      </c>
      <c r="Z4399" s="86">
        <v>45777</v>
      </c>
      <c r="AB4399">
        <v>3</v>
      </c>
      <c r="AC4399" t="s">
        <v>156</v>
      </c>
    </row>
    <row r="4400" spans="1:29" x14ac:dyDescent="0.2">
      <c r="A4400" t="s">
        <v>10606</v>
      </c>
      <c r="B4400" t="s">
        <v>10607</v>
      </c>
      <c r="C4400" t="s">
        <v>10606</v>
      </c>
      <c r="D4400" t="s">
        <v>84</v>
      </c>
      <c r="E4400" t="s">
        <v>89</v>
      </c>
      <c r="F4400" t="s">
        <v>642</v>
      </c>
      <c r="G4400" t="s">
        <v>90</v>
      </c>
      <c r="I4400" t="s">
        <v>91</v>
      </c>
      <c r="J4400" t="s">
        <v>9553</v>
      </c>
      <c r="K4400" t="s">
        <v>1443</v>
      </c>
      <c r="L4400">
        <v>14.583</v>
      </c>
      <c r="M4400">
        <v>12.239103</v>
      </c>
      <c r="N4400">
        <v>14.791</v>
      </c>
      <c r="O4400">
        <v>10.863308529999999</v>
      </c>
      <c r="P4400">
        <v>11.727</v>
      </c>
      <c r="Q4400" s="86">
        <v>45821</v>
      </c>
      <c r="R4400">
        <v>5</v>
      </c>
      <c r="S4400">
        <v>0.88</v>
      </c>
      <c r="T4400">
        <v>0.65</v>
      </c>
      <c r="V4400" t="s">
        <v>10608</v>
      </c>
      <c r="W4400">
        <v>6</v>
      </c>
      <c r="X4400" s="86">
        <v>45740</v>
      </c>
      <c r="Y4400">
        <v>4</v>
      </c>
      <c r="Z4400" s="86">
        <v>45740</v>
      </c>
      <c r="AA4400">
        <v>3</v>
      </c>
      <c r="AB4400">
        <v>3</v>
      </c>
      <c r="AC4400" t="s">
        <v>156</v>
      </c>
    </row>
    <row r="4401" spans="1:29" x14ac:dyDescent="0.2">
      <c r="A4401" t="s">
        <v>10609</v>
      </c>
      <c r="B4401" t="s">
        <v>10610</v>
      </c>
      <c r="C4401" t="s">
        <v>10609</v>
      </c>
      <c r="D4401" t="s">
        <v>84</v>
      </c>
      <c r="E4401" t="s">
        <v>89</v>
      </c>
      <c r="G4401" t="s">
        <v>90</v>
      </c>
      <c r="I4401" t="s">
        <v>341</v>
      </c>
      <c r="J4401" t="s">
        <v>9553</v>
      </c>
      <c r="K4401" t="s">
        <v>10611</v>
      </c>
      <c r="L4401">
        <v>26.736999999999998</v>
      </c>
      <c r="M4401">
        <v>27.392085760000001</v>
      </c>
      <c r="N4401">
        <v>26.277000000000001</v>
      </c>
      <c r="O4401">
        <v>25.21777621</v>
      </c>
      <c r="P4401">
        <v>25.544</v>
      </c>
      <c r="Q4401" s="86">
        <v>45821</v>
      </c>
      <c r="R4401">
        <v>5</v>
      </c>
      <c r="S4401">
        <v>1.08</v>
      </c>
      <c r="T4401">
        <v>0.8</v>
      </c>
      <c r="V4401" t="s">
        <v>10612</v>
      </c>
      <c r="W4401">
        <v>7</v>
      </c>
      <c r="X4401" s="86">
        <v>45777</v>
      </c>
      <c r="Y4401">
        <v>6</v>
      </c>
      <c r="Z4401" s="86">
        <v>45777</v>
      </c>
      <c r="AA4401">
        <v>4</v>
      </c>
      <c r="AB4401">
        <v>4</v>
      </c>
      <c r="AC4401" t="s">
        <v>127</v>
      </c>
    </row>
    <row r="4402" spans="1:29" x14ac:dyDescent="0.2">
      <c r="A4402" t="s">
        <v>10613</v>
      </c>
      <c r="B4402" t="s">
        <v>10614</v>
      </c>
      <c r="C4402" t="s">
        <v>10613</v>
      </c>
      <c r="D4402" t="s">
        <v>84</v>
      </c>
      <c r="E4402" t="s">
        <v>89</v>
      </c>
      <c r="F4402" t="s">
        <v>642</v>
      </c>
      <c r="G4402" t="s">
        <v>90</v>
      </c>
      <c r="I4402" t="s">
        <v>91</v>
      </c>
      <c r="J4402" t="s">
        <v>9553</v>
      </c>
      <c r="K4402" t="s">
        <v>3168</v>
      </c>
      <c r="L4402">
        <v>26.738</v>
      </c>
      <c r="M4402">
        <v>25.67621978</v>
      </c>
      <c r="N4402">
        <v>26.277000000000001</v>
      </c>
      <c r="O4402">
        <v>24.157558519999998</v>
      </c>
      <c r="P4402">
        <v>25.545000000000002</v>
      </c>
      <c r="Q4402" s="86">
        <v>45821</v>
      </c>
      <c r="R4402">
        <v>5</v>
      </c>
      <c r="S4402">
        <v>1.06</v>
      </c>
      <c r="T4402">
        <v>0.8</v>
      </c>
      <c r="V4402" t="s">
        <v>10615</v>
      </c>
      <c r="W4402">
        <v>7</v>
      </c>
      <c r="X4402" s="86">
        <v>45777</v>
      </c>
      <c r="Y4402">
        <v>6</v>
      </c>
      <c r="Z4402" s="86">
        <v>45777</v>
      </c>
      <c r="AA4402">
        <v>4</v>
      </c>
      <c r="AB4402">
        <v>4</v>
      </c>
      <c r="AC4402" t="s">
        <v>127</v>
      </c>
    </row>
    <row r="4403" spans="1:29" x14ac:dyDescent="0.2">
      <c r="A4403" t="s">
        <v>10616</v>
      </c>
      <c r="B4403" t="s">
        <v>10617</v>
      </c>
      <c r="C4403" t="s">
        <v>10616</v>
      </c>
      <c r="D4403" t="s">
        <v>84</v>
      </c>
      <c r="E4403" t="s">
        <v>89</v>
      </c>
      <c r="G4403" t="s">
        <v>90</v>
      </c>
      <c r="I4403" t="s">
        <v>91</v>
      </c>
      <c r="L4403">
        <v>20.594999999999999</v>
      </c>
      <c r="M4403">
        <v>15.429944539999999</v>
      </c>
      <c r="N4403">
        <v>18.858000000000001</v>
      </c>
      <c r="O4403">
        <v>12.66168568</v>
      </c>
      <c r="P4403">
        <v>11.94</v>
      </c>
      <c r="Q4403" s="86">
        <v>45821</v>
      </c>
      <c r="S4403">
        <v>1.52</v>
      </c>
      <c r="W4403">
        <v>6</v>
      </c>
      <c r="X4403" s="86">
        <v>45804</v>
      </c>
      <c r="Y4403">
        <v>4</v>
      </c>
      <c r="Z4403" s="86">
        <v>45804</v>
      </c>
      <c r="AB4403">
        <v>3</v>
      </c>
      <c r="AC4403" t="s">
        <v>156</v>
      </c>
    </row>
    <row r="4404" spans="1:29" x14ac:dyDescent="0.2">
      <c r="A4404" t="s">
        <v>10618</v>
      </c>
      <c r="B4404" t="s">
        <v>10619</v>
      </c>
      <c r="C4404" t="s">
        <v>10618</v>
      </c>
      <c r="D4404" t="s">
        <v>84</v>
      </c>
      <c r="E4404" t="s">
        <v>89</v>
      </c>
      <c r="G4404" t="s">
        <v>90</v>
      </c>
      <c r="H4404" t="s">
        <v>196</v>
      </c>
      <c r="I4404" t="s">
        <v>91</v>
      </c>
      <c r="L4404">
        <v>4.88</v>
      </c>
      <c r="M4404">
        <v>5.1293236259999997</v>
      </c>
      <c r="N4404">
        <v>5.4749999999999996</v>
      </c>
      <c r="O4404">
        <v>2.3093163470000002</v>
      </c>
      <c r="P4404">
        <v>1.278</v>
      </c>
      <c r="Q4404" s="86">
        <v>45821</v>
      </c>
      <c r="S4404">
        <v>0.78</v>
      </c>
      <c r="W4404">
        <v>4</v>
      </c>
      <c r="X4404" s="86">
        <v>45777</v>
      </c>
      <c r="Y4404">
        <v>3</v>
      </c>
      <c r="Z4404" s="86">
        <v>45777</v>
      </c>
      <c r="AB4404">
        <v>3</v>
      </c>
      <c r="AC4404" t="s">
        <v>156</v>
      </c>
    </row>
    <row r="4405" spans="1:29" x14ac:dyDescent="0.2">
      <c r="A4405" t="s">
        <v>10620</v>
      </c>
      <c r="B4405" t="s">
        <v>10621</v>
      </c>
      <c r="C4405" t="s">
        <v>10620</v>
      </c>
      <c r="D4405" t="s">
        <v>84</v>
      </c>
      <c r="F4405" t="s">
        <v>642</v>
      </c>
      <c r="G4405" t="s">
        <v>90</v>
      </c>
      <c r="K4405" t="s">
        <v>1443</v>
      </c>
      <c r="L4405">
        <v>2.9769999999999999</v>
      </c>
      <c r="M4405">
        <v>3.0744268589999999</v>
      </c>
      <c r="N4405">
        <v>2.9340000000000002</v>
      </c>
      <c r="O4405">
        <v>1.51118522</v>
      </c>
      <c r="P4405">
        <v>1.8620000000000001</v>
      </c>
      <c r="Q4405" s="86">
        <v>45821</v>
      </c>
      <c r="R4405">
        <v>5</v>
      </c>
      <c r="S4405">
        <v>1.03</v>
      </c>
      <c r="W4405">
        <v>4</v>
      </c>
      <c r="X4405" s="86">
        <v>45740</v>
      </c>
      <c r="Y4405">
        <v>2</v>
      </c>
      <c r="Z4405" s="86">
        <v>45740</v>
      </c>
      <c r="AB4405">
        <v>2</v>
      </c>
      <c r="AC4405" t="s">
        <v>153</v>
      </c>
    </row>
    <row r="4406" spans="1:29" x14ac:dyDescent="0.2">
      <c r="A4406" t="s">
        <v>10622</v>
      </c>
      <c r="B4406" t="s">
        <v>10623</v>
      </c>
      <c r="C4406" t="s">
        <v>10622</v>
      </c>
      <c r="D4406" t="s">
        <v>84</v>
      </c>
      <c r="E4406" t="s">
        <v>89</v>
      </c>
      <c r="G4406" t="s">
        <v>90</v>
      </c>
      <c r="H4406" t="s">
        <v>2245</v>
      </c>
      <c r="I4406" t="s">
        <v>118</v>
      </c>
      <c r="L4406">
        <v>13.722</v>
      </c>
      <c r="M4406">
        <v>13.950023529999999</v>
      </c>
      <c r="N4406">
        <v>15.314</v>
      </c>
      <c r="O4406">
        <v>11.45928645</v>
      </c>
      <c r="P4406">
        <v>7.91</v>
      </c>
      <c r="Q4406" s="86">
        <v>45821</v>
      </c>
      <c r="S4406">
        <v>0.88</v>
      </c>
      <c r="W4406">
        <v>6</v>
      </c>
      <c r="X4406" s="86">
        <v>45775</v>
      </c>
      <c r="Y4406">
        <v>4</v>
      </c>
      <c r="Z4406" s="86">
        <v>45747</v>
      </c>
      <c r="AB4406">
        <v>3</v>
      </c>
      <c r="AC4406" t="s">
        <v>156</v>
      </c>
    </row>
    <row r="4407" spans="1:29" x14ac:dyDescent="0.2">
      <c r="A4407" t="s">
        <v>10624</v>
      </c>
      <c r="B4407" t="s">
        <v>10625</v>
      </c>
      <c r="C4407" t="s">
        <v>10624</v>
      </c>
      <c r="D4407" t="s">
        <v>84</v>
      </c>
      <c r="E4407" t="s">
        <v>89</v>
      </c>
      <c r="G4407" t="s">
        <v>90</v>
      </c>
      <c r="I4407" t="s">
        <v>118</v>
      </c>
      <c r="J4407" t="s">
        <v>9553</v>
      </c>
      <c r="K4407" t="s">
        <v>1082</v>
      </c>
      <c r="L4407">
        <v>7.5659999999999998</v>
      </c>
      <c r="M4407">
        <v>7.702316089</v>
      </c>
      <c r="N4407">
        <v>8.1820000000000004</v>
      </c>
      <c r="O4407">
        <v>4.8464819260000001</v>
      </c>
      <c r="P4407">
        <v>3.4249999999999998</v>
      </c>
      <c r="Q4407" s="86">
        <v>45821</v>
      </c>
      <c r="S4407">
        <v>0.55000000000000004</v>
      </c>
      <c r="V4407" t="s">
        <v>10626</v>
      </c>
      <c r="W4407">
        <v>4</v>
      </c>
      <c r="X4407" s="86">
        <v>45702</v>
      </c>
      <c r="Y4407">
        <v>3</v>
      </c>
      <c r="Z4407" s="86">
        <v>45657</v>
      </c>
      <c r="AA4407">
        <v>3</v>
      </c>
      <c r="AB4407">
        <v>3</v>
      </c>
      <c r="AC4407" t="s">
        <v>156</v>
      </c>
    </row>
    <row r="4408" spans="1:29" x14ac:dyDescent="0.2">
      <c r="A4408" t="s">
        <v>10627</v>
      </c>
      <c r="B4408" t="s">
        <v>10628</v>
      </c>
      <c r="C4408" t="s">
        <v>10627</v>
      </c>
      <c r="D4408" t="s">
        <v>84</v>
      </c>
      <c r="E4408" t="s">
        <v>89</v>
      </c>
      <c r="G4408" t="s">
        <v>90</v>
      </c>
      <c r="I4408" t="s">
        <v>91</v>
      </c>
      <c r="J4408" t="s">
        <v>9553</v>
      </c>
      <c r="K4408" t="s">
        <v>1082</v>
      </c>
      <c r="L4408">
        <v>7.5309999999999997</v>
      </c>
      <c r="M4408">
        <v>7.6806578439999997</v>
      </c>
      <c r="N4408">
        <v>8.1739999999999995</v>
      </c>
      <c r="O4408">
        <v>4.7356919130000001</v>
      </c>
      <c r="P4408">
        <v>3.3559999999999999</v>
      </c>
      <c r="Q4408" s="86">
        <v>45821</v>
      </c>
      <c r="S4408">
        <v>0.57999999999999996</v>
      </c>
      <c r="V4408" t="s">
        <v>10629</v>
      </c>
      <c r="W4408">
        <v>4</v>
      </c>
      <c r="X4408" s="86">
        <v>45702</v>
      </c>
      <c r="Y4408">
        <v>3</v>
      </c>
      <c r="Z4408" s="86">
        <v>45657</v>
      </c>
      <c r="AA4408">
        <v>3</v>
      </c>
      <c r="AB4408">
        <v>3</v>
      </c>
      <c r="AC4408" t="s">
        <v>156</v>
      </c>
    </row>
    <row r="4409" spans="1:29" x14ac:dyDescent="0.2">
      <c r="A4409" t="s">
        <v>16993</v>
      </c>
      <c r="B4409" t="s">
        <v>16994</v>
      </c>
      <c r="C4409" t="s">
        <v>16993</v>
      </c>
      <c r="D4409" t="s">
        <v>84</v>
      </c>
      <c r="E4409" t="s">
        <v>89</v>
      </c>
      <c r="G4409" t="s">
        <v>90</v>
      </c>
      <c r="I4409" t="s">
        <v>91</v>
      </c>
      <c r="M4409">
        <v>7.0154874920000001</v>
      </c>
      <c r="O4409">
        <v>6.8458982500000003</v>
      </c>
      <c r="S4409">
        <v>0.9</v>
      </c>
      <c r="Y4409">
        <v>3</v>
      </c>
      <c r="Z4409" s="86">
        <v>45777</v>
      </c>
      <c r="AB4409">
        <v>3</v>
      </c>
      <c r="AC4409" t="s">
        <v>156</v>
      </c>
    </row>
    <row r="4410" spans="1:29" x14ac:dyDescent="0.2">
      <c r="A4410" t="s">
        <v>10630</v>
      </c>
      <c r="B4410" t="s">
        <v>10631</v>
      </c>
      <c r="C4410" t="s">
        <v>10630</v>
      </c>
      <c r="D4410" t="s">
        <v>84</v>
      </c>
      <c r="E4410" t="s">
        <v>89</v>
      </c>
      <c r="F4410" t="s">
        <v>642</v>
      </c>
      <c r="G4410" t="s">
        <v>90</v>
      </c>
      <c r="I4410" t="s">
        <v>91</v>
      </c>
      <c r="J4410" t="s">
        <v>9553</v>
      </c>
      <c r="K4410" t="s">
        <v>778</v>
      </c>
      <c r="L4410">
        <v>22.611000000000001</v>
      </c>
      <c r="M4410">
        <v>18.167942879999998</v>
      </c>
      <c r="N4410">
        <v>23.029</v>
      </c>
      <c r="O4410">
        <v>14.743328890000001</v>
      </c>
      <c r="P4410">
        <v>16.437000000000001</v>
      </c>
      <c r="Q4410" s="86">
        <v>45821</v>
      </c>
      <c r="R4410">
        <v>5</v>
      </c>
      <c r="S4410">
        <v>1.82</v>
      </c>
      <c r="T4410">
        <v>1.5</v>
      </c>
      <c r="V4410" t="s">
        <v>10632</v>
      </c>
      <c r="W4410">
        <v>6</v>
      </c>
      <c r="X4410" s="86">
        <v>45747</v>
      </c>
      <c r="Y4410">
        <v>5</v>
      </c>
      <c r="Z4410" s="86">
        <v>45747</v>
      </c>
      <c r="AA4410">
        <v>3</v>
      </c>
      <c r="AB4410">
        <v>3</v>
      </c>
      <c r="AC4410" t="s">
        <v>156</v>
      </c>
    </row>
    <row r="4411" spans="1:29" x14ac:dyDescent="0.2">
      <c r="A4411" t="s">
        <v>10633</v>
      </c>
      <c r="B4411" t="s">
        <v>10634</v>
      </c>
      <c r="C4411" t="s">
        <v>10633</v>
      </c>
      <c r="D4411" t="s">
        <v>84</v>
      </c>
      <c r="E4411" t="s">
        <v>89</v>
      </c>
      <c r="G4411" t="s">
        <v>90</v>
      </c>
      <c r="I4411" t="s">
        <v>91</v>
      </c>
      <c r="J4411" t="s">
        <v>9553</v>
      </c>
      <c r="L4411">
        <v>20.922000000000001</v>
      </c>
      <c r="M4411">
        <v>20.302272250000001</v>
      </c>
      <c r="N4411">
        <v>20.515000000000001</v>
      </c>
      <c r="O4411">
        <v>17.444562749999999</v>
      </c>
      <c r="P4411">
        <v>20.170999999999999</v>
      </c>
      <c r="Q4411" s="86">
        <v>45821</v>
      </c>
      <c r="S4411">
        <v>0.8</v>
      </c>
      <c r="T4411">
        <v>0.65</v>
      </c>
      <c r="V4411" t="s">
        <v>10635</v>
      </c>
      <c r="W4411">
        <v>6</v>
      </c>
      <c r="X4411" s="86">
        <v>45763</v>
      </c>
      <c r="Y4411">
        <v>5</v>
      </c>
      <c r="Z4411" s="86">
        <v>45747</v>
      </c>
      <c r="AA4411">
        <v>4</v>
      </c>
      <c r="AB4411">
        <v>3</v>
      </c>
      <c r="AC4411" t="s">
        <v>156</v>
      </c>
    </row>
    <row r="4412" spans="1:29" x14ac:dyDescent="0.2">
      <c r="A4412" t="s">
        <v>10636</v>
      </c>
      <c r="B4412" t="s">
        <v>10637</v>
      </c>
      <c r="C4412" t="s">
        <v>10636</v>
      </c>
      <c r="D4412" t="s">
        <v>84</v>
      </c>
      <c r="E4412" t="s">
        <v>89</v>
      </c>
      <c r="F4412" t="s">
        <v>642</v>
      </c>
      <c r="G4412" t="s">
        <v>90</v>
      </c>
      <c r="I4412" t="s">
        <v>91</v>
      </c>
      <c r="J4412" t="s">
        <v>9553</v>
      </c>
      <c r="K4412" t="s">
        <v>3651</v>
      </c>
      <c r="L4412">
        <v>18.317</v>
      </c>
      <c r="M4412">
        <v>14.93527611</v>
      </c>
      <c r="N4412">
        <v>18.11</v>
      </c>
      <c r="O4412">
        <v>14.299347089999999</v>
      </c>
      <c r="P4412">
        <v>15.359</v>
      </c>
      <c r="Q4412" s="86">
        <v>45821</v>
      </c>
      <c r="S4412">
        <v>0.87</v>
      </c>
      <c r="T4412">
        <v>0.75</v>
      </c>
      <c r="V4412" t="s">
        <v>10638</v>
      </c>
      <c r="W4412">
        <v>6</v>
      </c>
      <c r="X4412" s="86">
        <v>45747</v>
      </c>
      <c r="Y4412">
        <v>4</v>
      </c>
      <c r="Z4412" s="86">
        <v>45747</v>
      </c>
      <c r="AA4412">
        <v>3</v>
      </c>
      <c r="AB4412">
        <v>3</v>
      </c>
      <c r="AC4412" t="s">
        <v>156</v>
      </c>
    </row>
    <row r="4413" spans="1:29" x14ac:dyDescent="0.2">
      <c r="A4413" t="s">
        <v>10639</v>
      </c>
      <c r="B4413" t="s">
        <v>10640</v>
      </c>
      <c r="C4413" t="s">
        <v>10639</v>
      </c>
      <c r="D4413" t="s">
        <v>84</v>
      </c>
      <c r="E4413" t="s">
        <v>89</v>
      </c>
      <c r="G4413" t="s">
        <v>90</v>
      </c>
      <c r="L4413">
        <v>16.687000000000001</v>
      </c>
      <c r="M4413">
        <v>14.85217257</v>
      </c>
      <c r="N4413">
        <v>18.518999999999998</v>
      </c>
      <c r="O4413">
        <v>10.94534419</v>
      </c>
      <c r="P4413">
        <v>11.237</v>
      </c>
      <c r="Q4413" s="86">
        <v>45821</v>
      </c>
      <c r="W4413">
        <v>6</v>
      </c>
      <c r="X4413" s="86">
        <v>45772</v>
      </c>
      <c r="Y4413">
        <v>4</v>
      </c>
      <c r="Z4413" s="86">
        <v>45772</v>
      </c>
      <c r="AB4413">
        <v>3</v>
      </c>
      <c r="AC4413" t="s">
        <v>156</v>
      </c>
    </row>
    <row r="4414" spans="1:29" x14ac:dyDescent="0.2">
      <c r="A4414" t="s">
        <v>16338</v>
      </c>
      <c r="B4414" t="s">
        <v>16339</v>
      </c>
      <c r="C4414" t="s">
        <v>16338</v>
      </c>
      <c r="D4414" t="s">
        <v>84</v>
      </c>
      <c r="E4414" t="s">
        <v>89</v>
      </c>
      <c r="G4414" t="s">
        <v>90</v>
      </c>
      <c r="H4414" t="s">
        <v>16039</v>
      </c>
      <c r="I4414" t="s">
        <v>91</v>
      </c>
      <c r="L4414">
        <v>17.713999999999999</v>
      </c>
      <c r="M4414">
        <v>13.04655915</v>
      </c>
      <c r="N4414">
        <v>16.923999999999999</v>
      </c>
      <c r="O4414">
        <v>10.075512120000001</v>
      </c>
      <c r="P4414">
        <v>9.7669999999999995</v>
      </c>
      <c r="Q4414" s="86">
        <v>45821</v>
      </c>
      <c r="S4414">
        <v>1.08</v>
      </c>
      <c r="W4414">
        <v>6</v>
      </c>
      <c r="X4414" s="86">
        <v>45772</v>
      </c>
      <c r="Y4414">
        <v>4</v>
      </c>
      <c r="Z4414" s="86">
        <v>45772</v>
      </c>
      <c r="AB4414">
        <v>3</v>
      </c>
      <c r="AC4414" t="s">
        <v>156</v>
      </c>
    </row>
    <row r="4415" spans="1:29" x14ac:dyDescent="0.2">
      <c r="A4415" t="s">
        <v>16340</v>
      </c>
      <c r="B4415" t="s">
        <v>16341</v>
      </c>
      <c r="C4415" t="s">
        <v>16340</v>
      </c>
      <c r="D4415" t="s">
        <v>84</v>
      </c>
      <c r="E4415" t="s">
        <v>89</v>
      </c>
      <c r="G4415" t="s">
        <v>90</v>
      </c>
      <c r="H4415" t="s">
        <v>16039</v>
      </c>
      <c r="I4415" t="s">
        <v>91</v>
      </c>
      <c r="L4415">
        <v>18.138000000000002</v>
      </c>
      <c r="M4415">
        <v>15.47455963</v>
      </c>
      <c r="N4415">
        <v>18.591999999999999</v>
      </c>
      <c r="O4415">
        <v>15.707576250000001</v>
      </c>
      <c r="P4415">
        <v>16.763000000000002</v>
      </c>
      <c r="Q4415" s="86">
        <v>45821</v>
      </c>
      <c r="S4415">
        <v>1.06</v>
      </c>
      <c r="W4415">
        <v>6</v>
      </c>
      <c r="X4415" s="86">
        <v>45772</v>
      </c>
      <c r="Y4415">
        <v>4</v>
      </c>
      <c r="Z4415" s="86">
        <v>45772</v>
      </c>
      <c r="AB4415">
        <v>3</v>
      </c>
      <c r="AC4415" t="s">
        <v>156</v>
      </c>
    </row>
    <row r="4416" spans="1:29" x14ac:dyDescent="0.2">
      <c r="A4416" t="s">
        <v>10641</v>
      </c>
      <c r="B4416" t="s">
        <v>10642</v>
      </c>
      <c r="C4416" t="s">
        <v>10641</v>
      </c>
      <c r="D4416" t="s">
        <v>84</v>
      </c>
      <c r="E4416" t="s">
        <v>89</v>
      </c>
      <c r="F4416" t="s">
        <v>642</v>
      </c>
      <c r="G4416" t="s">
        <v>90</v>
      </c>
      <c r="I4416" t="s">
        <v>91</v>
      </c>
      <c r="J4416" t="s">
        <v>9553</v>
      </c>
      <c r="K4416" t="s">
        <v>1160</v>
      </c>
      <c r="L4416">
        <v>13.273</v>
      </c>
      <c r="M4416">
        <v>7.4038753799999997</v>
      </c>
      <c r="N4416">
        <v>13.154999999999999</v>
      </c>
      <c r="O4416">
        <v>6.3612853620000003</v>
      </c>
      <c r="P4416">
        <v>10.321</v>
      </c>
      <c r="Q4416" s="86">
        <v>45821</v>
      </c>
      <c r="S4416">
        <v>1.03</v>
      </c>
      <c r="T4416">
        <v>0.8</v>
      </c>
      <c r="V4416" t="s">
        <v>10643</v>
      </c>
      <c r="W4416">
        <v>5</v>
      </c>
      <c r="X4416" s="86">
        <v>45772</v>
      </c>
      <c r="Y4416">
        <v>4</v>
      </c>
      <c r="Z4416" s="86">
        <v>45772</v>
      </c>
      <c r="AA4416">
        <v>2</v>
      </c>
      <c r="AB4416">
        <v>3</v>
      </c>
      <c r="AC4416" t="s">
        <v>156</v>
      </c>
    </row>
    <row r="4417" spans="1:29" x14ac:dyDescent="0.2">
      <c r="A4417" t="s">
        <v>10644</v>
      </c>
      <c r="B4417" t="s">
        <v>10645</v>
      </c>
      <c r="C4417" t="s">
        <v>10644</v>
      </c>
      <c r="D4417" t="s">
        <v>84</v>
      </c>
      <c r="E4417" t="s">
        <v>89</v>
      </c>
      <c r="G4417" t="s">
        <v>90</v>
      </c>
      <c r="I4417" t="s">
        <v>91</v>
      </c>
      <c r="J4417" t="s">
        <v>9553</v>
      </c>
      <c r="L4417">
        <v>15.622</v>
      </c>
      <c r="M4417">
        <v>12.514757700000001</v>
      </c>
      <c r="N4417">
        <v>15.94</v>
      </c>
      <c r="O4417">
        <v>12.65074984</v>
      </c>
      <c r="P4417">
        <v>13.887</v>
      </c>
      <c r="Q4417" s="86">
        <v>45821</v>
      </c>
      <c r="S4417">
        <v>1.05</v>
      </c>
      <c r="T4417">
        <v>0.8</v>
      </c>
      <c r="V4417" t="s">
        <v>10646</v>
      </c>
      <c r="W4417">
        <v>6</v>
      </c>
      <c r="X4417" s="86">
        <v>45772</v>
      </c>
      <c r="Y4417">
        <v>4</v>
      </c>
      <c r="Z4417" s="86">
        <v>45772</v>
      </c>
      <c r="AA4417">
        <v>3</v>
      </c>
      <c r="AB4417">
        <v>3</v>
      </c>
      <c r="AC4417" t="s">
        <v>156</v>
      </c>
    </row>
    <row r="4418" spans="1:29" x14ac:dyDescent="0.2">
      <c r="A4418" t="s">
        <v>10647</v>
      </c>
      <c r="B4418" t="s">
        <v>10648</v>
      </c>
      <c r="C4418" t="s">
        <v>10647</v>
      </c>
      <c r="D4418" t="s">
        <v>84</v>
      </c>
      <c r="E4418" t="s">
        <v>89</v>
      </c>
      <c r="F4418" t="s">
        <v>642</v>
      </c>
      <c r="G4418" t="s">
        <v>90</v>
      </c>
      <c r="I4418" t="s">
        <v>91</v>
      </c>
      <c r="J4418" t="s">
        <v>9553</v>
      </c>
      <c r="K4418" t="s">
        <v>1160</v>
      </c>
      <c r="L4418">
        <v>14.372999999999999</v>
      </c>
      <c r="M4418">
        <v>12.35343052</v>
      </c>
      <c r="N4418">
        <v>13.705</v>
      </c>
      <c r="O4418">
        <v>12.45965539</v>
      </c>
      <c r="P4418">
        <v>14.913</v>
      </c>
      <c r="Q4418" s="86">
        <v>45821</v>
      </c>
      <c r="S4418">
        <v>1.04</v>
      </c>
      <c r="T4418">
        <v>0.8</v>
      </c>
      <c r="V4418" t="s">
        <v>10649</v>
      </c>
      <c r="W4418">
        <v>6</v>
      </c>
      <c r="X4418" s="86">
        <v>45772</v>
      </c>
      <c r="Y4418">
        <v>4</v>
      </c>
      <c r="Z4418" s="86">
        <v>45772</v>
      </c>
      <c r="AA4418">
        <v>3</v>
      </c>
      <c r="AB4418">
        <v>3</v>
      </c>
      <c r="AC4418" t="s">
        <v>156</v>
      </c>
    </row>
    <row r="4419" spans="1:29" x14ac:dyDescent="0.2">
      <c r="A4419" t="s">
        <v>10650</v>
      </c>
      <c r="B4419" t="s">
        <v>10651</v>
      </c>
      <c r="C4419" t="s">
        <v>10650</v>
      </c>
      <c r="D4419" t="s">
        <v>84</v>
      </c>
      <c r="E4419" t="s">
        <v>89</v>
      </c>
      <c r="G4419" t="s">
        <v>90</v>
      </c>
      <c r="H4419" t="s">
        <v>150</v>
      </c>
      <c r="I4419" t="s">
        <v>91</v>
      </c>
      <c r="L4419">
        <v>17.72</v>
      </c>
      <c r="M4419">
        <v>13.293084159999999</v>
      </c>
      <c r="N4419">
        <v>17.832999999999998</v>
      </c>
      <c r="O4419">
        <v>13.42835644</v>
      </c>
      <c r="P4419">
        <v>13.474</v>
      </c>
      <c r="Q4419" s="86">
        <v>45821</v>
      </c>
      <c r="S4419">
        <v>1.0900000000000001</v>
      </c>
      <c r="W4419">
        <v>6</v>
      </c>
      <c r="X4419" s="86">
        <v>45772</v>
      </c>
      <c r="Y4419">
        <v>4</v>
      </c>
      <c r="Z4419" s="86">
        <v>45772</v>
      </c>
      <c r="AB4419">
        <v>3</v>
      </c>
      <c r="AC4419" t="s">
        <v>156</v>
      </c>
    </row>
    <row r="4420" spans="1:29" x14ac:dyDescent="0.2">
      <c r="A4420" t="s">
        <v>10652</v>
      </c>
      <c r="B4420" t="s">
        <v>10653</v>
      </c>
      <c r="C4420" t="s">
        <v>10652</v>
      </c>
      <c r="D4420" t="s">
        <v>84</v>
      </c>
      <c r="E4420" t="s">
        <v>89</v>
      </c>
      <c r="F4420" t="s">
        <v>642</v>
      </c>
      <c r="G4420" t="s">
        <v>90</v>
      </c>
      <c r="I4420" t="s">
        <v>91</v>
      </c>
      <c r="J4420" t="s">
        <v>9553</v>
      </c>
      <c r="K4420" t="s">
        <v>1160</v>
      </c>
      <c r="L4420">
        <v>18.599</v>
      </c>
      <c r="M4420">
        <v>15.116879600000001</v>
      </c>
      <c r="N4420">
        <v>19.003</v>
      </c>
      <c r="O4420">
        <v>14.12354579</v>
      </c>
      <c r="P4420">
        <v>12.82</v>
      </c>
      <c r="Q4420" s="86">
        <v>45821</v>
      </c>
      <c r="S4420">
        <v>1.04</v>
      </c>
      <c r="T4420">
        <v>0.8</v>
      </c>
      <c r="V4420" t="s">
        <v>10654</v>
      </c>
      <c r="W4420">
        <v>6</v>
      </c>
      <c r="X4420" s="86">
        <v>45772</v>
      </c>
      <c r="Y4420">
        <v>4</v>
      </c>
      <c r="Z4420" s="86">
        <v>45772</v>
      </c>
      <c r="AA4420">
        <v>3</v>
      </c>
      <c r="AB4420">
        <v>3</v>
      </c>
      <c r="AC4420" t="s">
        <v>156</v>
      </c>
    </row>
    <row r="4421" spans="1:29" x14ac:dyDescent="0.2">
      <c r="A4421" t="s">
        <v>10655</v>
      </c>
      <c r="B4421" t="s">
        <v>10656</v>
      </c>
      <c r="C4421" t="s">
        <v>10655</v>
      </c>
      <c r="D4421" t="s">
        <v>84</v>
      </c>
      <c r="E4421" t="s">
        <v>89</v>
      </c>
      <c r="F4421" t="s">
        <v>642</v>
      </c>
      <c r="G4421" t="s">
        <v>90</v>
      </c>
      <c r="I4421" t="s">
        <v>91</v>
      </c>
      <c r="J4421" t="s">
        <v>9553</v>
      </c>
      <c r="K4421" t="s">
        <v>1160</v>
      </c>
      <c r="L4421">
        <v>18.309000000000001</v>
      </c>
      <c r="M4421">
        <v>14.01259746</v>
      </c>
      <c r="N4421">
        <v>18.666</v>
      </c>
      <c r="O4421">
        <v>11.657381060000001</v>
      </c>
      <c r="P4421">
        <v>13.398</v>
      </c>
      <c r="Q4421" s="86">
        <v>45821</v>
      </c>
      <c r="S4421">
        <v>1.07</v>
      </c>
      <c r="T4421">
        <v>0.8</v>
      </c>
      <c r="V4421" t="s">
        <v>10657</v>
      </c>
      <c r="W4421">
        <v>6</v>
      </c>
      <c r="X4421" s="86">
        <v>45772</v>
      </c>
      <c r="Y4421">
        <v>4</v>
      </c>
      <c r="Z4421" s="86">
        <v>45772</v>
      </c>
      <c r="AA4421">
        <v>3</v>
      </c>
      <c r="AB4421">
        <v>3</v>
      </c>
      <c r="AC4421" t="s">
        <v>156</v>
      </c>
    </row>
    <row r="4422" spans="1:29" x14ac:dyDescent="0.2">
      <c r="A4422" t="s">
        <v>10658</v>
      </c>
      <c r="B4422" t="s">
        <v>10659</v>
      </c>
      <c r="C4422" t="s">
        <v>10658</v>
      </c>
      <c r="D4422" t="s">
        <v>84</v>
      </c>
      <c r="E4422" t="s">
        <v>89</v>
      </c>
      <c r="G4422" t="s">
        <v>90</v>
      </c>
      <c r="H4422" t="s">
        <v>2245</v>
      </c>
      <c r="I4422" t="s">
        <v>118</v>
      </c>
      <c r="M4422">
        <v>12.74527565</v>
      </c>
      <c r="O4422">
        <v>12.167987309999999</v>
      </c>
      <c r="S4422">
        <v>0.86</v>
      </c>
      <c r="Y4422">
        <v>4</v>
      </c>
      <c r="Z4422" s="86">
        <v>45747</v>
      </c>
      <c r="AB4422">
        <v>3</v>
      </c>
      <c r="AC4422" t="s">
        <v>156</v>
      </c>
    </row>
    <row r="4423" spans="1:29" x14ac:dyDescent="0.2">
      <c r="A4423" t="s">
        <v>10660</v>
      </c>
      <c r="B4423" t="s">
        <v>10661</v>
      </c>
      <c r="C4423" t="s">
        <v>10660</v>
      </c>
      <c r="D4423" t="s">
        <v>84</v>
      </c>
      <c r="F4423" t="s">
        <v>642</v>
      </c>
      <c r="G4423" t="s">
        <v>90</v>
      </c>
      <c r="K4423" t="s">
        <v>1160</v>
      </c>
      <c r="L4423">
        <v>18.488</v>
      </c>
      <c r="M4423">
        <v>18.162435550000001</v>
      </c>
      <c r="N4423">
        <v>18.998999999999999</v>
      </c>
      <c r="O4423">
        <v>15.788453799999999</v>
      </c>
      <c r="P4423">
        <v>12.859</v>
      </c>
      <c r="Q4423" s="86">
        <v>45821</v>
      </c>
      <c r="R4423">
        <v>5.25</v>
      </c>
      <c r="S4423">
        <v>1.9</v>
      </c>
      <c r="V4423" t="s">
        <v>10662</v>
      </c>
      <c r="W4423">
        <v>6</v>
      </c>
      <c r="X4423" s="86">
        <v>45772</v>
      </c>
      <c r="Y4423">
        <v>5</v>
      </c>
      <c r="Z4423" s="86">
        <v>45772</v>
      </c>
      <c r="AB4423">
        <v>3</v>
      </c>
      <c r="AC4423" t="s">
        <v>156</v>
      </c>
    </row>
    <row r="4424" spans="1:29" x14ac:dyDescent="0.2">
      <c r="A4424" t="s">
        <v>10663</v>
      </c>
      <c r="B4424" t="s">
        <v>10664</v>
      </c>
      <c r="C4424" t="s">
        <v>10663</v>
      </c>
      <c r="D4424" t="s">
        <v>84</v>
      </c>
      <c r="E4424" t="s">
        <v>89</v>
      </c>
      <c r="I4424" t="s">
        <v>91</v>
      </c>
      <c r="J4424" t="s">
        <v>9553</v>
      </c>
      <c r="L4424">
        <v>3.5680000000000001</v>
      </c>
      <c r="M4424">
        <v>6.1701871390000003</v>
      </c>
      <c r="N4424">
        <v>3.93</v>
      </c>
      <c r="O4424">
        <v>6.1004113000000002</v>
      </c>
      <c r="P4424">
        <v>2.4500000000000002</v>
      </c>
      <c r="Q4424" s="86">
        <v>45821</v>
      </c>
      <c r="S4424">
        <v>0.18</v>
      </c>
      <c r="T4424">
        <v>0.18</v>
      </c>
      <c r="W4424">
        <v>3</v>
      </c>
      <c r="X4424" s="86">
        <v>45637</v>
      </c>
      <c r="Y4424">
        <v>2</v>
      </c>
      <c r="Z4424" s="86">
        <v>45783</v>
      </c>
      <c r="AA4424">
        <v>5</v>
      </c>
      <c r="AB4424">
        <v>2</v>
      </c>
      <c r="AC4424" t="s">
        <v>153</v>
      </c>
    </row>
    <row r="4425" spans="1:29" x14ac:dyDescent="0.2">
      <c r="A4425" t="s">
        <v>10665</v>
      </c>
      <c r="B4425" t="s">
        <v>10666</v>
      </c>
      <c r="C4425" t="s">
        <v>10665</v>
      </c>
      <c r="D4425" t="s">
        <v>84</v>
      </c>
      <c r="E4425" t="s">
        <v>116</v>
      </c>
      <c r="G4425" t="s">
        <v>90</v>
      </c>
      <c r="I4425" t="s">
        <v>91</v>
      </c>
      <c r="J4425" t="s">
        <v>9553</v>
      </c>
      <c r="K4425" t="s">
        <v>706</v>
      </c>
      <c r="L4425">
        <v>10.967000000000001</v>
      </c>
      <c r="M4425">
        <v>3.700101665</v>
      </c>
      <c r="N4425">
        <v>11.385</v>
      </c>
      <c r="O4425">
        <v>4.3205412619999999</v>
      </c>
      <c r="P4425">
        <v>9.4860000000000007</v>
      </c>
      <c r="Q4425" s="86">
        <v>45821</v>
      </c>
      <c r="S4425">
        <v>0.23</v>
      </c>
      <c r="T4425">
        <v>0.23</v>
      </c>
      <c r="V4425" t="s">
        <v>10667</v>
      </c>
      <c r="W4425">
        <v>4</v>
      </c>
      <c r="X4425" s="86">
        <v>45453</v>
      </c>
      <c r="Y4425">
        <v>2</v>
      </c>
      <c r="Z4425" s="86">
        <v>45783</v>
      </c>
      <c r="AA4425">
        <v>2</v>
      </c>
      <c r="AB4425">
        <v>2</v>
      </c>
      <c r="AC4425" t="s">
        <v>153</v>
      </c>
    </row>
    <row r="4426" spans="1:29" x14ac:dyDescent="0.2">
      <c r="A4426" t="s">
        <v>10668</v>
      </c>
      <c r="B4426" t="s">
        <v>10669</v>
      </c>
      <c r="C4426" t="s">
        <v>10668</v>
      </c>
      <c r="D4426" t="s">
        <v>84</v>
      </c>
      <c r="E4426" t="s">
        <v>89</v>
      </c>
      <c r="G4426" t="s">
        <v>90</v>
      </c>
      <c r="I4426" t="s">
        <v>91</v>
      </c>
      <c r="L4426">
        <v>25.45</v>
      </c>
      <c r="M4426">
        <v>16.267885119999999</v>
      </c>
      <c r="N4426">
        <v>17.324999999999999</v>
      </c>
      <c r="O4426">
        <v>13.27872335</v>
      </c>
      <c r="P4426">
        <v>10.477</v>
      </c>
      <c r="Q4426" s="86">
        <v>45821</v>
      </c>
      <c r="S4426">
        <v>2.5</v>
      </c>
      <c r="W4426">
        <v>6</v>
      </c>
      <c r="X4426" s="86">
        <v>45474</v>
      </c>
      <c r="Y4426">
        <v>5</v>
      </c>
      <c r="Z4426" s="86">
        <v>45329</v>
      </c>
      <c r="AB4426">
        <v>3</v>
      </c>
      <c r="AC4426" t="s">
        <v>156</v>
      </c>
    </row>
    <row r="4427" spans="1:29" x14ac:dyDescent="0.2">
      <c r="A4427" t="s">
        <v>10670</v>
      </c>
      <c r="B4427" t="s">
        <v>10671</v>
      </c>
      <c r="C4427" t="s">
        <v>10670</v>
      </c>
      <c r="D4427" t="s">
        <v>84</v>
      </c>
      <c r="E4427" t="s">
        <v>89</v>
      </c>
      <c r="F4427" t="s">
        <v>642</v>
      </c>
      <c r="G4427" t="s">
        <v>90</v>
      </c>
      <c r="I4427" t="s">
        <v>91</v>
      </c>
      <c r="J4427" t="s">
        <v>9553</v>
      </c>
      <c r="K4427" t="s">
        <v>10672</v>
      </c>
      <c r="M4427">
        <v>11.613534019999999</v>
      </c>
      <c r="N4427">
        <v>16.829000000000001</v>
      </c>
      <c r="O4427">
        <v>10.06955462</v>
      </c>
      <c r="P4427">
        <v>10.164999999999999</v>
      </c>
      <c r="Q4427" s="86">
        <v>45434</v>
      </c>
      <c r="R4427">
        <v>5</v>
      </c>
      <c r="S4427">
        <v>1.05</v>
      </c>
      <c r="V4427" t="s">
        <v>10673</v>
      </c>
      <c r="W4427">
        <v>6</v>
      </c>
      <c r="X4427" s="86">
        <v>45291</v>
      </c>
      <c r="AA4427">
        <v>3</v>
      </c>
      <c r="AB4427">
        <v>4</v>
      </c>
      <c r="AC4427" t="s">
        <v>127</v>
      </c>
    </row>
    <row r="4428" spans="1:29" x14ac:dyDescent="0.2">
      <c r="A4428" t="s">
        <v>10674</v>
      </c>
      <c r="B4428" t="s">
        <v>10675</v>
      </c>
      <c r="C4428" t="s">
        <v>10674</v>
      </c>
      <c r="D4428" t="s">
        <v>84</v>
      </c>
      <c r="E4428" t="s">
        <v>89</v>
      </c>
      <c r="F4428" t="s">
        <v>642</v>
      </c>
      <c r="G4428" t="s">
        <v>98</v>
      </c>
      <c r="I4428" t="s">
        <v>91</v>
      </c>
      <c r="J4428" t="s">
        <v>9553</v>
      </c>
      <c r="L4428">
        <v>22.597000000000001</v>
      </c>
      <c r="M4428">
        <v>13.383518499999999</v>
      </c>
      <c r="N4428">
        <v>14.363</v>
      </c>
      <c r="O4428">
        <v>11.386519099999999</v>
      </c>
      <c r="P4428">
        <v>10.326000000000001</v>
      </c>
      <c r="Q4428" s="86">
        <v>45474</v>
      </c>
      <c r="S4428">
        <v>3</v>
      </c>
      <c r="T4428">
        <v>1.6</v>
      </c>
      <c r="V4428" t="s">
        <v>10676</v>
      </c>
      <c r="W4428">
        <v>6</v>
      </c>
      <c r="X4428" s="86">
        <v>45291</v>
      </c>
      <c r="AA4428">
        <v>4</v>
      </c>
      <c r="AB4428">
        <v>4</v>
      </c>
      <c r="AC4428" t="s">
        <v>127</v>
      </c>
    </row>
    <row r="4429" spans="1:29" x14ac:dyDescent="0.2">
      <c r="A4429" t="s">
        <v>10677</v>
      </c>
      <c r="B4429" t="s">
        <v>10678</v>
      </c>
      <c r="C4429" t="s">
        <v>10677</v>
      </c>
      <c r="D4429" t="s">
        <v>84</v>
      </c>
      <c r="E4429" t="s">
        <v>89</v>
      </c>
      <c r="G4429" t="s">
        <v>5307</v>
      </c>
      <c r="I4429" t="s">
        <v>91</v>
      </c>
      <c r="L4429">
        <v>15.973000000000001</v>
      </c>
      <c r="M4429">
        <v>12.958215389999999</v>
      </c>
      <c r="N4429">
        <v>14.115</v>
      </c>
      <c r="O4429">
        <v>12.30417169</v>
      </c>
      <c r="P4429">
        <v>17.084</v>
      </c>
      <c r="Q4429" s="86">
        <v>45821</v>
      </c>
      <c r="W4429">
        <v>6</v>
      </c>
      <c r="X4429" s="86">
        <v>45597</v>
      </c>
      <c r="Y4429">
        <v>5</v>
      </c>
      <c r="Z4429" s="86">
        <v>44927</v>
      </c>
      <c r="AB4429">
        <v>3</v>
      </c>
      <c r="AC4429" t="s">
        <v>156</v>
      </c>
    </row>
    <row r="4430" spans="1:29" x14ac:dyDescent="0.2">
      <c r="A4430" t="s">
        <v>10679</v>
      </c>
      <c r="B4430" t="s">
        <v>10680</v>
      </c>
      <c r="C4430" t="s">
        <v>10679</v>
      </c>
      <c r="D4430" t="s">
        <v>84</v>
      </c>
      <c r="E4430" t="s">
        <v>89</v>
      </c>
      <c r="F4430" t="s">
        <v>642</v>
      </c>
      <c r="G4430" t="s">
        <v>90</v>
      </c>
      <c r="I4430" t="s">
        <v>91</v>
      </c>
      <c r="J4430" t="s">
        <v>9553</v>
      </c>
      <c r="K4430" t="s">
        <v>2460</v>
      </c>
      <c r="L4430">
        <v>15.164</v>
      </c>
      <c r="M4430">
        <v>12.27291486</v>
      </c>
      <c r="N4430">
        <v>15.053000000000001</v>
      </c>
      <c r="O4430">
        <v>11.785084360000001</v>
      </c>
      <c r="P4430">
        <v>13.881</v>
      </c>
      <c r="Q4430" s="86">
        <v>45821</v>
      </c>
      <c r="S4430">
        <v>0.95</v>
      </c>
      <c r="T4430">
        <v>0.9</v>
      </c>
      <c r="V4430" t="s">
        <v>10681</v>
      </c>
      <c r="W4430">
        <v>6</v>
      </c>
      <c r="X4430" s="86">
        <v>44834</v>
      </c>
      <c r="Y4430">
        <v>4</v>
      </c>
      <c r="Z4430" s="86">
        <v>45747</v>
      </c>
      <c r="AA4430">
        <v>3</v>
      </c>
      <c r="AB4430">
        <v>3</v>
      </c>
      <c r="AC4430" t="s">
        <v>156</v>
      </c>
    </row>
    <row r="4431" spans="1:29" x14ac:dyDescent="0.2">
      <c r="A4431" t="s">
        <v>10682</v>
      </c>
      <c r="B4431" t="s">
        <v>10683</v>
      </c>
      <c r="C4431" t="s">
        <v>10682</v>
      </c>
      <c r="D4431" t="s">
        <v>84</v>
      </c>
      <c r="E4431" t="s">
        <v>89</v>
      </c>
      <c r="F4431" t="s">
        <v>642</v>
      </c>
      <c r="G4431" t="s">
        <v>90</v>
      </c>
      <c r="I4431" t="s">
        <v>91</v>
      </c>
      <c r="J4431" t="s">
        <v>9553</v>
      </c>
      <c r="K4431" t="s">
        <v>2460</v>
      </c>
      <c r="L4431">
        <v>15.176</v>
      </c>
      <c r="M4431">
        <v>12.28103572</v>
      </c>
      <c r="N4431">
        <v>15.064</v>
      </c>
      <c r="O4431">
        <v>11.786536720000001</v>
      </c>
      <c r="P4431">
        <v>13.881</v>
      </c>
      <c r="Q4431" s="86">
        <v>45821</v>
      </c>
      <c r="S4431">
        <v>0.95</v>
      </c>
      <c r="T4431">
        <v>0.9</v>
      </c>
      <c r="V4431" t="s">
        <v>10684</v>
      </c>
      <c r="W4431">
        <v>6</v>
      </c>
      <c r="X4431" s="86">
        <v>44834</v>
      </c>
      <c r="Y4431">
        <v>4</v>
      </c>
      <c r="Z4431" s="86">
        <v>45747</v>
      </c>
      <c r="AA4431">
        <v>3</v>
      </c>
      <c r="AB4431">
        <v>3</v>
      </c>
      <c r="AC4431" t="s">
        <v>156</v>
      </c>
    </row>
    <row r="4432" spans="1:29" x14ac:dyDescent="0.2">
      <c r="A4432" t="s">
        <v>10685</v>
      </c>
      <c r="B4432" t="s">
        <v>10686</v>
      </c>
      <c r="C4432" t="s">
        <v>10685</v>
      </c>
      <c r="D4432" t="s">
        <v>84</v>
      </c>
      <c r="E4432" t="s">
        <v>89</v>
      </c>
      <c r="G4432" t="s">
        <v>90</v>
      </c>
      <c r="I4432" t="s">
        <v>91</v>
      </c>
      <c r="L4432">
        <v>15.342000000000001</v>
      </c>
      <c r="M4432">
        <v>11.75189973</v>
      </c>
      <c r="N4432">
        <v>16.701000000000001</v>
      </c>
      <c r="O4432">
        <v>9.6452452760000007</v>
      </c>
      <c r="P4432">
        <v>13.037000000000001</v>
      </c>
      <c r="Q4432" s="86">
        <v>45821</v>
      </c>
      <c r="S4432">
        <v>0.83</v>
      </c>
      <c r="W4432">
        <v>6</v>
      </c>
      <c r="X4432" s="86">
        <v>45773</v>
      </c>
      <c r="Y4432">
        <v>4</v>
      </c>
      <c r="Z4432" s="86">
        <v>45773</v>
      </c>
      <c r="AB4432">
        <v>3</v>
      </c>
      <c r="AC4432" t="s">
        <v>156</v>
      </c>
    </row>
    <row r="4433" spans="1:29" x14ac:dyDescent="0.2">
      <c r="A4433" t="s">
        <v>10687</v>
      </c>
      <c r="B4433" t="s">
        <v>10688</v>
      </c>
      <c r="C4433" t="s">
        <v>10687</v>
      </c>
      <c r="D4433" t="s">
        <v>84</v>
      </c>
      <c r="E4433" t="s">
        <v>89</v>
      </c>
      <c r="G4433" t="s">
        <v>90</v>
      </c>
      <c r="I4433" t="s">
        <v>91</v>
      </c>
      <c r="J4433" t="s">
        <v>9553</v>
      </c>
      <c r="K4433" t="s">
        <v>10689</v>
      </c>
      <c r="L4433">
        <v>11.994</v>
      </c>
      <c r="M4433">
        <v>7.8677117360000004</v>
      </c>
      <c r="N4433">
        <v>11.542</v>
      </c>
      <c r="O4433">
        <v>6.6078368430000003</v>
      </c>
      <c r="P4433">
        <v>8.6129999999999995</v>
      </c>
      <c r="Q4433" s="86">
        <v>45821</v>
      </c>
      <c r="S4433">
        <v>0.79</v>
      </c>
      <c r="T4433">
        <v>0.6</v>
      </c>
      <c r="W4433">
        <v>5</v>
      </c>
      <c r="X4433" s="86">
        <v>45700</v>
      </c>
      <c r="Y4433">
        <v>3</v>
      </c>
      <c r="Z4433" s="86">
        <v>45673</v>
      </c>
      <c r="AA4433">
        <v>3</v>
      </c>
      <c r="AB4433">
        <v>3</v>
      </c>
      <c r="AC4433" t="s">
        <v>156</v>
      </c>
    </row>
    <row r="4434" spans="1:29" x14ac:dyDescent="0.2">
      <c r="A4434" t="s">
        <v>10690</v>
      </c>
      <c r="B4434" t="s">
        <v>10691</v>
      </c>
      <c r="C4434" t="s">
        <v>10690</v>
      </c>
      <c r="D4434" t="s">
        <v>84</v>
      </c>
      <c r="E4434" t="s">
        <v>89</v>
      </c>
      <c r="G4434" t="s">
        <v>90</v>
      </c>
      <c r="I4434" t="s">
        <v>118</v>
      </c>
      <c r="J4434" t="s">
        <v>9553</v>
      </c>
      <c r="K4434" t="s">
        <v>10689</v>
      </c>
      <c r="L4434">
        <v>8.7010000000000005</v>
      </c>
      <c r="M4434">
        <v>7.8855941139999999</v>
      </c>
      <c r="N4434">
        <v>7.5839999999999996</v>
      </c>
      <c r="O4434">
        <v>6.6151640120000001</v>
      </c>
      <c r="P4434">
        <v>6.6859999999999999</v>
      </c>
      <c r="Q4434" s="86">
        <v>45821</v>
      </c>
      <c r="S4434">
        <v>0.76</v>
      </c>
      <c r="T4434">
        <v>0.6</v>
      </c>
      <c r="W4434">
        <v>5</v>
      </c>
      <c r="X4434" s="86">
        <v>45700</v>
      </c>
      <c r="Y4434">
        <v>3</v>
      </c>
      <c r="Z4434" s="86">
        <v>45673</v>
      </c>
      <c r="AA4434">
        <v>3</v>
      </c>
      <c r="AB4434">
        <v>3</v>
      </c>
      <c r="AC4434" t="s">
        <v>156</v>
      </c>
    </row>
    <row r="4435" spans="1:29" x14ac:dyDescent="0.2">
      <c r="A4435" t="s">
        <v>10692</v>
      </c>
      <c r="B4435" t="s">
        <v>10693</v>
      </c>
      <c r="C4435" t="s">
        <v>10692</v>
      </c>
      <c r="D4435" t="s">
        <v>84</v>
      </c>
      <c r="E4435" t="s">
        <v>89</v>
      </c>
      <c r="G4435" t="s">
        <v>98</v>
      </c>
      <c r="I4435" t="s">
        <v>91</v>
      </c>
      <c r="J4435" t="s">
        <v>9553</v>
      </c>
      <c r="K4435" t="s">
        <v>10694</v>
      </c>
      <c r="L4435">
        <v>13.462</v>
      </c>
      <c r="M4435">
        <v>12.09616656</v>
      </c>
      <c r="N4435">
        <v>11.907</v>
      </c>
      <c r="O4435">
        <v>9.5340518680000006</v>
      </c>
      <c r="P4435">
        <v>9.0289999999999999</v>
      </c>
      <c r="Q4435" s="86">
        <v>45434</v>
      </c>
      <c r="S4435">
        <v>3.08</v>
      </c>
      <c r="T4435">
        <v>1.6</v>
      </c>
      <c r="U4435">
        <v>5</v>
      </c>
      <c r="V4435" t="s">
        <v>10695</v>
      </c>
      <c r="W4435">
        <v>5</v>
      </c>
      <c r="X4435" s="86">
        <v>44595</v>
      </c>
      <c r="Y4435">
        <v>3</v>
      </c>
      <c r="Z4435" s="86">
        <v>45382</v>
      </c>
      <c r="AA4435">
        <v>3</v>
      </c>
      <c r="AB4435">
        <v>3</v>
      </c>
      <c r="AC4435" t="s">
        <v>156</v>
      </c>
    </row>
    <row r="4436" spans="1:29" x14ac:dyDescent="0.2">
      <c r="A4436" t="s">
        <v>10696</v>
      </c>
      <c r="B4436" t="s">
        <v>10697</v>
      </c>
      <c r="C4436" t="s">
        <v>10696</v>
      </c>
      <c r="D4436" t="s">
        <v>84</v>
      </c>
      <c r="E4436" t="s">
        <v>89</v>
      </c>
      <c r="G4436" t="s">
        <v>699</v>
      </c>
      <c r="H4436" t="s">
        <v>10698</v>
      </c>
      <c r="I4436" t="s">
        <v>118</v>
      </c>
      <c r="L4436">
        <v>13.933999999999999</v>
      </c>
      <c r="M4436">
        <v>14.01624501</v>
      </c>
      <c r="N4436">
        <v>13.733000000000001</v>
      </c>
      <c r="O4436">
        <v>12.885151609999999</v>
      </c>
      <c r="P4436">
        <v>14.456</v>
      </c>
      <c r="Q4436" s="86">
        <v>45821</v>
      </c>
      <c r="U4436">
        <v>5</v>
      </c>
      <c r="W4436">
        <v>5</v>
      </c>
      <c r="X4436" s="86">
        <v>44595</v>
      </c>
      <c r="Y4436">
        <v>4</v>
      </c>
      <c r="Z4436" s="86">
        <v>45747</v>
      </c>
      <c r="AB4436">
        <v>3</v>
      </c>
      <c r="AC4436" t="s">
        <v>156</v>
      </c>
    </row>
    <row r="4437" spans="1:29" x14ac:dyDescent="0.2">
      <c r="A4437" t="s">
        <v>10699</v>
      </c>
      <c r="B4437" t="s">
        <v>10700</v>
      </c>
      <c r="C4437" t="s">
        <v>10699</v>
      </c>
      <c r="D4437" t="s">
        <v>84</v>
      </c>
      <c r="E4437" t="s">
        <v>89</v>
      </c>
      <c r="G4437" t="s">
        <v>90</v>
      </c>
      <c r="I4437" t="s">
        <v>91</v>
      </c>
      <c r="J4437" t="s">
        <v>9553</v>
      </c>
      <c r="L4437">
        <v>15.166</v>
      </c>
      <c r="M4437">
        <v>11.707868550000001</v>
      </c>
      <c r="N4437">
        <v>15.382</v>
      </c>
      <c r="O4437">
        <v>10.128729119999999</v>
      </c>
      <c r="P4437">
        <v>9.5739999999999998</v>
      </c>
      <c r="Q4437" s="86">
        <v>45821</v>
      </c>
      <c r="S4437">
        <v>0.93</v>
      </c>
      <c r="T4437">
        <v>0.75</v>
      </c>
      <c r="V4437" t="s">
        <v>10701</v>
      </c>
      <c r="W4437">
        <v>5</v>
      </c>
      <c r="X4437" s="86">
        <v>45798</v>
      </c>
      <c r="Y4437">
        <v>4</v>
      </c>
      <c r="Z4437" s="86">
        <v>45292</v>
      </c>
      <c r="AA4437">
        <v>3</v>
      </c>
      <c r="AB4437">
        <v>3</v>
      </c>
      <c r="AC4437" t="s">
        <v>156</v>
      </c>
    </row>
    <row r="4438" spans="1:29" x14ac:dyDescent="0.2">
      <c r="A4438" t="s">
        <v>10702</v>
      </c>
      <c r="B4438" t="s">
        <v>10703</v>
      </c>
      <c r="C4438" t="s">
        <v>10702</v>
      </c>
      <c r="D4438" t="s">
        <v>84</v>
      </c>
      <c r="E4438" t="s">
        <v>89</v>
      </c>
      <c r="G4438" t="s">
        <v>90</v>
      </c>
      <c r="M4438">
        <v>16.256785149999999</v>
      </c>
      <c r="N4438">
        <v>16.815999999999999</v>
      </c>
      <c r="O4438">
        <v>13.257904549999999</v>
      </c>
      <c r="P4438">
        <v>10.161</v>
      </c>
      <c r="Q4438" s="86">
        <v>45434</v>
      </c>
      <c r="W4438">
        <v>6</v>
      </c>
      <c r="X4438" s="86">
        <v>45329</v>
      </c>
      <c r="Y4438">
        <v>5</v>
      </c>
      <c r="Z4438" s="86">
        <v>44927</v>
      </c>
      <c r="AB4438">
        <v>3</v>
      </c>
      <c r="AC4438" t="s">
        <v>156</v>
      </c>
    </row>
    <row r="4439" spans="1:29" x14ac:dyDescent="0.2">
      <c r="A4439" t="s">
        <v>10704</v>
      </c>
      <c r="B4439" t="s">
        <v>10705</v>
      </c>
      <c r="C4439" t="s">
        <v>10704</v>
      </c>
      <c r="D4439" t="s">
        <v>84</v>
      </c>
      <c r="E4439" t="s">
        <v>89</v>
      </c>
      <c r="G4439" t="s">
        <v>90</v>
      </c>
      <c r="I4439" t="s">
        <v>91</v>
      </c>
      <c r="J4439" t="s">
        <v>9553</v>
      </c>
      <c r="L4439">
        <v>26.297000000000001</v>
      </c>
      <c r="M4439">
        <v>16.267945359999999</v>
      </c>
      <c r="N4439">
        <v>17.954000000000001</v>
      </c>
      <c r="O4439">
        <v>13.26719304</v>
      </c>
      <c r="P4439">
        <v>15.676</v>
      </c>
      <c r="Q4439" s="86">
        <v>45821</v>
      </c>
      <c r="R4439">
        <v>5</v>
      </c>
      <c r="S4439">
        <v>1.55</v>
      </c>
      <c r="V4439" t="s">
        <v>10706</v>
      </c>
      <c r="W4439">
        <v>6</v>
      </c>
      <c r="X4439" s="86">
        <v>45291</v>
      </c>
      <c r="AA4439">
        <v>3</v>
      </c>
      <c r="AB4439">
        <v>4</v>
      </c>
      <c r="AC4439" t="s">
        <v>127</v>
      </c>
    </row>
    <row r="4440" spans="1:29" x14ac:dyDescent="0.2">
      <c r="A4440" t="s">
        <v>10707</v>
      </c>
      <c r="B4440" t="s">
        <v>10708</v>
      </c>
      <c r="C4440" t="s">
        <v>10707</v>
      </c>
      <c r="D4440" t="s">
        <v>84</v>
      </c>
      <c r="E4440" t="s">
        <v>89</v>
      </c>
      <c r="F4440" t="s">
        <v>642</v>
      </c>
      <c r="G4440" t="s">
        <v>90</v>
      </c>
      <c r="I4440" t="s">
        <v>91</v>
      </c>
      <c r="J4440" t="s">
        <v>9553</v>
      </c>
      <c r="L4440">
        <v>20.613</v>
      </c>
      <c r="M4440">
        <v>18.055542079999999</v>
      </c>
      <c r="N4440">
        <v>19.853000000000002</v>
      </c>
      <c r="O4440">
        <v>14.31856058</v>
      </c>
      <c r="P4440">
        <v>12.728</v>
      </c>
      <c r="Q4440" s="86">
        <v>45821</v>
      </c>
      <c r="R4440">
        <v>5</v>
      </c>
      <c r="S4440">
        <v>1.55</v>
      </c>
      <c r="V4440" t="s">
        <v>10709</v>
      </c>
      <c r="W4440">
        <v>6</v>
      </c>
      <c r="X4440" s="86">
        <v>45329</v>
      </c>
      <c r="AA4440">
        <v>3</v>
      </c>
      <c r="AB4440">
        <v>4</v>
      </c>
      <c r="AC4440" t="s">
        <v>127</v>
      </c>
    </row>
    <row r="4441" spans="1:29" x14ac:dyDescent="0.2">
      <c r="A4441" t="s">
        <v>10710</v>
      </c>
      <c r="B4441" t="s">
        <v>10711</v>
      </c>
      <c r="C4441" t="s">
        <v>10710</v>
      </c>
      <c r="D4441" t="s">
        <v>84</v>
      </c>
      <c r="E4441" t="s">
        <v>89</v>
      </c>
      <c r="G4441" t="s">
        <v>90</v>
      </c>
      <c r="L4441">
        <v>22.36</v>
      </c>
      <c r="M4441">
        <v>14.23658996</v>
      </c>
      <c r="N4441">
        <v>13.34</v>
      </c>
      <c r="O4441">
        <v>14.333434110000001</v>
      </c>
      <c r="P4441">
        <v>12.444000000000001</v>
      </c>
      <c r="Q4441" s="86">
        <v>45821</v>
      </c>
      <c r="W4441">
        <v>6</v>
      </c>
      <c r="X4441" s="86">
        <v>45329</v>
      </c>
      <c r="Y4441">
        <v>5</v>
      </c>
      <c r="Z4441" s="86">
        <v>44927</v>
      </c>
      <c r="AB4441">
        <v>3</v>
      </c>
      <c r="AC4441" t="s">
        <v>156</v>
      </c>
    </row>
    <row r="4442" spans="1:29" x14ac:dyDescent="0.2">
      <c r="A4442" t="s">
        <v>10712</v>
      </c>
      <c r="B4442" t="s">
        <v>10713</v>
      </c>
      <c r="C4442" t="s">
        <v>10712</v>
      </c>
      <c r="D4442" t="s">
        <v>84</v>
      </c>
      <c r="E4442" t="s">
        <v>89</v>
      </c>
      <c r="G4442" t="s">
        <v>90</v>
      </c>
      <c r="I4442" t="s">
        <v>91</v>
      </c>
      <c r="J4442" t="s">
        <v>9553</v>
      </c>
      <c r="L4442">
        <v>13.272</v>
      </c>
      <c r="M4442">
        <v>7.3914738829999997</v>
      </c>
      <c r="N4442">
        <v>13.145</v>
      </c>
      <c r="O4442">
        <v>6.3278002029999998</v>
      </c>
      <c r="P4442">
        <v>10.295</v>
      </c>
      <c r="Q4442" s="86">
        <v>45821</v>
      </c>
      <c r="S4442">
        <v>1.04</v>
      </c>
      <c r="T4442">
        <v>0.8</v>
      </c>
      <c r="V4442" t="s">
        <v>10714</v>
      </c>
      <c r="W4442">
        <v>5</v>
      </c>
      <c r="X4442" s="86">
        <v>45772</v>
      </c>
      <c r="Y4442">
        <v>4</v>
      </c>
      <c r="Z4442" s="86">
        <v>45772</v>
      </c>
      <c r="AA4442">
        <v>3</v>
      </c>
      <c r="AB4442">
        <v>3</v>
      </c>
      <c r="AC4442" t="s">
        <v>156</v>
      </c>
    </row>
    <row r="4443" spans="1:29" x14ac:dyDescent="0.2">
      <c r="A4443" t="s">
        <v>10715</v>
      </c>
      <c r="B4443" t="s">
        <v>10716</v>
      </c>
      <c r="C4443" t="s">
        <v>10715</v>
      </c>
      <c r="D4443" t="s">
        <v>84</v>
      </c>
      <c r="E4443" t="s">
        <v>89</v>
      </c>
      <c r="G4443" t="s">
        <v>90</v>
      </c>
      <c r="H4443" t="s">
        <v>17032</v>
      </c>
      <c r="I4443" t="s">
        <v>634</v>
      </c>
      <c r="J4443" t="s">
        <v>9553</v>
      </c>
      <c r="K4443" t="s">
        <v>1048</v>
      </c>
      <c r="L4443">
        <v>15.321999999999999</v>
      </c>
      <c r="M4443">
        <v>12.52974199</v>
      </c>
      <c r="N4443">
        <v>15.39</v>
      </c>
      <c r="O4443">
        <v>13.169825510000001</v>
      </c>
      <c r="P4443">
        <v>14.271000000000001</v>
      </c>
      <c r="Q4443" s="86">
        <v>45821</v>
      </c>
      <c r="R4443">
        <v>5</v>
      </c>
      <c r="S4443">
        <v>1.81</v>
      </c>
      <c r="T4443">
        <v>1.5</v>
      </c>
      <c r="V4443" t="s">
        <v>10717</v>
      </c>
      <c r="W4443">
        <v>6</v>
      </c>
      <c r="X4443" s="86">
        <v>45808</v>
      </c>
      <c r="Y4443">
        <v>4</v>
      </c>
      <c r="Z4443" s="86">
        <v>45808</v>
      </c>
      <c r="AA4443">
        <v>3</v>
      </c>
      <c r="AB4443">
        <v>3</v>
      </c>
      <c r="AC4443" t="s">
        <v>156</v>
      </c>
    </row>
    <row r="4444" spans="1:29" x14ac:dyDescent="0.2">
      <c r="A4444" t="s">
        <v>10718</v>
      </c>
      <c r="B4444" t="s">
        <v>10719</v>
      </c>
      <c r="C4444" t="s">
        <v>10718</v>
      </c>
      <c r="D4444" t="s">
        <v>84</v>
      </c>
      <c r="E4444" t="s">
        <v>116</v>
      </c>
      <c r="F4444" t="s">
        <v>642</v>
      </c>
      <c r="G4444" t="s">
        <v>348</v>
      </c>
      <c r="H4444" t="s">
        <v>10720</v>
      </c>
      <c r="I4444" t="s">
        <v>91</v>
      </c>
      <c r="J4444" t="s">
        <v>9553</v>
      </c>
      <c r="K4444" t="s">
        <v>10611</v>
      </c>
      <c r="Q4444" s="86">
        <v>45154</v>
      </c>
      <c r="AA4444">
        <v>2</v>
      </c>
      <c r="AB4444">
        <v>5</v>
      </c>
      <c r="AC4444" t="s">
        <v>86</v>
      </c>
    </row>
    <row r="4445" spans="1:29" x14ac:dyDescent="0.2">
      <c r="A4445" t="s">
        <v>17094</v>
      </c>
      <c r="B4445" t="s">
        <v>17095</v>
      </c>
      <c r="C4445" t="s">
        <v>17094</v>
      </c>
      <c r="D4445" t="s">
        <v>84</v>
      </c>
      <c r="E4445" t="s">
        <v>982</v>
      </c>
      <c r="G4445" t="s">
        <v>90</v>
      </c>
      <c r="I4445" t="s">
        <v>91</v>
      </c>
      <c r="L4445">
        <v>8.3680000000000003</v>
      </c>
      <c r="M4445">
        <v>0.68577289799999996</v>
      </c>
      <c r="N4445">
        <v>8.2590000000000003</v>
      </c>
      <c r="O4445">
        <v>0.13232623499999999</v>
      </c>
      <c r="P4445">
        <v>7.5620000000000003</v>
      </c>
      <c r="Q4445" s="86">
        <v>45821</v>
      </c>
      <c r="S4445">
        <v>0.1</v>
      </c>
      <c r="W4445">
        <v>1</v>
      </c>
      <c r="X4445" s="86">
        <v>45777</v>
      </c>
      <c r="Y4445">
        <v>3</v>
      </c>
      <c r="Z4445" s="86">
        <v>45777</v>
      </c>
      <c r="AB4445">
        <v>3</v>
      </c>
      <c r="AC4445" t="s">
        <v>156</v>
      </c>
    </row>
    <row r="4446" spans="1:29" x14ac:dyDescent="0.2">
      <c r="A4446" t="s">
        <v>10721</v>
      </c>
      <c r="B4446" t="s">
        <v>10722</v>
      </c>
      <c r="C4446" t="s">
        <v>10721</v>
      </c>
      <c r="D4446" t="s">
        <v>84</v>
      </c>
      <c r="E4446" t="s">
        <v>89</v>
      </c>
      <c r="G4446" t="s">
        <v>90</v>
      </c>
      <c r="I4446" t="s">
        <v>91</v>
      </c>
      <c r="L4446">
        <v>16.047000000000001</v>
      </c>
      <c r="M4446">
        <v>14.67439079</v>
      </c>
      <c r="N4446">
        <v>16.07</v>
      </c>
      <c r="O4446">
        <v>14.101893049999999</v>
      </c>
      <c r="P4446">
        <v>14.02</v>
      </c>
      <c r="Q4446" s="86">
        <v>45821</v>
      </c>
      <c r="S4446">
        <v>1.1000000000000001</v>
      </c>
      <c r="W4446">
        <v>6</v>
      </c>
      <c r="X4446" s="86">
        <v>45688</v>
      </c>
      <c r="Y4446">
        <v>4</v>
      </c>
      <c r="Z4446" s="86">
        <v>45292</v>
      </c>
      <c r="AB4446">
        <v>3</v>
      </c>
      <c r="AC4446" t="s">
        <v>156</v>
      </c>
    </row>
    <row r="4447" spans="1:29" x14ac:dyDescent="0.2">
      <c r="A4447" t="s">
        <v>10723</v>
      </c>
      <c r="B4447" t="s">
        <v>10724</v>
      </c>
      <c r="C4447" t="s">
        <v>10723</v>
      </c>
      <c r="D4447" t="s">
        <v>84</v>
      </c>
      <c r="E4447" t="s">
        <v>89</v>
      </c>
      <c r="G4447" t="s">
        <v>90</v>
      </c>
      <c r="I4447" t="s">
        <v>118</v>
      </c>
      <c r="J4447" t="s">
        <v>9553</v>
      </c>
      <c r="L4447">
        <v>16.280999999999999</v>
      </c>
      <c r="M4447">
        <v>15.854269609999999</v>
      </c>
      <c r="N4447">
        <v>16.510000000000002</v>
      </c>
      <c r="O4447">
        <v>14.41674488</v>
      </c>
      <c r="P4447">
        <v>13.827999999999999</v>
      </c>
      <c r="Q4447" s="86">
        <v>45821</v>
      </c>
      <c r="R4447">
        <v>5.25</v>
      </c>
      <c r="S4447">
        <v>1.88</v>
      </c>
      <c r="T4447">
        <v>1.5</v>
      </c>
      <c r="V4447" t="s">
        <v>10725</v>
      </c>
      <c r="W4447">
        <v>6</v>
      </c>
      <c r="X4447" s="86">
        <v>45772</v>
      </c>
      <c r="Y4447">
        <v>4</v>
      </c>
      <c r="Z4447" s="86">
        <v>45772</v>
      </c>
      <c r="AA4447">
        <v>3</v>
      </c>
      <c r="AB4447">
        <v>3</v>
      </c>
      <c r="AC4447" t="s">
        <v>156</v>
      </c>
    </row>
    <row r="4448" spans="1:29" x14ac:dyDescent="0.2">
      <c r="A4448" t="s">
        <v>10726</v>
      </c>
      <c r="B4448" t="s">
        <v>10727</v>
      </c>
      <c r="C4448" t="s">
        <v>10726</v>
      </c>
      <c r="D4448" t="s">
        <v>84</v>
      </c>
      <c r="E4448" t="s">
        <v>89</v>
      </c>
      <c r="G4448" t="s">
        <v>90</v>
      </c>
      <c r="I4448" t="s">
        <v>91</v>
      </c>
      <c r="L4448">
        <v>5.0839999999999996</v>
      </c>
      <c r="M4448">
        <v>4.8047154489999997</v>
      </c>
      <c r="N4448">
        <v>4.6130000000000004</v>
      </c>
      <c r="O4448">
        <v>3.6761249070000002</v>
      </c>
      <c r="P4448">
        <v>3.3439999999999999</v>
      </c>
      <c r="Q4448" s="86">
        <v>45821</v>
      </c>
      <c r="S4448">
        <v>0.9</v>
      </c>
      <c r="W4448">
        <v>4</v>
      </c>
      <c r="X4448" s="86">
        <v>45808</v>
      </c>
      <c r="Y4448">
        <v>3</v>
      </c>
      <c r="Z4448" s="86">
        <v>45808</v>
      </c>
      <c r="AB4448">
        <v>3</v>
      </c>
      <c r="AC4448" t="s">
        <v>156</v>
      </c>
    </row>
    <row r="4449" spans="1:29" x14ac:dyDescent="0.2">
      <c r="A4449" t="s">
        <v>10728</v>
      </c>
      <c r="B4449" t="s">
        <v>10729</v>
      </c>
      <c r="C4449" t="s">
        <v>10728</v>
      </c>
      <c r="D4449" t="s">
        <v>84</v>
      </c>
      <c r="E4449" t="s">
        <v>89</v>
      </c>
      <c r="G4449" t="s">
        <v>90</v>
      </c>
      <c r="H4449" t="s">
        <v>2291</v>
      </c>
      <c r="I4449" t="s">
        <v>118</v>
      </c>
      <c r="L4449">
        <v>14.504</v>
      </c>
      <c r="M4449">
        <v>14.13620087</v>
      </c>
      <c r="N4449">
        <v>14.058</v>
      </c>
      <c r="O4449">
        <v>11.62174546</v>
      </c>
      <c r="P4449">
        <v>9.2050000000000001</v>
      </c>
      <c r="Q4449" s="86">
        <v>45821</v>
      </c>
      <c r="S4449">
        <v>0.71</v>
      </c>
      <c r="W4449">
        <v>6</v>
      </c>
      <c r="X4449" s="86">
        <v>45803</v>
      </c>
      <c r="Y4449">
        <v>4</v>
      </c>
      <c r="Z4449" s="86">
        <v>45803</v>
      </c>
      <c r="AB4449">
        <v>3</v>
      </c>
      <c r="AC4449" t="s">
        <v>156</v>
      </c>
    </row>
    <row r="4450" spans="1:29" x14ac:dyDescent="0.2">
      <c r="A4450" t="s">
        <v>10730</v>
      </c>
      <c r="B4450" t="s">
        <v>10731</v>
      </c>
      <c r="C4450" t="s">
        <v>10730</v>
      </c>
      <c r="D4450" t="s">
        <v>84</v>
      </c>
      <c r="E4450" t="s">
        <v>89</v>
      </c>
      <c r="F4450" t="s">
        <v>642</v>
      </c>
      <c r="G4450" t="s">
        <v>90</v>
      </c>
      <c r="I4450" t="s">
        <v>91</v>
      </c>
      <c r="J4450" t="s">
        <v>9553</v>
      </c>
      <c r="K4450" t="s">
        <v>5624</v>
      </c>
      <c r="L4450">
        <v>6.3520000000000003</v>
      </c>
      <c r="M4450">
        <v>6.2589893050000001</v>
      </c>
      <c r="N4450">
        <v>6.3559999999999999</v>
      </c>
      <c r="O4450">
        <v>5.482839931</v>
      </c>
      <c r="P4450">
        <v>5.5460000000000003</v>
      </c>
      <c r="Q4450" s="86">
        <v>45821</v>
      </c>
      <c r="S4450">
        <v>0.78</v>
      </c>
      <c r="T4450">
        <v>0.65</v>
      </c>
      <c r="W4450">
        <v>4</v>
      </c>
      <c r="X4450" s="86">
        <v>45806</v>
      </c>
      <c r="Y4450">
        <v>3</v>
      </c>
      <c r="Z4450" s="86">
        <v>45806</v>
      </c>
      <c r="AA4450">
        <v>2</v>
      </c>
      <c r="AB4450">
        <v>3</v>
      </c>
      <c r="AC4450" t="s">
        <v>156</v>
      </c>
    </row>
    <row r="4451" spans="1:29" x14ac:dyDescent="0.2">
      <c r="A4451" t="s">
        <v>10732</v>
      </c>
      <c r="B4451" t="s">
        <v>10733</v>
      </c>
      <c r="C4451" t="s">
        <v>10732</v>
      </c>
      <c r="D4451" t="s">
        <v>84</v>
      </c>
      <c r="E4451" t="s">
        <v>89</v>
      </c>
      <c r="G4451" t="s">
        <v>699</v>
      </c>
      <c r="I4451" t="s">
        <v>91</v>
      </c>
      <c r="J4451" t="s">
        <v>9553</v>
      </c>
      <c r="L4451">
        <v>8.3170000000000002</v>
      </c>
      <c r="M4451">
        <v>8.6098054669999993</v>
      </c>
      <c r="N4451">
        <v>8.9830000000000005</v>
      </c>
      <c r="O4451">
        <v>7.7770358030000004</v>
      </c>
      <c r="P4451">
        <v>5.9619999999999997</v>
      </c>
      <c r="Q4451" s="86">
        <v>45821</v>
      </c>
      <c r="R4451">
        <v>5</v>
      </c>
      <c r="S4451">
        <v>1.96</v>
      </c>
      <c r="T4451">
        <v>1.5</v>
      </c>
      <c r="V4451" t="s">
        <v>10734</v>
      </c>
      <c r="W4451">
        <v>4</v>
      </c>
      <c r="X4451" s="86">
        <v>44607</v>
      </c>
      <c r="Y4451">
        <v>3</v>
      </c>
      <c r="Z4451" s="86">
        <v>44561</v>
      </c>
      <c r="AA4451">
        <v>2</v>
      </c>
      <c r="AB4451">
        <v>3</v>
      </c>
      <c r="AC4451" t="s">
        <v>156</v>
      </c>
    </row>
    <row r="4452" spans="1:29" x14ac:dyDescent="0.2">
      <c r="A4452" t="s">
        <v>10735</v>
      </c>
      <c r="B4452" t="s">
        <v>10736</v>
      </c>
      <c r="C4452" t="s">
        <v>10735</v>
      </c>
      <c r="D4452" t="s">
        <v>84</v>
      </c>
      <c r="E4452" t="s">
        <v>89</v>
      </c>
      <c r="G4452" t="s">
        <v>699</v>
      </c>
      <c r="I4452" t="s">
        <v>91</v>
      </c>
      <c r="J4452" t="s">
        <v>9553</v>
      </c>
      <c r="K4452" t="s">
        <v>6168</v>
      </c>
      <c r="L4452">
        <v>17.861000000000001</v>
      </c>
      <c r="M4452">
        <v>13.22104873</v>
      </c>
      <c r="N4452">
        <v>18.48</v>
      </c>
      <c r="O4452">
        <v>10.905365870000001</v>
      </c>
      <c r="P4452">
        <v>11.167999999999999</v>
      </c>
      <c r="Q4452" s="86">
        <v>45821</v>
      </c>
      <c r="R4452">
        <v>5</v>
      </c>
      <c r="S4452">
        <v>1.9</v>
      </c>
      <c r="T4452">
        <v>1.5</v>
      </c>
      <c r="V4452" t="s">
        <v>10737</v>
      </c>
      <c r="W4452">
        <v>6</v>
      </c>
      <c r="X4452" s="86">
        <v>45793</v>
      </c>
      <c r="Y4452">
        <v>4</v>
      </c>
      <c r="Z4452" s="86">
        <v>45351</v>
      </c>
      <c r="AA4452">
        <v>3</v>
      </c>
      <c r="AB4452">
        <v>3</v>
      </c>
      <c r="AC4452" t="s">
        <v>156</v>
      </c>
    </row>
    <row r="4453" spans="1:29" x14ac:dyDescent="0.2">
      <c r="A4453" t="s">
        <v>10738</v>
      </c>
      <c r="B4453" t="s">
        <v>10739</v>
      </c>
      <c r="C4453" t="s">
        <v>10738</v>
      </c>
      <c r="D4453" t="s">
        <v>84</v>
      </c>
      <c r="E4453" t="s">
        <v>89</v>
      </c>
      <c r="F4453" t="s">
        <v>642</v>
      </c>
      <c r="G4453" t="s">
        <v>90</v>
      </c>
      <c r="I4453" t="s">
        <v>118</v>
      </c>
      <c r="J4453" t="s">
        <v>9553</v>
      </c>
      <c r="K4453" t="s">
        <v>1160</v>
      </c>
      <c r="L4453">
        <v>18.637</v>
      </c>
      <c r="M4453">
        <v>18.578983789999999</v>
      </c>
      <c r="N4453">
        <v>20.2</v>
      </c>
      <c r="O4453">
        <v>14.761295799999999</v>
      </c>
      <c r="P4453">
        <v>14.025</v>
      </c>
      <c r="Q4453" s="86">
        <v>45821</v>
      </c>
      <c r="S4453">
        <v>1.07</v>
      </c>
      <c r="T4453">
        <v>0.8</v>
      </c>
      <c r="W4453">
        <v>6</v>
      </c>
      <c r="X4453" s="86">
        <v>45772</v>
      </c>
      <c r="Y4453">
        <v>4</v>
      </c>
      <c r="Z4453" s="86">
        <v>45772</v>
      </c>
      <c r="AA4453">
        <v>3</v>
      </c>
      <c r="AB4453">
        <v>3</v>
      </c>
      <c r="AC4453" t="s">
        <v>156</v>
      </c>
    </row>
    <row r="4454" spans="1:29" x14ac:dyDescent="0.2">
      <c r="A4454" t="s">
        <v>16761</v>
      </c>
      <c r="B4454" t="s">
        <v>16762</v>
      </c>
      <c r="C4454" t="s">
        <v>16761</v>
      </c>
      <c r="D4454" t="s">
        <v>84</v>
      </c>
      <c r="E4454" t="s">
        <v>89</v>
      </c>
      <c r="G4454" t="s">
        <v>90</v>
      </c>
      <c r="I4454" t="s">
        <v>91</v>
      </c>
      <c r="L4454">
        <v>9.7799999999999994</v>
      </c>
      <c r="M4454">
        <v>10.00841344</v>
      </c>
      <c r="N4454">
        <v>10.364000000000001</v>
      </c>
      <c r="O4454">
        <v>8.2290941600000007</v>
      </c>
      <c r="P4454">
        <v>5.0599999999999996</v>
      </c>
      <c r="Q4454" s="86">
        <v>45821</v>
      </c>
      <c r="S4454">
        <v>0.89</v>
      </c>
      <c r="U4454">
        <v>1</v>
      </c>
      <c r="W4454">
        <v>5</v>
      </c>
      <c r="X4454" s="86">
        <v>45777</v>
      </c>
      <c r="Y4454">
        <v>3</v>
      </c>
      <c r="Z4454" s="86">
        <v>45777</v>
      </c>
      <c r="AB4454">
        <v>3</v>
      </c>
      <c r="AC4454" t="s">
        <v>156</v>
      </c>
    </row>
    <row r="4455" spans="1:29" x14ac:dyDescent="0.2">
      <c r="A4455" t="s">
        <v>10740</v>
      </c>
      <c r="B4455" t="s">
        <v>10741</v>
      </c>
      <c r="C4455" t="s">
        <v>10740</v>
      </c>
      <c r="D4455" t="s">
        <v>84</v>
      </c>
      <c r="E4455" t="s">
        <v>89</v>
      </c>
      <c r="G4455" t="s">
        <v>90</v>
      </c>
      <c r="I4455" t="s">
        <v>118</v>
      </c>
      <c r="N4455">
        <v>5.68</v>
      </c>
      <c r="O4455">
        <v>5.1152163000000002</v>
      </c>
      <c r="P4455">
        <v>4.5780000000000003</v>
      </c>
      <c r="S4455">
        <v>1.64</v>
      </c>
      <c r="W4455">
        <v>3</v>
      </c>
      <c r="X4455" s="86">
        <v>43514</v>
      </c>
      <c r="Y4455">
        <v>3</v>
      </c>
      <c r="Z4455" s="86">
        <v>45337</v>
      </c>
      <c r="AB4455">
        <v>3</v>
      </c>
      <c r="AC4455" t="s">
        <v>156</v>
      </c>
    </row>
    <row r="4456" spans="1:29" x14ac:dyDescent="0.2">
      <c r="A4456" t="s">
        <v>10742</v>
      </c>
      <c r="B4456" t="s">
        <v>10743</v>
      </c>
      <c r="C4456" t="s">
        <v>10742</v>
      </c>
      <c r="D4456" t="s">
        <v>84</v>
      </c>
      <c r="E4456" t="s">
        <v>89</v>
      </c>
      <c r="F4456" t="s">
        <v>642</v>
      </c>
      <c r="G4456" t="s">
        <v>90</v>
      </c>
      <c r="I4456" t="s">
        <v>341</v>
      </c>
      <c r="J4456" t="s">
        <v>9553</v>
      </c>
      <c r="K4456" t="s">
        <v>10744</v>
      </c>
      <c r="L4456">
        <v>15.753</v>
      </c>
      <c r="M4456">
        <v>14.23316112</v>
      </c>
      <c r="N4456">
        <v>16.170999999999999</v>
      </c>
      <c r="O4456">
        <v>12.71858443</v>
      </c>
      <c r="P4456">
        <v>11.103999999999999</v>
      </c>
      <c r="Q4456" s="86">
        <v>45821</v>
      </c>
      <c r="S4456">
        <v>0.46</v>
      </c>
      <c r="T4456">
        <v>0.25</v>
      </c>
      <c r="V4456" t="s">
        <v>10745</v>
      </c>
      <c r="W4456">
        <v>6</v>
      </c>
      <c r="X4456" s="86">
        <v>45784</v>
      </c>
      <c r="Y4456">
        <v>4</v>
      </c>
      <c r="Z4456" s="86">
        <v>44977</v>
      </c>
      <c r="AA4456">
        <v>3</v>
      </c>
      <c r="AB4456">
        <v>3</v>
      </c>
      <c r="AC4456" t="s">
        <v>156</v>
      </c>
    </row>
    <row r="4457" spans="1:29" x14ac:dyDescent="0.2">
      <c r="A4457" t="s">
        <v>10746</v>
      </c>
      <c r="B4457" t="s">
        <v>10747</v>
      </c>
      <c r="C4457" t="s">
        <v>10746</v>
      </c>
      <c r="D4457" t="s">
        <v>84</v>
      </c>
      <c r="E4457" t="s">
        <v>89</v>
      </c>
      <c r="I4457" t="s">
        <v>341</v>
      </c>
      <c r="J4457" t="s">
        <v>9553</v>
      </c>
      <c r="L4457">
        <v>14.584</v>
      </c>
      <c r="M4457">
        <v>14.025463889999999</v>
      </c>
      <c r="N4457">
        <v>14.79</v>
      </c>
      <c r="O4457">
        <v>11.51562457</v>
      </c>
      <c r="P4457">
        <v>11.731999999999999</v>
      </c>
      <c r="Q4457" s="86">
        <v>45821</v>
      </c>
      <c r="S4457">
        <v>0.72</v>
      </c>
      <c r="T4457">
        <v>0.65</v>
      </c>
      <c r="W4457">
        <v>6</v>
      </c>
      <c r="X4457" s="86">
        <v>45740</v>
      </c>
      <c r="Y4457">
        <v>4</v>
      </c>
      <c r="Z4457" s="86">
        <v>45740</v>
      </c>
      <c r="AA4457">
        <v>5</v>
      </c>
      <c r="AB4457">
        <v>3</v>
      </c>
      <c r="AC4457" t="s">
        <v>156</v>
      </c>
    </row>
    <row r="4458" spans="1:29" x14ac:dyDescent="0.2">
      <c r="A4458" t="s">
        <v>10748</v>
      </c>
      <c r="B4458" t="s">
        <v>10749</v>
      </c>
      <c r="C4458" t="s">
        <v>10748</v>
      </c>
      <c r="D4458" t="s">
        <v>84</v>
      </c>
      <c r="E4458" t="s">
        <v>89</v>
      </c>
      <c r="G4458" t="s">
        <v>90</v>
      </c>
      <c r="L4458">
        <v>11.457000000000001</v>
      </c>
      <c r="M4458">
        <v>11.14795793</v>
      </c>
      <c r="N4458">
        <v>10.977</v>
      </c>
      <c r="O4458">
        <v>8.8877008459999995</v>
      </c>
      <c r="P4458">
        <v>7.7110000000000003</v>
      </c>
      <c r="Q4458" s="86">
        <v>45821</v>
      </c>
      <c r="W4458">
        <v>5</v>
      </c>
      <c r="X4458" s="86">
        <v>45803</v>
      </c>
      <c r="Y4458">
        <v>4</v>
      </c>
      <c r="Z4458" s="86">
        <v>45803</v>
      </c>
      <c r="AB4458">
        <v>3</v>
      </c>
      <c r="AC4458" t="s">
        <v>156</v>
      </c>
    </row>
    <row r="4459" spans="1:29" x14ac:dyDescent="0.2">
      <c r="A4459" t="s">
        <v>10750</v>
      </c>
      <c r="B4459" t="s">
        <v>10751</v>
      </c>
      <c r="C4459" t="s">
        <v>10750</v>
      </c>
      <c r="D4459" t="s">
        <v>84</v>
      </c>
      <c r="E4459" t="s">
        <v>89</v>
      </c>
      <c r="G4459" t="s">
        <v>90</v>
      </c>
      <c r="I4459" t="s">
        <v>118</v>
      </c>
      <c r="J4459" t="s">
        <v>9553</v>
      </c>
      <c r="L4459">
        <v>12.134</v>
      </c>
      <c r="M4459">
        <v>12.455954459999999</v>
      </c>
      <c r="N4459">
        <v>12.379</v>
      </c>
      <c r="O4459">
        <v>9.7509597479999996</v>
      </c>
      <c r="P4459">
        <v>9.0250000000000004</v>
      </c>
      <c r="Q4459" s="86">
        <v>45821</v>
      </c>
      <c r="R4459">
        <v>3</v>
      </c>
      <c r="S4459">
        <v>2.08</v>
      </c>
      <c r="T4459">
        <v>1.5</v>
      </c>
      <c r="V4459" t="s">
        <v>10752</v>
      </c>
      <c r="W4459">
        <v>6</v>
      </c>
      <c r="X4459" s="86">
        <v>45747</v>
      </c>
      <c r="Y4459">
        <v>4</v>
      </c>
      <c r="Z4459" s="86">
        <v>45747</v>
      </c>
      <c r="AA4459">
        <v>5</v>
      </c>
      <c r="AB4459">
        <v>3</v>
      </c>
      <c r="AC4459" t="s">
        <v>156</v>
      </c>
    </row>
    <row r="4460" spans="1:29" x14ac:dyDescent="0.2">
      <c r="A4460" t="s">
        <v>10753</v>
      </c>
      <c r="B4460" t="s">
        <v>10754</v>
      </c>
      <c r="C4460" t="s">
        <v>10753</v>
      </c>
      <c r="D4460" t="s">
        <v>84</v>
      </c>
      <c r="E4460" t="s">
        <v>89</v>
      </c>
      <c r="G4460" t="s">
        <v>90</v>
      </c>
      <c r="I4460" t="s">
        <v>118</v>
      </c>
      <c r="L4460">
        <v>3.798</v>
      </c>
      <c r="M4460">
        <v>4.0033961470000001</v>
      </c>
      <c r="N4460">
        <v>4.2380000000000004</v>
      </c>
      <c r="O4460">
        <v>3.7475248190000001</v>
      </c>
      <c r="P4460">
        <v>2.8330000000000002</v>
      </c>
      <c r="Q4460" s="86">
        <v>45821</v>
      </c>
      <c r="W4460">
        <v>3</v>
      </c>
      <c r="X4460" s="86">
        <v>45798</v>
      </c>
      <c r="Y4460">
        <v>2</v>
      </c>
      <c r="Z4460" s="86">
        <v>45797</v>
      </c>
      <c r="AB4460">
        <v>2</v>
      </c>
      <c r="AC4460" t="s">
        <v>153</v>
      </c>
    </row>
    <row r="4461" spans="1:29" x14ac:dyDescent="0.2">
      <c r="A4461" t="s">
        <v>10755</v>
      </c>
      <c r="B4461" t="s">
        <v>10756</v>
      </c>
      <c r="C4461" t="s">
        <v>10755</v>
      </c>
      <c r="D4461" t="s">
        <v>84</v>
      </c>
      <c r="E4461" t="s">
        <v>89</v>
      </c>
      <c r="G4461" t="s">
        <v>90</v>
      </c>
      <c r="I4461" t="s">
        <v>91</v>
      </c>
      <c r="L4461">
        <v>6.7750000000000004</v>
      </c>
      <c r="M4461">
        <v>7.434869902</v>
      </c>
      <c r="N4461">
        <v>7.7249999999999996</v>
      </c>
      <c r="O4461">
        <v>3.5682623260000002</v>
      </c>
      <c r="P4461">
        <v>3.1779999999999999</v>
      </c>
      <c r="Q4461" s="86">
        <v>45821</v>
      </c>
      <c r="S4461">
        <v>1.1599999999999999</v>
      </c>
      <c r="W4461">
        <v>4</v>
      </c>
      <c r="X4461" s="86">
        <v>45716</v>
      </c>
      <c r="Y4461">
        <v>3</v>
      </c>
      <c r="Z4461" s="86">
        <v>45716</v>
      </c>
      <c r="AB4461">
        <v>3</v>
      </c>
      <c r="AC4461" t="s">
        <v>156</v>
      </c>
    </row>
    <row r="4462" spans="1:29" x14ac:dyDescent="0.2">
      <c r="A4462" t="s">
        <v>10757</v>
      </c>
      <c r="B4462" t="s">
        <v>10758</v>
      </c>
      <c r="C4462" t="s">
        <v>10757</v>
      </c>
      <c r="D4462" t="s">
        <v>84</v>
      </c>
      <c r="E4462" t="s">
        <v>89</v>
      </c>
      <c r="G4462" t="s">
        <v>90</v>
      </c>
      <c r="I4462" t="s">
        <v>91</v>
      </c>
      <c r="J4462" t="s">
        <v>9553</v>
      </c>
      <c r="L4462">
        <v>21.507000000000001</v>
      </c>
      <c r="M4462">
        <v>16.69152489</v>
      </c>
      <c r="N4462">
        <v>21.727</v>
      </c>
      <c r="O4462">
        <v>15.4053562</v>
      </c>
      <c r="P4462">
        <v>14.497999999999999</v>
      </c>
      <c r="Q4462" s="86">
        <v>45821</v>
      </c>
      <c r="S4462">
        <v>0.23</v>
      </c>
      <c r="T4462">
        <v>0.22</v>
      </c>
      <c r="V4462" t="s">
        <v>10759</v>
      </c>
      <c r="W4462">
        <v>6</v>
      </c>
      <c r="X4462" s="86">
        <v>45510</v>
      </c>
      <c r="Y4462">
        <v>4</v>
      </c>
      <c r="Z4462" s="86">
        <v>45783</v>
      </c>
      <c r="AA4462">
        <v>3</v>
      </c>
      <c r="AB4462">
        <v>3</v>
      </c>
      <c r="AC4462" t="s">
        <v>156</v>
      </c>
    </row>
    <row r="4463" spans="1:29" x14ac:dyDescent="0.2">
      <c r="A4463" t="s">
        <v>10760</v>
      </c>
      <c r="B4463" t="s">
        <v>10761</v>
      </c>
      <c r="C4463" t="s">
        <v>10760</v>
      </c>
      <c r="D4463" t="s">
        <v>84</v>
      </c>
      <c r="E4463" t="s">
        <v>89</v>
      </c>
      <c r="G4463" t="s">
        <v>90</v>
      </c>
      <c r="L4463">
        <v>3.7549999999999999</v>
      </c>
      <c r="M4463">
        <v>3.941699007</v>
      </c>
      <c r="N4463">
        <v>4.306</v>
      </c>
      <c r="O4463">
        <v>3.805106017</v>
      </c>
      <c r="P4463">
        <v>3.008</v>
      </c>
      <c r="Q4463" s="86">
        <v>45821</v>
      </c>
      <c r="W4463">
        <v>4</v>
      </c>
      <c r="X4463" s="86">
        <v>45783</v>
      </c>
      <c r="Y4463">
        <v>3</v>
      </c>
      <c r="Z4463" s="86">
        <v>45747</v>
      </c>
      <c r="AB4463">
        <v>3</v>
      </c>
      <c r="AC4463" t="s">
        <v>156</v>
      </c>
    </row>
    <row r="4464" spans="1:29" x14ac:dyDescent="0.2">
      <c r="A4464" t="s">
        <v>10762</v>
      </c>
      <c r="B4464" t="s">
        <v>10763</v>
      </c>
      <c r="C4464" t="s">
        <v>10762</v>
      </c>
      <c r="D4464" t="s">
        <v>84</v>
      </c>
      <c r="E4464" t="s">
        <v>89</v>
      </c>
      <c r="G4464" t="s">
        <v>90</v>
      </c>
      <c r="I4464" t="s">
        <v>91</v>
      </c>
      <c r="J4464" t="s">
        <v>9553</v>
      </c>
      <c r="K4464" t="s">
        <v>1004</v>
      </c>
      <c r="L4464">
        <v>25.466999999999999</v>
      </c>
      <c r="M4464">
        <v>20.521484050000002</v>
      </c>
      <c r="N4464">
        <v>26.007000000000001</v>
      </c>
      <c r="O4464">
        <v>14.46740512</v>
      </c>
      <c r="P4464">
        <v>14.864000000000001</v>
      </c>
      <c r="Q4464" s="86">
        <v>45821</v>
      </c>
      <c r="R4464">
        <v>5</v>
      </c>
      <c r="S4464">
        <v>1.01</v>
      </c>
      <c r="T4464">
        <v>0.9</v>
      </c>
      <c r="V4464" t="s">
        <v>10764</v>
      </c>
      <c r="W4464">
        <v>6</v>
      </c>
      <c r="X4464" s="86">
        <v>45729</v>
      </c>
      <c r="Y4464">
        <v>5</v>
      </c>
      <c r="Z4464" s="86">
        <v>45729</v>
      </c>
      <c r="AA4464">
        <v>4</v>
      </c>
      <c r="AB4464">
        <v>3</v>
      </c>
      <c r="AC4464" t="s">
        <v>156</v>
      </c>
    </row>
    <row r="4465" spans="1:29" x14ac:dyDescent="0.2">
      <c r="A4465" t="s">
        <v>10765</v>
      </c>
      <c r="B4465" t="s">
        <v>10766</v>
      </c>
      <c r="C4465" t="s">
        <v>10765</v>
      </c>
      <c r="D4465" t="s">
        <v>84</v>
      </c>
      <c r="E4465" t="s">
        <v>116</v>
      </c>
      <c r="G4465" t="s">
        <v>90</v>
      </c>
      <c r="L4465">
        <v>0.57299999999999995</v>
      </c>
      <c r="M4465">
        <v>0.53343187599999997</v>
      </c>
      <c r="N4465">
        <v>0.497</v>
      </c>
      <c r="O4465">
        <v>0.47096722499999999</v>
      </c>
      <c r="P4465">
        <v>8.5000000000000006E-2</v>
      </c>
      <c r="Q4465" s="86">
        <v>45701</v>
      </c>
      <c r="W4465">
        <v>1</v>
      </c>
      <c r="X4465" s="86">
        <v>45393</v>
      </c>
      <c r="Y4465">
        <v>1</v>
      </c>
      <c r="Z4465" s="86">
        <v>45791</v>
      </c>
      <c r="AB4465">
        <v>1</v>
      </c>
      <c r="AC4465" t="s">
        <v>124</v>
      </c>
    </row>
    <row r="4466" spans="1:29" x14ac:dyDescent="0.2">
      <c r="A4466" t="s">
        <v>10767</v>
      </c>
      <c r="B4466" t="s">
        <v>10768</v>
      </c>
      <c r="C4466" t="s">
        <v>10767</v>
      </c>
      <c r="D4466" t="s">
        <v>84</v>
      </c>
      <c r="E4466" t="s">
        <v>89</v>
      </c>
      <c r="G4466" t="s">
        <v>90</v>
      </c>
      <c r="I4466" t="s">
        <v>91</v>
      </c>
      <c r="J4466" t="s">
        <v>9553</v>
      </c>
      <c r="K4466" t="s">
        <v>778</v>
      </c>
      <c r="L4466">
        <v>5.2190000000000003</v>
      </c>
      <c r="M4466">
        <v>5.6274471650000004</v>
      </c>
      <c r="N4466">
        <v>5.96</v>
      </c>
      <c r="O4466">
        <v>4.12453322</v>
      </c>
      <c r="P4466">
        <v>3.0430000000000001</v>
      </c>
      <c r="Q4466" s="86">
        <v>45821</v>
      </c>
      <c r="R4466">
        <v>5</v>
      </c>
      <c r="S4466">
        <v>0.46</v>
      </c>
      <c r="T4466">
        <v>0.37</v>
      </c>
      <c r="W4466">
        <v>4</v>
      </c>
      <c r="X4466" s="86">
        <v>45747</v>
      </c>
      <c r="Y4466">
        <v>3</v>
      </c>
      <c r="Z4466" s="86">
        <v>45747</v>
      </c>
      <c r="AA4466">
        <v>2</v>
      </c>
      <c r="AB4466">
        <v>3</v>
      </c>
      <c r="AC4466" t="s">
        <v>156</v>
      </c>
    </row>
    <row r="4467" spans="1:29" x14ac:dyDescent="0.2">
      <c r="A4467" t="s">
        <v>10769</v>
      </c>
      <c r="B4467" t="s">
        <v>10770</v>
      </c>
      <c r="C4467" t="s">
        <v>10769</v>
      </c>
      <c r="D4467" t="s">
        <v>84</v>
      </c>
      <c r="E4467" t="s">
        <v>89</v>
      </c>
      <c r="F4467" t="s">
        <v>642</v>
      </c>
      <c r="G4467" t="s">
        <v>90</v>
      </c>
      <c r="I4467" t="s">
        <v>91</v>
      </c>
      <c r="J4467" t="s">
        <v>9553</v>
      </c>
      <c r="K4467" t="s">
        <v>778</v>
      </c>
      <c r="L4467">
        <v>5.2229999999999999</v>
      </c>
      <c r="M4467">
        <v>5.6317082210000002</v>
      </c>
      <c r="N4467">
        <v>5.9669999999999996</v>
      </c>
      <c r="O4467">
        <v>4.138202766</v>
      </c>
      <c r="P4467">
        <v>3.05</v>
      </c>
      <c r="Q4467" s="86">
        <v>45821</v>
      </c>
      <c r="R4467">
        <v>5</v>
      </c>
      <c r="S4467">
        <v>0.46</v>
      </c>
      <c r="T4467">
        <v>0.37</v>
      </c>
      <c r="V4467" t="s">
        <v>10771</v>
      </c>
      <c r="W4467">
        <v>4</v>
      </c>
      <c r="X4467" s="86">
        <v>45747</v>
      </c>
      <c r="Y4467">
        <v>3</v>
      </c>
      <c r="Z4467" s="86">
        <v>45747</v>
      </c>
      <c r="AA4467">
        <v>2</v>
      </c>
      <c r="AB4467">
        <v>3</v>
      </c>
      <c r="AC4467" t="s">
        <v>156</v>
      </c>
    </row>
    <row r="4468" spans="1:29" x14ac:dyDescent="0.2">
      <c r="A4468" t="s">
        <v>10772</v>
      </c>
      <c r="B4468" t="s">
        <v>10773</v>
      </c>
      <c r="C4468" t="s">
        <v>10772</v>
      </c>
      <c r="D4468" t="s">
        <v>84</v>
      </c>
      <c r="E4468" t="s">
        <v>89</v>
      </c>
      <c r="G4468" t="s">
        <v>90</v>
      </c>
      <c r="I4468" t="s">
        <v>341</v>
      </c>
      <c r="J4468" t="s">
        <v>9553</v>
      </c>
      <c r="K4468" t="s">
        <v>778</v>
      </c>
      <c r="L4468">
        <v>8.1379999999999999</v>
      </c>
      <c r="M4468">
        <v>8.4594410960000008</v>
      </c>
      <c r="N4468">
        <v>8.7230000000000008</v>
      </c>
      <c r="O4468">
        <v>7.3380820399999998</v>
      </c>
      <c r="P4468">
        <v>7.4089999999999998</v>
      </c>
      <c r="Q4468" s="86">
        <v>45821</v>
      </c>
      <c r="R4468">
        <v>5.26</v>
      </c>
      <c r="S4468">
        <v>0.49</v>
      </c>
      <c r="T4468">
        <v>0.37</v>
      </c>
      <c r="W4468">
        <v>5</v>
      </c>
      <c r="X4468" s="86">
        <v>45747</v>
      </c>
      <c r="Y4468">
        <v>3</v>
      </c>
      <c r="Z4468" s="86">
        <v>45747</v>
      </c>
      <c r="AA4468">
        <v>2</v>
      </c>
      <c r="AB4468">
        <v>3</v>
      </c>
      <c r="AC4468" t="s">
        <v>156</v>
      </c>
    </row>
    <row r="4469" spans="1:29" x14ac:dyDescent="0.2">
      <c r="A4469" t="s">
        <v>10774</v>
      </c>
      <c r="B4469" t="s">
        <v>10775</v>
      </c>
      <c r="C4469" t="s">
        <v>10774</v>
      </c>
      <c r="D4469" t="s">
        <v>84</v>
      </c>
      <c r="E4469" t="s">
        <v>89</v>
      </c>
      <c r="G4469" t="s">
        <v>90</v>
      </c>
      <c r="I4469" t="s">
        <v>91</v>
      </c>
      <c r="J4469" t="s">
        <v>9553</v>
      </c>
      <c r="K4469" t="s">
        <v>778</v>
      </c>
      <c r="L4469">
        <v>8.1349999999999998</v>
      </c>
      <c r="M4469">
        <v>8.4806518989999997</v>
      </c>
      <c r="N4469">
        <v>8.7460000000000004</v>
      </c>
      <c r="O4469">
        <v>7.3212685210000004</v>
      </c>
      <c r="P4469">
        <v>7.3630000000000004</v>
      </c>
      <c r="Q4469" s="86">
        <v>45821</v>
      </c>
      <c r="R4469">
        <v>5</v>
      </c>
      <c r="S4469">
        <v>0.49</v>
      </c>
      <c r="T4469">
        <v>0.37</v>
      </c>
      <c r="W4469">
        <v>5</v>
      </c>
      <c r="X4469" s="86">
        <v>45747</v>
      </c>
      <c r="Y4469">
        <v>3</v>
      </c>
      <c r="Z4469" s="86">
        <v>45747</v>
      </c>
      <c r="AA4469">
        <v>2</v>
      </c>
      <c r="AB4469">
        <v>3</v>
      </c>
      <c r="AC4469" t="s">
        <v>156</v>
      </c>
    </row>
    <row r="4470" spans="1:29" x14ac:dyDescent="0.2">
      <c r="A4470" t="s">
        <v>10776</v>
      </c>
      <c r="B4470" t="s">
        <v>10777</v>
      </c>
      <c r="C4470" t="s">
        <v>10776</v>
      </c>
      <c r="D4470" t="s">
        <v>84</v>
      </c>
      <c r="E4470" t="s">
        <v>89</v>
      </c>
      <c r="F4470" t="s">
        <v>642</v>
      </c>
      <c r="G4470" t="s">
        <v>90</v>
      </c>
      <c r="I4470" t="s">
        <v>91</v>
      </c>
      <c r="J4470" t="s">
        <v>9553</v>
      </c>
      <c r="K4470" t="s">
        <v>778</v>
      </c>
      <c r="L4470">
        <v>8.1319999999999997</v>
      </c>
      <c r="M4470">
        <v>8.4770201140000001</v>
      </c>
      <c r="N4470">
        <v>8.7409999999999997</v>
      </c>
      <c r="O4470">
        <v>7.311193898</v>
      </c>
      <c r="P4470">
        <v>7.3559999999999999</v>
      </c>
      <c r="Q4470" s="86">
        <v>45821</v>
      </c>
      <c r="R4470">
        <v>5</v>
      </c>
      <c r="S4470">
        <v>0.49</v>
      </c>
      <c r="T4470">
        <v>0.37</v>
      </c>
      <c r="V4470" t="s">
        <v>10778</v>
      </c>
      <c r="W4470">
        <v>5</v>
      </c>
      <c r="X4470" s="86">
        <v>45747</v>
      </c>
      <c r="Y4470">
        <v>3</v>
      </c>
      <c r="Z4470" s="86">
        <v>45747</v>
      </c>
      <c r="AA4470">
        <v>2</v>
      </c>
      <c r="AB4470">
        <v>3</v>
      </c>
      <c r="AC4470" t="s">
        <v>156</v>
      </c>
    </row>
    <row r="4471" spans="1:29" x14ac:dyDescent="0.2">
      <c r="A4471" t="s">
        <v>10779</v>
      </c>
      <c r="B4471" t="s">
        <v>10780</v>
      </c>
      <c r="C4471" t="s">
        <v>10779</v>
      </c>
      <c r="D4471" t="s">
        <v>84</v>
      </c>
      <c r="E4471" t="s">
        <v>89</v>
      </c>
      <c r="F4471" t="s">
        <v>642</v>
      </c>
      <c r="G4471" t="s">
        <v>90</v>
      </c>
      <c r="I4471" t="s">
        <v>341</v>
      </c>
      <c r="J4471" t="s">
        <v>9553</v>
      </c>
      <c r="K4471" t="s">
        <v>778</v>
      </c>
      <c r="L4471">
        <v>11.834</v>
      </c>
      <c r="M4471">
        <v>11.975895749999999</v>
      </c>
      <c r="N4471">
        <v>12.308999999999999</v>
      </c>
      <c r="O4471">
        <v>11.231601449999999</v>
      </c>
      <c r="P4471">
        <v>12.04</v>
      </c>
      <c r="Q4471" s="86">
        <v>45821</v>
      </c>
      <c r="R4471">
        <v>5.26</v>
      </c>
      <c r="S4471">
        <v>0.5</v>
      </c>
      <c r="T4471">
        <v>0.37</v>
      </c>
      <c r="V4471" t="s">
        <v>10781</v>
      </c>
      <c r="W4471">
        <v>5</v>
      </c>
      <c r="X4471" s="86">
        <v>45747</v>
      </c>
      <c r="Y4471">
        <v>4</v>
      </c>
      <c r="Z4471" s="86">
        <v>45747</v>
      </c>
      <c r="AA4471">
        <v>3</v>
      </c>
      <c r="AB4471">
        <v>3</v>
      </c>
      <c r="AC4471" t="s">
        <v>156</v>
      </c>
    </row>
    <row r="4472" spans="1:29" x14ac:dyDescent="0.2">
      <c r="A4472" t="s">
        <v>10782</v>
      </c>
      <c r="B4472" t="s">
        <v>10783</v>
      </c>
      <c r="C4472" t="s">
        <v>10782</v>
      </c>
      <c r="D4472" t="s">
        <v>84</v>
      </c>
      <c r="E4472" t="s">
        <v>89</v>
      </c>
      <c r="F4472" t="s">
        <v>642</v>
      </c>
      <c r="G4472" t="s">
        <v>90</v>
      </c>
      <c r="I4472" t="s">
        <v>91</v>
      </c>
      <c r="J4472" t="s">
        <v>9553</v>
      </c>
      <c r="K4472" t="s">
        <v>778</v>
      </c>
      <c r="L4472">
        <v>11.821999999999999</v>
      </c>
      <c r="M4472">
        <v>11.99901127</v>
      </c>
      <c r="N4472">
        <v>12.335000000000001</v>
      </c>
      <c r="O4472">
        <v>11.2007786</v>
      </c>
      <c r="P4472">
        <v>11.961</v>
      </c>
      <c r="Q4472" s="86">
        <v>45821</v>
      </c>
      <c r="R4472">
        <v>5</v>
      </c>
      <c r="S4472">
        <v>0.5</v>
      </c>
      <c r="T4472">
        <v>0.37</v>
      </c>
      <c r="V4472" t="s">
        <v>10784</v>
      </c>
      <c r="W4472">
        <v>5</v>
      </c>
      <c r="X4472" s="86">
        <v>45747</v>
      </c>
      <c r="Y4472">
        <v>4</v>
      </c>
      <c r="Z4472" s="86">
        <v>45747</v>
      </c>
      <c r="AA4472">
        <v>3</v>
      </c>
      <c r="AB4472">
        <v>3</v>
      </c>
      <c r="AC4472" t="s">
        <v>156</v>
      </c>
    </row>
    <row r="4473" spans="1:29" x14ac:dyDescent="0.2">
      <c r="A4473" t="s">
        <v>10785</v>
      </c>
      <c r="B4473" t="s">
        <v>10786</v>
      </c>
      <c r="C4473" t="s">
        <v>10785</v>
      </c>
      <c r="D4473" t="s">
        <v>84</v>
      </c>
      <c r="E4473" t="s">
        <v>89</v>
      </c>
      <c r="I4473" t="s">
        <v>91</v>
      </c>
      <c r="J4473" t="s">
        <v>9553</v>
      </c>
      <c r="L4473">
        <v>12.898</v>
      </c>
      <c r="M4473">
        <v>6.8840847570000001</v>
      </c>
      <c r="N4473">
        <v>13.066000000000001</v>
      </c>
      <c r="O4473">
        <v>4.6830927000000004</v>
      </c>
      <c r="P4473">
        <v>9.5860000000000003</v>
      </c>
      <c r="Q4473" s="86">
        <v>45821</v>
      </c>
      <c r="R4473">
        <v>5</v>
      </c>
      <c r="S4473">
        <v>1.21</v>
      </c>
      <c r="T4473">
        <v>1</v>
      </c>
      <c r="W4473">
        <v>4</v>
      </c>
      <c r="X4473" s="86">
        <v>45783</v>
      </c>
      <c r="Y4473">
        <v>3</v>
      </c>
      <c r="Z4473" s="86">
        <v>45747</v>
      </c>
      <c r="AA4473">
        <v>5</v>
      </c>
      <c r="AB4473">
        <v>3</v>
      </c>
      <c r="AC4473" t="s">
        <v>156</v>
      </c>
    </row>
    <row r="4474" spans="1:29" x14ac:dyDescent="0.2">
      <c r="A4474" t="s">
        <v>10787</v>
      </c>
      <c r="B4474" t="s">
        <v>10788</v>
      </c>
      <c r="C4474" t="s">
        <v>10787</v>
      </c>
      <c r="D4474" t="s">
        <v>84</v>
      </c>
      <c r="E4474" t="s">
        <v>1465</v>
      </c>
      <c r="G4474" t="s">
        <v>5821</v>
      </c>
      <c r="I4474" t="s">
        <v>118</v>
      </c>
      <c r="L4474">
        <v>13.25</v>
      </c>
      <c r="M4474">
        <v>12.825314779999999</v>
      </c>
      <c r="N4474">
        <v>13.055999999999999</v>
      </c>
      <c r="O4474">
        <v>10.50244311</v>
      </c>
      <c r="P4474">
        <v>10.462</v>
      </c>
      <c r="Q4474" s="86">
        <v>45821</v>
      </c>
      <c r="S4474">
        <v>1.08</v>
      </c>
      <c r="W4474">
        <v>6</v>
      </c>
      <c r="X4474" s="86">
        <v>45747</v>
      </c>
      <c r="Y4474">
        <v>4</v>
      </c>
      <c r="Z4474" s="86">
        <v>45747</v>
      </c>
      <c r="AB4474">
        <v>3</v>
      </c>
      <c r="AC4474" t="s">
        <v>156</v>
      </c>
    </row>
    <row r="4475" spans="1:29" x14ac:dyDescent="0.2">
      <c r="A4475" t="s">
        <v>10789</v>
      </c>
      <c r="B4475" t="s">
        <v>10790</v>
      </c>
      <c r="C4475" t="s">
        <v>10789</v>
      </c>
      <c r="D4475" t="s">
        <v>84</v>
      </c>
      <c r="E4475" t="s">
        <v>89</v>
      </c>
      <c r="G4475" t="s">
        <v>348</v>
      </c>
      <c r="H4475" t="s">
        <v>10791</v>
      </c>
      <c r="I4475" t="s">
        <v>118</v>
      </c>
      <c r="J4475" t="s">
        <v>9553</v>
      </c>
      <c r="L4475">
        <v>26.292999999999999</v>
      </c>
      <c r="M4475">
        <v>28.793413220000001</v>
      </c>
      <c r="N4475">
        <v>28.25</v>
      </c>
      <c r="O4475">
        <v>30.04305841</v>
      </c>
      <c r="P4475">
        <v>25.922999999999998</v>
      </c>
      <c r="Q4475" s="86">
        <v>45154</v>
      </c>
      <c r="R4475">
        <v>3</v>
      </c>
      <c r="S4475">
        <v>2.08</v>
      </c>
      <c r="T4475">
        <v>1.5</v>
      </c>
      <c r="V4475" t="s">
        <v>10792</v>
      </c>
      <c r="W4475">
        <v>6</v>
      </c>
      <c r="X4475" s="86">
        <v>45260</v>
      </c>
      <c r="Y4475">
        <v>5</v>
      </c>
      <c r="Z4475" s="86">
        <v>45260</v>
      </c>
      <c r="AA4475">
        <v>3</v>
      </c>
      <c r="AB4475">
        <v>3</v>
      </c>
      <c r="AC4475" t="s">
        <v>156</v>
      </c>
    </row>
    <row r="4476" spans="1:29" x14ac:dyDescent="0.2">
      <c r="A4476" t="s">
        <v>10793</v>
      </c>
      <c r="B4476" t="s">
        <v>10794</v>
      </c>
      <c r="C4476" t="s">
        <v>10793</v>
      </c>
      <c r="D4476" t="s">
        <v>84</v>
      </c>
      <c r="E4476" t="s">
        <v>89</v>
      </c>
      <c r="G4476" t="s">
        <v>90</v>
      </c>
      <c r="H4476" t="s">
        <v>2007</v>
      </c>
      <c r="I4476" t="s">
        <v>91</v>
      </c>
      <c r="J4476" t="s">
        <v>9553</v>
      </c>
      <c r="L4476">
        <v>12.323</v>
      </c>
      <c r="M4476">
        <v>11.51210324</v>
      </c>
      <c r="N4476">
        <v>12.634</v>
      </c>
      <c r="O4476">
        <v>10.431522259999999</v>
      </c>
      <c r="P4476">
        <v>11.757999999999999</v>
      </c>
      <c r="Q4476" s="86">
        <v>45821</v>
      </c>
      <c r="R4476">
        <v>5</v>
      </c>
      <c r="S4476">
        <v>0.97</v>
      </c>
      <c r="T4476">
        <v>0.75</v>
      </c>
      <c r="W4476">
        <v>6</v>
      </c>
      <c r="X4476" s="86">
        <v>45777</v>
      </c>
      <c r="Y4476">
        <v>4</v>
      </c>
      <c r="Z4476" s="86">
        <v>45777</v>
      </c>
      <c r="AA4476">
        <v>5</v>
      </c>
      <c r="AB4476">
        <v>3</v>
      </c>
      <c r="AC4476" t="s">
        <v>156</v>
      </c>
    </row>
    <row r="4477" spans="1:29" x14ac:dyDescent="0.2">
      <c r="A4477" t="s">
        <v>10795</v>
      </c>
      <c r="B4477" t="s">
        <v>10796</v>
      </c>
      <c r="C4477" t="s">
        <v>10795</v>
      </c>
      <c r="D4477" t="s">
        <v>84</v>
      </c>
      <c r="E4477" t="s">
        <v>89</v>
      </c>
      <c r="F4477" t="s">
        <v>642</v>
      </c>
      <c r="G4477" t="s">
        <v>90</v>
      </c>
      <c r="I4477" t="s">
        <v>91</v>
      </c>
      <c r="J4477" t="s">
        <v>9553</v>
      </c>
      <c r="K4477" t="s">
        <v>1251</v>
      </c>
      <c r="L4477">
        <v>12.337999999999999</v>
      </c>
      <c r="M4477">
        <v>11.52858039</v>
      </c>
      <c r="N4477">
        <v>12.645</v>
      </c>
      <c r="O4477">
        <v>10.431376090000001</v>
      </c>
      <c r="P4477">
        <v>11.773999999999999</v>
      </c>
      <c r="Q4477" s="86">
        <v>45821</v>
      </c>
      <c r="R4477">
        <v>5</v>
      </c>
      <c r="S4477">
        <v>0.86</v>
      </c>
      <c r="T4477">
        <v>0.65</v>
      </c>
      <c r="V4477" t="s">
        <v>10797</v>
      </c>
      <c r="W4477">
        <v>6</v>
      </c>
      <c r="X4477" s="86">
        <v>45777</v>
      </c>
      <c r="Y4477">
        <v>4</v>
      </c>
      <c r="Z4477" s="86">
        <v>45777</v>
      </c>
      <c r="AA4477">
        <v>3</v>
      </c>
      <c r="AB4477">
        <v>3</v>
      </c>
      <c r="AC4477" t="s">
        <v>156</v>
      </c>
    </row>
    <row r="4478" spans="1:29" x14ac:dyDescent="0.2">
      <c r="A4478" t="s">
        <v>10798</v>
      </c>
      <c r="B4478" t="s">
        <v>10799</v>
      </c>
      <c r="C4478" t="s">
        <v>10798</v>
      </c>
      <c r="D4478" t="s">
        <v>84</v>
      </c>
      <c r="E4478" t="s">
        <v>89</v>
      </c>
      <c r="G4478" t="s">
        <v>90</v>
      </c>
      <c r="I4478" t="s">
        <v>341</v>
      </c>
      <c r="J4478" t="s">
        <v>9553</v>
      </c>
      <c r="L4478">
        <v>18.555</v>
      </c>
      <c r="M4478">
        <v>16.98934964</v>
      </c>
      <c r="N4478">
        <v>18.981000000000002</v>
      </c>
      <c r="O4478">
        <v>15.29101073</v>
      </c>
      <c r="P4478">
        <v>12.763999999999999</v>
      </c>
      <c r="Q4478" s="86">
        <v>45821</v>
      </c>
      <c r="R4478">
        <v>5.25</v>
      </c>
      <c r="S4478">
        <v>1.89</v>
      </c>
      <c r="T4478">
        <v>1.5</v>
      </c>
      <c r="V4478" t="s">
        <v>10800</v>
      </c>
      <c r="W4478">
        <v>6</v>
      </c>
      <c r="X4478" s="86">
        <v>45772</v>
      </c>
      <c r="Y4478">
        <v>4</v>
      </c>
      <c r="Z4478" s="86">
        <v>45772</v>
      </c>
      <c r="AA4478">
        <v>3</v>
      </c>
      <c r="AB4478">
        <v>3</v>
      </c>
      <c r="AC4478" t="s">
        <v>156</v>
      </c>
    </row>
    <row r="4479" spans="1:29" x14ac:dyDescent="0.2">
      <c r="A4479" t="s">
        <v>10801</v>
      </c>
      <c r="B4479" t="s">
        <v>10802</v>
      </c>
      <c r="C4479" t="s">
        <v>10801</v>
      </c>
      <c r="D4479" t="s">
        <v>84</v>
      </c>
      <c r="E4479" t="s">
        <v>89</v>
      </c>
      <c r="G4479" t="s">
        <v>90</v>
      </c>
      <c r="I4479" t="s">
        <v>118</v>
      </c>
      <c r="L4479">
        <v>18.053000000000001</v>
      </c>
      <c r="M4479">
        <v>18.189729530000001</v>
      </c>
      <c r="N4479">
        <v>17.582999999999998</v>
      </c>
      <c r="O4479">
        <v>13.36130945</v>
      </c>
      <c r="P4479">
        <v>10.819000000000001</v>
      </c>
      <c r="Q4479" s="86">
        <v>45821</v>
      </c>
      <c r="S4479">
        <v>1.77</v>
      </c>
      <c r="W4479">
        <v>6</v>
      </c>
      <c r="X4479" s="86">
        <v>45473</v>
      </c>
      <c r="Y4479">
        <v>5</v>
      </c>
      <c r="Z4479" s="86">
        <v>45657</v>
      </c>
      <c r="AB4479">
        <v>3</v>
      </c>
      <c r="AC4479" t="s">
        <v>156</v>
      </c>
    </row>
    <row r="4480" spans="1:29" x14ac:dyDescent="0.2">
      <c r="A4480" t="s">
        <v>17470</v>
      </c>
      <c r="B4480" t="s">
        <v>17471</v>
      </c>
      <c r="C4480" t="s">
        <v>17470</v>
      </c>
      <c r="D4480" t="s">
        <v>84</v>
      </c>
      <c r="E4480" t="s">
        <v>89</v>
      </c>
      <c r="G4480" t="s">
        <v>90</v>
      </c>
      <c r="I4480" t="s">
        <v>118</v>
      </c>
      <c r="L4480">
        <v>18.053000000000001</v>
      </c>
      <c r="M4480">
        <v>18.196931079999999</v>
      </c>
      <c r="N4480">
        <v>17.582999999999998</v>
      </c>
      <c r="O4480">
        <v>13.37555001</v>
      </c>
      <c r="P4480">
        <v>10.842000000000001</v>
      </c>
      <c r="Q4480" s="86">
        <v>45821</v>
      </c>
      <c r="S4480">
        <v>0.95</v>
      </c>
      <c r="W4480">
        <v>6</v>
      </c>
      <c r="X4480" s="86">
        <v>45702</v>
      </c>
      <c r="Y4480">
        <v>5</v>
      </c>
      <c r="Z4480" s="86">
        <v>45657</v>
      </c>
      <c r="AB4480">
        <v>3</v>
      </c>
      <c r="AC4480" t="s">
        <v>156</v>
      </c>
    </row>
    <row r="4481" spans="1:29" x14ac:dyDescent="0.2">
      <c r="A4481" t="s">
        <v>10803</v>
      </c>
      <c r="B4481" t="s">
        <v>10804</v>
      </c>
      <c r="C4481" t="s">
        <v>10803</v>
      </c>
      <c r="D4481" t="s">
        <v>84</v>
      </c>
      <c r="E4481" t="s">
        <v>89</v>
      </c>
      <c r="G4481" t="s">
        <v>90</v>
      </c>
      <c r="I4481" t="s">
        <v>91</v>
      </c>
      <c r="J4481" t="s">
        <v>9553</v>
      </c>
      <c r="K4481" t="s">
        <v>5624</v>
      </c>
      <c r="L4481">
        <v>15.311999999999999</v>
      </c>
      <c r="M4481">
        <v>15.489720849999999</v>
      </c>
      <c r="N4481">
        <v>15.163</v>
      </c>
      <c r="O4481">
        <v>13.05195689</v>
      </c>
      <c r="P4481">
        <v>11.741</v>
      </c>
      <c r="Q4481" s="86">
        <v>45821</v>
      </c>
      <c r="S4481">
        <v>0.83</v>
      </c>
      <c r="T4481">
        <v>0.75</v>
      </c>
      <c r="W4481">
        <v>6</v>
      </c>
      <c r="X4481" s="86">
        <v>45806</v>
      </c>
      <c r="Y4481">
        <v>4</v>
      </c>
      <c r="Z4481" s="86">
        <v>45806</v>
      </c>
      <c r="AA4481">
        <v>3</v>
      </c>
      <c r="AB4481">
        <v>3</v>
      </c>
      <c r="AC4481" t="s">
        <v>156</v>
      </c>
    </row>
    <row r="4482" spans="1:29" x14ac:dyDescent="0.2">
      <c r="A4482" t="s">
        <v>17263</v>
      </c>
      <c r="B4482" t="s">
        <v>17264</v>
      </c>
      <c r="C4482" t="s">
        <v>17263</v>
      </c>
      <c r="D4482" t="s">
        <v>84</v>
      </c>
      <c r="E4482" t="s">
        <v>89</v>
      </c>
      <c r="G4482" t="s">
        <v>90</v>
      </c>
      <c r="H4482" t="s">
        <v>225</v>
      </c>
      <c r="I4482" t="s">
        <v>91</v>
      </c>
      <c r="L4482">
        <v>6.02</v>
      </c>
      <c r="M4482">
        <v>6.1356224340000001</v>
      </c>
      <c r="N4482">
        <v>6.5469999999999997</v>
      </c>
      <c r="O4482">
        <v>6.1648215410000002</v>
      </c>
      <c r="P4482">
        <v>2.8029999999999999</v>
      </c>
      <c r="Q4482" s="86">
        <v>45821</v>
      </c>
      <c r="S4482">
        <v>0.48</v>
      </c>
      <c r="W4482">
        <v>4</v>
      </c>
      <c r="X4482" s="86">
        <v>45746</v>
      </c>
      <c r="Y4482">
        <v>3</v>
      </c>
      <c r="Z4482" s="86">
        <v>45746</v>
      </c>
      <c r="AB4482">
        <v>3</v>
      </c>
      <c r="AC4482" t="s">
        <v>156</v>
      </c>
    </row>
    <row r="4483" spans="1:29" x14ac:dyDescent="0.2">
      <c r="A4483" t="s">
        <v>10805</v>
      </c>
      <c r="B4483" t="s">
        <v>10806</v>
      </c>
      <c r="C4483" t="s">
        <v>10805</v>
      </c>
      <c r="D4483" t="s">
        <v>84</v>
      </c>
      <c r="F4483" t="s">
        <v>642</v>
      </c>
      <c r="G4483" t="s">
        <v>90</v>
      </c>
      <c r="K4483" t="s">
        <v>10115</v>
      </c>
      <c r="L4483">
        <v>13.712999999999999</v>
      </c>
      <c r="M4483">
        <v>16.826807169999999</v>
      </c>
      <c r="N4483">
        <v>14.002000000000001</v>
      </c>
      <c r="O4483">
        <v>13.982630260000001</v>
      </c>
      <c r="P4483">
        <v>10.077999999999999</v>
      </c>
      <c r="Q4483" s="86">
        <v>45821</v>
      </c>
      <c r="S4483">
        <v>1.2</v>
      </c>
      <c r="W4483">
        <v>6</v>
      </c>
      <c r="X4483" s="86">
        <v>45707</v>
      </c>
      <c r="Y4483">
        <v>4</v>
      </c>
      <c r="Z4483" s="86">
        <v>45688</v>
      </c>
      <c r="AB4483">
        <v>3</v>
      </c>
      <c r="AC4483" t="s">
        <v>156</v>
      </c>
    </row>
    <row r="4484" spans="1:29" x14ac:dyDescent="0.2">
      <c r="A4484" t="s">
        <v>10807</v>
      </c>
      <c r="B4484" t="s">
        <v>10808</v>
      </c>
      <c r="C4484" t="s">
        <v>10807</v>
      </c>
      <c r="D4484" t="s">
        <v>84</v>
      </c>
      <c r="E4484" t="s">
        <v>89</v>
      </c>
      <c r="G4484" t="s">
        <v>90</v>
      </c>
      <c r="I4484" t="s">
        <v>91</v>
      </c>
      <c r="L4484">
        <v>8.4939999999999998</v>
      </c>
      <c r="M4484">
        <v>7.8657412930000001</v>
      </c>
      <c r="N4484">
        <v>8.0579999999999998</v>
      </c>
      <c r="O4484">
        <v>7.2341359709999997</v>
      </c>
      <c r="P4484">
        <v>5.6909999999999998</v>
      </c>
      <c r="Q4484" s="86">
        <v>45821</v>
      </c>
      <c r="S4484">
        <v>0.75</v>
      </c>
      <c r="W4484">
        <v>4</v>
      </c>
      <c r="X4484" s="86">
        <v>45737</v>
      </c>
      <c r="Y4484">
        <v>3</v>
      </c>
      <c r="Z4484" s="86">
        <v>45737</v>
      </c>
      <c r="AB4484">
        <v>3</v>
      </c>
      <c r="AC4484" t="s">
        <v>156</v>
      </c>
    </row>
    <row r="4485" spans="1:29" x14ac:dyDescent="0.2">
      <c r="A4485" t="s">
        <v>10809</v>
      </c>
      <c r="B4485" t="s">
        <v>10810</v>
      </c>
      <c r="C4485" t="s">
        <v>10809</v>
      </c>
      <c r="D4485" t="s">
        <v>84</v>
      </c>
      <c r="E4485" t="s">
        <v>116</v>
      </c>
      <c r="G4485" t="s">
        <v>90</v>
      </c>
      <c r="I4485" t="s">
        <v>91</v>
      </c>
      <c r="J4485" t="s">
        <v>9553</v>
      </c>
      <c r="K4485" t="s">
        <v>965</v>
      </c>
      <c r="L4485">
        <v>8.3789999999999996</v>
      </c>
      <c r="M4485">
        <v>0.62155521199999997</v>
      </c>
      <c r="N4485">
        <v>8.33</v>
      </c>
      <c r="O4485">
        <v>0.44675367100000002</v>
      </c>
      <c r="P4485">
        <v>6.4530000000000003</v>
      </c>
      <c r="Q4485" s="86">
        <v>45701</v>
      </c>
      <c r="S4485">
        <v>7.0000000000000007E-2</v>
      </c>
      <c r="T4485">
        <v>7.0000000000000007E-2</v>
      </c>
      <c r="V4485" t="s">
        <v>10811</v>
      </c>
      <c r="W4485">
        <v>1</v>
      </c>
      <c r="X4485" s="86">
        <v>45393</v>
      </c>
      <c r="Y4485">
        <v>1</v>
      </c>
      <c r="Z4485" s="86">
        <v>45670</v>
      </c>
      <c r="AA4485">
        <v>1</v>
      </c>
      <c r="AB4485">
        <v>1</v>
      </c>
      <c r="AC4485" t="s">
        <v>124</v>
      </c>
    </row>
    <row r="4486" spans="1:29" x14ac:dyDescent="0.2">
      <c r="A4486" t="s">
        <v>10812</v>
      </c>
      <c r="B4486" t="s">
        <v>10813</v>
      </c>
      <c r="C4486" t="s">
        <v>10812</v>
      </c>
      <c r="D4486" t="s">
        <v>84</v>
      </c>
      <c r="E4486" t="s">
        <v>89</v>
      </c>
      <c r="G4486" t="s">
        <v>90</v>
      </c>
      <c r="I4486" t="s">
        <v>341</v>
      </c>
      <c r="J4486" t="s">
        <v>9553</v>
      </c>
      <c r="K4486" t="s">
        <v>9956</v>
      </c>
      <c r="M4486">
        <v>25.120426330000001</v>
      </c>
      <c r="N4486">
        <v>26.509</v>
      </c>
      <c r="O4486">
        <v>21.496905869999999</v>
      </c>
      <c r="P4486">
        <v>24.890999999999998</v>
      </c>
      <c r="Q4486" s="86">
        <v>45154</v>
      </c>
      <c r="R4486">
        <v>5</v>
      </c>
      <c r="S4486">
        <v>2.4500000000000002</v>
      </c>
      <c r="V4486" t="s">
        <v>10814</v>
      </c>
      <c r="W4486">
        <v>6</v>
      </c>
      <c r="X4486" s="86">
        <v>44603</v>
      </c>
      <c r="AA4486">
        <v>3</v>
      </c>
      <c r="AB4486">
        <v>4</v>
      </c>
      <c r="AC4486" t="s">
        <v>127</v>
      </c>
    </row>
    <row r="4487" spans="1:29" x14ac:dyDescent="0.2">
      <c r="A4487" t="s">
        <v>10815</v>
      </c>
      <c r="B4487" t="s">
        <v>10816</v>
      </c>
      <c r="C4487" t="s">
        <v>10815</v>
      </c>
      <c r="D4487" t="s">
        <v>84</v>
      </c>
      <c r="E4487" t="s">
        <v>89</v>
      </c>
      <c r="F4487" t="s">
        <v>642</v>
      </c>
      <c r="G4487" t="s">
        <v>90</v>
      </c>
      <c r="I4487" t="s">
        <v>118</v>
      </c>
      <c r="J4487" t="s">
        <v>9553</v>
      </c>
      <c r="K4487" t="s">
        <v>9956</v>
      </c>
      <c r="Q4487" s="86">
        <v>45154</v>
      </c>
      <c r="R4487">
        <v>5</v>
      </c>
      <c r="S4487">
        <v>2.34</v>
      </c>
      <c r="V4487" t="s">
        <v>10817</v>
      </c>
      <c r="W4487">
        <v>6</v>
      </c>
      <c r="X4487" s="86">
        <v>44603</v>
      </c>
      <c r="AA4487">
        <v>4</v>
      </c>
      <c r="AB4487">
        <v>4</v>
      </c>
      <c r="AC4487" t="s">
        <v>127</v>
      </c>
    </row>
    <row r="4488" spans="1:29" x14ac:dyDescent="0.2">
      <c r="A4488" t="s">
        <v>10818</v>
      </c>
      <c r="B4488" t="s">
        <v>10819</v>
      </c>
      <c r="C4488" t="s">
        <v>10818</v>
      </c>
      <c r="D4488" t="s">
        <v>84</v>
      </c>
      <c r="E4488" t="s">
        <v>89</v>
      </c>
      <c r="G4488" t="s">
        <v>294</v>
      </c>
      <c r="H4488" t="s">
        <v>10820</v>
      </c>
      <c r="I4488" t="s">
        <v>118</v>
      </c>
      <c r="J4488" t="s">
        <v>9553</v>
      </c>
      <c r="L4488">
        <v>19.544</v>
      </c>
      <c r="M4488">
        <v>17.261732840000001</v>
      </c>
      <c r="N4488">
        <v>17.914000000000001</v>
      </c>
      <c r="O4488">
        <v>14.441286160000001</v>
      </c>
      <c r="P4488">
        <v>12.45</v>
      </c>
      <c r="Q4488" s="86">
        <v>45664</v>
      </c>
      <c r="R4488">
        <v>5</v>
      </c>
      <c r="S4488">
        <v>2.73</v>
      </c>
      <c r="T4488">
        <v>1.75</v>
      </c>
      <c r="W4488">
        <v>6</v>
      </c>
      <c r="X4488" s="86">
        <v>45327</v>
      </c>
      <c r="Y4488">
        <v>4</v>
      </c>
      <c r="Z4488" s="86">
        <v>44895</v>
      </c>
      <c r="AA4488">
        <v>3</v>
      </c>
      <c r="AB4488">
        <v>3</v>
      </c>
      <c r="AC4488" t="s">
        <v>156</v>
      </c>
    </row>
    <row r="4489" spans="1:29" x14ac:dyDescent="0.2">
      <c r="A4489" t="s">
        <v>10821</v>
      </c>
      <c r="B4489" t="s">
        <v>10822</v>
      </c>
      <c r="C4489" t="s">
        <v>10821</v>
      </c>
      <c r="D4489" t="s">
        <v>84</v>
      </c>
      <c r="E4489" t="s">
        <v>89</v>
      </c>
      <c r="F4489" t="s">
        <v>642</v>
      </c>
      <c r="G4489" t="s">
        <v>294</v>
      </c>
      <c r="I4489" t="s">
        <v>91</v>
      </c>
      <c r="J4489" t="s">
        <v>9553</v>
      </c>
      <c r="K4489" t="s">
        <v>9747</v>
      </c>
      <c r="L4489">
        <v>9.7710000000000008</v>
      </c>
      <c r="M4489">
        <v>9.3322061129999998</v>
      </c>
      <c r="N4489">
        <v>9.923</v>
      </c>
      <c r="O4489">
        <v>8.897944828</v>
      </c>
      <c r="P4489">
        <v>9.6340000000000003</v>
      </c>
      <c r="Q4489" s="86">
        <v>45821</v>
      </c>
      <c r="S4489">
        <v>2.44</v>
      </c>
      <c r="V4489" t="s">
        <v>10823</v>
      </c>
      <c r="W4489">
        <v>5</v>
      </c>
      <c r="X4489" s="86">
        <v>45706</v>
      </c>
      <c r="Y4489">
        <v>4</v>
      </c>
      <c r="Z4489" s="86">
        <v>44895</v>
      </c>
      <c r="AA4489">
        <v>3</v>
      </c>
      <c r="AB4489">
        <v>3</v>
      </c>
      <c r="AC4489" t="s">
        <v>156</v>
      </c>
    </row>
    <row r="4490" spans="1:29" x14ac:dyDescent="0.2">
      <c r="A4490" t="s">
        <v>10824</v>
      </c>
      <c r="B4490" t="s">
        <v>10825</v>
      </c>
      <c r="C4490" t="s">
        <v>10824</v>
      </c>
      <c r="D4490" t="s">
        <v>84</v>
      </c>
      <c r="E4490" t="s">
        <v>89</v>
      </c>
      <c r="G4490" t="s">
        <v>294</v>
      </c>
      <c r="L4490">
        <v>9.7880000000000003</v>
      </c>
      <c r="M4490">
        <v>9.3489757180000002</v>
      </c>
      <c r="N4490">
        <v>9.9209999999999994</v>
      </c>
      <c r="O4490">
        <v>8.8905719419999993</v>
      </c>
      <c r="P4490">
        <v>9.548</v>
      </c>
      <c r="Q4490" s="86">
        <v>45821</v>
      </c>
      <c r="W4490">
        <v>5</v>
      </c>
      <c r="X4490" s="86">
        <v>45706</v>
      </c>
      <c r="Y4490">
        <v>4</v>
      </c>
      <c r="Z4490" s="86">
        <v>44895</v>
      </c>
      <c r="AB4490">
        <v>3</v>
      </c>
      <c r="AC4490" t="s">
        <v>156</v>
      </c>
    </row>
    <row r="4491" spans="1:29" x14ac:dyDescent="0.2">
      <c r="A4491" t="s">
        <v>10826</v>
      </c>
      <c r="B4491" t="s">
        <v>10827</v>
      </c>
      <c r="C4491" t="s">
        <v>10826</v>
      </c>
      <c r="D4491" t="s">
        <v>84</v>
      </c>
      <c r="E4491" t="s">
        <v>89</v>
      </c>
      <c r="F4491" t="s">
        <v>642</v>
      </c>
      <c r="G4491" t="s">
        <v>294</v>
      </c>
      <c r="I4491" t="s">
        <v>91</v>
      </c>
      <c r="J4491" t="s">
        <v>9553</v>
      </c>
      <c r="K4491" t="s">
        <v>9747</v>
      </c>
      <c r="L4491">
        <v>7.4169999999999998</v>
      </c>
      <c r="M4491">
        <v>7.2994196440000003</v>
      </c>
      <c r="N4491">
        <v>7.891</v>
      </c>
      <c r="O4491">
        <v>6.3054872289999997</v>
      </c>
      <c r="P4491">
        <v>5.4009999999999998</v>
      </c>
      <c r="Q4491" s="86">
        <v>45821</v>
      </c>
      <c r="S4491">
        <v>2.19</v>
      </c>
      <c r="V4491" t="s">
        <v>10828</v>
      </c>
      <c r="W4491">
        <v>4</v>
      </c>
      <c r="X4491" s="86">
        <v>45706</v>
      </c>
      <c r="Y4491">
        <v>3</v>
      </c>
      <c r="Z4491" s="86">
        <v>44895</v>
      </c>
      <c r="AA4491">
        <v>2</v>
      </c>
      <c r="AB4491">
        <v>3</v>
      </c>
      <c r="AC4491" t="s">
        <v>156</v>
      </c>
    </row>
    <row r="4492" spans="1:29" x14ac:dyDescent="0.2">
      <c r="A4492" t="s">
        <v>10829</v>
      </c>
      <c r="B4492" t="s">
        <v>10830</v>
      </c>
      <c r="C4492" t="s">
        <v>10829</v>
      </c>
      <c r="D4492" t="s">
        <v>84</v>
      </c>
      <c r="E4492" t="s">
        <v>89</v>
      </c>
      <c r="G4492" t="s">
        <v>90</v>
      </c>
      <c r="H4492" t="s">
        <v>150</v>
      </c>
      <c r="I4492" t="s">
        <v>91</v>
      </c>
      <c r="L4492">
        <v>16.119</v>
      </c>
      <c r="M4492">
        <v>11.40749387</v>
      </c>
      <c r="N4492">
        <v>16.523</v>
      </c>
      <c r="O4492">
        <v>9.586834112</v>
      </c>
      <c r="P4492">
        <v>10.281000000000001</v>
      </c>
      <c r="Q4492" s="86">
        <v>45821</v>
      </c>
      <c r="S4492">
        <v>1</v>
      </c>
      <c r="W4492">
        <v>6</v>
      </c>
      <c r="X4492" s="86">
        <v>45702</v>
      </c>
      <c r="Y4492">
        <v>4</v>
      </c>
      <c r="Z4492" s="86">
        <v>45684</v>
      </c>
      <c r="AB4492">
        <v>3</v>
      </c>
      <c r="AC4492" t="s">
        <v>156</v>
      </c>
    </row>
    <row r="4493" spans="1:29" x14ac:dyDescent="0.2">
      <c r="A4493" t="s">
        <v>10831</v>
      </c>
      <c r="B4493" t="s">
        <v>10832</v>
      </c>
      <c r="C4493" t="s">
        <v>10831</v>
      </c>
      <c r="D4493" t="s">
        <v>84</v>
      </c>
      <c r="E4493" t="s">
        <v>116</v>
      </c>
      <c r="G4493" t="s">
        <v>90</v>
      </c>
      <c r="L4493">
        <v>0.68600000000000005</v>
      </c>
      <c r="M4493">
        <v>0.68161087200000003</v>
      </c>
      <c r="N4493">
        <v>0.51100000000000001</v>
      </c>
      <c r="O4493">
        <v>0.13696005999999999</v>
      </c>
      <c r="P4493">
        <v>0.114</v>
      </c>
      <c r="Q4493" s="86">
        <v>45701</v>
      </c>
      <c r="S4493">
        <v>0.1</v>
      </c>
      <c r="W4493">
        <v>1</v>
      </c>
      <c r="X4493" s="86">
        <v>45644</v>
      </c>
      <c r="Y4493">
        <v>1</v>
      </c>
      <c r="Z4493" s="86">
        <v>45791</v>
      </c>
      <c r="AB4493">
        <v>1</v>
      </c>
      <c r="AC4493" t="s">
        <v>124</v>
      </c>
    </row>
    <row r="4494" spans="1:29" x14ac:dyDescent="0.2">
      <c r="A4494" t="s">
        <v>10833</v>
      </c>
      <c r="B4494" t="s">
        <v>10834</v>
      </c>
      <c r="C4494" t="s">
        <v>10833</v>
      </c>
      <c r="D4494" t="s">
        <v>84</v>
      </c>
      <c r="E4494" t="s">
        <v>89</v>
      </c>
      <c r="F4494" t="s">
        <v>642</v>
      </c>
      <c r="G4494" t="s">
        <v>90</v>
      </c>
      <c r="I4494" t="s">
        <v>91</v>
      </c>
      <c r="J4494" t="s">
        <v>9553</v>
      </c>
      <c r="K4494" t="s">
        <v>1048</v>
      </c>
      <c r="L4494">
        <v>7.2089999999999996</v>
      </c>
      <c r="M4494">
        <v>7.5866865150000002</v>
      </c>
      <c r="N4494">
        <v>7.9489999999999998</v>
      </c>
      <c r="O4494">
        <v>8.2215674790000008</v>
      </c>
      <c r="P4494">
        <v>6.101</v>
      </c>
      <c r="Q4494" s="86">
        <v>45821</v>
      </c>
      <c r="S4494">
        <v>0.78</v>
      </c>
      <c r="T4494">
        <v>0.6</v>
      </c>
      <c r="V4494" t="s">
        <v>10835</v>
      </c>
      <c r="W4494">
        <v>5</v>
      </c>
      <c r="X4494" s="86">
        <v>45808</v>
      </c>
      <c r="Y4494">
        <v>3</v>
      </c>
      <c r="Z4494" s="86">
        <v>45808</v>
      </c>
      <c r="AA4494">
        <v>2</v>
      </c>
      <c r="AB4494">
        <v>3</v>
      </c>
      <c r="AC4494" t="s">
        <v>156</v>
      </c>
    </row>
    <row r="4495" spans="1:29" x14ac:dyDescent="0.2">
      <c r="A4495" t="s">
        <v>10836</v>
      </c>
      <c r="B4495" t="s">
        <v>10837</v>
      </c>
      <c r="C4495" t="s">
        <v>10836</v>
      </c>
      <c r="D4495" t="s">
        <v>84</v>
      </c>
      <c r="E4495" t="s">
        <v>89</v>
      </c>
      <c r="G4495" t="s">
        <v>90</v>
      </c>
      <c r="I4495" t="s">
        <v>118</v>
      </c>
      <c r="J4495" t="s">
        <v>9553</v>
      </c>
      <c r="K4495" t="s">
        <v>10838</v>
      </c>
      <c r="L4495">
        <v>7.8129999999999997</v>
      </c>
      <c r="M4495">
        <v>7.8254570499999998</v>
      </c>
      <c r="N4495">
        <v>8.2100000000000009</v>
      </c>
      <c r="O4495">
        <v>6.8979216000000001</v>
      </c>
      <c r="P4495">
        <v>7.5060000000000002</v>
      </c>
      <c r="Q4495" s="86">
        <v>45821</v>
      </c>
      <c r="R4495">
        <v>4</v>
      </c>
      <c r="S4495">
        <v>1.36</v>
      </c>
      <c r="T4495">
        <v>1.3</v>
      </c>
      <c r="V4495" t="s">
        <v>10839</v>
      </c>
      <c r="W4495">
        <v>4</v>
      </c>
      <c r="X4495" s="86">
        <v>45773</v>
      </c>
      <c r="Y4495">
        <v>4</v>
      </c>
      <c r="Z4495" s="86">
        <v>45773</v>
      </c>
      <c r="AA4495">
        <v>2</v>
      </c>
      <c r="AB4495">
        <v>3</v>
      </c>
      <c r="AC4495" t="s">
        <v>156</v>
      </c>
    </row>
    <row r="4496" spans="1:29" x14ac:dyDescent="0.2">
      <c r="A4496" t="s">
        <v>10840</v>
      </c>
      <c r="B4496" t="s">
        <v>10841</v>
      </c>
      <c r="C4496" t="s">
        <v>10840</v>
      </c>
      <c r="D4496" t="s">
        <v>84</v>
      </c>
      <c r="E4496" t="s">
        <v>89</v>
      </c>
      <c r="G4496" t="s">
        <v>90</v>
      </c>
      <c r="I4496" t="s">
        <v>118</v>
      </c>
      <c r="J4496" t="s">
        <v>9553</v>
      </c>
      <c r="L4496">
        <v>13.256</v>
      </c>
      <c r="M4496">
        <v>10.93198443</v>
      </c>
      <c r="N4496">
        <v>11.348000000000001</v>
      </c>
      <c r="O4496">
        <v>7.9525090299999999</v>
      </c>
      <c r="P4496">
        <v>5.3129999999999997</v>
      </c>
      <c r="Q4496" s="86">
        <v>45701</v>
      </c>
      <c r="S4496">
        <v>0.96</v>
      </c>
      <c r="T4496">
        <v>0.9</v>
      </c>
      <c r="V4496" t="s">
        <v>10842</v>
      </c>
      <c r="W4496">
        <v>5</v>
      </c>
      <c r="X4496" s="86">
        <v>45691</v>
      </c>
      <c r="Y4496">
        <v>4</v>
      </c>
      <c r="Z4496" s="86">
        <v>45803</v>
      </c>
      <c r="AA4496">
        <v>2</v>
      </c>
      <c r="AB4496">
        <v>3</v>
      </c>
      <c r="AC4496" t="s">
        <v>156</v>
      </c>
    </row>
    <row r="4497" spans="1:29" x14ac:dyDescent="0.2">
      <c r="A4497" t="s">
        <v>10843</v>
      </c>
      <c r="B4497" t="s">
        <v>10844</v>
      </c>
      <c r="C4497" t="s">
        <v>10843</v>
      </c>
      <c r="D4497" t="s">
        <v>84</v>
      </c>
      <c r="E4497" t="s">
        <v>1465</v>
      </c>
      <c r="G4497" t="s">
        <v>90</v>
      </c>
      <c r="H4497" t="s">
        <v>16576</v>
      </c>
      <c r="I4497" t="s">
        <v>91</v>
      </c>
      <c r="S4497">
        <v>0.51</v>
      </c>
      <c r="Y4497">
        <v>2</v>
      </c>
      <c r="Z4497" s="86">
        <v>45572</v>
      </c>
      <c r="AB4497">
        <v>2</v>
      </c>
      <c r="AC4497" t="s">
        <v>153</v>
      </c>
    </row>
    <row r="4498" spans="1:29" x14ac:dyDescent="0.2">
      <c r="A4498" t="s">
        <v>10845</v>
      </c>
      <c r="B4498" t="s">
        <v>10846</v>
      </c>
      <c r="C4498" t="s">
        <v>10845</v>
      </c>
      <c r="D4498" t="s">
        <v>84</v>
      </c>
      <c r="E4498" t="s">
        <v>89</v>
      </c>
      <c r="F4498" t="s">
        <v>642</v>
      </c>
      <c r="G4498" t="s">
        <v>90</v>
      </c>
      <c r="H4498" t="s">
        <v>16577</v>
      </c>
      <c r="I4498" t="s">
        <v>91</v>
      </c>
      <c r="J4498" t="s">
        <v>9553</v>
      </c>
      <c r="K4498" t="s">
        <v>10847</v>
      </c>
      <c r="L4498">
        <v>2.7490000000000001</v>
      </c>
      <c r="M4498">
        <v>3.0281209389999999</v>
      </c>
      <c r="N4498">
        <v>3.2370000000000001</v>
      </c>
      <c r="O4498">
        <v>1.5322496210000001</v>
      </c>
      <c r="P4498">
        <v>1.1659999999999999</v>
      </c>
      <c r="Q4498" s="86">
        <v>45821</v>
      </c>
      <c r="R4498">
        <v>5</v>
      </c>
      <c r="S4498">
        <v>0.54</v>
      </c>
      <c r="T4498">
        <v>0.4</v>
      </c>
      <c r="V4498" t="s">
        <v>10848</v>
      </c>
      <c r="W4498">
        <v>2</v>
      </c>
      <c r="X4498" s="86">
        <v>45783</v>
      </c>
      <c r="Y4498">
        <v>2</v>
      </c>
      <c r="Z4498" s="86">
        <v>45666</v>
      </c>
      <c r="AA4498">
        <v>1</v>
      </c>
      <c r="AB4498">
        <v>2</v>
      </c>
      <c r="AC4498" t="s">
        <v>153</v>
      </c>
    </row>
    <row r="4499" spans="1:29" x14ac:dyDescent="0.2">
      <c r="A4499" t="s">
        <v>10849</v>
      </c>
      <c r="B4499" t="s">
        <v>10850</v>
      </c>
      <c r="C4499" t="s">
        <v>10849</v>
      </c>
      <c r="D4499" t="s">
        <v>84</v>
      </c>
      <c r="E4499" t="s">
        <v>89</v>
      </c>
      <c r="G4499" t="s">
        <v>90</v>
      </c>
      <c r="H4499" t="s">
        <v>2291</v>
      </c>
      <c r="I4499" t="s">
        <v>91</v>
      </c>
      <c r="L4499">
        <v>16.440000000000001</v>
      </c>
      <c r="M4499">
        <v>14.486078259999999</v>
      </c>
      <c r="N4499">
        <v>15.488</v>
      </c>
      <c r="O4499">
        <v>13.173097520000001</v>
      </c>
      <c r="P4499">
        <v>18.998000000000001</v>
      </c>
      <c r="Q4499" s="86">
        <v>45821</v>
      </c>
      <c r="S4499">
        <v>0.97</v>
      </c>
      <c r="W4499">
        <v>6</v>
      </c>
      <c r="X4499" s="86">
        <v>45806</v>
      </c>
      <c r="Y4499">
        <v>4</v>
      </c>
      <c r="Z4499" s="86">
        <v>45806</v>
      </c>
      <c r="AB4499">
        <v>3</v>
      </c>
      <c r="AC4499" t="s">
        <v>156</v>
      </c>
    </row>
    <row r="4500" spans="1:29" x14ac:dyDescent="0.2">
      <c r="A4500" t="s">
        <v>10851</v>
      </c>
      <c r="B4500" t="s">
        <v>10852</v>
      </c>
      <c r="C4500" t="s">
        <v>10851</v>
      </c>
      <c r="D4500" t="s">
        <v>84</v>
      </c>
      <c r="E4500" t="s">
        <v>89</v>
      </c>
      <c r="G4500" t="s">
        <v>90</v>
      </c>
      <c r="H4500" t="s">
        <v>2291</v>
      </c>
      <c r="I4500" t="s">
        <v>118</v>
      </c>
      <c r="L4500">
        <v>14.522</v>
      </c>
      <c r="M4500">
        <v>14.298043850000001</v>
      </c>
      <c r="N4500">
        <v>15.734999999999999</v>
      </c>
      <c r="O4500">
        <v>11.61155347</v>
      </c>
      <c r="P4500">
        <v>9.9960000000000004</v>
      </c>
      <c r="Q4500" s="86">
        <v>45821</v>
      </c>
      <c r="S4500">
        <v>1.1000000000000001</v>
      </c>
      <c r="W4500">
        <v>6</v>
      </c>
      <c r="X4500" s="86">
        <v>45772</v>
      </c>
      <c r="Y4500">
        <v>4</v>
      </c>
      <c r="Z4500" s="86">
        <v>45772</v>
      </c>
      <c r="AB4500">
        <v>3</v>
      </c>
      <c r="AC4500" t="s">
        <v>156</v>
      </c>
    </row>
    <row r="4501" spans="1:29" x14ac:dyDescent="0.2">
      <c r="A4501" t="s">
        <v>10853</v>
      </c>
      <c r="B4501" t="s">
        <v>10854</v>
      </c>
      <c r="C4501" t="s">
        <v>10853</v>
      </c>
      <c r="D4501" t="s">
        <v>84</v>
      </c>
      <c r="E4501" t="s">
        <v>89</v>
      </c>
      <c r="G4501" t="s">
        <v>90</v>
      </c>
      <c r="H4501" t="s">
        <v>16577</v>
      </c>
      <c r="I4501" t="s">
        <v>91</v>
      </c>
      <c r="J4501" t="s">
        <v>9553</v>
      </c>
      <c r="L4501">
        <v>2.75</v>
      </c>
      <c r="M4501">
        <v>3.0301646930000001</v>
      </c>
      <c r="N4501">
        <v>3.24</v>
      </c>
      <c r="O4501">
        <v>1.5285343119999999</v>
      </c>
      <c r="P4501">
        <v>1.159</v>
      </c>
      <c r="Q4501" s="86">
        <v>45821</v>
      </c>
      <c r="R4501">
        <v>5</v>
      </c>
      <c r="S4501">
        <v>0.35</v>
      </c>
      <c r="T4501">
        <v>0.25</v>
      </c>
      <c r="V4501" t="s">
        <v>10855</v>
      </c>
      <c r="W4501">
        <v>2</v>
      </c>
      <c r="X4501" s="86">
        <v>45783</v>
      </c>
      <c r="Y4501">
        <v>2</v>
      </c>
      <c r="Z4501" s="86">
        <v>45666</v>
      </c>
      <c r="AA4501">
        <v>1</v>
      </c>
      <c r="AB4501">
        <v>2</v>
      </c>
      <c r="AC4501" t="s">
        <v>153</v>
      </c>
    </row>
    <row r="4502" spans="1:29" x14ac:dyDescent="0.2">
      <c r="A4502" t="s">
        <v>10856</v>
      </c>
      <c r="B4502" t="s">
        <v>10857</v>
      </c>
      <c r="C4502" t="s">
        <v>10856</v>
      </c>
      <c r="D4502" t="s">
        <v>84</v>
      </c>
      <c r="E4502" t="s">
        <v>89</v>
      </c>
      <c r="G4502" t="s">
        <v>90</v>
      </c>
      <c r="I4502" t="s">
        <v>118</v>
      </c>
      <c r="J4502" t="s">
        <v>9553</v>
      </c>
      <c r="K4502" t="s">
        <v>1443</v>
      </c>
      <c r="L4502">
        <v>14.584</v>
      </c>
      <c r="M4502">
        <v>17.896872290000001</v>
      </c>
      <c r="N4502">
        <v>14.792999999999999</v>
      </c>
      <c r="O4502">
        <v>15.14855659</v>
      </c>
      <c r="P4502">
        <v>11.736000000000001</v>
      </c>
      <c r="Q4502" s="86">
        <v>45821</v>
      </c>
      <c r="R4502">
        <v>5</v>
      </c>
      <c r="S4502">
        <v>0.88</v>
      </c>
      <c r="W4502">
        <v>6</v>
      </c>
      <c r="X4502" s="86">
        <v>45740</v>
      </c>
      <c r="Y4502">
        <v>5</v>
      </c>
      <c r="Z4502" s="86">
        <v>45740</v>
      </c>
      <c r="AA4502">
        <v>3</v>
      </c>
      <c r="AB4502">
        <v>3</v>
      </c>
      <c r="AC4502" t="s">
        <v>156</v>
      </c>
    </row>
    <row r="4503" spans="1:29" x14ac:dyDescent="0.2">
      <c r="A4503" t="s">
        <v>10858</v>
      </c>
      <c r="B4503" t="s">
        <v>10859</v>
      </c>
      <c r="C4503" t="s">
        <v>10858</v>
      </c>
      <c r="D4503" t="s">
        <v>84</v>
      </c>
      <c r="E4503" t="s">
        <v>89</v>
      </c>
      <c r="G4503" t="s">
        <v>90</v>
      </c>
      <c r="I4503" t="s">
        <v>91</v>
      </c>
      <c r="J4503" t="s">
        <v>9553</v>
      </c>
      <c r="K4503" t="s">
        <v>1443</v>
      </c>
      <c r="L4503">
        <v>17.934000000000001</v>
      </c>
      <c r="M4503">
        <v>14.92112906</v>
      </c>
      <c r="N4503">
        <v>19.138999999999999</v>
      </c>
      <c r="O4503">
        <v>12.98676641</v>
      </c>
      <c r="P4503">
        <v>14.244999999999999</v>
      </c>
      <c r="Q4503" s="86">
        <v>45821</v>
      </c>
      <c r="R4503">
        <v>5</v>
      </c>
      <c r="S4503">
        <v>1.06</v>
      </c>
      <c r="V4503" t="s">
        <v>10860</v>
      </c>
      <c r="W4503">
        <v>6</v>
      </c>
      <c r="X4503" s="86">
        <v>45701</v>
      </c>
      <c r="Y4503">
        <v>4</v>
      </c>
      <c r="Z4503" s="86">
        <v>45626</v>
      </c>
      <c r="AA4503">
        <v>3</v>
      </c>
      <c r="AB4503">
        <v>3</v>
      </c>
      <c r="AC4503" t="s">
        <v>156</v>
      </c>
    </row>
    <row r="4504" spans="1:29" x14ac:dyDescent="0.2">
      <c r="A4504" t="s">
        <v>10861</v>
      </c>
      <c r="B4504" t="s">
        <v>10862</v>
      </c>
      <c r="C4504" t="s">
        <v>10861</v>
      </c>
      <c r="D4504" t="s">
        <v>84</v>
      </c>
      <c r="E4504" t="s">
        <v>89</v>
      </c>
      <c r="G4504" t="s">
        <v>699</v>
      </c>
      <c r="H4504" t="s">
        <v>700</v>
      </c>
      <c r="I4504" t="s">
        <v>118</v>
      </c>
      <c r="J4504" t="s">
        <v>9553</v>
      </c>
      <c r="L4504">
        <v>22.902000000000001</v>
      </c>
      <c r="M4504">
        <v>24.153273389999999</v>
      </c>
      <c r="N4504">
        <v>25.486000000000001</v>
      </c>
      <c r="O4504">
        <v>21.82266654</v>
      </c>
      <c r="P4504">
        <v>21.207000000000001</v>
      </c>
      <c r="Q4504" s="86">
        <v>45821</v>
      </c>
      <c r="R4504">
        <v>5</v>
      </c>
      <c r="S4504">
        <v>1.98</v>
      </c>
      <c r="T4504">
        <v>1.6</v>
      </c>
      <c r="V4504" t="s">
        <v>10863</v>
      </c>
      <c r="W4504">
        <v>7</v>
      </c>
      <c r="X4504" s="86">
        <v>45777</v>
      </c>
      <c r="Y4504">
        <v>5</v>
      </c>
      <c r="Z4504" s="86">
        <v>45777</v>
      </c>
      <c r="AA4504">
        <v>3</v>
      </c>
      <c r="AB4504">
        <v>3</v>
      </c>
      <c r="AC4504" t="s">
        <v>156</v>
      </c>
    </row>
    <row r="4505" spans="1:29" x14ac:dyDescent="0.2">
      <c r="A4505" t="s">
        <v>10864</v>
      </c>
      <c r="B4505" t="s">
        <v>10865</v>
      </c>
      <c r="C4505" t="s">
        <v>10864</v>
      </c>
      <c r="D4505" t="s">
        <v>84</v>
      </c>
      <c r="E4505" t="s">
        <v>89</v>
      </c>
      <c r="F4505" t="s">
        <v>642</v>
      </c>
      <c r="G4505" t="s">
        <v>699</v>
      </c>
      <c r="H4505" t="s">
        <v>700</v>
      </c>
      <c r="I4505" t="s">
        <v>341</v>
      </c>
      <c r="J4505" t="s">
        <v>9553</v>
      </c>
      <c r="K4505" t="s">
        <v>5615</v>
      </c>
      <c r="L4505">
        <v>22.898</v>
      </c>
      <c r="M4505">
        <v>23.883471700000001</v>
      </c>
      <c r="N4505">
        <v>25.494</v>
      </c>
      <c r="O4505">
        <v>22.55328497</v>
      </c>
      <c r="P4505">
        <v>21.864000000000001</v>
      </c>
      <c r="Q4505" s="86">
        <v>45821</v>
      </c>
      <c r="R4505">
        <v>5</v>
      </c>
      <c r="S4505">
        <v>1.98</v>
      </c>
      <c r="T4505">
        <v>1.6</v>
      </c>
      <c r="U4505">
        <v>3</v>
      </c>
      <c r="V4505" t="s">
        <v>10866</v>
      </c>
      <c r="W4505">
        <v>6</v>
      </c>
      <c r="X4505" s="86">
        <v>45777</v>
      </c>
      <c r="Y4505">
        <v>5</v>
      </c>
      <c r="Z4505" s="86">
        <v>45777</v>
      </c>
      <c r="AA4505">
        <v>3</v>
      </c>
      <c r="AB4505">
        <v>3</v>
      </c>
      <c r="AC4505" t="s">
        <v>156</v>
      </c>
    </row>
    <row r="4506" spans="1:29" x14ac:dyDescent="0.2">
      <c r="A4506" t="s">
        <v>10867</v>
      </c>
      <c r="B4506" t="s">
        <v>10868</v>
      </c>
      <c r="C4506" t="s">
        <v>10867</v>
      </c>
      <c r="D4506" t="s">
        <v>84</v>
      </c>
      <c r="F4506" t="s">
        <v>642</v>
      </c>
      <c r="G4506" t="s">
        <v>90</v>
      </c>
      <c r="K4506" t="s">
        <v>778</v>
      </c>
      <c r="L4506">
        <v>8.1059999999999999</v>
      </c>
      <c r="M4506">
        <v>8.4469581100000006</v>
      </c>
      <c r="N4506">
        <v>8.6959999999999997</v>
      </c>
      <c r="O4506">
        <v>7.3792791830000004</v>
      </c>
      <c r="P4506">
        <v>7.444</v>
      </c>
      <c r="Q4506" s="86">
        <v>45821</v>
      </c>
      <c r="R4506">
        <v>5</v>
      </c>
      <c r="S4506">
        <v>0.48</v>
      </c>
      <c r="V4506" t="s">
        <v>10869</v>
      </c>
      <c r="W4506">
        <v>5</v>
      </c>
      <c r="X4506" s="86">
        <v>45747</v>
      </c>
      <c r="Y4506">
        <v>3</v>
      </c>
      <c r="Z4506" s="86">
        <v>45747</v>
      </c>
      <c r="AB4506">
        <v>3</v>
      </c>
      <c r="AC4506" t="s">
        <v>156</v>
      </c>
    </row>
    <row r="4507" spans="1:29" x14ac:dyDescent="0.2">
      <c r="A4507" t="s">
        <v>10870</v>
      </c>
      <c r="B4507" t="s">
        <v>10871</v>
      </c>
      <c r="C4507" t="s">
        <v>10870</v>
      </c>
      <c r="D4507" t="s">
        <v>84</v>
      </c>
      <c r="E4507" t="s">
        <v>89</v>
      </c>
      <c r="F4507" t="s">
        <v>642</v>
      </c>
      <c r="G4507" t="s">
        <v>90</v>
      </c>
      <c r="I4507" t="s">
        <v>118</v>
      </c>
      <c r="J4507" t="s">
        <v>9553</v>
      </c>
      <c r="K4507" t="s">
        <v>778</v>
      </c>
      <c r="L4507">
        <v>11.803000000000001</v>
      </c>
      <c r="M4507">
        <v>11.97303441</v>
      </c>
      <c r="N4507">
        <v>12.301</v>
      </c>
      <c r="O4507">
        <v>11.30423068</v>
      </c>
      <c r="P4507">
        <v>12.138</v>
      </c>
      <c r="Q4507" s="86">
        <v>45821</v>
      </c>
      <c r="R4507">
        <v>5</v>
      </c>
      <c r="S4507">
        <v>0.5</v>
      </c>
      <c r="T4507">
        <v>0.37</v>
      </c>
      <c r="V4507" t="s">
        <v>10872</v>
      </c>
      <c r="W4507">
        <v>5</v>
      </c>
      <c r="X4507" s="86">
        <v>45747</v>
      </c>
      <c r="Y4507">
        <v>4</v>
      </c>
      <c r="Z4507" s="86">
        <v>45747</v>
      </c>
      <c r="AA4507">
        <v>3</v>
      </c>
      <c r="AB4507">
        <v>3</v>
      </c>
      <c r="AC4507" t="s">
        <v>156</v>
      </c>
    </row>
    <row r="4508" spans="1:29" x14ac:dyDescent="0.2">
      <c r="A4508" t="s">
        <v>16342</v>
      </c>
      <c r="B4508" t="s">
        <v>16343</v>
      </c>
      <c r="C4508" t="s">
        <v>16342</v>
      </c>
      <c r="D4508" t="s">
        <v>84</v>
      </c>
      <c r="E4508" t="s">
        <v>89</v>
      </c>
      <c r="G4508" t="s">
        <v>90</v>
      </c>
      <c r="H4508" t="s">
        <v>16039</v>
      </c>
      <c r="I4508" t="s">
        <v>341</v>
      </c>
      <c r="L4508">
        <v>18.215</v>
      </c>
      <c r="M4508">
        <v>13.640357890000001</v>
      </c>
      <c r="N4508">
        <v>18.091000000000001</v>
      </c>
      <c r="O4508">
        <v>11.98650026</v>
      </c>
      <c r="P4508">
        <v>13.877000000000001</v>
      </c>
      <c r="Q4508" s="86">
        <v>45761</v>
      </c>
      <c r="S4508">
        <v>0.15</v>
      </c>
      <c r="W4508">
        <v>6</v>
      </c>
      <c r="X4508" s="86">
        <v>45748</v>
      </c>
      <c r="Y4508">
        <v>4</v>
      </c>
      <c r="Z4508" s="86">
        <v>45797</v>
      </c>
      <c r="AB4508">
        <v>3</v>
      </c>
      <c r="AC4508" t="s">
        <v>156</v>
      </c>
    </row>
    <row r="4509" spans="1:29" x14ac:dyDescent="0.2">
      <c r="A4509" t="s">
        <v>10873</v>
      </c>
      <c r="B4509" t="s">
        <v>10874</v>
      </c>
      <c r="C4509" t="s">
        <v>10873</v>
      </c>
      <c r="D4509" t="s">
        <v>84</v>
      </c>
      <c r="E4509" t="s">
        <v>89</v>
      </c>
      <c r="G4509" t="s">
        <v>90</v>
      </c>
      <c r="I4509" t="s">
        <v>91</v>
      </c>
      <c r="J4509" t="s">
        <v>9553</v>
      </c>
      <c r="K4509" t="s">
        <v>985</v>
      </c>
      <c r="L4509">
        <v>17.744</v>
      </c>
      <c r="M4509">
        <v>13.075258740000001</v>
      </c>
      <c r="N4509">
        <v>18.234999999999999</v>
      </c>
      <c r="O4509">
        <v>11.4782689</v>
      </c>
      <c r="P4509">
        <v>14.817</v>
      </c>
      <c r="Q4509" s="86">
        <v>45821</v>
      </c>
      <c r="R4509">
        <v>3</v>
      </c>
      <c r="S4509">
        <v>0.2</v>
      </c>
      <c r="T4509">
        <v>0.03</v>
      </c>
      <c r="W4509">
        <v>6</v>
      </c>
      <c r="X4509" s="86">
        <v>45797</v>
      </c>
      <c r="Y4509">
        <v>4</v>
      </c>
      <c r="Z4509" s="86">
        <v>45797</v>
      </c>
      <c r="AA4509">
        <v>3</v>
      </c>
      <c r="AB4509">
        <v>3</v>
      </c>
      <c r="AC4509" t="s">
        <v>156</v>
      </c>
    </row>
    <row r="4510" spans="1:29" x14ac:dyDescent="0.2">
      <c r="A4510" t="s">
        <v>10875</v>
      </c>
      <c r="B4510" t="s">
        <v>10876</v>
      </c>
      <c r="C4510" t="s">
        <v>10875</v>
      </c>
      <c r="D4510" t="s">
        <v>84</v>
      </c>
      <c r="E4510" t="s">
        <v>89</v>
      </c>
      <c r="G4510" t="s">
        <v>294</v>
      </c>
      <c r="I4510" t="s">
        <v>341</v>
      </c>
      <c r="J4510" t="s">
        <v>9553</v>
      </c>
      <c r="K4510" t="s">
        <v>9747</v>
      </c>
      <c r="L4510">
        <v>7.4180000000000001</v>
      </c>
      <c r="M4510">
        <v>7.2952470299999996</v>
      </c>
      <c r="N4510">
        <v>7.899</v>
      </c>
      <c r="O4510">
        <v>6.3092328740000001</v>
      </c>
      <c r="P4510">
        <v>5.375</v>
      </c>
      <c r="Q4510" s="86">
        <v>45821</v>
      </c>
      <c r="R4510">
        <v>5</v>
      </c>
      <c r="S4510">
        <v>2.39</v>
      </c>
      <c r="W4510">
        <v>4</v>
      </c>
      <c r="X4510" s="86">
        <v>45706</v>
      </c>
      <c r="Y4510">
        <v>3</v>
      </c>
      <c r="Z4510" s="86">
        <v>44895</v>
      </c>
      <c r="AA4510">
        <v>2</v>
      </c>
      <c r="AB4510">
        <v>3</v>
      </c>
      <c r="AC4510" t="s">
        <v>156</v>
      </c>
    </row>
    <row r="4511" spans="1:29" x14ac:dyDescent="0.2">
      <c r="A4511" t="s">
        <v>10877</v>
      </c>
      <c r="B4511" t="s">
        <v>10878</v>
      </c>
      <c r="C4511" t="s">
        <v>10877</v>
      </c>
      <c r="D4511" t="s">
        <v>84</v>
      </c>
      <c r="E4511" t="s">
        <v>89</v>
      </c>
      <c r="F4511" t="s">
        <v>642</v>
      </c>
      <c r="G4511" t="s">
        <v>90</v>
      </c>
      <c r="I4511" t="s">
        <v>91</v>
      </c>
      <c r="J4511" t="s">
        <v>9553</v>
      </c>
      <c r="K4511" t="s">
        <v>1118</v>
      </c>
      <c r="L4511">
        <v>15.236000000000001</v>
      </c>
      <c r="M4511">
        <v>15.313871600000001</v>
      </c>
      <c r="N4511">
        <v>11.621</v>
      </c>
      <c r="O4511">
        <v>13.225232950000001</v>
      </c>
      <c r="P4511">
        <v>11.196999999999999</v>
      </c>
      <c r="Q4511" s="86">
        <v>45821</v>
      </c>
      <c r="R4511">
        <v>1</v>
      </c>
      <c r="S4511">
        <v>1.47</v>
      </c>
      <c r="T4511">
        <v>1</v>
      </c>
      <c r="V4511" t="s">
        <v>10879</v>
      </c>
      <c r="W4511">
        <v>7</v>
      </c>
      <c r="X4511" s="86">
        <v>45777</v>
      </c>
      <c r="Y4511">
        <v>4</v>
      </c>
      <c r="Z4511" s="86">
        <v>45777</v>
      </c>
      <c r="AA4511">
        <v>3</v>
      </c>
      <c r="AB4511">
        <v>3</v>
      </c>
      <c r="AC4511" t="s">
        <v>156</v>
      </c>
    </row>
    <row r="4512" spans="1:29" x14ac:dyDescent="0.2">
      <c r="A4512" t="s">
        <v>10880</v>
      </c>
      <c r="B4512" t="s">
        <v>10881</v>
      </c>
      <c r="C4512" t="s">
        <v>10880</v>
      </c>
      <c r="D4512" t="s">
        <v>84</v>
      </c>
      <c r="E4512" t="s">
        <v>89</v>
      </c>
      <c r="F4512" t="s">
        <v>642</v>
      </c>
      <c r="G4512" t="s">
        <v>90</v>
      </c>
      <c r="I4512" t="s">
        <v>91</v>
      </c>
      <c r="J4512" t="s">
        <v>9553</v>
      </c>
      <c r="K4512" t="s">
        <v>2075</v>
      </c>
      <c r="M4512">
        <v>13.27126269</v>
      </c>
      <c r="O4512">
        <v>11.400067870000001</v>
      </c>
      <c r="Q4512" s="86">
        <v>45434</v>
      </c>
      <c r="S4512">
        <v>0.84</v>
      </c>
      <c r="T4512">
        <v>0.75</v>
      </c>
      <c r="V4512" t="s">
        <v>10882</v>
      </c>
      <c r="Y4512">
        <v>4</v>
      </c>
      <c r="Z4512" s="86">
        <v>45777</v>
      </c>
      <c r="AA4512">
        <v>3</v>
      </c>
      <c r="AB4512">
        <v>3</v>
      </c>
      <c r="AC4512" t="s">
        <v>156</v>
      </c>
    </row>
    <row r="4513" spans="1:29" x14ac:dyDescent="0.2">
      <c r="A4513" t="s">
        <v>10883</v>
      </c>
      <c r="B4513" t="s">
        <v>10884</v>
      </c>
      <c r="C4513" t="s">
        <v>10883</v>
      </c>
      <c r="D4513" t="s">
        <v>84</v>
      </c>
      <c r="E4513" t="s">
        <v>89</v>
      </c>
      <c r="G4513" t="s">
        <v>90</v>
      </c>
      <c r="I4513" t="s">
        <v>91</v>
      </c>
      <c r="M4513">
        <v>13.2325018</v>
      </c>
      <c r="O4513">
        <v>11.302884799999999</v>
      </c>
      <c r="S4513">
        <v>0.9</v>
      </c>
      <c r="Y4513">
        <v>4</v>
      </c>
      <c r="Z4513" s="86">
        <v>45777</v>
      </c>
      <c r="AB4513">
        <v>3</v>
      </c>
      <c r="AC4513" t="s">
        <v>156</v>
      </c>
    </row>
    <row r="4514" spans="1:29" x14ac:dyDescent="0.2">
      <c r="A4514" t="s">
        <v>10885</v>
      </c>
      <c r="B4514" t="s">
        <v>10886</v>
      </c>
      <c r="C4514" t="s">
        <v>10885</v>
      </c>
      <c r="D4514" t="s">
        <v>84</v>
      </c>
      <c r="E4514" t="s">
        <v>89</v>
      </c>
      <c r="F4514" t="s">
        <v>642</v>
      </c>
      <c r="G4514" t="s">
        <v>90</v>
      </c>
      <c r="I4514" t="s">
        <v>91</v>
      </c>
      <c r="J4514" t="s">
        <v>9553</v>
      </c>
      <c r="K4514" t="s">
        <v>4371</v>
      </c>
      <c r="L4514">
        <v>22.334</v>
      </c>
      <c r="M4514">
        <v>15.955244970000001</v>
      </c>
      <c r="N4514">
        <v>22.706</v>
      </c>
      <c r="O4514">
        <v>11.654192269999999</v>
      </c>
      <c r="P4514">
        <v>12.726000000000001</v>
      </c>
      <c r="Q4514" s="86">
        <v>45821</v>
      </c>
      <c r="R4514">
        <v>5</v>
      </c>
      <c r="S4514">
        <v>1</v>
      </c>
      <c r="T4514">
        <v>0.75</v>
      </c>
      <c r="V4514" t="s">
        <v>10887</v>
      </c>
      <c r="W4514">
        <v>6</v>
      </c>
      <c r="X4514" s="86">
        <v>45777</v>
      </c>
      <c r="Y4514">
        <v>4</v>
      </c>
      <c r="Z4514" s="86">
        <v>45777</v>
      </c>
      <c r="AA4514">
        <v>3</v>
      </c>
      <c r="AB4514">
        <v>3</v>
      </c>
      <c r="AC4514" t="s">
        <v>156</v>
      </c>
    </row>
    <row r="4515" spans="1:29" x14ac:dyDescent="0.2">
      <c r="A4515" t="s">
        <v>10888</v>
      </c>
      <c r="B4515" t="s">
        <v>10889</v>
      </c>
      <c r="C4515" t="s">
        <v>10888</v>
      </c>
      <c r="D4515" t="s">
        <v>84</v>
      </c>
      <c r="E4515" t="s">
        <v>982</v>
      </c>
      <c r="G4515" t="s">
        <v>90</v>
      </c>
      <c r="I4515" t="s">
        <v>91</v>
      </c>
      <c r="J4515" t="s">
        <v>9553</v>
      </c>
      <c r="K4515" t="s">
        <v>1048</v>
      </c>
      <c r="L4515">
        <v>0.45500000000000002</v>
      </c>
      <c r="M4515">
        <v>0.43103340499999998</v>
      </c>
      <c r="N4515">
        <v>0.31</v>
      </c>
      <c r="O4515">
        <v>8.4496801999999996E-2</v>
      </c>
      <c r="P4515">
        <v>9.1999999999999998E-2</v>
      </c>
      <c r="Q4515" s="86">
        <v>45821</v>
      </c>
      <c r="S4515">
        <v>0.21</v>
      </c>
      <c r="T4515">
        <v>0.16</v>
      </c>
      <c r="V4515" t="s">
        <v>10890</v>
      </c>
      <c r="W4515">
        <v>1</v>
      </c>
      <c r="X4515" s="86">
        <v>45808</v>
      </c>
      <c r="Y4515">
        <v>1</v>
      </c>
      <c r="Z4515" s="86">
        <v>45808</v>
      </c>
      <c r="AA4515">
        <v>1</v>
      </c>
      <c r="AB4515">
        <v>1</v>
      </c>
      <c r="AC4515" t="s">
        <v>124</v>
      </c>
    </row>
    <row r="4516" spans="1:29" x14ac:dyDescent="0.2">
      <c r="A4516" t="s">
        <v>10891</v>
      </c>
      <c r="B4516" t="s">
        <v>10892</v>
      </c>
      <c r="C4516" t="s">
        <v>10891</v>
      </c>
      <c r="D4516" t="s">
        <v>84</v>
      </c>
      <c r="E4516" t="s">
        <v>89</v>
      </c>
      <c r="F4516" t="s">
        <v>642</v>
      </c>
      <c r="G4516" t="s">
        <v>90</v>
      </c>
      <c r="I4516" t="s">
        <v>341</v>
      </c>
      <c r="J4516" t="s">
        <v>9553</v>
      </c>
      <c r="K4516" t="s">
        <v>778</v>
      </c>
      <c r="L4516">
        <v>5.2060000000000004</v>
      </c>
      <c r="M4516">
        <v>5.6005005370000003</v>
      </c>
      <c r="N4516">
        <v>5.93</v>
      </c>
      <c r="O4516">
        <v>4.1440468539999999</v>
      </c>
      <c r="P4516">
        <v>3.0779999999999998</v>
      </c>
      <c r="Q4516" s="86">
        <v>45821</v>
      </c>
      <c r="R4516">
        <v>5.26</v>
      </c>
      <c r="S4516">
        <v>0.47</v>
      </c>
      <c r="T4516">
        <v>0.37</v>
      </c>
      <c r="V4516" t="s">
        <v>10893</v>
      </c>
      <c r="W4516">
        <v>4</v>
      </c>
      <c r="X4516" s="86">
        <v>45747</v>
      </c>
      <c r="Y4516">
        <v>3</v>
      </c>
      <c r="Z4516" s="86">
        <v>45747</v>
      </c>
      <c r="AA4516">
        <v>2</v>
      </c>
      <c r="AB4516">
        <v>3</v>
      </c>
      <c r="AC4516" t="s">
        <v>156</v>
      </c>
    </row>
    <row r="4517" spans="1:29" x14ac:dyDescent="0.2">
      <c r="A4517" t="s">
        <v>10894</v>
      </c>
      <c r="B4517" t="s">
        <v>10895</v>
      </c>
      <c r="C4517" t="s">
        <v>10894</v>
      </c>
      <c r="D4517" t="s">
        <v>84</v>
      </c>
      <c r="E4517" t="s">
        <v>89</v>
      </c>
      <c r="G4517" t="s">
        <v>90</v>
      </c>
      <c r="I4517" t="s">
        <v>91</v>
      </c>
      <c r="J4517" t="s">
        <v>9553</v>
      </c>
      <c r="L4517">
        <v>14.775</v>
      </c>
      <c r="M4517">
        <v>8.3730893260000006</v>
      </c>
      <c r="N4517">
        <v>15.548</v>
      </c>
      <c r="O4517">
        <v>7.2014587250000002</v>
      </c>
      <c r="P4517">
        <v>11.103</v>
      </c>
      <c r="Q4517" s="86">
        <v>45821</v>
      </c>
      <c r="S4517">
        <v>0.6</v>
      </c>
      <c r="T4517">
        <v>0.5</v>
      </c>
      <c r="W4517">
        <v>4</v>
      </c>
      <c r="X4517" s="86">
        <v>45750</v>
      </c>
      <c r="Y4517">
        <v>3</v>
      </c>
      <c r="Z4517" s="86">
        <v>45750</v>
      </c>
      <c r="AA4517">
        <v>2</v>
      </c>
      <c r="AB4517">
        <v>3</v>
      </c>
      <c r="AC4517" t="s">
        <v>156</v>
      </c>
    </row>
    <row r="4518" spans="1:29" x14ac:dyDescent="0.2">
      <c r="A4518" t="s">
        <v>10896</v>
      </c>
      <c r="B4518" t="s">
        <v>10897</v>
      </c>
      <c r="C4518" t="s">
        <v>10896</v>
      </c>
      <c r="D4518" t="s">
        <v>84</v>
      </c>
      <c r="E4518" t="s">
        <v>89</v>
      </c>
      <c r="G4518" t="s">
        <v>90</v>
      </c>
      <c r="I4518" t="s">
        <v>118</v>
      </c>
      <c r="J4518" t="s">
        <v>9553</v>
      </c>
      <c r="K4518" t="s">
        <v>10115</v>
      </c>
      <c r="L4518">
        <v>17.696000000000002</v>
      </c>
      <c r="M4518">
        <v>17.199082170000001</v>
      </c>
      <c r="N4518">
        <v>19.052</v>
      </c>
      <c r="O4518">
        <v>14.318315719999999</v>
      </c>
      <c r="P4518">
        <v>13.922000000000001</v>
      </c>
      <c r="Q4518" s="86">
        <v>45821</v>
      </c>
      <c r="S4518">
        <v>0.9</v>
      </c>
      <c r="T4518">
        <v>0.75</v>
      </c>
      <c r="V4518" t="s">
        <v>10898</v>
      </c>
      <c r="W4518">
        <v>6</v>
      </c>
      <c r="X4518" s="86">
        <v>45707</v>
      </c>
      <c r="Y4518">
        <v>4</v>
      </c>
      <c r="Z4518" s="86">
        <v>45688</v>
      </c>
      <c r="AA4518">
        <v>3</v>
      </c>
      <c r="AB4518">
        <v>3</v>
      </c>
      <c r="AC4518" t="s">
        <v>156</v>
      </c>
    </row>
    <row r="4519" spans="1:29" x14ac:dyDescent="0.2">
      <c r="A4519" t="s">
        <v>10899</v>
      </c>
      <c r="B4519" t="s">
        <v>10900</v>
      </c>
      <c r="C4519" t="s">
        <v>10899</v>
      </c>
      <c r="D4519" t="s">
        <v>84</v>
      </c>
      <c r="E4519" t="s">
        <v>89</v>
      </c>
      <c r="F4519" t="s">
        <v>642</v>
      </c>
      <c r="G4519" t="s">
        <v>90</v>
      </c>
      <c r="I4519" t="s">
        <v>91</v>
      </c>
      <c r="J4519" t="s">
        <v>9553</v>
      </c>
      <c r="K4519" t="s">
        <v>10115</v>
      </c>
      <c r="L4519">
        <v>17.689</v>
      </c>
      <c r="M4519">
        <v>15.16708525</v>
      </c>
      <c r="N4519">
        <v>18.936</v>
      </c>
      <c r="O4519">
        <v>12.735511539999999</v>
      </c>
      <c r="P4519">
        <v>14.446</v>
      </c>
      <c r="Q4519" s="86">
        <v>45821</v>
      </c>
      <c r="S4519">
        <v>0.9</v>
      </c>
      <c r="T4519">
        <v>0.75</v>
      </c>
      <c r="V4519" t="s">
        <v>10901</v>
      </c>
      <c r="W4519">
        <v>6</v>
      </c>
      <c r="X4519" s="86">
        <v>45707</v>
      </c>
      <c r="Y4519">
        <v>4</v>
      </c>
      <c r="Z4519" s="86">
        <v>45688</v>
      </c>
      <c r="AA4519">
        <v>3</v>
      </c>
      <c r="AB4519">
        <v>3</v>
      </c>
      <c r="AC4519" t="s">
        <v>156</v>
      </c>
    </row>
    <row r="4520" spans="1:29" x14ac:dyDescent="0.2">
      <c r="A4520" t="s">
        <v>10902</v>
      </c>
      <c r="B4520" t="s">
        <v>10903</v>
      </c>
      <c r="C4520" t="s">
        <v>10902</v>
      </c>
      <c r="D4520" t="s">
        <v>84</v>
      </c>
      <c r="E4520" t="s">
        <v>89</v>
      </c>
      <c r="F4520" t="s">
        <v>642</v>
      </c>
      <c r="G4520" t="s">
        <v>90</v>
      </c>
      <c r="I4520" t="s">
        <v>91</v>
      </c>
      <c r="J4520" t="s">
        <v>9553</v>
      </c>
      <c r="K4520" t="s">
        <v>10115</v>
      </c>
      <c r="L4520">
        <v>17.681999999999999</v>
      </c>
      <c r="M4520">
        <v>15.16306878</v>
      </c>
      <c r="N4520">
        <v>18.937999999999999</v>
      </c>
      <c r="O4520">
        <v>12.78423598</v>
      </c>
      <c r="P4520">
        <v>14.554</v>
      </c>
      <c r="Q4520" s="86">
        <v>45821</v>
      </c>
      <c r="S4520">
        <v>0.9</v>
      </c>
      <c r="T4520">
        <v>0.75</v>
      </c>
      <c r="V4520" t="s">
        <v>10904</v>
      </c>
      <c r="W4520">
        <v>4</v>
      </c>
      <c r="X4520" s="86">
        <v>45688</v>
      </c>
      <c r="Y4520">
        <v>4</v>
      </c>
      <c r="Z4520" s="86">
        <v>45688</v>
      </c>
      <c r="AA4520">
        <v>3</v>
      </c>
      <c r="AB4520">
        <v>3</v>
      </c>
      <c r="AC4520" t="s">
        <v>156</v>
      </c>
    </row>
    <row r="4521" spans="1:29" x14ac:dyDescent="0.2">
      <c r="A4521" t="s">
        <v>10905</v>
      </c>
      <c r="B4521" t="s">
        <v>10906</v>
      </c>
      <c r="C4521" t="s">
        <v>10905</v>
      </c>
      <c r="D4521" t="s">
        <v>84</v>
      </c>
      <c r="E4521" t="s">
        <v>89</v>
      </c>
      <c r="G4521" t="s">
        <v>90</v>
      </c>
      <c r="I4521" t="s">
        <v>91</v>
      </c>
      <c r="L4521">
        <v>12.862</v>
      </c>
      <c r="M4521">
        <v>10.29271862</v>
      </c>
      <c r="N4521">
        <v>11.859</v>
      </c>
      <c r="O4521">
        <v>9.0575703500000007</v>
      </c>
      <c r="P4521">
        <v>10.829000000000001</v>
      </c>
      <c r="Q4521" s="86">
        <v>45821</v>
      </c>
      <c r="S4521">
        <v>0.87</v>
      </c>
      <c r="W4521">
        <v>6</v>
      </c>
      <c r="X4521" s="86">
        <v>45700</v>
      </c>
      <c r="Y4521">
        <v>4</v>
      </c>
      <c r="Z4521" s="86">
        <v>45657</v>
      </c>
      <c r="AB4521">
        <v>3</v>
      </c>
      <c r="AC4521" t="s">
        <v>156</v>
      </c>
    </row>
    <row r="4522" spans="1:29" x14ac:dyDescent="0.2">
      <c r="A4522" t="s">
        <v>10907</v>
      </c>
      <c r="B4522" t="s">
        <v>10908</v>
      </c>
      <c r="C4522" t="s">
        <v>10907</v>
      </c>
      <c r="D4522" t="s">
        <v>84</v>
      </c>
      <c r="E4522" t="s">
        <v>89</v>
      </c>
      <c r="F4522" t="s">
        <v>642</v>
      </c>
      <c r="G4522" t="s">
        <v>90</v>
      </c>
      <c r="H4522" t="s">
        <v>9676</v>
      </c>
      <c r="I4522" t="s">
        <v>91</v>
      </c>
      <c r="J4522" t="s">
        <v>9553</v>
      </c>
      <c r="K4522" t="s">
        <v>5615</v>
      </c>
      <c r="L4522">
        <v>23.106000000000002</v>
      </c>
      <c r="M4522">
        <v>22.190924750000001</v>
      </c>
      <c r="N4522">
        <v>25.77</v>
      </c>
      <c r="O4522">
        <v>21.181673709999998</v>
      </c>
      <c r="P4522">
        <v>21.649000000000001</v>
      </c>
      <c r="Q4522" s="86">
        <v>45821</v>
      </c>
      <c r="R4522">
        <v>5</v>
      </c>
      <c r="S4522">
        <v>1.08</v>
      </c>
      <c r="T4522">
        <v>0.8</v>
      </c>
      <c r="U4522">
        <v>1</v>
      </c>
      <c r="V4522" t="s">
        <v>10909</v>
      </c>
      <c r="W4522">
        <v>6</v>
      </c>
      <c r="X4522" s="86">
        <v>45777</v>
      </c>
      <c r="Y4522">
        <v>5</v>
      </c>
      <c r="Z4522" s="86">
        <v>45777</v>
      </c>
      <c r="AA4522">
        <v>4</v>
      </c>
      <c r="AB4522">
        <v>3</v>
      </c>
      <c r="AC4522" t="s">
        <v>156</v>
      </c>
    </row>
    <row r="4523" spans="1:29" x14ac:dyDescent="0.2">
      <c r="A4523" t="s">
        <v>10910</v>
      </c>
      <c r="B4523" t="s">
        <v>10911</v>
      </c>
      <c r="C4523" t="s">
        <v>10910</v>
      </c>
      <c r="D4523" t="s">
        <v>84</v>
      </c>
      <c r="E4523" t="s">
        <v>89</v>
      </c>
      <c r="G4523" t="s">
        <v>90</v>
      </c>
      <c r="L4523">
        <v>5.0789999999999997</v>
      </c>
      <c r="M4523">
        <v>4.7981995270000004</v>
      </c>
      <c r="N4523">
        <v>4.6050000000000004</v>
      </c>
      <c r="O4523">
        <v>3.6654468750000002</v>
      </c>
      <c r="P4523">
        <v>3.33</v>
      </c>
      <c r="Q4523" s="86">
        <v>45821</v>
      </c>
      <c r="S4523">
        <v>0.9</v>
      </c>
      <c r="W4523">
        <v>4</v>
      </c>
      <c r="X4523" s="86">
        <v>45808</v>
      </c>
      <c r="Y4523">
        <v>3</v>
      </c>
      <c r="Z4523" s="86">
        <v>45808</v>
      </c>
      <c r="AB4523">
        <v>3</v>
      </c>
      <c r="AC4523" t="s">
        <v>156</v>
      </c>
    </row>
    <row r="4524" spans="1:29" x14ac:dyDescent="0.2">
      <c r="A4524" t="s">
        <v>10912</v>
      </c>
      <c r="B4524" t="s">
        <v>10913</v>
      </c>
      <c r="C4524" t="s">
        <v>10912</v>
      </c>
      <c r="D4524" t="s">
        <v>84</v>
      </c>
      <c r="E4524" t="s">
        <v>89</v>
      </c>
      <c r="G4524" t="s">
        <v>90</v>
      </c>
      <c r="I4524" t="s">
        <v>91</v>
      </c>
      <c r="J4524" t="s">
        <v>9553</v>
      </c>
      <c r="K4524" t="s">
        <v>1149</v>
      </c>
      <c r="L4524">
        <v>11.603</v>
      </c>
      <c r="M4524">
        <v>5.0466910900000004</v>
      </c>
      <c r="N4524">
        <v>12.27</v>
      </c>
      <c r="O4524">
        <v>2.8463682509999999</v>
      </c>
      <c r="P4524">
        <v>7.923</v>
      </c>
      <c r="Q4524" s="86">
        <v>45821</v>
      </c>
      <c r="R4524">
        <v>2</v>
      </c>
      <c r="S4524">
        <v>1.02</v>
      </c>
      <c r="T4524">
        <v>0.75</v>
      </c>
      <c r="V4524" t="s">
        <v>10914</v>
      </c>
      <c r="W4524">
        <v>4</v>
      </c>
      <c r="X4524" s="86">
        <v>45716</v>
      </c>
      <c r="Y4524">
        <v>2</v>
      </c>
      <c r="Z4524" s="86">
        <v>45716</v>
      </c>
      <c r="AA4524">
        <v>2</v>
      </c>
      <c r="AB4524">
        <v>2</v>
      </c>
      <c r="AC4524" t="s">
        <v>153</v>
      </c>
    </row>
    <row r="4525" spans="1:29" x14ac:dyDescent="0.2">
      <c r="A4525" t="s">
        <v>10915</v>
      </c>
      <c r="B4525" t="s">
        <v>10916</v>
      </c>
      <c r="C4525" t="s">
        <v>10915</v>
      </c>
      <c r="D4525" t="s">
        <v>84</v>
      </c>
      <c r="E4525" t="s">
        <v>89</v>
      </c>
      <c r="G4525" t="s">
        <v>90</v>
      </c>
      <c r="H4525" t="s">
        <v>2245</v>
      </c>
      <c r="I4525" t="s">
        <v>91</v>
      </c>
      <c r="L4525">
        <v>17.262</v>
      </c>
      <c r="M4525">
        <v>12.11232171</v>
      </c>
      <c r="N4525">
        <v>17.477</v>
      </c>
      <c r="O4525">
        <v>11.17049851</v>
      </c>
      <c r="P4525">
        <v>11.988</v>
      </c>
      <c r="Q4525" s="86">
        <v>45821</v>
      </c>
      <c r="S4525">
        <v>1.17</v>
      </c>
      <c r="W4525">
        <v>5</v>
      </c>
      <c r="X4525" s="86">
        <v>45750</v>
      </c>
      <c r="Y4525">
        <v>4</v>
      </c>
      <c r="Z4525" s="86">
        <v>45750</v>
      </c>
      <c r="AB4525">
        <v>3</v>
      </c>
      <c r="AC4525" t="s">
        <v>156</v>
      </c>
    </row>
    <row r="4526" spans="1:29" x14ac:dyDescent="0.2">
      <c r="A4526" t="s">
        <v>10917</v>
      </c>
      <c r="B4526" t="s">
        <v>10918</v>
      </c>
      <c r="C4526" t="s">
        <v>10917</v>
      </c>
      <c r="D4526" t="s">
        <v>84</v>
      </c>
      <c r="E4526" t="s">
        <v>89</v>
      </c>
      <c r="F4526" t="s">
        <v>642</v>
      </c>
      <c r="G4526" t="s">
        <v>90</v>
      </c>
      <c r="H4526" t="s">
        <v>16577</v>
      </c>
      <c r="K4526" t="s">
        <v>1712</v>
      </c>
      <c r="L4526">
        <v>6.7240000000000002</v>
      </c>
      <c r="M4526">
        <v>7.2342802329999998</v>
      </c>
      <c r="N4526">
        <v>7.8250000000000002</v>
      </c>
      <c r="O4526">
        <v>4.7307136490000001</v>
      </c>
      <c r="P4526">
        <v>2.9550000000000001</v>
      </c>
      <c r="Q4526" s="86">
        <v>45821</v>
      </c>
      <c r="R4526">
        <v>5</v>
      </c>
      <c r="S4526">
        <v>0.77</v>
      </c>
      <c r="V4526" t="s">
        <v>10919</v>
      </c>
      <c r="W4526">
        <v>3</v>
      </c>
      <c r="X4526" s="86">
        <v>45783</v>
      </c>
      <c r="Y4526">
        <v>2</v>
      </c>
      <c r="Z4526" s="86">
        <v>45666</v>
      </c>
      <c r="AB4526">
        <v>2</v>
      </c>
      <c r="AC4526" t="s">
        <v>153</v>
      </c>
    </row>
    <row r="4527" spans="1:29" x14ac:dyDescent="0.2">
      <c r="A4527" t="s">
        <v>10920</v>
      </c>
      <c r="B4527" t="s">
        <v>10921</v>
      </c>
      <c r="C4527" t="s">
        <v>10920</v>
      </c>
      <c r="D4527" t="s">
        <v>84</v>
      </c>
      <c r="E4527" t="s">
        <v>89</v>
      </c>
      <c r="G4527" t="s">
        <v>90</v>
      </c>
      <c r="H4527" t="s">
        <v>16577</v>
      </c>
      <c r="I4527" t="s">
        <v>91</v>
      </c>
      <c r="J4527" t="s">
        <v>9553</v>
      </c>
      <c r="L4527">
        <v>6.726</v>
      </c>
      <c r="M4527">
        <v>7.2369244310000003</v>
      </c>
      <c r="N4527">
        <v>7.8280000000000003</v>
      </c>
      <c r="O4527">
        <v>4.7317166009999996</v>
      </c>
      <c r="P4527">
        <v>2.9470000000000001</v>
      </c>
      <c r="Q4527" s="86">
        <v>45821</v>
      </c>
      <c r="R4527">
        <v>5</v>
      </c>
      <c r="S4527">
        <v>0.74</v>
      </c>
      <c r="T4527">
        <v>0.6</v>
      </c>
      <c r="W4527">
        <v>3</v>
      </c>
      <c r="X4527" s="86">
        <v>45783</v>
      </c>
      <c r="Y4527">
        <v>2</v>
      </c>
      <c r="Z4527" s="86">
        <v>45666</v>
      </c>
      <c r="AA4527">
        <v>5</v>
      </c>
      <c r="AB4527">
        <v>2</v>
      </c>
      <c r="AC4527" t="s">
        <v>153</v>
      </c>
    </row>
    <row r="4528" spans="1:29" x14ac:dyDescent="0.2">
      <c r="A4528" t="s">
        <v>10922</v>
      </c>
      <c r="B4528" t="s">
        <v>10923</v>
      </c>
      <c r="C4528" t="s">
        <v>10922</v>
      </c>
      <c r="D4528" t="s">
        <v>84</v>
      </c>
      <c r="E4528" t="s">
        <v>89</v>
      </c>
      <c r="F4528" t="s">
        <v>642</v>
      </c>
      <c r="G4528" t="s">
        <v>90</v>
      </c>
      <c r="H4528" t="s">
        <v>16577</v>
      </c>
      <c r="I4528" t="s">
        <v>91</v>
      </c>
      <c r="J4528" t="s">
        <v>9553</v>
      </c>
      <c r="L4528">
        <v>6.726</v>
      </c>
      <c r="M4528">
        <v>7.2359328459999999</v>
      </c>
      <c r="N4528">
        <v>7.827</v>
      </c>
      <c r="O4528">
        <v>4.7356416550000002</v>
      </c>
      <c r="P4528">
        <v>2.9540000000000002</v>
      </c>
      <c r="Q4528" s="86">
        <v>45821</v>
      </c>
      <c r="R4528">
        <v>5</v>
      </c>
      <c r="S4528">
        <v>0.55000000000000004</v>
      </c>
      <c r="T4528">
        <v>0.45</v>
      </c>
      <c r="V4528" t="s">
        <v>10924</v>
      </c>
      <c r="W4528">
        <v>3</v>
      </c>
      <c r="X4528" s="86">
        <v>45783</v>
      </c>
      <c r="Y4528">
        <v>2</v>
      </c>
      <c r="Z4528" s="86">
        <v>45666</v>
      </c>
      <c r="AA4528">
        <v>2</v>
      </c>
      <c r="AB4528">
        <v>2</v>
      </c>
      <c r="AC4528" t="s">
        <v>153</v>
      </c>
    </row>
    <row r="4529" spans="1:29" x14ac:dyDescent="0.2">
      <c r="A4529" t="s">
        <v>10925</v>
      </c>
      <c r="B4529" t="s">
        <v>10926</v>
      </c>
      <c r="C4529" t="s">
        <v>10925</v>
      </c>
      <c r="D4529" t="s">
        <v>84</v>
      </c>
      <c r="G4529" t="s">
        <v>90</v>
      </c>
      <c r="L4529">
        <v>21.135000000000002</v>
      </c>
      <c r="M4529">
        <v>15.9311665</v>
      </c>
      <c r="N4529">
        <v>21.039000000000001</v>
      </c>
      <c r="O4529">
        <v>13.8010029</v>
      </c>
      <c r="P4529">
        <v>13.916</v>
      </c>
      <c r="Q4529" s="86">
        <v>45821</v>
      </c>
      <c r="S4529">
        <v>1.21</v>
      </c>
      <c r="V4529" t="s">
        <v>10927</v>
      </c>
      <c r="W4529">
        <v>6</v>
      </c>
      <c r="X4529" s="86">
        <v>45702</v>
      </c>
      <c r="Y4529">
        <v>4</v>
      </c>
      <c r="Z4529" s="86">
        <v>45565</v>
      </c>
      <c r="AB4529">
        <v>3</v>
      </c>
      <c r="AC4529" t="s">
        <v>156</v>
      </c>
    </row>
    <row r="4530" spans="1:29" x14ac:dyDescent="0.2">
      <c r="A4530" t="s">
        <v>10928</v>
      </c>
      <c r="B4530" t="s">
        <v>10929</v>
      </c>
      <c r="C4530" t="s">
        <v>10928</v>
      </c>
      <c r="D4530" t="s">
        <v>84</v>
      </c>
      <c r="E4530" t="s">
        <v>89</v>
      </c>
      <c r="G4530" t="s">
        <v>90</v>
      </c>
      <c r="I4530" t="s">
        <v>91</v>
      </c>
      <c r="J4530" t="s">
        <v>9553</v>
      </c>
      <c r="L4530">
        <v>10.026999999999999</v>
      </c>
      <c r="M4530">
        <v>10.78375501</v>
      </c>
      <c r="N4530">
        <v>10.37</v>
      </c>
      <c r="O4530">
        <v>10.84520723</v>
      </c>
      <c r="P4530">
        <v>4.9000000000000004</v>
      </c>
      <c r="Q4530" s="86">
        <v>45821</v>
      </c>
      <c r="S4530">
        <v>0.47</v>
      </c>
      <c r="T4530">
        <v>0.47</v>
      </c>
      <c r="V4530" t="s">
        <v>10930</v>
      </c>
      <c r="W4530">
        <v>5</v>
      </c>
      <c r="X4530" s="86">
        <v>45453</v>
      </c>
      <c r="Y4530">
        <v>3</v>
      </c>
      <c r="Z4530" s="86">
        <v>45783</v>
      </c>
      <c r="AA4530">
        <v>3</v>
      </c>
      <c r="AB4530">
        <v>3</v>
      </c>
      <c r="AC4530" t="s">
        <v>156</v>
      </c>
    </row>
    <row r="4531" spans="1:29" x14ac:dyDescent="0.2">
      <c r="A4531" t="s">
        <v>10931</v>
      </c>
      <c r="B4531" t="s">
        <v>10932</v>
      </c>
      <c r="C4531" t="s">
        <v>10931</v>
      </c>
      <c r="D4531" t="s">
        <v>84</v>
      </c>
      <c r="E4531" t="s">
        <v>89</v>
      </c>
      <c r="F4531" t="s">
        <v>1277</v>
      </c>
      <c r="G4531" t="s">
        <v>90</v>
      </c>
      <c r="I4531" t="s">
        <v>91</v>
      </c>
      <c r="J4531" t="s">
        <v>9553</v>
      </c>
      <c r="L4531">
        <v>4.7279999999999998</v>
      </c>
      <c r="M4531">
        <v>4.2393534930000003</v>
      </c>
      <c r="N4531">
        <v>4.4089999999999998</v>
      </c>
      <c r="O4531">
        <v>4.2892097629999997</v>
      </c>
      <c r="P4531">
        <v>4.617</v>
      </c>
      <c r="Q4531" s="86">
        <v>45821</v>
      </c>
      <c r="S4531">
        <v>1.59</v>
      </c>
      <c r="T4531">
        <v>0.38</v>
      </c>
      <c r="W4531">
        <v>4</v>
      </c>
      <c r="X4531" s="86">
        <v>45808</v>
      </c>
      <c r="Y4531">
        <v>3</v>
      </c>
      <c r="Z4531" s="86">
        <v>45808</v>
      </c>
      <c r="AA4531">
        <v>3</v>
      </c>
      <c r="AB4531">
        <v>3</v>
      </c>
      <c r="AC4531" t="s">
        <v>156</v>
      </c>
    </row>
    <row r="4532" spans="1:29" x14ac:dyDescent="0.2">
      <c r="A4532" t="s">
        <v>10933</v>
      </c>
      <c r="B4532" t="s">
        <v>10934</v>
      </c>
      <c r="C4532" t="s">
        <v>10933</v>
      </c>
      <c r="D4532" t="s">
        <v>84</v>
      </c>
      <c r="E4532" t="s">
        <v>89</v>
      </c>
      <c r="I4532" t="s">
        <v>91</v>
      </c>
      <c r="J4532" t="s">
        <v>9553</v>
      </c>
      <c r="M4532">
        <v>16.808886529999999</v>
      </c>
      <c r="O4532">
        <v>13.612745439999999</v>
      </c>
      <c r="Q4532" s="86">
        <v>45434</v>
      </c>
      <c r="S4532">
        <v>0.81</v>
      </c>
      <c r="T4532">
        <v>0.75</v>
      </c>
      <c r="Y4532">
        <v>5</v>
      </c>
      <c r="Z4532" s="86">
        <v>45747</v>
      </c>
      <c r="AA4532">
        <v>5</v>
      </c>
      <c r="AB4532">
        <v>3</v>
      </c>
      <c r="AC4532" t="s">
        <v>156</v>
      </c>
    </row>
    <row r="4533" spans="1:29" x14ac:dyDescent="0.2">
      <c r="A4533" t="s">
        <v>10935</v>
      </c>
      <c r="B4533" t="s">
        <v>10936</v>
      </c>
      <c r="C4533" t="s">
        <v>10935</v>
      </c>
      <c r="D4533" t="s">
        <v>84</v>
      </c>
      <c r="E4533" t="s">
        <v>89</v>
      </c>
      <c r="G4533" t="s">
        <v>90</v>
      </c>
      <c r="I4533" t="s">
        <v>118</v>
      </c>
      <c r="J4533" t="s">
        <v>9553</v>
      </c>
      <c r="L4533">
        <v>22.17</v>
      </c>
      <c r="M4533">
        <v>23.360173039999999</v>
      </c>
      <c r="N4533">
        <v>23.222000000000001</v>
      </c>
      <c r="O4533">
        <v>21.503139520000001</v>
      </c>
      <c r="P4533">
        <v>20.297000000000001</v>
      </c>
      <c r="Q4533" s="86">
        <v>45821</v>
      </c>
      <c r="R4533">
        <v>5</v>
      </c>
      <c r="S4533">
        <v>1.84</v>
      </c>
      <c r="T4533">
        <v>1.6</v>
      </c>
      <c r="V4533" t="s">
        <v>10937</v>
      </c>
      <c r="W4533">
        <v>7</v>
      </c>
      <c r="X4533" s="86">
        <v>45761</v>
      </c>
      <c r="Y4533">
        <v>4</v>
      </c>
      <c r="Z4533" s="86">
        <v>44168</v>
      </c>
      <c r="AA4533">
        <v>4</v>
      </c>
      <c r="AB4533">
        <v>3</v>
      </c>
      <c r="AC4533" t="s">
        <v>156</v>
      </c>
    </row>
    <row r="4534" spans="1:29" x14ac:dyDescent="0.2">
      <c r="A4534" t="s">
        <v>10938</v>
      </c>
      <c r="B4534" t="s">
        <v>10939</v>
      </c>
      <c r="C4534" t="s">
        <v>10938</v>
      </c>
      <c r="D4534" t="s">
        <v>84</v>
      </c>
      <c r="E4534" t="s">
        <v>89</v>
      </c>
      <c r="G4534" t="s">
        <v>90</v>
      </c>
      <c r="H4534" t="s">
        <v>16578</v>
      </c>
      <c r="I4534" t="s">
        <v>91</v>
      </c>
      <c r="L4534">
        <v>2.7490000000000001</v>
      </c>
      <c r="M4534">
        <v>3.0289192329999999</v>
      </c>
      <c r="N4534">
        <v>3.24</v>
      </c>
      <c r="O4534">
        <v>1.532969885</v>
      </c>
      <c r="P4534">
        <v>1.167</v>
      </c>
      <c r="Q4534" s="86">
        <v>45821</v>
      </c>
      <c r="W4534">
        <v>3</v>
      </c>
      <c r="X4534" s="86">
        <v>45693</v>
      </c>
      <c r="Y4534">
        <v>2</v>
      </c>
      <c r="Z4534" s="86">
        <v>45666</v>
      </c>
      <c r="AB4534">
        <v>2</v>
      </c>
      <c r="AC4534" t="s">
        <v>153</v>
      </c>
    </row>
    <row r="4535" spans="1:29" x14ac:dyDescent="0.2">
      <c r="A4535" t="s">
        <v>10940</v>
      </c>
      <c r="B4535" t="s">
        <v>10941</v>
      </c>
      <c r="C4535" t="s">
        <v>10940</v>
      </c>
      <c r="D4535" t="s">
        <v>84</v>
      </c>
      <c r="E4535" t="s">
        <v>89</v>
      </c>
      <c r="G4535" t="s">
        <v>90</v>
      </c>
      <c r="L4535">
        <v>4.0759999999999996</v>
      </c>
      <c r="M4535">
        <v>4.2130987439999998</v>
      </c>
      <c r="N4535">
        <v>4.2569999999999997</v>
      </c>
      <c r="O4535">
        <v>4.228020935</v>
      </c>
      <c r="P4535">
        <v>4.8479999999999999</v>
      </c>
      <c r="Q4535" s="86">
        <v>45821</v>
      </c>
      <c r="W4535">
        <v>4</v>
      </c>
      <c r="X4535" s="86">
        <v>45596</v>
      </c>
      <c r="Y4535">
        <v>2</v>
      </c>
      <c r="Z4535" s="86">
        <v>45596</v>
      </c>
      <c r="AB4535">
        <v>2</v>
      </c>
      <c r="AC4535" t="s">
        <v>153</v>
      </c>
    </row>
    <row r="4536" spans="1:29" x14ac:dyDescent="0.2">
      <c r="A4536" t="s">
        <v>10942</v>
      </c>
      <c r="B4536" t="s">
        <v>10943</v>
      </c>
      <c r="C4536" t="s">
        <v>10942</v>
      </c>
      <c r="D4536" t="s">
        <v>84</v>
      </c>
      <c r="E4536" t="s">
        <v>89</v>
      </c>
      <c r="G4536" t="s">
        <v>90</v>
      </c>
      <c r="L4536">
        <v>5.0789999999999997</v>
      </c>
      <c r="M4536">
        <v>4.8009565189999996</v>
      </c>
      <c r="N4536">
        <v>4.6120000000000001</v>
      </c>
      <c r="O4536">
        <v>3.6853345979999999</v>
      </c>
      <c r="P4536">
        <v>3.37</v>
      </c>
      <c r="Q4536" s="86">
        <v>45821</v>
      </c>
      <c r="S4536">
        <v>1.7</v>
      </c>
      <c r="W4536">
        <v>4</v>
      </c>
      <c r="X4536" s="86">
        <v>45808</v>
      </c>
      <c r="Y4536">
        <v>3</v>
      </c>
      <c r="Z4536" s="86">
        <v>45808</v>
      </c>
      <c r="AB4536">
        <v>3</v>
      </c>
      <c r="AC4536" t="s">
        <v>156</v>
      </c>
    </row>
    <row r="4537" spans="1:29" x14ac:dyDescent="0.2">
      <c r="A4537" t="s">
        <v>17173</v>
      </c>
      <c r="B4537" t="s">
        <v>17174</v>
      </c>
      <c r="C4537" t="s">
        <v>17173</v>
      </c>
      <c r="D4537" t="s">
        <v>84</v>
      </c>
      <c r="E4537" t="s">
        <v>89</v>
      </c>
      <c r="G4537" t="s">
        <v>90</v>
      </c>
      <c r="H4537" t="s">
        <v>225</v>
      </c>
      <c r="I4537" t="s">
        <v>118</v>
      </c>
      <c r="L4537">
        <v>5.88</v>
      </c>
      <c r="M4537">
        <v>6.3557601909999999</v>
      </c>
      <c r="N4537">
        <v>6.7859999999999996</v>
      </c>
      <c r="O4537">
        <v>6.0064357660000001</v>
      </c>
      <c r="P4537">
        <v>3.919</v>
      </c>
      <c r="Q4537" s="86">
        <v>45821</v>
      </c>
      <c r="S4537">
        <v>0.65</v>
      </c>
      <c r="W4537">
        <v>4</v>
      </c>
      <c r="X4537" s="86">
        <v>45750</v>
      </c>
      <c r="Y4537">
        <v>2</v>
      </c>
      <c r="Z4537" s="86">
        <v>45750</v>
      </c>
      <c r="AB4537">
        <v>2</v>
      </c>
      <c r="AC4537" t="s">
        <v>153</v>
      </c>
    </row>
    <row r="4538" spans="1:29" x14ac:dyDescent="0.2">
      <c r="A4538" t="s">
        <v>10944</v>
      </c>
      <c r="B4538" t="s">
        <v>10945</v>
      </c>
      <c r="C4538" t="s">
        <v>10944</v>
      </c>
      <c r="D4538" t="s">
        <v>84</v>
      </c>
      <c r="E4538" t="s">
        <v>89</v>
      </c>
      <c r="G4538" t="s">
        <v>90</v>
      </c>
      <c r="I4538" t="s">
        <v>91</v>
      </c>
      <c r="J4538" t="s">
        <v>9553</v>
      </c>
      <c r="L4538">
        <v>34.332000000000001</v>
      </c>
      <c r="M4538">
        <v>32.605125620000003</v>
      </c>
      <c r="N4538">
        <v>33.011000000000003</v>
      </c>
      <c r="O4538">
        <v>29.835445400000001</v>
      </c>
      <c r="P4538">
        <v>27.283000000000001</v>
      </c>
      <c r="Q4538" s="86">
        <v>45821</v>
      </c>
      <c r="R4538">
        <v>1</v>
      </c>
      <c r="S4538">
        <v>0.84</v>
      </c>
      <c r="T4538">
        <v>0.7</v>
      </c>
      <c r="V4538" t="s">
        <v>10946</v>
      </c>
      <c r="W4538">
        <v>7</v>
      </c>
      <c r="X4538" s="86">
        <v>45747</v>
      </c>
      <c r="Y4538">
        <v>6</v>
      </c>
      <c r="Z4538" s="86">
        <v>45747</v>
      </c>
      <c r="AA4538">
        <v>4</v>
      </c>
      <c r="AB4538">
        <v>4</v>
      </c>
      <c r="AC4538" t="s">
        <v>127</v>
      </c>
    </row>
    <row r="4539" spans="1:29" x14ac:dyDescent="0.2">
      <c r="A4539" t="s">
        <v>10947</v>
      </c>
      <c r="B4539" t="s">
        <v>10948</v>
      </c>
      <c r="C4539" t="s">
        <v>10947</v>
      </c>
      <c r="D4539" t="s">
        <v>84</v>
      </c>
      <c r="E4539" t="s">
        <v>89</v>
      </c>
      <c r="F4539" t="s">
        <v>642</v>
      </c>
      <c r="G4539" t="s">
        <v>90</v>
      </c>
      <c r="I4539" t="s">
        <v>91</v>
      </c>
      <c r="J4539" t="s">
        <v>9553</v>
      </c>
      <c r="K4539" t="s">
        <v>1716</v>
      </c>
      <c r="L4539">
        <v>22.667999999999999</v>
      </c>
      <c r="M4539">
        <v>14.019874590000001</v>
      </c>
      <c r="N4539">
        <v>20.751999999999999</v>
      </c>
      <c r="O4539">
        <v>10.546071059999999</v>
      </c>
      <c r="P4539">
        <v>14.019</v>
      </c>
      <c r="Q4539" s="86">
        <v>45821</v>
      </c>
      <c r="R4539">
        <v>5</v>
      </c>
      <c r="S4539">
        <v>1.0900000000000001</v>
      </c>
      <c r="T4539">
        <v>0.95</v>
      </c>
      <c r="V4539" t="s">
        <v>10949</v>
      </c>
      <c r="W4539">
        <v>6</v>
      </c>
      <c r="X4539" s="86">
        <v>45702</v>
      </c>
      <c r="Y4539">
        <v>5</v>
      </c>
      <c r="Z4539" s="86">
        <v>45657</v>
      </c>
      <c r="AA4539">
        <v>4</v>
      </c>
      <c r="AB4539">
        <v>3</v>
      </c>
      <c r="AC4539" t="s">
        <v>156</v>
      </c>
    </row>
    <row r="4540" spans="1:29" x14ac:dyDescent="0.2">
      <c r="A4540" t="s">
        <v>10950</v>
      </c>
      <c r="B4540" t="s">
        <v>10951</v>
      </c>
      <c r="C4540" t="s">
        <v>10950</v>
      </c>
      <c r="D4540" t="s">
        <v>84</v>
      </c>
      <c r="E4540" t="s">
        <v>89</v>
      </c>
      <c r="G4540" t="s">
        <v>90</v>
      </c>
      <c r="H4540" t="s">
        <v>163</v>
      </c>
      <c r="I4540" t="s">
        <v>118</v>
      </c>
      <c r="L4540">
        <v>17.07</v>
      </c>
      <c r="M4540">
        <v>17.090831869999999</v>
      </c>
      <c r="N4540">
        <v>17.315999999999999</v>
      </c>
      <c r="O4540">
        <v>12.57738365</v>
      </c>
      <c r="P4540">
        <v>11.121</v>
      </c>
      <c r="Q4540" s="86">
        <v>45821</v>
      </c>
      <c r="S4540">
        <v>1.9</v>
      </c>
      <c r="W4540">
        <v>6</v>
      </c>
      <c r="X4540" s="86">
        <v>45006</v>
      </c>
      <c r="Y4540">
        <v>4</v>
      </c>
      <c r="Z4540" s="86">
        <v>45684</v>
      </c>
      <c r="AB4540">
        <v>3</v>
      </c>
      <c r="AC4540" t="s">
        <v>156</v>
      </c>
    </row>
    <row r="4541" spans="1:29" x14ac:dyDescent="0.2">
      <c r="A4541" t="s">
        <v>10952</v>
      </c>
      <c r="B4541" t="s">
        <v>10953</v>
      </c>
      <c r="C4541" t="s">
        <v>10952</v>
      </c>
      <c r="D4541" t="s">
        <v>84</v>
      </c>
      <c r="E4541" t="s">
        <v>89</v>
      </c>
      <c r="G4541" t="s">
        <v>90</v>
      </c>
      <c r="I4541" t="s">
        <v>91</v>
      </c>
      <c r="P4541">
        <v>11.347</v>
      </c>
      <c r="S4541">
        <v>1.9</v>
      </c>
      <c r="W4541">
        <v>6</v>
      </c>
      <c r="X4541" s="86">
        <v>44967</v>
      </c>
      <c r="Y4541">
        <v>4</v>
      </c>
      <c r="Z4541" s="86">
        <v>45331</v>
      </c>
      <c r="AB4541">
        <v>3</v>
      </c>
      <c r="AC4541" t="s">
        <v>156</v>
      </c>
    </row>
    <row r="4542" spans="1:29" x14ac:dyDescent="0.2">
      <c r="A4542" t="s">
        <v>10954</v>
      </c>
      <c r="B4542" t="s">
        <v>10955</v>
      </c>
      <c r="C4542" t="s">
        <v>10954</v>
      </c>
      <c r="D4542" t="s">
        <v>84</v>
      </c>
      <c r="E4542" t="s">
        <v>89</v>
      </c>
      <c r="G4542" t="s">
        <v>90</v>
      </c>
      <c r="I4542" t="s">
        <v>118</v>
      </c>
      <c r="L4542">
        <v>17.068999999999999</v>
      </c>
      <c r="M4542">
        <v>17.093320039999998</v>
      </c>
      <c r="N4542">
        <v>17.32</v>
      </c>
      <c r="O4542">
        <v>12.573013850000001</v>
      </c>
      <c r="P4542">
        <v>11.105</v>
      </c>
      <c r="Q4542" s="86">
        <v>45821</v>
      </c>
      <c r="S4542">
        <v>1.4</v>
      </c>
      <c r="W4542">
        <v>6</v>
      </c>
      <c r="X4542" s="86">
        <v>45006</v>
      </c>
      <c r="Y4542">
        <v>4</v>
      </c>
      <c r="Z4542" s="86">
        <v>45684</v>
      </c>
      <c r="AB4542">
        <v>3</v>
      </c>
      <c r="AC4542" t="s">
        <v>156</v>
      </c>
    </row>
    <row r="4543" spans="1:29" x14ac:dyDescent="0.2">
      <c r="A4543" t="s">
        <v>10956</v>
      </c>
      <c r="B4543" t="s">
        <v>10957</v>
      </c>
      <c r="C4543" t="s">
        <v>10956</v>
      </c>
      <c r="D4543" t="s">
        <v>84</v>
      </c>
      <c r="E4543" t="s">
        <v>89</v>
      </c>
      <c r="F4543" t="s">
        <v>642</v>
      </c>
      <c r="G4543" t="s">
        <v>90</v>
      </c>
      <c r="H4543" t="s">
        <v>16577</v>
      </c>
      <c r="I4543" t="s">
        <v>91</v>
      </c>
      <c r="J4543" t="s">
        <v>9553</v>
      </c>
      <c r="K4543" t="s">
        <v>10847</v>
      </c>
      <c r="L4543">
        <v>2.75</v>
      </c>
      <c r="M4543">
        <v>3.0294113619999998</v>
      </c>
      <c r="N4543">
        <v>3.2410000000000001</v>
      </c>
      <c r="O4543">
        <v>1.5299019659999999</v>
      </c>
      <c r="P4543">
        <v>1.159</v>
      </c>
      <c r="Q4543" s="86">
        <v>45821</v>
      </c>
      <c r="R4543">
        <v>5</v>
      </c>
      <c r="S4543">
        <v>0.39</v>
      </c>
      <c r="T4543">
        <v>0.25</v>
      </c>
      <c r="V4543" t="s">
        <v>10958</v>
      </c>
      <c r="W4543">
        <v>2</v>
      </c>
      <c r="X4543" s="86">
        <v>45783</v>
      </c>
      <c r="Y4543">
        <v>2</v>
      </c>
      <c r="Z4543" s="86">
        <v>45666</v>
      </c>
      <c r="AA4543">
        <v>1</v>
      </c>
      <c r="AB4543">
        <v>2</v>
      </c>
      <c r="AC4543" t="s">
        <v>153</v>
      </c>
    </row>
    <row r="4544" spans="1:29" x14ac:dyDescent="0.2">
      <c r="A4544" t="s">
        <v>10959</v>
      </c>
      <c r="B4544" t="s">
        <v>10960</v>
      </c>
      <c r="C4544" t="s">
        <v>10959</v>
      </c>
      <c r="D4544" t="s">
        <v>84</v>
      </c>
      <c r="E4544" t="s">
        <v>89</v>
      </c>
      <c r="F4544" t="s">
        <v>642</v>
      </c>
      <c r="G4544" t="s">
        <v>90</v>
      </c>
      <c r="I4544" t="s">
        <v>91</v>
      </c>
      <c r="J4544" t="s">
        <v>9553</v>
      </c>
      <c r="K4544" t="s">
        <v>778</v>
      </c>
      <c r="L4544">
        <v>11.086</v>
      </c>
      <c r="M4544">
        <v>5.0412394029999996</v>
      </c>
      <c r="N4544">
        <v>11.599</v>
      </c>
      <c r="O4544">
        <v>4.8938139500000002</v>
      </c>
      <c r="P4544">
        <v>9.8460000000000001</v>
      </c>
      <c r="Q4544" s="86">
        <v>45821</v>
      </c>
      <c r="R4544">
        <v>5</v>
      </c>
      <c r="S4544">
        <v>1.36</v>
      </c>
      <c r="T4544">
        <v>1</v>
      </c>
      <c r="V4544" t="s">
        <v>10961</v>
      </c>
      <c r="W4544">
        <v>4</v>
      </c>
      <c r="X4544" s="86">
        <v>45747</v>
      </c>
      <c r="Y4544">
        <v>3</v>
      </c>
      <c r="Z4544" s="86">
        <v>45747</v>
      </c>
      <c r="AA4544">
        <v>2</v>
      </c>
      <c r="AB4544">
        <v>3</v>
      </c>
      <c r="AC4544" t="s">
        <v>156</v>
      </c>
    </row>
    <row r="4545" spans="1:29" x14ac:dyDescent="0.2">
      <c r="A4545" t="s">
        <v>10962</v>
      </c>
      <c r="B4545" t="s">
        <v>10963</v>
      </c>
      <c r="C4545" t="s">
        <v>10962</v>
      </c>
      <c r="D4545" t="s">
        <v>84</v>
      </c>
      <c r="E4545" t="s">
        <v>89</v>
      </c>
      <c r="G4545" t="s">
        <v>90</v>
      </c>
      <c r="I4545" t="s">
        <v>118</v>
      </c>
      <c r="L4545">
        <v>23.18</v>
      </c>
      <c r="M4545">
        <v>21.70165137</v>
      </c>
      <c r="N4545">
        <v>25.436</v>
      </c>
      <c r="O4545">
        <v>18.356288849999999</v>
      </c>
      <c r="P4545">
        <v>18.73</v>
      </c>
      <c r="Q4545" s="86">
        <v>45821</v>
      </c>
      <c r="S4545">
        <v>0.99</v>
      </c>
      <c r="W4545">
        <v>6</v>
      </c>
      <c r="X4545" s="86">
        <v>45471</v>
      </c>
      <c r="Y4545">
        <v>5</v>
      </c>
      <c r="Z4545" s="86">
        <v>45747</v>
      </c>
      <c r="AB4545">
        <v>3</v>
      </c>
      <c r="AC4545" t="s">
        <v>156</v>
      </c>
    </row>
    <row r="4546" spans="1:29" x14ac:dyDescent="0.2">
      <c r="A4546" t="s">
        <v>10964</v>
      </c>
      <c r="B4546" t="s">
        <v>10965</v>
      </c>
      <c r="C4546" t="s">
        <v>10964</v>
      </c>
      <c r="D4546" t="s">
        <v>84</v>
      </c>
      <c r="E4546" t="s">
        <v>89</v>
      </c>
      <c r="G4546" t="s">
        <v>90</v>
      </c>
      <c r="I4546" t="s">
        <v>91</v>
      </c>
      <c r="J4546" t="s">
        <v>9553</v>
      </c>
      <c r="L4546">
        <v>28.949000000000002</v>
      </c>
      <c r="M4546">
        <v>24.261057839999999</v>
      </c>
      <c r="N4546">
        <v>29.228000000000002</v>
      </c>
      <c r="O4546">
        <v>19.209941499999999</v>
      </c>
      <c r="P4546">
        <v>24.5</v>
      </c>
      <c r="Q4546" s="86">
        <v>45821</v>
      </c>
      <c r="R4546">
        <v>1</v>
      </c>
      <c r="S4546">
        <v>0.94</v>
      </c>
      <c r="T4546">
        <v>0.75</v>
      </c>
      <c r="V4546" t="s">
        <v>10966</v>
      </c>
      <c r="W4546">
        <v>7</v>
      </c>
      <c r="X4546" s="86">
        <v>45747</v>
      </c>
      <c r="Y4546">
        <v>5</v>
      </c>
      <c r="Z4546" s="86">
        <v>45747</v>
      </c>
      <c r="AA4546">
        <v>4</v>
      </c>
      <c r="AB4546">
        <v>3</v>
      </c>
      <c r="AC4546" t="s">
        <v>156</v>
      </c>
    </row>
    <row r="4547" spans="1:29" x14ac:dyDescent="0.2">
      <c r="A4547" t="s">
        <v>10967</v>
      </c>
      <c r="B4547" t="s">
        <v>10968</v>
      </c>
      <c r="C4547" t="s">
        <v>10967</v>
      </c>
      <c r="D4547" t="s">
        <v>84</v>
      </c>
      <c r="E4547" t="s">
        <v>89</v>
      </c>
      <c r="I4547" t="s">
        <v>118</v>
      </c>
      <c r="J4547" t="s">
        <v>9553</v>
      </c>
      <c r="L4547">
        <v>15.205</v>
      </c>
      <c r="M4547">
        <v>15.493540169999999</v>
      </c>
      <c r="N4547">
        <v>15.648</v>
      </c>
      <c r="O4547">
        <v>13.132813609999999</v>
      </c>
      <c r="P4547">
        <v>12.154</v>
      </c>
      <c r="Q4547" s="86">
        <v>45821</v>
      </c>
      <c r="R4547">
        <v>5.25</v>
      </c>
      <c r="S4547">
        <v>0.8</v>
      </c>
      <c r="T4547">
        <v>0.65</v>
      </c>
      <c r="V4547" t="s">
        <v>10969</v>
      </c>
      <c r="W4547">
        <v>6</v>
      </c>
      <c r="X4547" s="86">
        <v>45777</v>
      </c>
      <c r="Y4547">
        <v>4</v>
      </c>
      <c r="Z4547" s="86">
        <v>45777</v>
      </c>
      <c r="AA4547">
        <v>3</v>
      </c>
      <c r="AB4547">
        <v>3</v>
      </c>
      <c r="AC4547" t="s">
        <v>156</v>
      </c>
    </row>
    <row r="4548" spans="1:29" x14ac:dyDescent="0.2">
      <c r="A4548" t="s">
        <v>10970</v>
      </c>
      <c r="B4548" t="s">
        <v>10971</v>
      </c>
      <c r="C4548" t="s">
        <v>10970</v>
      </c>
      <c r="D4548" t="s">
        <v>84</v>
      </c>
      <c r="E4548" t="s">
        <v>89</v>
      </c>
      <c r="G4548" t="s">
        <v>90</v>
      </c>
      <c r="I4548" t="s">
        <v>341</v>
      </c>
      <c r="J4548" t="s">
        <v>9553</v>
      </c>
      <c r="K4548" t="s">
        <v>1712</v>
      </c>
      <c r="L4548">
        <v>20.651</v>
      </c>
      <c r="M4548">
        <v>21.53374998</v>
      </c>
      <c r="N4548">
        <v>20.986999999999998</v>
      </c>
      <c r="O4548">
        <v>17.111660329999999</v>
      </c>
      <c r="P4548">
        <v>16.966999999999999</v>
      </c>
      <c r="Q4548" s="86">
        <v>45821</v>
      </c>
      <c r="R4548">
        <v>5.75</v>
      </c>
      <c r="S4548">
        <v>1.74</v>
      </c>
      <c r="T4548">
        <v>1.5</v>
      </c>
      <c r="W4548">
        <v>6</v>
      </c>
      <c r="X4548" s="86">
        <v>45747</v>
      </c>
      <c r="Y4548">
        <v>5</v>
      </c>
      <c r="Z4548" s="86">
        <v>45747</v>
      </c>
      <c r="AA4548">
        <v>4</v>
      </c>
      <c r="AB4548">
        <v>3</v>
      </c>
      <c r="AC4548" t="s">
        <v>156</v>
      </c>
    </row>
    <row r="4549" spans="1:29" x14ac:dyDescent="0.2">
      <c r="A4549" t="s">
        <v>10972</v>
      </c>
      <c r="B4549" t="s">
        <v>10973</v>
      </c>
      <c r="C4549" t="s">
        <v>10972</v>
      </c>
      <c r="D4549" t="s">
        <v>84</v>
      </c>
      <c r="E4549" t="s">
        <v>89</v>
      </c>
      <c r="G4549" t="s">
        <v>90</v>
      </c>
      <c r="L4549">
        <v>17.655000000000001</v>
      </c>
      <c r="M4549">
        <v>13.20937855</v>
      </c>
      <c r="N4549">
        <v>17.552</v>
      </c>
      <c r="O4549">
        <v>9.7523389510000005</v>
      </c>
      <c r="P4549">
        <v>11.95</v>
      </c>
      <c r="Q4549" s="86">
        <v>45821</v>
      </c>
      <c r="W4549">
        <v>6</v>
      </c>
      <c r="X4549" s="86">
        <v>45806</v>
      </c>
      <c r="Y4549">
        <v>4</v>
      </c>
      <c r="Z4549" s="86">
        <v>45806</v>
      </c>
      <c r="AB4549">
        <v>3</v>
      </c>
      <c r="AC4549" t="s">
        <v>156</v>
      </c>
    </row>
    <row r="4550" spans="1:29" x14ac:dyDescent="0.2">
      <c r="A4550" t="s">
        <v>10974</v>
      </c>
      <c r="B4550" t="s">
        <v>10975</v>
      </c>
      <c r="C4550" t="s">
        <v>10974</v>
      </c>
      <c r="D4550" t="s">
        <v>84</v>
      </c>
      <c r="E4550" t="s">
        <v>89</v>
      </c>
      <c r="F4550" t="s">
        <v>642</v>
      </c>
      <c r="G4550" t="s">
        <v>90</v>
      </c>
      <c r="I4550" t="s">
        <v>91</v>
      </c>
      <c r="J4550" t="s">
        <v>9553</v>
      </c>
      <c r="L4550">
        <v>17.021999999999998</v>
      </c>
      <c r="M4550">
        <v>13.60559295</v>
      </c>
      <c r="N4550">
        <v>14.137</v>
      </c>
      <c r="O4550">
        <v>10.185058359999999</v>
      </c>
      <c r="P4550">
        <v>9.4960000000000004</v>
      </c>
      <c r="Q4550" s="86">
        <v>45821</v>
      </c>
      <c r="S4550">
        <v>1.0900000000000001</v>
      </c>
      <c r="V4550" t="s">
        <v>10976</v>
      </c>
      <c r="W4550">
        <v>6</v>
      </c>
      <c r="X4550" s="86">
        <v>45707</v>
      </c>
      <c r="Y4550">
        <v>5</v>
      </c>
      <c r="Z4550" s="86">
        <v>42065</v>
      </c>
      <c r="AA4550">
        <v>3</v>
      </c>
      <c r="AB4550">
        <v>3</v>
      </c>
      <c r="AC4550" t="s">
        <v>156</v>
      </c>
    </row>
    <row r="4551" spans="1:29" x14ac:dyDescent="0.2">
      <c r="A4551" t="s">
        <v>10977</v>
      </c>
      <c r="B4551" t="s">
        <v>10978</v>
      </c>
      <c r="C4551" t="s">
        <v>10977</v>
      </c>
      <c r="D4551" t="s">
        <v>84</v>
      </c>
      <c r="E4551" t="s">
        <v>89</v>
      </c>
      <c r="G4551" t="s">
        <v>90</v>
      </c>
      <c r="H4551" t="s">
        <v>2245</v>
      </c>
      <c r="I4551" t="s">
        <v>91</v>
      </c>
      <c r="N4551">
        <v>14.14</v>
      </c>
      <c r="O4551">
        <v>10.18413909</v>
      </c>
      <c r="P4551">
        <v>9.4960000000000004</v>
      </c>
      <c r="S4551">
        <v>0.9</v>
      </c>
      <c r="W4551">
        <v>6</v>
      </c>
      <c r="X4551" s="86">
        <v>44610</v>
      </c>
      <c r="Y4551">
        <v>4</v>
      </c>
      <c r="Z4551" s="86">
        <v>42065</v>
      </c>
      <c r="AB4551">
        <v>3</v>
      </c>
      <c r="AC4551" t="s">
        <v>156</v>
      </c>
    </row>
    <row r="4552" spans="1:29" x14ac:dyDescent="0.2">
      <c r="A4552" t="s">
        <v>10979</v>
      </c>
      <c r="B4552" t="s">
        <v>10980</v>
      </c>
      <c r="C4552" t="s">
        <v>10979</v>
      </c>
      <c r="D4552" t="s">
        <v>84</v>
      </c>
      <c r="E4552" t="s">
        <v>89</v>
      </c>
      <c r="G4552" t="s">
        <v>90</v>
      </c>
      <c r="I4552" t="s">
        <v>91</v>
      </c>
      <c r="L4552">
        <v>11.631</v>
      </c>
      <c r="M4552">
        <v>11.76532877</v>
      </c>
      <c r="N4552">
        <v>12.233000000000001</v>
      </c>
      <c r="O4552">
        <v>10.920723710000001</v>
      </c>
      <c r="P4552">
        <v>10.241</v>
      </c>
      <c r="Q4552" s="86">
        <v>45821</v>
      </c>
      <c r="S4552">
        <v>0.8</v>
      </c>
      <c r="W4552">
        <v>1</v>
      </c>
      <c r="X4552" s="86">
        <v>45521</v>
      </c>
      <c r="Y4552">
        <v>4</v>
      </c>
      <c r="Z4552" s="86">
        <v>45473</v>
      </c>
      <c r="AB4552">
        <v>3</v>
      </c>
      <c r="AC4552" t="s">
        <v>156</v>
      </c>
    </row>
    <row r="4553" spans="1:29" x14ac:dyDescent="0.2">
      <c r="A4553" t="s">
        <v>10981</v>
      </c>
      <c r="B4553" t="s">
        <v>10982</v>
      </c>
      <c r="C4553" t="s">
        <v>10981</v>
      </c>
      <c r="D4553" t="s">
        <v>84</v>
      </c>
      <c r="E4553" t="s">
        <v>89</v>
      </c>
      <c r="F4553" t="s">
        <v>642</v>
      </c>
      <c r="G4553" t="s">
        <v>90</v>
      </c>
      <c r="I4553" t="s">
        <v>91</v>
      </c>
      <c r="J4553" t="s">
        <v>9553</v>
      </c>
      <c r="K4553" t="s">
        <v>1633</v>
      </c>
      <c r="L4553">
        <v>11.657999999999999</v>
      </c>
      <c r="M4553">
        <v>11.816628140000001</v>
      </c>
      <c r="N4553">
        <v>12.295999999999999</v>
      </c>
      <c r="O4553">
        <v>10.94265367</v>
      </c>
      <c r="P4553">
        <v>10.33</v>
      </c>
      <c r="Q4553" s="86">
        <v>45821</v>
      </c>
      <c r="S4553">
        <v>0.67</v>
      </c>
      <c r="V4553" t="s">
        <v>10983</v>
      </c>
      <c r="W4553">
        <v>5</v>
      </c>
      <c r="X4553" s="86">
        <v>45707</v>
      </c>
      <c r="Y4553">
        <v>4</v>
      </c>
      <c r="Z4553" s="86">
        <v>45473</v>
      </c>
      <c r="AA4553">
        <v>3</v>
      </c>
      <c r="AB4553">
        <v>3</v>
      </c>
      <c r="AC4553" t="s">
        <v>156</v>
      </c>
    </row>
    <row r="4554" spans="1:29" x14ac:dyDescent="0.2">
      <c r="A4554" t="s">
        <v>10984</v>
      </c>
      <c r="B4554" t="s">
        <v>10985</v>
      </c>
      <c r="C4554" t="s">
        <v>10984</v>
      </c>
      <c r="D4554" t="s">
        <v>84</v>
      </c>
      <c r="E4554" t="s">
        <v>89</v>
      </c>
      <c r="F4554" t="s">
        <v>642</v>
      </c>
      <c r="G4554" t="s">
        <v>90</v>
      </c>
      <c r="I4554" t="s">
        <v>91</v>
      </c>
      <c r="J4554" t="s">
        <v>9553</v>
      </c>
      <c r="K4554" t="s">
        <v>1633</v>
      </c>
      <c r="L4554">
        <v>11.653</v>
      </c>
      <c r="M4554">
        <v>11.81076942</v>
      </c>
      <c r="N4554">
        <v>12.289</v>
      </c>
      <c r="O4554">
        <v>10.93582975</v>
      </c>
      <c r="P4554">
        <v>10.317</v>
      </c>
      <c r="Q4554" s="86">
        <v>45821</v>
      </c>
      <c r="S4554">
        <v>1.68</v>
      </c>
      <c r="V4554" t="s">
        <v>10986</v>
      </c>
      <c r="W4554">
        <v>1</v>
      </c>
      <c r="X4554" s="86">
        <v>45521</v>
      </c>
      <c r="Y4554">
        <v>4</v>
      </c>
      <c r="Z4554" s="86">
        <v>45473</v>
      </c>
      <c r="AA4554">
        <v>3</v>
      </c>
      <c r="AB4554">
        <v>3</v>
      </c>
      <c r="AC4554" t="s">
        <v>156</v>
      </c>
    </row>
    <row r="4555" spans="1:29" x14ac:dyDescent="0.2">
      <c r="A4555" t="s">
        <v>10987</v>
      </c>
      <c r="B4555" t="s">
        <v>10988</v>
      </c>
      <c r="C4555" t="s">
        <v>10987</v>
      </c>
      <c r="D4555" t="s">
        <v>84</v>
      </c>
      <c r="E4555" t="s">
        <v>89</v>
      </c>
      <c r="G4555" t="s">
        <v>90</v>
      </c>
      <c r="I4555" t="s">
        <v>91</v>
      </c>
      <c r="L4555">
        <v>8.218</v>
      </c>
      <c r="M4555">
        <v>8.3653090159999994</v>
      </c>
      <c r="N4555">
        <v>8.6859999999999999</v>
      </c>
      <c r="O4555">
        <v>7.6685471339999998</v>
      </c>
      <c r="P4555">
        <v>6.9569999999999999</v>
      </c>
      <c r="Q4555" s="86">
        <v>45821</v>
      </c>
      <c r="S4555">
        <v>0.78</v>
      </c>
      <c r="W4555">
        <v>5</v>
      </c>
      <c r="X4555" s="86">
        <v>45521</v>
      </c>
      <c r="Y4555">
        <v>4</v>
      </c>
      <c r="Z4555" s="86">
        <v>45473</v>
      </c>
      <c r="AB4555">
        <v>3</v>
      </c>
      <c r="AC4555" t="s">
        <v>156</v>
      </c>
    </row>
    <row r="4556" spans="1:29" x14ac:dyDescent="0.2">
      <c r="A4556" t="s">
        <v>10989</v>
      </c>
      <c r="B4556" t="s">
        <v>10990</v>
      </c>
      <c r="C4556" t="s">
        <v>10989</v>
      </c>
      <c r="D4556" t="s">
        <v>84</v>
      </c>
      <c r="E4556" t="s">
        <v>89</v>
      </c>
      <c r="F4556" t="s">
        <v>642</v>
      </c>
      <c r="G4556" t="s">
        <v>90</v>
      </c>
      <c r="I4556" t="s">
        <v>91</v>
      </c>
      <c r="J4556" t="s">
        <v>9553</v>
      </c>
      <c r="K4556" t="s">
        <v>1633</v>
      </c>
      <c r="L4556">
        <v>8.2460000000000004</v>
      </c>
      <c r="M4556">
        <v>8.4115576389999998</v>
      </c>
      <c r="N4556">
        <v>8.7449999999999992</v>
      </c>
      <c r="O4556">
        <v>7.6859595690000004</v>
      </c>
      <c r="P4556">
        <v>7.0270000000000001</v>
      </c>
      <c r="Q4556" s="86">
        <v>45821</v>
      </c>
      <c r="S4556">
        <v>0.79</v>
      </c>
      <c r="V4556" t="s">
        <v>10991</v>
      </c>
      <c r="W4556">
        <v>5</v>
      </c>
      <c r="X4556" s="86">
        <v>45521</v>
      </c>
      <c r="Y4556">
        <v>3</v>
      </c>
      <c r="Z4556" s="86">
        <v>45473</v>
      </c>
      <c r="AA4556">
        <v>2</v>
      </c>
      <c r="AB4556">
        <v>3</v>
      </c>
      <c r="AC4556" t="s">
        <v>156</v>
      </c>
    </row>
    <row r="4557" spans="1:29" x14ac:dyDescent="0.2">
      <c r="A4557" t="s">
        <v>10992</v>
      </c>
      <c r="B4557" t="s">
        <v>10993</v>
      </c>
      <c r="C4557" t="s">
        <v>10992</v>
      </c>
      <c r="D4557" t="s">
        <v>84</v>
      </c>
      <c r="E4557" t="s">
        <v>89</v>
      </c>
      <c r="F4557" t="s">
        <v>642</v>
      </c>
      <c r="G4557" t="s">
        <v>90</v>
      </c>
      <c r="I4557" t="s">
        <v>91</v>
      </c>
      <c r="J4557" t="s">
        <v>9553</v>
      </c>
      <c r="K4557" t="s">
        <v>1633</v>
      </c>
      <c r="L4557">
        <v>8.2430000000000003</v>
      </c>
      <c r="M4557">
        <v>8.4095946850000001</v>
      </c>
      <c r="N4557">
        <v>8.7430000000000003</v>
      </c>
      <c r="O4557">
        <v>7.6830324980000002</v>
      </c>
      <c r="P4557">
        <v>7.0209999999999999</v>
      </c>
      <c r="Q4557" s="86">
        <v>45821</v>
      </c>
      <c r="S4557">
        <v>1.74</v>
      </c>
      <c r="V4557" t="s">
        <v>10994</v>
      </c>
      <c r="W4557">
        <v>5</v>
      </c>
      <c r="X4557" s="86">
        <v>45521</v>
      </c>
      <c r="Y4557">
        <v>3</v>
      </c>
      <c r="Z4557" s="86">
        <v>45473</v>
      </c>
      <c r="AA4557">
        <v>2</v>
      </c>
      <c r="AB4557">
        <v>3</v>
      </c>
      <c r="AC4557" t="s">
        <v>156</v>
      </c>
    </row>
    <row r="4558" spans="1:29" x14ac:dyDescent="0.2">
      <c r="A4558" t="s">
        <v>10995</v>
      </c>
      <c r="B4558" t="s">
        <v>10996</v>
      </c>
      <c r="C4558" t="s">
        <v>10995</v>
      </c>
      <c r="D4558" t="s">
        <v>84</v>
      </c>
      <c r="E4558" t="s">
        <v>89</v>
      </c>
      <c r="G4558" t="s">
        <v>90</v>
      </c>
      <c r="I4558" t="s">
        <v>91</v>
      </c>
      <c r="J4558" t="s">
        <v>9553</v>
      </c>
      <c r="K4558" t="s">
        <v>1633</v>
      </c>
      <c r="L4558">
        <v>8.2409999999999997</v>
      </c>
      <c r="M4558">
        <v>8.4081655519999998</v>
      </c>
      <c r="N4558">
        <v>8.7420000000000009</v>
      </c>
      <c r="O4558">
        <v>7.6852575549999997</v>
      </c>
      <c r="P4558">
        <v>7.0209999999999999</v>
      </c>
      <c r="Q4558" s="86">
        <v>45821</v>
      </c>
      <c r="R4558">
        <v>1</v>
      </c>
      <c r="S4558">
        <v>1.74</v>
      </c>
      <c r="V4558" t="s">
        <v>10997</v>
      </c>
      <c r="W4558">
        <v>5</v>
      </c>
      <c r="X4558" s="86">
        <v>45521</v>
      </c>
      <c r="Y4558">
        <v>3</v>
      </c>
      <c r="Z4558" s="86">
        <v>45473</v>
      </c>
      <c r="AA4558">
        <v>3</v>
      </c>
      <c r="AB4558">
        <v>3</v>
      </c>
      <c r="AC4558" t="s">
        <v>156</v>
      </c>
    </row>
    <row r="4559" spans="1:29" x14ac:dyDescent="0.2">
      <c r="A4559" t="s">
        <v>10998</v>
      </c>
      <c r="B4559" t="s">
        <v>10999</v>
      </c>
      <c r="C4559" t="s">
        <v>10998</v>
      </c>
      <c r="D4559" t="s">
        <v>84</v>
      </c>
      <c r="E4559" t="s">
        <v>89</v>
      </c>
      <c r="G4559" t="s">
        <v>90</v>
      </c>
      <c r="I4559" t="s">
        <v>91</v>
      </c>
      <c r="L4559">
        <v>8.2319999999999993</v>
      </c>
      <c r="M4559">
        <v>8.3812714259999996</v>
      </c>
      <c r="N4559">
        <v>8.6950000000000003</v>
      </c>
      <c r="O4559">
        <v>7.6801713520000003</v>
      </c>
      <c r="P4559">
        <v>6.9740000000000002</v>
      </c>
      <c r="Q4559" s="86">
        <v>45821</v>
      </c>
      <c r="S4559">
        <v>0.78</v>
      </c>
      <c r="W4559">
        <v>5</v>
      </c>
      <c r="X4559" s="86">
        <v>45473</v>
      </c>
      <c r="Y4559">
        <v>4</v>
      </c>
      <c r="Z4559" s="86">
        <v>45473</v>
      </c>
      <c r="AB4559">
        <v>3</v>
      </c>
      <c r="AC4559" t="s">
        <v>156</v>
      </c>
    </row>
    <row r="4560" spans="1:29" x14ac:dyDescent="0.2">
      <c r="A4560" t="s">
        <v>11000</v>
      </c>
      <c r="B4560" t="s">
        <v>11001</v>
      </c>
      <c r="C4560" t="s">
        <v>11000</v>
      </c>
      <c r="D4560" t="s">
        <v>84</v>
      </c>
      <c r="E4560" t="s">
        <v>89</v>
      </c>
      <c r="F4560" t="s">
        <v>642</v>
      </c>
      <c r="G4560" t="s">
        <v>90</v>
      </c>
      <c r="I4560" t="s">
        <v>91</v>
      </c>
      <c r="J4560" t="s">
        <v>9553</v>
      </c>
      <c r="K4560" t="s">
        <v>1633</v>
      </c>
      <c r="L4560">
        <v>8.2460000000000004</v>
      </c>
      <c r="M4560">
        <v>8.4102950060000001</v>
      </c>
      <c r="N4560">
        <v>8.7439999999999998</v>
      </c>
      <c r="O4560">
        <v>7.6884804940000002</v>
      </c>
      <c r="P4560">
        <v>7.0330000000000004</v>
      </c>
      <c r="Q4560" s="86">
        <v>45821</v>
      </c>
      <c r="S4560">
        <v>0.75</v>
      </c>
      <c r="V4560" t="s">
        <v>11002</v>
      </c>
      <c r="W4560">
        <v>5</v>
      </c>
      <c r="X4560" s="86">
        <v>45473</v>
      </c>
      <c r="Y4560">
        <v>3</v>
      </c>
      <c r="Z4560" s="86">
        <v>45473</v>
      </c>
      <c r="AA4560">
        <v>3</v>
      </c>
      <c r="AB4560">
        <v>3</v>
      </c>
      <c r="AC4560" t="s">
        <v>156</v>
      </c>
    </row>
    <row r="4561" spans="1:29" x14ac:dyDescent="0.2">
      <c r="A4561" t="s">
        <v>11003</v>
      </c>
      <c r="B4561" t="s">
        <v>11004</v>
      </c>
      <c r="C4561" t="s">
        <v>11003</v>
      </c>
      <c r="D4561" t="s">
        <v>84</v>
      </c>
      <c r="E4561" t="s">
        <v>89</v>
      </c>
      <c r="F4561" t="s">
        <v>642</v>
      </c>
      <c r="G4561" t="s">
        <v>90</v>
      </c>
      <c r="I4561" t="s">
        <v>118</v>
      </c>
      <c r="J4561" t="s">
        <v>9553</v>
      </c>
      <c r="K4561" t="s">
        <v>1633</v>
      </c>
      <c r="L4561">
        <v>8.2219999999999995</v>
      </c>
      <c r="M4561">
        <v>8.3796280900000006</v>
      </c>
      <c r="N4561">
        <v>8.7029999999999994</v>
      </c>
      <c r="O4561">
        <v>7.7098758800000002</v>
      </c>
      <c r="P4561">
        <v>6.9909999999999997</v>
      </c>
      <c r="Q4561" s="86">
        <v>45821</v>
      </c>
      <c r="S4561">
        <v>0.82</v>
      </c>
      <c r="V4561" t="s">
        <v>11005</v>
      </c>
      <c r="W4561">
        <v>5</v>
      </c>
      <c r="X4561" s="86">
        <v>45473</v>
      </c>
      <c r="Y4561">
        <v>4</v>
      </c>
      <c r="Z4561" s="86">
        <v>45473</v>
      </c>
      <c r="AA4561">
        <v>3</v>
      </c>
      <c r="AB4561">
        <v>3</v>
      </c>
      <c r="AC4561" t="s">
        <v>156</v>
      </c>
    </row>
    <row r="4562" spans="1:29" x14ac:dyDescent="0.2">
      <c r="A4562" t="s">
        <v>11006</v>
      </c>
      <c r="B4562" t="s">
        <v>11007</v>
      </c>
      <c r="C4562" t="s">
        <v>11006</v>
      </c>
      <c r="D4562" t="s">
        <v>84</v>
      </c>
      <c r="E4562" t="s">
        <v>89</v>
      </c>
      <c r="F4562" t="s">
        <v>642</v>
      </c>
      <c r="G4562" t="s">
        <v>90</v>
      </c>
      <c r="I4562" t="s">
        <v>341</v>
      </c>
      <c r="J4562" t="s">
        <v>9553</v>
      </c>
      <c r="K4562" t="s">
        <v>1633</v>
      </c>
      <c r="L4562">
        <v>4.9359999999999999</v>
      </c>
      <c r="M4562">
        <v>5.1805391490000003</v>
      </c>
      <c r="N4562">
        <v>5.6050000000000004</v>
      </c>
      <c r="O4562">
        <v>5.0368642210000001</v>
      </c>
      <c r="P4562">
        <v>4.2549999999999999</v>
      </c>
      <c r="Q4562" s="86">
        <v>45821</v>
      </c>
      <c r="S4562">
        <v>0.73</v>
      </c>
      <c r="V4562" t="s">
        <v>11008</v>
      </c>
      <c r="W4562">
        <v>4</v>
      </c>
      <c r="X4562" s="86">
        <v>45473</v>
      </c>
      <c r="Y4562">
        <v>3</v>
      </c>
      <c r="Z4562" s="86">
        <v>45473</v>
      </c>
      <c r="AA4562">
        <v>2</v>
      </c>
      <c r="AB4562">
        <v>3</v>
      </c>
      <c r="AC4562" t="s">
        <v>156</v>
      </c>
    </row>
    <row r="4563" spans="1:29" x14ac:dyDescent="0.2">
      <c r="A4563" t="s">
        <v>11009</v>
      </c>
      <c r="B4563" t="s">
        <v>11010</v>
      </c>
      <c r="C4563" t="s">
        <v>11009</v>
      </c>
      <c r="D4563" t="s">
        <v>84</v>
      </c>
      <c r="E4563" t="s">
        <v>89</v>
      </c>
      <c r="G4563" t="s">
        <v>90</v>
      </c>
      <c r="I4563" t="s">
        <v>91</v>
      </c>
      <c r="L4563">
        <v>4.9459999999999997</v>
      </c>
      <c r="M4563">
        <v>5.2007761119999998</v>
      </c>
      <c r="N4563">
        <v>5.6319999999999997</v>
      </c>
      <c r="O4563">
        <v>5.0385513519999998</v>
      </c>
      <c r="P4563">
        <v>4.2910000000000004</v>
      </c>
      <c r="Q4563" s="86">
        <v>45821</v>
      </c>
      <c r="S4563">
        <v>0.8</v>
      </c>
      <c r="W4563">
        <v>1</v>
      </c>
      <c r="X4563" s="86">
        <v>45521</v>
      </c>
      <c r="Y4563">
        <v>3</v>
      </c>
      <c r="Z4563" s="86">
        <v>45473</v>
      </c>
      <c r="AB4563">
        <v>3</v>
      </c>
      <c r="AC4563" t="s">
        <v>156</v>
      </c>
    </row>
    <row r="4564" spans="1:29" x14ac:dyDescent="0.2">
      <c r="A4564" t="s">
        <v>11011</v>
      </c>
      <c r="B4564" t="s">
        <v>11012</v>
      </c>
      <c r="C4564" t="s">
        <v>11011</v>
      </c>
      <c r="D4564" t="s">
        <v>84</v>
      </c>
      <c r="E4564" t="s">
        <v>89</v>
      </c>
      <c r="G4564" t="s">
        <v>90</v>
      </c>
      <c r="I4564" t="s">
        <v>91</v>
      </c>
      <c r="L4564">
        <v>4.931</v>
      </c>
      <c r="M4564">
        <v>5.1717309629999999</v>
      </c>
      <c r="N4564">
        <v>5.5919999999999996</v>
      </c>
      <c r="O4564">
        <v>5.0282746569999999</v>
      </c>
      <c r="P4564">
        <v>4.2359999999999998</v>
      </c>
      <c r="Q4564" s="86">
        <v>45821</v>
      </c>
      <c r="S4564">
        <v>0.8</v>
      </c>
      <c r="W4564">
        <v>4</v>
      </c>
      <c r="X4564" s="86">
        <v>45473</v>
      </c>
      <c r="Y4564">
        <v>3</v>
      </c>
      <c r="Z4564" s="86">
        <v>45473</v>
      </c>
      <c r="AB4564">
        <v>3</v>
      </c>
      <c r="AC4564" t="s">
        <v>156</v>
      </c>
    </row>
    <row r="4565" spans="1:29" x14ac:dyDescent="0.2">
      <c r="A4565" t="s">
        <v>11013</v>
      </c>
      <c r="B4565" t="s">
        <v>11014</v>
      </c>
      <c r="C4565" t="s">
        <v>11013</v>
      </c>
      <c r="D4565" t="s">
        <v>84</v>
      </c>
      <c r="E4565" t="s">
        <v>89</v>
      </c>
      <c r="G4565" t="s">
        <v>90</v>
      </c>
      <c r="I4565" t="s">
        <v>91</v>
      </c>
      <c r="L4565">
        <v>4.9459999999999997</v>
      </c>
      <c r="M4565">
        <v>5.2029893549999997</v>
      </c>
      <c r="N4565">
        <v>5.6360000000000001</v>
      </c>
      <c r="O4565">
        <v>5.0397062469999998</v>
      </c>
      <c r="P4565">
        <v>4.2889999999999997</v>
      </c>
      <c r="Q4565" s="86">
        <v>45821</v>
      </c>
      <c r="S4565">
        <v>0.8</v>
      </c>
      <c r="W4565">
        <v>4</v>
      </c>
      <c r="X4565" s="86">
        <v>45473</v>
      </c>
      <c r="Y4565">
        <v>3</v>
      </c>
      <c r="Z4565" s="86">
        <v>45473</v>
      </c>
      <c r="AB4565">
        <v>3</v>
      </c>
      <c r="AC4565" t="s">
        <v>156</v>
      </c>
    </row>
    <row r="4566" spans="1:29" x14ac:dyDescent="0.2">
      <c r="A4566" t="s">
        <v>17175</v>
      </c>
      <c r="B4566" t="s">
        <v>17176</v>
      </c>
      <c r="C4566" t="s">
        <v>17175</v>
      </c>
      <c r="D4566" t="s">
        <v>84</v>
      </c>
      <c r="E4566" t="s">
        <v>89</v>
      </c>
      <c r="G4566" t="s">
        <v>90</v>
      </c>
      <c r="H4566" t="s">
        <v>225</v>
      </c>
      <c r="I4566" t="s">
        <v>341</v>
      </c>
      <c r="L4566">
        <v>12.907</v>
      </c>
      <c r="M4566">
        <v>7.9638068960000004</v>
      </c>
      <c r="N4566">
        <v>14</v>
      </c>
      <c r="O4566">
        <v>4.8528045029999998</v>
      </c>
      <c r="P4566">
        <v>9.3759999999999994</v>
      </c>
      <c r="Q4566" s="86">
        <v>45821</v>
      </c>
      <c r="S4566">
        <v>0.55000000000000004</v>
      </c>
      <c r="W4566">
        <v>4</v>
      </c>
      <c r="X4566" s="86">
        <v>45473</v>
      </c>
      <c r="Y4566">
        <v>3</v>
      </c>
      <c r="Z4566" s="86">
        <v>45473</v>
      </c>
      <c r="AB4566">
        <v>3</v>
      </c>
      <c r="AC4566" t="s">
        <v>156</v>
      </c>
    </row>
    <row r="4567" spans="1:29" x14ac:dyDescent="0.2">
      <c r="A4567" t="s">
        <v>11015</v>
      </c>
      <c r="B4567" t="s">
        <v>11016</v>
      </c>
      <c r="C4567" t="s">
        <v>11015</v>
      </c>
      <c r="D4567" t="s">
        <v>84</v>
      </c>
      <c r="E4567" t="s">
        <v>89</v>
      </c>
      <c r="F4567" t="s">
        <v>642</v>
      </c>
      <c r="G4567" t="s">
        <v>90</v>
      </c>
      <c r="I4567" t="s">
        <v>91</v>
      </c>
      <c r="J4567" t="s">
        <v>9553</v>
      </c>
      <c r="K4567" t="s">
        <v>1633</v>
      </c>
      <c r="L4567">
        <v>7.4649999999999999</v>
      </c>
      <c r="M4567">
        <v>8.0623068359999994</v>
      </c>
      <c r="N4567">
        <v>8.7560000000000002</v>
      </c>
      <c r="O4567">
        <v>4.8558646420000002</v>
      </c>
      <c r="P4567">
        <v>3.1150000000000002</v>
      </c>
      <c r="Q4567" s="86">
        <v>45821</v>
      </c>
      <c r="S4567">
        <v>0.55000000000000004</v>
      </c>
      <c r="V4567" t="s">
        <v>11017</v>
      </c>
      <c r="W4567">
        <v>4</v>
      </c>
      <c r="X4567" s="86">
        <v>45473</v>
      </c>
      <c r="Y4567">
        <v>3</v>
      </c>
      <c r="Z4567" s="86">
        <v>45473</v>
      </c>
      <c r="AA4567">
        <v>2</v>
      </c>
      <c r="AB4567">
        <v>3</v>
      </c>
      <c r="AC4567" t="s">
        <v>156</v>
      </c>
    </row>
    <row r="4568" spans="1:29" x14ac:dyDescent="0.2">
      <c r="A4568" t="s">
        <v>11018</v>
      </c>
      <c r="B4568" t="s">
        <v>11019</v>
      </c>
      <c r="C4568" t="s">
        <v>11018</v>
      </c>
      <c r="D4568" t="s">
        <v>84</v>
      </c>
      <c r="E4568" t="s">
        <v>89</v>
      </c>
      <c r="F4568" t="s">
        <v>642</v>
      </c>
      <c r="G4568" t="s">
        <v>90</v>
      </c>
      <c r="I4568" t="s">
        <v>91</v>
      </c>
      <c r="J4568" t="s">
        <v>9553</v>
      </c>
      <c r="K4568" t="s">
        <v>1633</v>
      </c>
      <c r="L4568">
        <v>7.4630000000000001</v>
      </c>
      <c r="M4568">
        <v>8.0593895569999994</v>
      </c>
      <c r="N4568">
        <v>8.7530000000000001</v>
      </c>
      <c r="O4568">
        <v>4.8548732020000003</v>
      </c>
      <c r="P4568">
        <v>3.1019999999999999</v>
      </c>
      <c r="Q4568" s="86">
        <v>45821</v>
      </c>
      <c r="S4568">
        <v>0.55000000000000004</v>
      </c>
      <c r="V4568" t="s">
        <v>11020</v>
      </c>
      <c r="W4568">
        <v>4</v>
      </c>
      <c r="X4568" s="86">
        <v>45473</v>
      </c>
      <c r="Y4568">
        <v>3</v>
      </c>
      <c r="Z4568" s="86">
        <v>45473</v>
      </c>
      <c r="AA4568">
        <v>2</v>
      </c>
      <c r="AB4568">
        <v>3</v>
      </c>
      <c r="AC4568" t="s">
        <v>156</v>
      </c>
    </row>
    <row r="4569" spans="1:29" x14ac:dyDescent="0.2">
      <c r="A4569" t="s">
        <v>17735</v>
      </c>
      <c r="B4569" t="s">
        <v>17736</v>
      </c>
      <c r="C4569" t="s">
        <v>17735</v>
      </c>
      <c r="D4569" t="s">
        <v>84</v>
      </c>
      <c r="E4569" t="s">
        <v>116</v>
      </c>
      <c r="G4569" t="s">
        <v>90</v>
      </c>
      <c r="H4569" t="s">
        <v>17679</v>
      </c>
      <c r="I4569" t="s">
        <v>91</v>
      </c>
      <c r="S4569">
        <v>0.06</v>
      </c>
      <c r="Y4569">
        <v>2</v>
      </c>
      <c r="Z4569" s="86">
        <v>45639</v>
      </c>
      <c r="AB4569">
        <v>2</v>
      </c>
      <c r="AC4569" t="s">
        <v>153</v>
      </c>
    </row>
    <row r="4570" spans="1:29" x14ac:dyDescent="0.2">
      <c r="A4570" t="s">
        <v>11021</v>
      </c>
      <c r="B4570" t="s">
        <v>11022</v>
      </c>
      <c r="C4570" t="s">
        <v>11021</v>
      </c>
      <c r="D4570" t="s">
        <v>84</v>
      </c>
      <c r="E4570" t="s">
        <v>89</v>
      </c>
      <c r="F4570" t="s">
        <v>11023</v>
      </c>
      <c r="G4570" t="s">
        <v>90</v>
      </c>
      <c r="I4570" t="s">
        <v>91</v>
      </c>
      <c r="J4570" t="s">
        <v>9553</v>
      </c>
      <c r="K4570" t="s">
        <v>965</v>
      </c>
      <c r="L4570">
        <v>9.1440000000000001</v>
      </c>
      <c r="M4570">
        <v>9.8650005350000001</v>
      </c>
      <c r="N4570">
        <v>10</v>
      </c>
      <c r="O4570">
        <v>7.7907885720000003</v>
      </c>
      <c r="P4570">
        <v>5.7130000000000001</v>
      </c>
      <c r="Q4570" s="86">
        <v>45821</v>
      </c>
      <c r="S4570">
        <v>7.0000000000000007E-2</v>
      </c>
      <c r="T4570">
        <v>0.05</v>
      </c>
      <c r="V4570" t="s">
        <v>11024</v>
      </c>
      <c r="W4570">
        <v>4</v>
      </c>
      <c r="X4570" s="86">
        <v>45644</v>
      </c>
      <c r="Y4570">
        <v>3</v>
      </c>
      <c r="Z4570" s="86">
        <v>45791</v>
      </c>
      <c r="AA4570">
        <v>3</v>
      </c>
      <c r="AB4570">
        <v>3</v>
      </c>
      <c r="AC4570" t="s">
        <v>156</v>
      </c>
    </row>
    <row r="4571" spans="1:29" x14ac:dyDescent="0.2">
      <c r="A4571" t="s">
        <v>11025</v>
      </c>
      <c r="B4571" t="s">
        <v>11026</v>
      </c>
      <c r="C4571" t="s">
        <v>11025</v>
      </c>
      <c r="D4571" t="s">
        <v>84</v>
      </c>
      <c r="E4571" t="s">
        <v>89</v>
      </c>
      <c r="F4571" t="s">
        <v>642</v>
      </c>
      <c r="G4571" t="s">
        <v>90</v>
      </c>
      <c r="I4571" t="s">
        <v>91</v>
      </c>
      <c r="J4571" t="s">
        <v>9553</v>
      </c>
      <c r="K4571" t="s">
        <v>10744</v>
      </c>
      <c r="L4571">
        <v>19.423999999999999</v>
      </c>
      <c r="M4571">
        <v>16.186945229999999</v>
      </c>
      <c r="N4571">
        <v>18.678000000000001</v>
      </c>
      <c r="O4571">
        <v>11.94819811</v>
      </c>
      <c r="P4571">
        <v>12.156000000000001</v>
      </c>
      <c r="Q4571" s="86">
        <v>45821</v>
      </c>
      <c r="S4571">
        <v>0.96</v>
      </c>
      <c r="T4571">
        <v>0.75</v>
      </c>
      <c r="V4571" t="s">
        <v>11027</v>
      </c>
      <c r="W4571">
        <v>6</v>
      </c>
      <c r="X4571" s="86">
        <v>45784</v>
      </c>
      <c r="Y4571">
        <v>5</v>
      </c>
      <c r="Z4571" s="86">
        <v>44977</v>
      </c>
      <c r="AA4571">
        <v>3</v>
      </c>
      <c r="AB4571">
        <v>3</v>
      </c>
      <c r="AC4571" t="s">
        <v>156</v>
      </c>
    </row>
    <row r="4572" spans="1:29" x14ac:dyDescent="0.2">
      <c r="A4572" t="s">
        <v>11028</v>
      </c>
      <c r="B4572" t="s">
        <v>11029</v>
      </c>
      <c r="C4572" t="s">
        <v>11028</v>
      </c>
      <c r="D4572" t="s">
        <v>84</v>
      </c>
      <c r="E4572" t="s">
        <v>1465</v>
      </c>
      <c r="G4572" t="s">
        <v>90</v>
      </c>
      <c r="H4572" t="s">
        <v>16576</v>
      </c>
      <c r="I4572" t="s">
        <v>118</v>
      </c>
      <c r="L4572">
        <v>2.7650000000000001</v>
      </c>
      <c r="M4572">
        <v>3.0469614919999999</v>
      </c>
      <c r="N4572">
        <v>3.2360000000000002</v>
      </c>
      <c r="O4572">
        <v>1.522536611</v>
      </c>
      <c r="P4572">
        <v>1.1850000000000001</v>
      </c>
      <c r="Q4572" s="86">
        <v>45821</v>
      </c>
      <c r="S4572">
        <v>0.43</v>
      </c>
      <c r="W4572">
        <v>2</v>
      </c>
      <c r="X4572" s="86">
        <v>45783</v>
      </c>
      <c r="Y4572">
        <v>2</v>
      </c>
      <c r="Z4572" s="86">
        <v>45666</v>
      </c>
      <c r="AB4572">
        <v>2</v>
      </c>
      <c r="AC4572" t="s">
        <v>153</v>
      </c>
    </row>
    <row r="4573" spans="1:29" x14ac:dyDescent="0.2">
      <c r="A4573" t="s">
        <v>11030</v>
      </c>
      <c r="B4573" t="s">
        <v>11031</v>
      </c>
      <c r="C4573" t="s">
        <v>11030</v>
      </c>
      <c r="D4573" t="s">
        <v>84</v>
      </c>
      <c r="E4573" t="s">
        <v>89</v>
      </c>
      <c r="I4573" t="s">
        <v>341</v>
      </c>
      <c r="J4573" t="s">
        <v>9553</v>
      </c>
      <c r="L4573">
        <v>14.361000000000001</v>
      </c>
      <c r="M4573">
        <v>13.2385988</v>
      </c>
      <c r="N4573">
        <v>14.419</v>
      </c>
      <c r="O4573">
        <v>11.83211556</v>
      </c>
      <c r="P4573">
        <v>11.353</v>
      </c>
      <c r="Q4573" s="86">
        <v>45821</v>
      </c>
      <c r="S4573">
        <v>0.72</v>
      </c>
      <c r="T4573">
        <v>0.6</v>
      </c>
      <c r="W4573">
        <v>6</v>
      </c>
      <c r="X4573" s="86">
        <v>45716</v>
      </c>
      <c r="Y4573">
        <v>4</v>
      </c>
      <c r="Z4573" s="86">
        <v>45716</v>
      </c>
      <c r="AA4573">
        <v>5</v>
      </c>
      <c r="AB4573">
        <v>3</v>
      </c>
      <c r="AC4573" t="s">
        <v>156</v>
      </c>
    </row>
    <row r="4574" spans="1:29" x14ac:dyDescent="0.2">
      <c r="A4574" t="s">
        <v>11032</v>
      </c>
      <c r="B4574" t="s">
        <v>11033</v>
      </c>
      <c r="C4574" t="s">
        <v>11032</v>
      </c>
      <c r="D4574" t="s">
        <v>84</v>
      </c>
      <c r="E4574" t="s">
        <v>89</v>
      </c>
      <c r="G4574" t="s">
        <v>90</v>
      </c>
      <c r="I4574" t="s">
        <v>118</v>
      </c>
      <c r="J4574" t="s">
        <v>9553</v>
      </c>
      <c r="L4574">
        <v>21.757999999999999</v>
      </c>
      <c r="M4574">
        <v>23.08502047</v>
      </c>
      <c r="N4574">
        <v>21.847000000000001</v>
      </c>
      <c r="O4574">
        <v>17.92754845</v>
      </c>
      <c r="P4574">
        <v>15.956</v>
      </c>
      <c r="Q4574" s="86">
        <v>45821</v>
      </c>
      <c r="R4574">
        <v>3</v>
      </c>
      <c r="S4574">
        <v>1.05</v>
      </c>
      <c r="T4574">
        <v>1</v>
      </c>
      <c r="W4574">
        <v>7</v>
      </c>
      <c r="X4574" s="86">
        <v>45707</v>
      </c>
      <c r="Y4574">
        <v>5</v>
      </c>
      <c r="Z4574" s="86">
        <v>45291</v>
      </c>
      <c r="AA4574">
        <v>3</v>
      </c>
      <c r="AB4574">
        <v>3</v>
      </c>
      <c r="AC4574" t="s">
        <v>156</v>
      </c>
    </row>
    <row r="4575" spans="1:29" x14ac:dyDescent="0.2">
      <c r="A4575" t="s">
        <v>11034</v>
      </c>
      <c r="B4575" t="s">
        <v>11035</v>
      </c>
      <c r="C4575" t="s">
        <v>11034</v>
      </c>
      <c r="D4575" t="s">
        <v>84</v>
      </c>
      <c r="E4575" t="s">
        <v>89</v>
      </c>
      <c r="F4575" t="s">
        <v>642</v>
      </c>
      <c r="G4575" t="s">
        <v>90</v>
      </c>
      <c r="I4575" t="s">
        <v>91</v>
      </c>
      <c r="J4575" t="s">
        <v>9553</v>
      </c>
      <c r="L4575">
        <v>21.704000000000001</v>
      </c>
      <c r="M4575">
        <v>19.693080999999999</v>
      </c>
      <c r="N4575">
        <v>21.792999999999999</v>
      </c>
      <c r="O4575">
        <v>16.5965539</v>
      </c>
      <c r="P4575">
        <v>16.173999999999999</v>
      </c>
      <c r="Q4575" s="86">
        <v>45821</v>
      </c>
      <c r="R4575">
        <v>3</v>
      </c>
      <c r="S4575">
        <v>1.05</v>
      </c>
      <c r="T4575">
        <v>1</v>
      </c>
      <c r="V4575" t="s">
        <v>11036</v>
      </c>
      <c r="W4575">
        <v>6</v>
      </c>
      <c r="X4575" s="86">
        <v>45707</v>
      </c>
      <c r="Y4575">
        <v>5</v>
      </c>
      <c r="Z4575" s="86">
        <v>45291</v>
      </c>
      <c r="AA4575">
        <v>4</v>
      </c>
      <c r="AB4575">
        <v>3</v>
      </c>
      <c r="AC4575" t="s">
        <v>156</v>
      </c>
    </row>
    <row r="4576" spans="1:29" x14ac:dyDescent="0.2">
      <c r="A4576" t="s">
        <v>11037</v>
      </c>
      <c r="B4576" t="s">
        <v>11038</v>
      </c>
      <c r="C4576" t="s">
        <v>11037</v>
      </c>
      <c r="D4576" t="s">
        <v>84</v>
      </c>
      <c r="E4576" t="s">
        <v>89</v>
      </c>
      <c r="G4576" t="s">
        <v>90</v>
      </c>
      <c r="I4576" t="s">
        <v>118</v>
      </c>
      <c r="J4576" t="s">
        <v>9553</v>
      </c>
      <c r="K4576" t="s">
        <v>3479</v>
      </c>
      <c r="M4576">
        <v>12.35374197</v>
      </c>
      <c r="N4576">
        <v>13.228999999999999</v>
      </c>
      <c r="O4576">
        <v>15.45948765</v>
      </c>
      <c r="P4576">
        <v>15.852</v>
      </c>
      <c r="Q4576" s="86">
        <v>45154</v>
      </c>
      <c r="R4576">
        <v>4</v>
      </c>
      <c r="S4576">
        <v>1.31</v>
      </c>
      <c r="T4576">
        <v>1.05</v>
      </c>
      <c r="V4576" t="s">
        <v>11039</v>
      </c>
      <c r="W4576">
        <v>6</v>
      </c>
      <c r="X4576" s="86">
        <v>45077</v>
      </c>
      <c r="Y4576">
        <v>3</v>
      </c>
      <c r="Z4576" s="86">
        <v>45077</v>
      </c>
      <c r="AA4576">
        <v>3</v>
      </c>
      <c r="AB4576">
        <v>3</v>
      </c>
      <c r="AC4576" t="s">
        <v>156</v>
      </c>
    </row>
    <row r="4577" spans="1:29" x14ac:dyDescent="0.2">
      <c r="A4577" t="s">
        <v>11040</v>
      </c>
      <c r="B4577" t="s">
        <v>11041</v>
      </c>
      <c r="C4577" t="s">
        <v>11040</v>
      </c>
      <c r="D4577" t="s">
        <v>84</v>
      </c>
      <c r="E4577" t="s">
        <v>89</v>
      </c>
      <c r="G4577" t="s">
        <v>90</v>
      </c>
      <c r="I4577" t="s">
        <v>91</v>
      </c>
      <c r="J4577" t="s">
        <v>9553</v>
      </c>
      <c r="K4577" t="s">
        <v>3479</v>
      </c>
      <c r="M4577">
        <v>12.374674949999999</v>
      </c>
      <c r="N4577">
        <v>13.337</v>
      </c>
      <c r="O4577">
        <v>15.529038659999999</v>
      </c>
      <c r="P4577">
        <v>11.923999999999999</v>
      </c>
      <c r="Q4577" s="86">
        <v>45154</v>
      </c>
      <c r="R4577">
        <v>4</v>
      </c>
      <c r="S4577">
        <v>1.31</v>
      </c>
      <c r="T4577">
        <v>1.05</v>
      </c>
      <c r="W4577">
        <v>6</v>
      </c>
      <c r="X4577" s="86">
        <v>45077</v>
      </c>
      <c r="Y4577">
        <v>3</v>
      </c>
      <c r="Z4577" s="86">
        <v>45077</v>
      </c>
      <c r="AA4577">
        <v>3</v>
      </c>
      <c r="AB4577">
        <v>3</v>
      </c>
      <c r="AC4577" t="s">
        <v>156</v>
      </c>
    </row>
    <row r="4578" spans="1:29" x14ac:dyDescent="0.2">
      <c r="A4578" t="s">
        <v>11042</v>
      </c>
      <c r="B4578" t="s">
        <v>11043</v>
      </c>
      <c r="C4578" t="s">
        <v>11042</v>
      </c>
      <c r="D4578" t="s">
        <v>84</v>
      </c>
      <c r="E4578" t="s">
        <v>89</v>
      </c>
      <c r="G4578" t="s">
        <v>90</v>
      </c>
      <c r="I4578" t="s">
        <v>91</v>
      </c>
      <c r="L4578">
        <v>20.268999999999998</v>
      </c>
      <c r="M4578">
        <v>18.459401459999999</v>
      </c>
      <c r="N4578">
        <v>21.311</v>
      </c>
      <c r="O4578">
        <v>17.284409719999999</v>
      </c>
      <c r="P4578">
        <v>17.824999999999999</v>
      </c>
      <c r="Q4578" s="86">
        <v>45821</v>
      </c>
      <c r="S4578">
        <v>0.61</v>
      </c>
      <c r="W4578">
        <v>6</v>
      </c>
      <c r="X4578" s="86">
        <v>45747</v>
      </c>
      <c r="Y4578">
        <v>5</v>
      </c>
      <c r="Z4578" s="86">
        <v>45747</v>
      </c>
      <c r="AB4578">
        <v>3</v>
      </c>
      <c r="AC4578" t="s">
        <v>156</v>
      </c>
    </row>
    <row r="4579" spans="1:29" x14ac:dyDescent="0.2">
      <c r="A4579" t="s">
        <v>11044</v>
      </c>
      <c r="B4579" t="s">
        <v>11045</v>
      </c>
      <c r="C4579" t="s">
        <v>11044</v>
      </c>
      <c r="D4579" t="s">
        <v>84</v>
      </c>
      <c r="E4579" t="s">
        <v>89</v>
      </c>
      <c r="G4579" t="s">
        <v>90</v>
      </c>
      <c r="I4579" t="s">
        <v>91</v>
      </c>
      <c r="L4579">
        <v>17.183</v>
      </c>
      <c r="M4579">
        <v>14.57345855</v>
      </c>
      <c r="N4579">
        <v>17.385999999999999</v>
      </c>
      <c r="O4579">
        <v>12.86036159</v>
      </c>
      <c r="P4579">
        <v>12.445</v>
      </c>
      <c r="Q4579" s="86">
        <v>45821</v>
      </c>
      <c r="S4579">
        <v>0.9</v>
      </c>
      <c r="W4579">
        <v>6</v>
      </c>
      <c r="X4579" s="86">
        <v>45777</v>
      </c>
      <c r="Y4579">
        <v>4</v>
      </c>
      <c r="Z4579" s="86">
        <v>45777</v>
      </c>
      <c r="AB4579">
        <v>3</v>
      </c>
      <c r="AC4579" t="s">
        <v>156</v>
      </c>
    </row>
    <row r="4580" spans="1:29" x14ac:dyDescent="0.2">
      <c r="A4580" t="s">
        <v>11046</v>
      </c>
      <c r="B4580" t="s">
        <v>11047</v>
      </c>
      <c r="C4580" t="s">
        <v>11046</v>
      </c>
      <c r="D4580" t="s">
        <v>84</v>
      </c>
      <c r="E4580" t="s">
        <v>89</v>
      </c>
      <c r="G4580" t="s">
        <v>90</v>
      </c>
      <c r="I4580" t="s">
        <v>91</v>
      </c>
      <c r="L4580">
        <v>20.260000000000002</v>
      </c>
      <c r="M4580">
        <v>18.450345500000001</v>
      </c>
      <c r="N4580">
        <v>21.300999999999998</v>
      </c>
      <c r="O4580">
        <v>17.277619990000002</v>
      </c>
      <c r="P4580">
        <v>17.82</v>
      </c>
      <c r="Q4580" s="86">
        <v>45821</v>
      </c>
      <c r="S4580">
        <v>1.01</v>
      </c>
      <c r="W4580">
        <v>6</v>
      </c>
      <c r="X4580" s="86">
        <v>45747</v>
      </c>
      <c r="Y4580">
        <v>5</v>
      </c>
      <c r="Z4580" s="86">
        <v>45747</v>
      </c>
      <c r="AB4580">
        <v>3</v>
      </c>
      <c r="AC4580" t="s">
        <v>156</v>
      </c>
    </row>
    <row r="4581" spans="1:29" x14ac:dyDescent="0.2">
      <c r="A4581" t="s">
        <v>11048</v>
      </c>
      <c r="B4581" t="s">
        <v>11049</v>
      </c>
      <c r="C4581" t="s">
        <v>11048</v>
      </c>
      <c r="D4581" t="s">
        <v>84</v>
      </c>
      <c r="E4581" t="s">
        <v>89</v>
      </c>
      <c r="G4581" t="s">
        <v>90</v>
      </c>
      <c r="I4581" t="s">
        <v>118</v>
      </c>
      <c r="L4581">
        <v>3.3439999999999999</v>
      </c>
      <c r="M4581">
        <v>3.3906555470000002</v>
      </c>
      <c r="N4581">
        <v>3.5640000000000001</v>
      </c>
      <c r="O4581">
        <v>3.1146867130000002</v>
      </c>
      <c r="P4581">
        <v>2.6339999999999999</v>
      </c>
      <c r="Q4581" s="86">
        <v>45821</v>
      </c>
      <c r="S4581">
        <v>1.3</v>
      </c>
      <c r="W4581">
        <v>3</v>
      </c>
      <c r="X4581" s="86">
        <v>44867</v>
      </c>
      <c r="Y4581">
        <v>2</v>
      </c>
      <c r="Z4581" s="86">
        <v>45341</v>
      </c>
      <c r="AB4581">
        <v>2</v>
      </c>
      <c r="AC4581" t="s">
        <v>153</v>
      </c>
    </row>
    <row r="4582" spans="1:29" x14ac:dyDescent="0.2">
      <c r="A4582" t="s">
        <v>11050</v>
      </c>
      <c r="B4582" t="s">
        <v>11051</v>
      </c>
      <c r="C4582" t="s">
        <v>11050</v>
      </c>
      <c r="D4582" t="s">
        <v>84</v>
      </c>
      <c r="E4582" t="s">
        <v>89</v>
      </c>
      <c r="G4582" t="s">
        <v>90</v>
      </c>
      <c r="H4582" t="s">
        <v>11052</v>
      </c>
      <c r="I4582" t="s">
        <v>91</v>
      </c>
      <c r="L4582">
        <v>16.696000000000002</v>
      </c>
      <c r="M4582">
        <v>13.78657114</v>
      </c>
      <c r="N4582">
        <v>17.303999999999998</v>
      </c>
      <c r="O4582">
        <v>13.82074555</v>
      </c>
      <c r="P4582">
        <v>13.968</v>
      </c>
      <c r="Q4582" s="86">
        <v>45821</v>
      </c>
      <c r="S4582">
        <v>1.1100000000000001</v>
      </c>
      <c r="U4582">
        <v>1</v>
      </c>
      <c r="W4582">
        <v>6</v>
      </c>
      <c r="X4582" s="86">
        <v>45777</v>
      </c>
      <c r="Y4582">
        <v>4</v>
      </c>
      <c r="Z4582" s="86">
        <v>45777</v>
      </c>
      <c r="AB4582">
        <v>3</v>
      </c>
      <c r="AC4582" t="s">
        <v>156</v>
      </c>
    </row>
    <row r="4583" spans="1:29" x14ac:dyDescent="0.2">
      <c r="A4583" t="s">
        <v>11053</v>
      </c>
      <c r="B4583" t="s">
        <v>11054</v>
      </c>
      <c r="C4583" t="s">
        <v>11053</v>
      </c>
      <c r="D4583" t="s">
        <v>84</v>
      </c>
      <c r="E4583" t="s">
        <v>116</v>
      </c>
      <c r="G4583" t="s">
        <v>90</v>
      </c>
      <c r="L4583">
        <v>2.9860000000000002</v>
      </c>
      <c r="M4583">
        <v>3.3146018700000002</v>
      </c>
      <c r="N4583">
        <v>3.6909999999999998</v>
      </c>
      <c r="O4583">
        <v>2.3130563839999998</v>
      </c>
      <c r="P4583">
        <v>1.7150000000000001</v>
      </c>
      <c r="Q4583" s="86">
        <v>45821</v>
      </c>
      <c r="W4583">
        <v>3</v>
      </c>
      <c r="X4583" s="86">
        <v>45791</v>
      </c>
      <c r="Y4583">
        <v>2</v>
      </c>
      <c r="Z4583" s="86">
        <v>45791</v>
      </c>
      <c r="AB4583">
        <v>2</v>
      </c>
      <c r="AC4583" t="s">
        <v>153</v>
      </c>
    </row>
    <row r="4584" spans="1:29" x14ac:dyDescent="0.2">
      <c r="A4584" t="s">
        <v>11055</v>
      </c>
      <c r="B4584" t="s">
        <v>11056</v>
      </c>
      <c r="C4584" t="s">
        <v>11055</v>
      </c>
      <c r="D4584" t="s">
        <v>84</v>
      </c>
      <c r="E4584" t="s">
        <v>116</v>
      </c>
      <c r="G4584" t="s">
        <v>90</v>
      </c>
      <c r="H4584" t="s">
        <v>196</v>
      </c>
      <c r="L4584">
        <v>6.4160000000000004</v>
      </c>
      <c r="M4584">
        <v>6.8512510989999997</v>
      </c>
      <c r="N4584">
        <v>7.33</v>
      </c>
      <c r="O4584">
        <v>5.3982606339999997</v>
      </c>
      <c r="P4584">
        <v>4.4470000000000001</v>
      </c>
      <c r="Q4584" s="86">
        <v>45821</v>
      </c>
      <c r="S4584">
        <v>0.9</v>
      </c>
      <c r="W4584">
        <v>4</v>
      </c>
      <c r="X4584" s="86">
        <v>45644</v>
      </c>
      <c r="Y4584">
        <v>3</v>
      </c>
      <c r="Z4584" s="86">
        <v>45791</v>
      </c>
      <c r="AB4584">
        <v>3</v>
      </c>
      <c r="AC4584" t="s">
        <v>156</v>
      </c>
    </row>
    <row r="4585" spans="1:29" x14ac:dyDescent="0.2">
      <c r="A4585" t="s">
        <v>11057</v>
      </c>
      <c r="B4585" t="s">
        <v>11058</v>
      </c>
      <c r="C4585" t="s">
        <v>11057</v>
      </c>
      <c r="D4585" t="s">
        <v>84</v>
      </c>
      <c r="E4585" t="s">
        <v>116</v>
      </c>
      <c r="G4585" t="s">
        <v>90</v>
      </c>
      <c r="I4585" t="s">
        <v>91</v>
      </c>
      <c r="J4585" t="s">
        <v>9553</v>
      </c>
      <c r="L4585">
        <v>13.303000000000001</v>
      </c>
      <c r="M4585">
        <v>7.0219591619999999</v>
      </c>
      <c r="N4585">
        <v>14.324999999999999</v>
      </c>
      <c r="O4585">
        <v>4.960504233</v>
      </c>
      <c r="P4585">
        <v>10.654999999999999</v>
      </c>
      <c r="Q4585" s="86">
        <v>45821</v>
      </c>
      <c r="S4585">
        <v>0.12</v>
      </c>
      <c r="T4585">
        <v>0.12</v>
      </c>
      <c r="W4585">
        <v>4</v>
      </c>
      <c r="X4585" s="86">
        <v>45791</v>
      </c>
      <c r="Y4585">
        <v>3</v>
      </c>
      <c r="Z4585" s="86">
        <v>45791</v>
      </c>
      <c r="AA4585">
        <v>2</v>
      </c>
      <c r="AB4585">
        <v>3</v>
      </c>
      <c r="AC4585" t="s">
        <v>156</v>
      </c>
    </row>
    <row r="4586" spans="1:29" x14ac:dyDescent="0.2">
      <c r="A4586" t="s">
        <v>11059</v>
      </c>
      <c r="B4586" t="s">
        <v>11060</v>
      </c>
      <c r="C4586" t="s">
        <v>11059</v>
      </c>
      <c r="D4586" t="s">
        <v>84</v>
      </c>
      <c r="E4586" t="s">
        <v>116</v>
      </c>
      <c r="G4586" t="s">
        <v>90</v>
      </c>
      <c r="I4586" t="s">
        <v>118</v>
      </c>
      <c r="J4586" t="s">
        <v>9553</v>
      </c>
      <c r="L4586">
        <v>4.7380000000000004</v>
      </c>
      <c r="M4586">
        <v>5.1275075780000003</v>
      </c>
      <c r="N4586">
        <v>5.5570000000000004</v>
      </c>
      <c r="O4586">
        <v>6.3657002340000002</v>
      </c>
      <c r="P4586">
        <v>3.298</v>
      </c>
      <c r="Q4586" s="86">
        <v>45821</v>
      </c>
      <c r="S4586">
        <v>0.15</v>
      </c>
      <c r="T4586">
        <v>0.15</v>
      </c>
      <c r="Y4586">
        <v>2</v>
      </c>
      <c r="Z4586" s="86">
        <v>45783</v>
      </c>
      <c r="AA4586">
        <v>5</v>
      </c>
      <c r="AB4586">
        <v>2</v>
      </c>
      <c r="AC4586" t="s">
        <v>153</v>
      </c>
    </row>
    <row r="4587" spans="1:29" x14ac:dyDescent="0.2">
      <c r="A4587" t="s">
        <v>11061</v>
      </c>
      <c r="B4587" t="s">
        <v>11062</v>
      </c>
      <c r="C4587" t="s">
        <v>11061</v>
      </c>
      <c r="D4587" t="s">
        <v>84</v>
      </c>
      <c r="E4587" t="s">
        <v>116</v>
      </c>
      <c r="F4587" t="s">
        <v>642</v>
      </c>
      <c r="G4587" t="s">
        <v>90</v>
      </c>
      <c r="I4587" t="s">
        <v>91</v>
      </c>
      <c r="J4587" t="s">
        <v>9553</v>
      </c>
      <c r="K4587" t="s">
        <v>706</v>
      </c>
      <c r="L4587">
        <v>11.874000000000001</v>
      </c>
      <c r="M4587">
        <v>5.1439779110000003</v>
      </c>
      <c r="N4587">
        <v>12.683</v>
      </c>
      <c r="O4587">
        <v>4.0506441889999998</v>
      </c>
      <c r="P4587">
        <v>9.9960000000000004</v>
      </c>
      <c r="Q4587" s="86">
        <v>45821</v>
      </c>
      <c r="S4587">
        <v>0.2</v>
      </c>
      <c r="T4587">
        <v>0.2</v>
      </c>
      <c r="V4587" t="s">
        <v>11063</v>
      </c>
      <c r="W4587">
        <v>3</v>
      </c>
      <c r="X4587" s="86">
        <v>45637</v>
      </c>
      <c r="Y4587">
        <v>2</v>
      </c>
      <c r="Z4587" s="86">
        <v>45783</v>
      </c>
      <c r="AA4587">
        <v>2</v>
      </c>
      <c r="AB4587">
        <v>2</v>
      </c>
      <c r="AC4587" t="s">
        <v>153</v>
      </c>
    </row>
    <row r="4588" spans="1:29" x14ac:dyDescent="0.2">
      <c r="A4588" t="s">
        <v>11064</v>
      </c>
      <c r="B4588" t="s">
        <v>11065</v>
      </c>
      <c r="C4588" t="s">
        <v>11064</v>
      </c>
      <c r="D4588" t="s">
        <v>84</v>
      </c>
      <c r="E4588" t="s">
        <v>116</v>
      </c>
      <c r="G4588" t="s">
        <v>90</v>
      </c>
      <c r="I4588" t="s">
        <v>91</v>
      </c>
      <c r="J4588" t="s">
        <v>9553</v>
      </c>
      <c r="L4588">
        <v>21.021999999999998</v>
      </c>
      <c r="M4588">
        <v>16.368189149999999</v>
      </c>
      <c r="N4588">
        <v>23.167000000000002</v>
      </c>
      <c r="O4588">
        <v>13.358790190000001</v>
      </c>
      <c r="P4588">
        <v>15.765000000000001</v>
      </c>
      <c r="Q4588" s="86">
        <v>45821</v>
      </c>
      <c r="S4588">
        <v>0.25</v>
      </c>
      <c r="T4588">
        <v>0.25</v>
      </c>
      <c r="V4588" t="s">
        <v>11066</v>
      </c>
      <c r="W4588">
        <v>6</v>
      </c>
      <c r="X4588" s="86">
        <v>45664</v>
      </c>
      <c r="Y4588">
        <v>4</v>
      </c>
      <c r="Z4588" s="86">
        <v>45783</v>
      </c>
      <c r="AA4588">
        <v>2</v>
      </c>
      <c r="AB4588">
        <v>3</v>
      </c>
      <c r="AC4588" t="s">
        <v>156</v>
      </c>
    </row>
    <row r="4589" spans="1:29" x14ac:dyDescent="0.2">
      <c r="A4589" t="s">
        <v>11067</v>
      </c>
      <c r="B4589" t="s">
        <v>11068</v>
      </c>
      <c r="C4589" t="s">
        <v>11067</v>
      </c>
      <c r="D4589" t="s">
        <v>84</v>
      </c>
      <c r="E4589" t="s">
        <v>89</v>
      </c>
      <c r="F4589" t="s">
        <v>642</v>
      </c>
      <c r="G4589" t="s">
        <v>90</v>
      </c>
      <c r="I4589" t="s">
        <v>91</v>
      </c>
      <c r="J4589" t="s">
        <v>9553</v>
      </c>
      <c r="K4589" t="s">
        <v>1055</v>
      </c>
      <c r="L4589">
        <v>12.766</v>
      </c>
      <c r="M4589">
        <v>11.01882576</v>
      </c>
      <c r="N4589">
        <v>12.253</v>
      </c>
      <c r="O4589">
        <v>10.594534940000001</v>
      </c>
      <c r="P4589">
        <v>10.302</v>
      </c>
      <c r="Q4589" s="86">
        <v>45821</v>
      </c>
      <c r="S4589">
        <v>0.85</v>
      </c>
      <c r="T4589">
        <v>0.5</v>
      </c>
      <c r="V4589" t="s">
        <v>11069</v>
      </c>
      <c r="W4589">
        <v>6</v>
      </c>
      <c r="X4589" s="86">
        <v>45777</v>
      </c>
      <c r="Y4589">
        <v>4</v>
      </c>
      <c r="Z4589" s="86">
        <v>45777</v>
      </c>
      <c r="AA4589">
        <v>3</v>
      </c>
      <c r="AB4589">
        <v>3</v>
      </c>
      <c r="AC4589" t="s">
        <v>156</v>
      </c>
    </row>
    <row r="4590" spans="1:29" x14ac:dyDescent="0.2">
      <c r="A4590" t="s">
        <v>11070</v>
      </c>
      <c r="B4590" t="s">
        <v>11071</v>
      </c>
      <c r="C4590" t="s">
        <v>11070</v>
      </c>
      <c r="D4590" t="s">
        <v>84</v>
      </c>
      <c r="E4590" t="s">
        <v>89</v>
      </c>
      <c r="F4590" t="s">
        <v>642</v>
      </c>
      <c r="G4590" t="s">
        <v>90</v>
      </c>
      <c r="I4590" t="s">
        <v>91</v>
      </c>
      <c r="J4590" t="s">
        <v>9553</v>
      </c>
      <c r="K4590" t="s">
        <v>1055</v>
      </c>
      <c r="L4590">
        <v>12.765000000000001</v>
      </c>
      <c r="M4590">
        <v>11.017947080000001</v>
      </c>
      <c r="N4590">
        <v>12.252000000000001</v>
      </c>
      <c r="O4590">
        <v>10.59386958</v>
      </c>
      <c r="P4590">
        <v>10.3</v>
      </c>
      <c r="Q4590" s="86">
        <v>45821</v>
      </c>
      <c r="S4590">
        <v>0.85</v>
      </c>
      <c r="T4590">
        <v>0.65</v>
      </c>
      <c r="V4590" t="s">
        <v>11072</v>
      </c>
      <c r="W4590">
        <v>6</v>
      </c>
      <c r="X4590" s="86">
        <v>45777</v>
      </c>
      <c r="Y4590">
        <v>4</v>
      </c>
      <c r="Z4590" s="86">
        <v>45777</v>
      </c>
      <c r="AA4590">
        <v>3</v>
      </c>
      <c r="AB4590">
        <v>3</v>
      </c>
      <c r="AC4590" t="s">
        <v>156</v>
      </c>
    </row>
    <row r="4591" spans="1:29" x14ac:dyDescent="0.2">
      <c r="A4591" t="s">
        <v>11073</v>
      </c>
      <c r="B4591" t="s">
        <v>11074</v>
      </c>
      <c r="C4591" t="s">
        <v>11073</v>
      </c>
      <c r="D4591" t="s">
        <v>84</v>
      </c>
      <c r="E4591" t="s">
        <v>89</v>
      </c>
      <c r="G4591" t="s">
        <v>90</v>
      </c>
      <c r="I4591" t="s">
        <v>91</v>
      </c>
      <c r="L4591">
        <v>11.586</v>
      </c>
      <c r="M4591">
        <v>5.0215341430000002</v>
      </c>
      <c r="N4591">
        <v>12.250999999999999</v>
      </c>
      <c r="O4591">
        <v>2.8237671020000001</v>
      </c>
      <c r="P4591">
        <v>7.9409999999999998</v>
      </c>
      <c r="Q4591" s="86">
        <v>45821</v>
      </c>
      <c r="S4591">
        <v>0.62</v>
      </c>
      <c r="W4591">
        <v>4</v>
      </c>
      <c r="X4591" s="86">
        <v>45716</v>
      </c>
      <c r="Y4591">
        <v>2</v>
      </c>
      <c r="Z4591" s="86">
        <v>45716</v>
      </c>
      <c r="AB4591">
        <v>2</v>
      </c>
      <c r="AC4591" t="s">
        <v>153</v>
      </c>
    </row>
    <row r="4592" spans="1:29" x14ac:dyDescent="0.2">
      <c r="A4592" t="s">
        <v>11075</v>
      </c>
      <c r="B4592" t="s">
        <v>11076</v>
      </c>
      <c r="C4592" t="s">
        <v>11075</v>
      </c>
      <c r="D4592" t="s">
        <v>84</v>
      </c>
      <c r="E4592" t="s">
        <v>89</v>
      </c>
      <c r="G4592" t="s">
        <v>90</v>
      </c>
      <c r="I4592" t="s">
        <v>91</v>
      </c>
      <c r="J4592" t="s">
        <v>9553</v>
      </c>
      <c r="K4592" t="s">
        <v>1149</v>
      </c>
      <c r="L4592">
        <v>11.595000000000001</v>
      </c>
      <c r="M4592">
        <v>5.0357025750000002</v>
      </c>
      <c r="N4592">
        <v>12.262</v>
      </c>
      <c r="O4592">
        <v>2.8245087560000002</v>
      </c>
      <c r="P4592">
        <v>7.915</v>
      </c>
      <c r="Q4592" s="86">
        <v>45821</v>
      </c>
      <c r="S4592">
        <v>0.63</v>
      </c>
      <c r="T4592">
        <v>0.45</v>
      </c>
      <c r="V4592" t="s">
        <v>11077</v>
      </c>
      <c r="W4592">
        <v>4</v>
      </c>
      <c r="X4592" s="86">
        <v>45716</v>
      </c>
      <c r="Y4592">
        <v>2</v>
      </c>
      <c r="Z4592" s="86">
        <v>45716</v>
      </c>
      <c r="AA4592">
        <v>2</v>
      </c>
      <c r="AB4592">
        <v>2</v>
      </c>
      <c r="AC4592" t="s">
        <v>153</v>
      </c>
    </row>
    <row r="4593" spans="1:29" x14ac:dyDescent="0.2">
      <c r="A4593" t="s">
        <v>11078</v>
      </c>
      <c r="B4593" t="s">
        <v>11079</v>
      </c>
      <c r="C4593" t="s">
        <v>11078</v>
      </c>
      <c r="D4593" t="s">
        <v>84</v>
      </c>
      <c r="G4593" t="s">
        <v>90</v>
      </c>
      <c r="K4593" t="s">
        <v>10694</v>
      </c>
      <c r="L4593">
        <v>20.529</v>
      </c>
      <c r="M4593">
        <v>16.033999999999999</v>
      </c>
      <c r="N4593">
        <v>16.033999999999999</v>
      </c>
      <c r="O4593">
        <v>20.978305550000002</v>
      </c>
      <c r="P4593">
        <v>12.321999999999999</v>
      </c>
      <c r="Q4593" s="86">
        <v>45434</v>
      </c>
      <c r="S4593">
        <v>3.19</v>
      </c>
      <c r="W4593">
        <v>6</v>
      </c>
      <c r="X4593" s="86">
        <v>44595</v>
      </c>
      <c r="Y4593">
        <v>4</v>
      </c>
      <c r="Z4593" s="86">
        <v>45107</v>
      </c>
      <c r="AB4593">
        <v>3</v>
      </c>
      <c r="AC4593" t="s">
        <v>156</v>
      </c>
    </row>
    <row r="4594" spans="1:29" x14ac:dyDescent="0.2">
      <c r="A4594" t="s">
        <v>11080</v>
      </c>
      <c r="B4594" t="s">
        <v>11081</v>
      </c>
      <c r="C4594" t="s">
        <v>11080</v>
      </c>
      <c r="D4594" t="s">
        <v>84</v>
      </c>
      <c r="E4594" t="s">
        <v>89</v>
      </c>
      <c r="G4594" t="s">
        <v>90</v>
      </c>
      <c r="I4594" t="s">
        <v>91</v>
      </c>
      <c r="L4594">
        <v>8.24</v>
      </c>
      <c r="M4594">
        <v>8.4072721809999997</v>
      </c>
      <c r="N4594">
        <v>8.74</v>
      </c>
      <c r="O4594">
        <v>7.6851167230000001</v>
      </c>
      <c r="P4594">
        <v>7.0259999999999998</v>
      </c>
      <c r="Q4594" s="86">
        <v>45821</v>
      </c>
      <c r="S4594">
        <v>1.7</v>
      </c>
      <c r="W4594">
        <v>5</v>
      </c>
      <c r="X4594" s="86">
        <v>45521</v>
      </c>
      <c r="Y4594">
        <v>3</v>
      </c>
      <c r="Z4594" s="86">
        <v>45473</v>
      </c>
      <c r="AB4594">
        <v>3</v>
      </c>
      <c r="AC4594" t="s">
        <v>156</v>
      </c>
    </row>
    <row r="4595" spans="1:29" x14ac:dyDescent="0.2">
      <c r="A4595" t="s">
        <v>11082</v>
      </c>
      <c r="B4595" t="s">
        <v>11083</v>
      </c>
      <c r="C4595" t="s">
        <v>11082</v>
      </c>
      <c r="D4595" t="s">
        <v>84</v>
      </c>
      <c r="E4595" t="s">
        <v>89</v>
      </c>
      <c r="G4595" t="s">
        <v>90</v>
      </c>
      <c r="I4595" t="s">
        <v>91</v>
      </c>
      <c r="L4595">
        <v>4.9429999999999996</v>
      </c>
      <c r="M4595">
        <v>5.1987170169999999</v>
      </c>
      <c r="N4595">
        <v>5.6319999999999997</v>
      </c>
      <c r="O4595">
        <v>5.0391932439999998</v>
      </c>
      <c r="P4595">
        <v>4.2859999999999996</v>
      </c>
      <c r="Q4595" s="86">
        <v>45821</v>
      </c>
      <c r="S4595">
        <v>1.84</v>
      </c>
      <c r="W4595">
        <v>1</v>
      </c>
      <c r="X4595" s="86">
        <v>45521</v>
      </c>
      <c r="Y4595">
        <v>3</v>
      </c>
      <c r="Z4595" s="86">
        <v>45473</v>
      </c>
      <c r="AB4595">
        <v>3</v>
      </c>
      <c r="AC4595" t="s">
        <v>156</v>
      </c>
    </row>
    <row r="4596" spans="1:29" x14ac:dyDescent="0.2">
      <c r="A4596" t="s">
        <v>11084</v>
      </c>
      <c r="B4596" t="s">
        <v>11085</v>
      </c>
      <c r="C4596" t="s">
        <v>11084</v>
      </c>
      <c r="D4596" t="s">
        <v>84</v>
      </c>
      <c r="E4596" t="s">
        <v>89</v>
      </c>
      <c r="G4596" t="s">
        <v>90</v>
      </c>
      <c r="I4596" t="s">
        <v>634</v>
      </c>
      <c r="J4596" t="s">
        <v>9553</v>
      </c>
      <c r="K4596" t="s">
        <v>1670</v>
      </c>
      <c r="L4596">
        <v>16.359000000000002</v>
      </c>
      <c r="M4596">
        <v>13.90644185</v>
      </c>
      <c r="N4596">
        <v>17.015999999999998</v>
      </c>
      <c r="O4596">
        <v>8.4625634779999999</v>
      </c>
      <c r="P4596">
        <v>3.7349999999999999</v>
      </c>
      <c r="Q4596" s="86">
        <v>45665</v>
      </c>
      <c r="R4596">
        <v>5</v>
      </c>
      <c r="S4596">
        <v>1.55</v>
      </c>
      <c r="T4596">
        <v>1.5</v>
      </c>
      <c r="W4596">
        <v>5</v>
      </c>
      <c r="X4596" s="86">
        <v>45656</v>
      </c>
      <c r="Y4596">
        <v>3</v>
      </c>
      <c r="Z4596" s="86">
        <v>45803</v>
      </c>
      <c r="AA4596">
        <v>3</v>
      </c>
      <c r="AB4596">
        <v>3</v>
      </c>
      <c r="AC4596" t="s">
        <v>156</v>
      </c>
    </row>
    <row r="4597" spans="1:29" x14ac:dyDescent="0.2">
      <c r="A4597" t="s">
        <v>11086</v>
      </c>
      <c r="B4597" t="s">
        <v>11087</v>
      </c>
      <c r="C4597" t="s">
        <v>11086</v>
      </c>
      <c r="D4597" t="s">
        <v>84</v>
      </c>
      <c r="E4597" t="s">
        <v>340</v>
      </c>
      <c r="G4597" t="s">
        <v>348</v>
      </c>
      <c r="H4597" t="s">
        <v>11088</v>
      </c>
      <c r="AB4597">
        <v>5</v>
      </c>
      <c r="AC4597" t="s">
        <v>86</v>
      </c>
    </row>
    <row r="4598" spans="1:29" x14ac:dyDescent="0.2">
      <c r="A4598" t="s">
        <v>11089</v>
      </c>
      <c r="B4598" t="s">
        <v>11090</v>
      </c>
      <c r="C4598" t="s">
        <v>11089</v>
      </c>
      <c r="D4598" t="s">
        <v>84</v>
      </c>
      <c r="E4598" t="s">
        <v>340</v>
      </c>
      <c r="G4598" t="s">
        <v>348</v>
      </c>
      <c r="H4598" t="s">
        <v>11091</v>
      </c>
      <c r="AB4598">
        <v>5</v>
      </c>
      <c r="AC4598" t="s">
        <v>86</v>
      </c>
    </row>
    <row r="4599" spans="1:29" x14ac:dyDescent="0.2">
      <c r="A4599" t="s">
        <v>11092</v>
      </c>
      <c r="B4599" t="s">
        <v>11093</v>
      </c>
      <c r="C4599" t="s">
        <v>11092</v>
      </c>
      <c r="D4599" t="s">
        <v>84</v>
      </c>
      <c r="E4599" t="s">
        <v>89</v>
      </c>
      <c r="F4599" t="s">
        <v>642</v>
      </c>
      <c r="G4599" t="s">
        <v>90</v>
      </c>
      <c r="I4599" t="s">
        <v>91</v>
      </c>
      <c r="J4599" t="s">
        <v>9553</v>
      </c>
      <c r="K4599" t="s">
        <v>10283</v>
      </c>
      <c r="L4599">
        <v>9.0350000000000001</v>
      </c>
      <c r="M4599">
        <v>8.7527885100000002</v>
      </c>
      <c r="N4599">
        <v>9.4269999999999996</v>
      </c>
      <c r="O4599">
        <v>7.8185022210000001</v>
      </c>
      <c r="P4599">
        <v>7.0650000000000004</v>
      </c>
      <c r="Q4599" s="86">
        <v>45821</v>
      </c>
      <c r="S4599">
        <v>1.41</v>
      </c>
      <c r="T4599">
        <v>0.5</v>
      </c>
      <c r="W4599">
        <v>5</v>
      </c>
      <c r="X4599" s="86">
        <v>45351</v>
      </c>
      <c r="Y4599">
        <v>3</v>
      </c>
      <c r="Z4599" s="86">
        <v>45351</v>
      </c>
      <c r="AA4599">
        <v>3</v>
      </c>
      <c r="AB4599">
        <v>3</v>
      </c>
      <c r="AC4599" t="s">
        <v>156</v>
      </c>
    </row>
    <row r="4600" spans="1:29" x14ac:dyDescent="0.2">
      <c r="A4600" t="s">
        <v>11094</v>
      </c>
      <c r="B4600" t="s">
        <v>11095</v>
      </c>
      <c r="C4600" t="s">
        <v>11094</v>
      </c>
      <c r="D4600" t="s">
        <v>84</v>
      </c>
      <c r="E4600" t="s">
        <v>89</v>
      </c>
      <c r="G4600" t="s">
        <v>90</v>
      </c>
      <c r="I4600" t="s">
        <v>91</v>
      </c>
      <c r="J4600" t="s">
        <v>9553</v>
      </c>
      <c r="L4600">
        <v>7.069</v>
      </c>
      <c r="M4600">
        <v>7.4987009469999997</v>
      </c>
      <c r="N4600">
        <v>7.7510000000000003</v>
      </c>
      <c r="O4600">
        <v>5.6410649619999997</v>
      </c>
      <c r="P4600">
        <v>3.7360000000000002</v>
      </c>
      <c r="Q4600" s="86">
        <v>45821</v>
      </c>
      <c r="R4600">
        <v>0.5</v>
      </c>
      <c r="S4600">
        <v>0.53</v>
      </c>
      <c r="T4600">
        <v>0.4</v>
      </c>
      <c r="V4600" t="s">
        <v>11096</v>
      </c>
      <c r="W4600">
        <v>4</v>
      </c>
      <c r="X4600" s="86">
        <v>45784</v>
      </c>
      <c r="Y4600">
        <v>3</v>
      </c>
      <c r="Z4600" s="86">
        <v>44977</v>
      </c>
      <c r="AA4600">
        <v>2</v>
      </c>
      <c r="AB4600">
        <v>3</v>
      </c>
      <c r="AC4600" t="s">
        <v>156</v>
      </c>
    </row>
    <row r="4601" spans="1:29" x14ac:dyDescent="0.2">
      <c r="A4601" t="s">
        <v>11097</v>
      </c>
      <c r="B4601" t="s">
        <v>11098</v>
      </c>
      <c r="C4601" t="s">
        <v>11097</v>
      </c>
      <c r="D4601" t="s">
        <v>84</v>
      </c>
      <c r="E4601" t="s">
        <v>89</v>
      </c>
      <c r="F4601" t="s">
        <v>642</v>
      </c>
      <c r="G4601" t="s">
        <v>90</v>
      </c>
      <c r="I4601" t="s">
        <v>91</v>
      </c>
      <c r="J4601" t="s">
        <v>9553</v>
      </c>
      <c r="K4601" t="s">
        <v>778</v>
      </c>
      <c r="L4601">
        <v>22.347999999999999</v>
      </c>
      <c r="M4601">
        <v>15.164664309999999</v>
      </c>
      <c r="N4601">
        <v>22.035</v>
      </c>
      <c r="O4601">
        <v>11.74024771</v>
      </c>
      <c r="P4601">
        <v>14.731999999999999</v>
      </c>
      <c r="Q4601" s="86">
        <v>45821</v>
      </c>
      <c r="R4601">
        <v>5</v>
      </c>
      <c r="S4601">
        <v>1.86</v>
      </c>
      <c r="T4601">
        <v>1.5</v>
      </c>
      <c r="V4601" t="s">
        <v>11099</v>
      </c>
      <c r="W4601">
        <v>6</v>
      </c>
      <c r="X4601" s="86">
        <v>45747</v>
      </c>
      <c r="Y4601">
        <v>4</v>
      </c>
      <c r="Z4601" s="86">
        <v>45747</v>
      </c>
      <c r="AA4601">
        <v>3</v>
      </c>
      <c r="AB4601">
        <v>3</v>
      </c>
      <c r="AC4601" t="s">
        <v>156</v>
      </c>
    </row>
    <row r="4602" spans="1:29" x14ac:dyDescent="0.2">
      <c r="A4602" t="s">
        <v>11100</v>
      </c>
      <c r="B4602" t="s">
        <v>11101</v>
      </c>
      <c r="C4602" t="s">
        <v>11100</v>
      </c>
      <c r="D4602" t="s">
        <v>84</v>
      </c>
      <c r="E4602" t="s">
        <v>89</v>
      </c>
      <c r="F4602" t="s">
        <v>642</v>
      </c>
      <c r="G4602" t="s">
        <v>90</v>
      </c>
      <c r="H4602" t="s">
        <v>16577</v>
      </c>
      <c r="I4602" t="s">
        <v>91</v>
      </c>
      <c r="J4602" t="s">
        <v>9553</v>
      </c>
      <c r="K4602" t="s">
        <v>10847</v>
      </c>
      <c r="L4602">
        <v>2.75</v>
      </c>
      <c r="M4602">
        <v>3.0303509480000002</v>
      </c>
      <c r="N4602">
        <v>3.242</v>
      </c>
      <c r="O4602">
        <v>1.5328264039999999</v>
      </c>
      <c r="P4602">
        <v>1.169</v>
      </c>
      <c r="Q4602" s="86">
        <v>45821</v>
      </c>
      <c r="R4602">
        <v>5</v>
      </c>
      <c r="S4602">
        <v>0.35</v>
      </c>
      <c r="T4602">
        <v>0.25</v>
      </c>
      <c r="V4602" t="s">
        <v>11102</v>
      </c>
      <c r="W4602">
        <v>2</v>
      </c>
      <c r="X4602" s="86">
        <v>45783</v>
      </c>
      <c r="Y4602">
        <v>2</v>
      </c>
      <c r="Z4602" s="86">
        <v>45666</v>
      </c>
      <c r="AA4602">
        <v>2</v>
      </c>
      <c r="AB4602">
        <v>2</v>
      </c>
      <c r="AC4602" t="s">
        <v>153</v>
      </c>
    </row>
    <row r="4603" spans="1:29" x14ac:dyDescent="0.2">
      <c r="A4603" t="s">
        <v>11103</v>
      </c>
      <c r="B4603" t="s">
        <v>11104</v>
      </c>
      <c r="C4603" t="s">
        <v>11103</v>
      </c>
      <c r="D4603" t="s">
        <v>84</v>
      </c>
      <c r="E4603" t="s">
        <v>89</v>
      </c>
      <c r="G4603" t="s">
        <v>90</v>
      </c>
      <c r="I4603" t="s">
        <v>91</v>
      </c>
      <c r="J4603" t="s">
        <v>9553</v>
      </c>
      <c r="K4603" t="s">
        <v>512</v>
      </c>
      <c r="M4603">
        <v>5.4435680560000002</v>
      </c>
      <c r="N4603">
        <v>3.1480000000000001</v>
      </c>
      <c r="O4603">
        <v>3.6809068200000001</v>
      </c>
      <c r="P4603">
        <v>4.1550000000000002</v>
      </c>
      <c r="Q4603" s="86">
        <v>45154</v>
      </c>
      <c r="R4603">
        <v>1.25</v>
      </c>
      <c r="S4603">
        <v>0.64</v>
      </c>
      <c r="T4603">
        <v>0.4</v>
      </c>
      <c r="V4603" t="s">
        <v>11105</v>
      </c>
      <c r="W4603">
        <v>3</v>
      </c>
      <c r="X4603" s="86">
        <v>45077</v>
      </c>
      <c r="Y4603">
        <v>2</v>
      </c>
      <c r="Z4603" s="86">
        <v>45077</v>
      </c>
      <c r="AA4603">
        <v>2</v>
      </c>
      <c r="AB4603">
        <v>2</v>
      </c>
      <c r="AC4603" t="s">
        <v>153</v>
      </c>
    </row>
    <row r="4604" spans="1:29" x14ac:dyDescent="0.2">
      <c r="A4604" t="s">
        <v>16035</v>
      </c>
      <c r="B4604" t="s">
        <v>16036</v>
      </c>
      <c r="C4604" t="s">
        <v>16035</v>
      </c>
      <c r="D4604" t="s">
        <v>84</v>
      </c>
      <c r="E4604" t="s">
        <v>89</v>
      </c>
      <c r="G4604" t="s">
        <v>90</v>
      </c>
      <c r="I4604" t="s">
        <v>91</v>
      </c>
      <c r="L4604">
        <v>16.306000000000001</v>
      </c>
      <c r="M4604">
        <v>13.02156038</v>
      </c>
      <c r="N4604">
        <v>16.914999999999999</v>
      </c>
      <c r="O4604">
        <v>12.327191669999999</v>
      </c>
      <c r="P4604">
        <v>12.215999999999999</v>
      </c>
      <c r="Q4604" s="86">
        <v>45821</v>
      </c>
      <c r="S4604">
        <v>0.63</v>
      </c>
      <c r="W4604">
        <v>6</v>
      </c>
      <c r="X4604" s="86">
        <v>45806</v>
      </c>
      <c r="Y4604">
        <v>4</v>
      </c>
      <c r="Z4604" s="86">
        <v>45806</v>
      </c>
      <c r="AB4604">
        <v>3</v>
      </c>
      <c r="AC4604" t="s">
        <v>156</v>
      </c>
    </row>
    <row r="4605" spans="1:29" x14ac:dyDescent="0.2">
      <c r="A4605" t="s">
        <v>11106</v>
      </c>
      <c r="B4605" t="s">
        <v>11107</v>
      </c>
      <c r="C4605" t="s">
        <v>11106</v>
      </c>
      <c r="D4605" t="s">
        <v>84</v>
      </c>
      <c r="E4605" t="s">
        <v>89</v>
      </c>
      <c r="G4605" t="s">
        <v>90</v>
      </c>
      <c r="I4605" t="s">
        <v>118</v>
      </c>
      <c r="L4605">
        <v>27.497</v>
      </c>
      <c r="M4605">
        <v>25.0109551</v>
      </c>
      <c r="N4605">
        <v>27.574000000000002</v>
      </c>
      <c r="O4605">
        <v>21.497409399999999</v>
      </c>
      <c r="P4605">
        <v>8.5839999999999996</v>
      </c>
      <c r="Q4605" s="86">
        <v>45664</v>
      </c>
      <c r="S4605">
        <v>2.1</v>
      </c>
      <c r="W4605">
        <v>7</v>
      </c>
      <c r="X4605" s="86">
        <v>45656</v>
      </c>
      <c r="Y4605">
        <v>6</v>
      </c>
      <c r="Z4605" s="86">
        <v>45803</v>
      </c>
      <c r="AB4605">
        <v>4</v>
      </c>
      <c r="AC4605" t="s">
        <v>127</v>
      </c>
    </row>
    <row r="4606" spans="1:29" x14ac:dyDescent="0.2">
      <c r="A4606" t="s">
        <v>11108</v>
      </c>
      <c r="B4606" t="s">
        <v>11109</v>
      </c>
      <c r="C4606" t="s">
        <v>11108</v>
      </c>
      <c r="D4606" t="s">
        <v>84</v>
      </c>
      <c r="E4606" t="s">
        <v>89</v>
      </c>
      <c r="G4606" t="s">
        <v>90</v>
      </c>
      <c r="L4606">
        <v>16.594999999999999</v>
      </c>
      <c r="M4606">
        <v>9.7435279450000003</v>
      </c>
      <c r="N4606">
        <v>16.542000000000002</v>
      </c>
      <c r="O4606">
        <v>7.3759752650000001</v>
      </c>
      <c r="P4606">
        <v>12.074</v>
      </c>
      <c r="Q4606" s="86">
        <v>45821</v>
      </c>
      <c r="W4606">
        <v>5</v>
      </c>
      <c r="X4606" s="86">
        <v>45772</v>
      </c>
      <c r="Y4606">
        <v>4</v>
      </c>
      <c r="Z4606" s="86">
        <v>45772</v>
      </c>
      <c r="AB4606">
        <v>3</v>
      </c>
      <c r="AC4606" t="s">
        <v>156</v>
      </c>
    </row>
    <row r="4607" spans="1:29" x14ac:dyDescent="0.2">
      <c r="A4607" t="s">
        <v>11110</v>
      </c>
      <c r="B4607" t="s">
        <v>11111</v>
      </c>
      <c r="C4607" t="s">
        <v>11110</v>
      </c>
      <c r="D4607" t="s">
        <v>84</v>
      </c>
      <c r="E4607" t="s">
        <v>89</v>
      </c>
      <c r="F4607" t="s">
        <v>642</v>
      </c>
      <c r="G4607" t="s">
        <v>90</v>
      </c>
      <c r="I4607" t="s">
        <v>91</v>
      </c>
      <c r="J4607" t="s">
        <v>9553</v>
      </c>
      <c r="K4607" t="s">
        <v>4953</v>
      </c>
      <c r="L4607">
        <v>4.609</v>
      </c>
      <c r="M4607">
        <v>4.6794207480000001</v>
      </c>
      <c r="N4607">
        <v>4.4690000000000003</v>
      </c>
      <c r="O4607">
        <v>4.3975052300000002</v>
      </c>
      <c r="P4607">
        <v>4.1449999999999996</v>
      </c>
      <c r="Q4607" s="86">
        <v>45821</v>
      </c>
      <c r="R4607">
        <v>5</v>
      </c>
      <c r="S4607">
        <v>1</v>
      </c>
      <c r="T4607">
        <v>0.75</v>
      </c>
      <c r="W4607">
        <v>3</v>
      </c>
      <c r="X4607" s="86">
        <v>45657</v>
      </c>
      <c r="Y4607">
        <v>3</v>
      </c>
      <c r="Z4607" s="86">
        <v>45657</v>
      </c>
      <c r="AA4607">
        <v>2</v>
      </c>
      <c r="AB4607">
        <v>3</v>
      </c>
      <c r="AC4607" t="s">
        <v>156</v>
      </c>
    </row>
    <row r="4608" spans="1:29" x14ac:dyDescent="0.2">
      <c r="A4608" t="s">
        <v>11112</v>
      </c>
      <c r="B4608" t="s">
        <v>11113</v>
      </c>
      <c r="C4608" t="s">
        <v>11112</v>
      </c>
      <c r="D4608" t="s">
        <v>84</v>
      </c>
      <c r="E4608" t="s">
        <v>89</v>
      </c>
      <c r="F4608" t="s">
        <v>642</v>
      </c>
      <c r="G4608" t="s">
        <v>90</v>
      </c>
      <c r="I4608" t="s">
        <v>91</v>
      </c>
      <c r="J4608" t="s">
        <v>9553</v>
      </c>
      <c r="K4608" t="s">
        <v>4953</v>
      </c>
      <c r="L4608">
        <v>4.6050000000000004</v>
      </c>
      <c r="M4608">
        <v>4.6760046949999996</v>
      </c>
      <c r="N4608">
        <v>4.4630000000000001</v>
      </c>
      <c r="O4608">
        <v>4.3906489369999999</v>
      </c>
      <c r="P4608">
        <v>4.165</v>
      </c>
      <c r="Q4608" s="86">
        <v>45821</v>
      </c>
      <c r="R4608">
        <v>5</v>
      </c>
      <c r="S4608">
        <v>0.75</v>
      </c>
      <c r="V4608" t="s">
        <v>11114</v>
      </c>
      <c r="W4608">
        <v>3</v>
      </c>
      <c r="X4608" s="86">
        <v>45657</v>
      </c>
      <c r="Y4608">
        <v>3</v>
      </c>
      <c r="Z4608" s="86">
        <v>45657</v>
      </c>
      <c r="AA4608">
        <v>2</v>
      </c>
      <c r="AB4608">
        <v>3</v>
      </c>
      <c r="AC4608" t="s">
        <v>156</v>
      </c>
    </row>
    <row r="4609" spans="1:29" x14ac:dyDescent="0.2">
      <c r="A4609" t="s">
        <v>11115</v>
      </c>
      <c r="B4609" t="s">
        <v>11116</v>
      </c>
      <c r="C4609" t="s">
        <v>11115</v>
      </c>
      <c r="D4609" t="s">
        <v>84</v>
      </c>
      <c r="E4609" t="s">
        <v>1465</v>
      </c>
      <c r="G4609" t="s">
        <v>5821</v>
      </c>
      <c r="I4609" t="s">
        <v>118</v>
      </c>
      <c r="L4609">
        <v>4.5869999999999997</v>
      </c>
      <c r="M4609">
        <v>4.6515372069999996</v>
      </c>
      <c r="N4609">
        <v>4.4539999999999997</v>
      </c>
      <c r="O4609">
        <v>4.3906904129999997</v>
      </c>
      <c r="P4609">
        <v>4.1509999999999998</v>
      </c>
      <c r="Q4609" s="86">
        <v>45821</v>
      </c>
      <c r="S4609">
        <v>0.8</v>
      </c>
      <c r="W4609">
        <v>3</v>
      </c>
      <c r="X4609" s="86">
        <v>45657</v>
      </c>
      <c r="Y4609">
        <v>3</v>
      </c>
      <c r="Z4609" s="86">
        <v>45657</v>
      </c>
      <c r="AB4609">
        <v>3</v>
      </c>
      <c r="AC4609" t="s">
        <v>156</v>
      </c>
    </row>
    <row r="4610" spans="1:29" x14ac:dyDescent="0.2">
      <c r="A4610" t="s">
        <v>11117</v>
      </c>
      <c r="B4610" t="s">
        <v>11118</v>
      </c>
      <c r="C4610" t="s">
        <v>11117</v>
      </c>
      <c r="D4610" t="s">
        <v>84</v>
      </c>
      <c r="E4610" t="s">
        <v>89</v>
      </c>
      <c r="F4610" t="s">
        <v>642</v>
      </c>
      <c r="G4610" t="s">
        <v>348</v>
      </c>
      <c r="H4610" t="s">
        <v>11119</v>
      </c>
      <c r="I4610" t="s">
        <v>91</v>
      </c>
      <c r="J4610" t="s">
        <v>9553</v>
      </c>
      <c r="K4610" t="s">
        <v>2851</v>
      </c>
      <c r="L4610">
        <v>11.59</v>
      </c>
      <c r="M4610">
        <v>12.37671944</v>
      </c>
      <c r="N4610">
        <v>10.009</v>
      </c>
      <c r="O4610">
        <v>10.49198472</v>
      </c>
      <c r="P4610">
        <v>9.9339999999999993</v>
      </c>
      <c r="Q4610" s="86">
        <v>45154</v>
      </c>
      <c r="S4610">
        <v>3.73</v>
      </c>
      <c r="V4610" t="s">
        <v>11120</v>
      </c>
      <c r="W4610">
        <v>5</v>
      </c>
      <c r="X4610" s="86">
        <v>44610</v>
      </c>
      <c r="AA4610">
        <v>3</v>
      </c>
      <c r="AB4610">
        <v>3</v>
      </c>
      <c r="AC4610" t="s">
        <v>156</v>
      </c>
    </row>
    <row r="4611" spans="1:29" x14ac:dyDescent="0.2">
      <c r="A4611" t="s">
        <v>11121</v>
      </c>
      <c r="B4611" t="s">
        <v>11122</v>
      </c>
      <c r="C4611" t="s">
        <v>11121</v>
      </c>
      <c r="D4611" t="s">
        <v>84</v>
      </c>
      <c r="E4611" t="s">
        <v>89</v>
      </c>
      <c r="G4611" t="s">
        <v>348</v>
      </c>
      <c r="H4611" t="s">
        <v>11119</v>
      </c>
      <c r="I4611" t="s">
        <v>91</v>
      </c>
      <c r="J4611" t="s">
        <v>9553</v>
      </c>
      <c r="L4611">
        <v>11.581</v>
      </c>
      <c r="M4611">
        <v>12.359823670000001</v>
      </c>
      <c r="N4611">
        <v>9.9689999999999994</v>
      </c>
      <c r="O4611">
        <v>10.419069309999999</v>
      </c>
      <c r="P4611">
        <v>9.9079999999999995</v>
      </c>
      <c r="Q4611" s="86">
        <v>45154</v>
      </c>
      <c r="S4611">
        <v>2.66</v>
      </c>
      <c r="V4611" t="s">
        <v>11123</v>
      </c>
      <c r="W4611">
        <v>5</v>
      </c>
      <c r="X4611" s="86">
        <v>44610</v>
      </c>
      <c r="AA4611">
        <v>3</v>
      </c>
      <c r="AB4611">
        <v>3</v>
      </c>
      <c r="AC4611" t="s">
        <v>156</v>
      </c>
    </row>
    <row r="4612" spans="1:29" x14ac:dyDescent="0.2">
      <c r="A4612" t="s">
        <v>11124</v>
      </c>
      <c r="B4612" t="s">
        <v>11125</v>
      </c>
      <c r="C4612" t="s">
        <v>11124</v>
      </c>
      <c r="D4612" t="s">
        <v>84</v>
      </c>
      <c r="E4612" t="s">
        <v>89</v>
      </c>
      <c r="G4612" t="s">
        <v>348</v>
      </c>
      <c r="H4612" t="s">
        <v>11126</v>
      </c>
      <c r="L4612">
        <v>11.584</v>
      </c>
      <c r="N4612">
        <v>9.968</v>
      </c>
      <c r="P4612">
        <v>9.9139999999999997</v>
      </c>
      <c r="Q4612" s="86">
        <v>45434</v>
      </c>
      <c r="W4612">
        <v>5</v>
      </c>
      <c r="X4612" s="86">
        <v>44610</v>
      </c>
      <c r="Y4612">
        <v>3</v>
      </c>
      <c r="Z4612" s="86">
        <v>44957</v>
      </c>
      <c r="AB4612">
        <v>3</v>
      </c>
      <c r="AC4612" t="s">
        <v>156</v>
      </c>
    </row>
    <row r="4613" spans="1:29" x14ac:dyDescent="0.2">
      <c r="A4613" t="s">
        <v>11127</v>
      </c>
      <c r="B4613" t="s">
        <v>11128</v>
      </c>
      <c r="C4613" t="s">
        <v>11127</v>
      </c>
      <c r="D4613" t="s">
        <v>84</v>
      </c>
      <c r="E4613" t="s">
        <v>89</v>
      </c>
      <c r="F4613" t="s">
        <v>642</v>
      </c>
      <c r="G4613" t="s">
        <v>294</v>
      </c>
      <c r="I4613" t="s">
        <v>91</v>
      </c>
      <c r="J4613" t="s">
        <v>9553</v>
      </c>
      <c r="K4613" t="s">
        <v>9747</v>
      </c>
      <c r="L4613">
        <v>8.4169999999999998</v>
      </c>
      <c r="M4613">
        <v>8.1127548540000003</v>
      </c>
      <c r="N4613">
        <v>8.68</v>
      </c>
      <c r="O4613">
        <v>7.2852303550000004</v>
      </c>
      <c r="P4613">
        <v>7.1340000000000003</v>
      </c>
      <c r="Q4613" s="86">
        <v>45821</v>
      </c>
      <c r="S4613">
        <v>1.36</v>
      </c>
      <c r="T4613">
        <v>0.85</v>
      </c>
      <c r="V4613" t="s">
        <v>11129</v>
      </c>
      <c r="W4613">
        <v>5</v>
      </c>
      <c r="X4613" s="86">
        <v>45706</v>
      </c>
      <c r="Y4613">
        <v>3</v>
      </c>
      <c r="Z4613" s="86">
        <v>44895</v>
      </c>
      <c r="AA4613">
        <v>2</v>
      </c>
      <c r="AB4613">
        <v>3</v>
      </c>
      <c r="AC4613" t="s">
        <v>156</v>
      </c>
    </row>
    <row r="4614" spans="1:29" x14ac:dyDescent="0.2">
      <c r="A4614" t="s">
        <v>11130</v>
      </c>
      <c r="B4614" t="s">
        <v>11131</v>
      </c>
      <c r="C4614" t="s">
        <v>11130</v>
      </c>
      <c r="D4614" t="s">
        <v>84</v>
      </c>
      <c r="E4614" t="s">
        <v>89</v>
      </c>
      <c r="F4614" t="s">
        <v>642</v>
      </c>
      <c r="G4614" t="s">
        <v>294</v>
      </c>
      <c r="I4614" t="s">
        <v>91</v>
      </c>
      <c r="J4614" t="s">
        <v>9553</v>
      </c>
      <c r="K4614" t="s">
        <v>9747</v>
      </c>
      <c r="L4614">
        <v>7.42</v>
      </c>
      <c r="M4614">
        <v>7.3012740249999997</v>
      </c>
      <c r="N4614">
        <v>7.8929999999999998</v>
      </c>
      <c r="O4614">
        <v>6.3052962700000004</v>
      </c>
      <c r="P4614">
        <v>5.4009999999999998</v>
      </c>
      <c r="Q4614" s="86">
        <v>45821</v>
      </c>
      <c r="S4614">
        <v>1.46</v>
      </c>
      <c r="T4614">
        <v>0.85</v>
      </c>
      <c r="V4614" t="s">
        <v>11132</v>
      </c>
      <c r="W4614">
        <v>4</v>
      </c>
      <c r="X4614" s="86">
        <v>45706</v>
      </c>
      <c r="Y4614">
        <v>3</v>
      </c>
      <c r="Z4614" s="86">
        <v>44895</v>
      </c>
      <c r="AA4614">
        <v>2</v>
      </c>
      <c r="AB4614">
        <v>3</v>
      </c>
      <c r="AC4614" t="s">
        <v>156</v>
      </c>
    </row>
    <row r="4615" spans="1:29" x14ac:dyDescent="0.2">
      <c r="A4615" t="s">
        <v>11133</v>
      </c>
      <c r="B4615" t="s">
        <v>11134</v>
      </c>
      <c r="C4615" t="s">
        <v>11133</v>
      </c>
      <c r="D4615" t="s">
        <v>84</v>
      </c>
      <c r="E4615" t="s">
        <v>89</v>
      </c>
      <c r="F4615" t="s">
        <v>642</v>
      </c>
      <c r="G4615" t="s">
        <v>294</v>
      </c>
      <c r="I4615" t="s">
        <v>91</v>
      </c>
      <c r="J4615" t="s">
        <v>9553</v>
      </c>
      <c r="K4615" t="s">
        <v>9747</v>
      </c>
      <c r="L4615">
        <v>9.7739999999999991</v>
      </c>
      <c r="M4615">
        <v>9.3320420399999993</v>
      </c>
      <c r="N4615">
        <v>9.9220000000000006</v>
      </c>
      <c r="O4615">
        <v>8.8912493979999994</v>
      </c>
      <c r="P4615">
        <v>9.6340000000000003</v>
      </c>
      <c r="Q4615" s="86">
        <v>45821</v>
      </c>
      <c r="S4615">
        <v>1.51</v>
      </c>
      <c r="T4615">
        <v>0.85</v>
      </c>
      <c r="V4615" t="s">
        <v>11135</v>
      </c>
      <c r="W4615">
        <v>5</v>
      </c>
      <c r="X4615" s="86">
        <v>45706</v>
      </c>
      <c r="Y4615">
        <v>4</v>
      </c>
      <c r="Z4615" s="86">
        <v>44895</v>
      </c>
      <c r="AA4615">
        <v>3</v>
      </c>
      <c r="AB4615">
        <v>3</v>
      </c>
      <c r="AC4615" t="s">
        <v>156</v>
      </c>
    </row>
    <row r="4616" spans="1:29" x14ac:dyDescent="0.2">
      <c r="A4616" t="s">
        <v>11136</v>
      </c>
      <c r="B4616" t="s">
        <v>11137</v>
      </c>
      <c r="C4616" t="s">
        <v>11136</v>
      </c>
      <c r="D4616" t="s">
        <v>84</v>
      </c>
      <c r="E4616" t="s">
        <v>89</v>
      </c>
      <c r="G4616" t="s">
        <v>90</v>
      </c>
      <c r="L4616">
        <v>18.510999999999999</v>
      </c>
      <c r="M4616">
        <v>18.1836871</v>
      </c>
      <c r="N4616">
        <v>19.021000000000001</v>
      </c>
      <c r="O4616">
        <v>15.814525189999999</v>
      </c>
      <c r="P4616">
        <v>12.867000000000001</v>
      </c>
      <c r="Q4616" s="86">
        <v>45821</v>
      </c>
      <c r="S4616">
        <v>1.04</v>
      </c>
      <c r="T4616">
        <v>1.04</v>
      </c>
      <c r="W4616">
        <v>6</v>
      </c>
      <c r="X4616" s="86">
        <v>45772</v>
      </c>
      <c r="Y4616">
        <v>5</v>
      </c>
      <c r="Z4616" s="86">
        <v>45772</v>
      </c>
      <c r="AB4616">
        <v>3</v>
      </c>
      <c r="AC4616" t="s">
        <v>156</v>
      </c>
    </row>
    <row r="4617" spans="1:29" x14ac:dyDescent="0.2">
      <c r="A4617" t="s">
        <v>11138</v>
      </c>
      <c r="B4617" t="s">
        <v>11139</v>
      </c>
      <c r="C4617" t="s">
        <v>11138</v>
      </c>
      <c r="D4617" t="s">
        <v>84</v>
      </c>
      <c r="E4617" t="s">
        <v>89</v>
      </c>
      <c r="G4617" t="s">
        <v>90</v>
      </c>
      <c r="H4617" t="s">
        <v>11140</v>
      </c>
      <c r="I4617" t="s">
        <v>91</v>
      </c>
      <c r="L4617">
        <v>4.6050000000000004</v>
      </c>
      <c r="M4617">
        <v>4.6720777819999997</v>
      </c>
      <c r="N4617">
        <v>4.4569999999999999</v>
      </c>
      <c r="O4617">
        <v>4.3701494609999996</v>
      </c>
      <c r="P4617">
        <v>4.1159999999999997</v>
      </c>
      <c r="Q4617" s="86">
        <v>45821</v>
      </c>
      <c r="S4617">
        <v>0.9</v>
      </c>
      <c r="W4617">
        <v>3</v>
      </c>
      <c r="X4617" s="86">
        <v>45657</v>
      </c>
      <c r="Y4617">
        <v>3</v>
      </c>
      <c r="Z4617" s="86">
        <v>45657</v>
      </c>
      <c r="AB4617">
        <v>3</v>
      </c>
      <c r="AC4617" t="s">
        <v>156</v>
      </c>
    </row>
    <row r="4618" spans="1:29" x14ac:dyDescent="0.2">
      <c r="A4618" t="s">
        <v>11141</v>
      </c>
      <c r="B4618" t="s">
        <v>11142</v>
      </c>
      <c r="C4618" t="s">
        <v>11141</v>
      </c>
      <c r="D4618" t="s">
        <v>84</v>
      </c>
      <c r="G4618" t="s">
        <v>90</v>
      </c>
      <c r="L4618">
        <v>23.183</v>
      </c>
      <c r="M4618">
        <v>18.202155170000001</v>
      </c>
      <c r="N4618">
        <v>23.731000000000002</v>
      </c>
      <c r="O4618">
        <v>18.68568896</v>
      </c>
      <c r="P4618">
        <v>18.856000000000002</v>
      </c>
      <c r="Q4618" s="86">
        <v>45821</v>
      </c>
      <c r="S4618">
        <v>1.07</v>
      </c>
      <c r="V4618" t="s">
        <v>11143</v>
      </c>
      <c r="W4618">
        <v>6</v>
      </c>
      <c r="X4618" s="86">
        <v>45763</v>
      </c>
      <c r="Y4618">
        <v>5</v>
      </c>
      <c r="Z4618" s="86">
        <v>45747</v>
      </c>
      <c r="AB4618">
        <v>3</v>
      </c>
      <c r="AC4618" t="s">
        <v>156</v>
      </c>
    </row>
    <row r="4619" spans="1:29" x14ac:dyDescent="0.2">
      <c r="A4619" t="s">
        <v>11144</v>
      </c>
      <c r="B4619" t="s">
        <v>11145</v>
      </c>
      <c r="C4619" t="s">
        <v>11144</v>
      </c>
      <c r="D4619" t="s">
        <v>84</v>
      </c>
      <c r="E4619" t="s">
        <v>116</v>
      </c>
      <c r="F4619" t="s">
        <v>117</v>
      </c>
      <c r="G4619" t="s">
        <v>90</v>
      </c>
      <c r="I4619" t="s">
        <v>91</v>
      </c>
      <c r="J4619" t="s">
        <v>9553</v>
      </c>
      <c r="K4619" t="s">
        <v>965</v>
      </c>
      <c r="L4619">
        <v>10.558</v>
      </c>
      <c r="M4619">
        <v>6.8599002609999999</v>
      </c>
      <c r="N4619">
        <v>11.359</v>
      </c>
      <c r="O4619">
        <v>4.8465612699999996</v>
      </c>
      <c r="P4619">
        <v>8.6579999999999995</v>
      </c>
      <c r="Q4619" s="86">
        <v>45821</v>
      </c>
      <c r="S4619">
        <v>0.25</v>
      </c>
      <c r="T4619">
        <v>0.25</v>
      </c>
      <c r="V4619" t="s">
        <v>11146</v>
      </c>
      <c r="W4619">
        <v>4</v>
      </c>
      <c r="X4619" s="86">
        <v>45791</v>
      </c>
      <c r="Y4619">
        <v>3</v>
      </c>
      <c r="Z4619" s="86">
        <v>45791</v>
      </c>
      <c r="AA4619">
        <v>2</v>
      </c>
      <c r="AB4619">
        <v>3</v>
      </c>
      <c r="AC4619" t="s">
        <v>156</v>
      </c>
    </row>
    <row r="4620" spans="1:29" x14ac:dyDescent="0.2">
      <c r="A4620" t="s">
        <v>17177</v>
      </c>
      <c r="B4620" t="s">
        <v>17178</v>
      </c>
      <c r="C4620" t="s">
        <v>17177</v>
      </c>
      <c r="D4620" t="s">
        <v>84</v>
      </c>
      <c r="E4620" t="s">
        <v>89</v>
      </c>
      <c r="G4620" t="s">
        <v>90</v>
      </c>
      <c r="H4620" t="s">
        <v>225</v>
      </c>
      <c r="I4620" t="s">
        <v>118</v>
      </c>
      <c r="L4620">
        <v>7.9050000000000002</v>
      </c>
      <c r="M4620">
        <v>8.4001298379999998</v>
      </c>
      <c r="N4620">
        <v>8.6630000000000003</v>
      </c>
      <c r="O4620">
        <v>7.4294451720000003</v>
      </c>
      <c r="P4620">
        <v>5.3620000000000001</v>
      </c>
      <c r="Q4620" s="86">
        <v>45821</v>
      </c>
      <c r="S4620">
        <v>0.6</v>
      </c>
      <c r="W4620">
        <v>4</v>
      </c>
      <c r="X4620" s="86">
        <v>45777</v>
      </c>
      <c r="Y4620">
        <v>3</v>
      </c>
      <c r="Z4620" s="86">
        <v>45777</v>
      </c>
      <c r="AB4620">
        <v>3</v>
      </c>
      <c r="AC4620" t="s">
        <v>156</v>
      </c>
    </row>
    <row r="4621" spans="1:29" x14ac:dyDescent="0.2">
      <c r="A4621" t="s">
        <v>11147</v>
      </c>
      <c r="B4621" t="s">
        <v>11148</v>
      </c>
      <c r="C4621" t="s">
        <v>11147</v>
      </c>
      <c r="D4621" t="s">
        <v>84</v>
      </c>
      <c r="E4621" t="s">
        <v>89</v>
      </c>
      <c r="F4621" t="s">
        <v>642</v>
      </c>
      <c r="G4621" t="s">
        <v>90</v>
      </c>
      <c r="I4621" t="s">
        <v>118</v>
      </c>
      <c r="J4621" t="s">
        <v>9553</v>
      </c>
      <c r="K4621" t="s">
        <v>1236</v>
      </c>
      <c r="L4621">
        <v>17.956</v>
      </c>
      <c r="M4621">
        <v>15.53348111</v>
      </c>
      <c r="N4621">
        <v>17.747</v>
      </c>
      <c r="O4621">
        <v>13.03668734</v>
      </c>
      <c r="P4621">
        <v>10.292999999999999</v>
      </c>
      <c r="Q4621" s="86">
        <v>45821</v>
      </c>
      <c r="R4621">
        <v>5.54</v>
      </c>
      <c r="S4621">
        <v>0.48</v>
      </c>
      <c r="T4621">
        <v>0.38</v>
      </c>
      <c r="V4621" t="s">
        <v>11149</v>
      </c>
      <c r="W4621">
        <v>6</v>
      </c>
      <c r="X4621" s="86">
        <v>45679</v>
      </c>
      <c r="Y4621">
        <v>5</v>
      </c>
      <c r="Z4621" s="86">
        <v>44897</v>
      </c>
      <c r="AA4621">
        <v>3</v>
      </c>
      <c r="AB4621">
        <v>3</v>
      </c>
      <c r="AC4621" t="s">
        <v>156</v>
      </c>
    </row>
    <row r="4622" spans="1:29" x14ac:dyDescent="0.2">
      <c r="A4622" t="s">
        <v>11150</v>
      </c>
      <c r="B4622" t="s">
        <v>11151</v>
      </c>
      <c r="C4622" t="s">
        <v>11150</v>
      </c>
      <c r="D4622" t="s">
        <v>84</v>
      </c>
      <c r="E4622" t="s">
        <v>89</v>
      </c>
      <c r="G4622" t="s">
        <v>90</v>
      </c>
      <c r="I4622" t="s">
        <v>91</v>
      </c>
      <c r="J4622" t="s">
        <v>9553</v>
      </c>
      <c r="L4622">
        <v>22.181000000000001</v>
      </c>
      <c r="M4622">
        <v>15.42268138</v>
      </c>
      <c r="N4622">
        <v>22.018999999999998</v>
      </c>
      <c r="O4622">
        <v>13.41818748</v>
      </c>
      <c r="P4622">
        <v>14.285</v>
      </c>
      <c r="Q4622" s="86">
        <v>45821</v>
      </c>
      <c r="R4622">
        <v>0.5</v>
      </c>
      <c r="S4622">
        <v>0.83</v>
      </c>
      <c r="T4622">
        <v>0.7</v>
      </c>
      <c r="V4622" t="s">
        <v>11152</v>
      </c>
      <c r="W4622">
        <v>6</v>
      </c>
      <c r="X4622" s="86">
        <v>45784</v>
      </c>
      <c r="Y4622">
        <v>5</v>
      </c>
      <c r="Z4622" s="86">
        <v>44977</v>
      </c>
      <c r="AA4622">
        <v>3</v>
      </c>
      <c r="AB4622">
        <v>3</v>
      </c>
      <c r="AC4622" t="s">
        <v>156</v>
      </c>
    </row>
    <row r="4623" spans="1:29" x14ac:dyDescent="0.2">
      <c r="A4623" t="s">
        <v>11153</v>
      </c>
      <c r="B4623" t="s">
        <v>11154</v>
      </c>
      <c r="C4623" t="s">
        <v>11153</v>
      </c>
      <c r="D4623" t="s">
        <v>84</v>
      </c>
      <c r="E4623" t="s">
        <v>89</v>
      </c>
      <c r="F4623" t="s">
        <v>642</v>
      </c>
      <c r="G4623" t="s">
        <v>90</v>
      </c>
      <c r="I4623" t="s">
        <v>341</v>
      </c>
      <c r="J4623" t="s">
        <v>9553</v>
      </c>
      <c r="K4623" t="s">
        <v>778</v>
      </c>
      <c r="M4623">
        <v>14.172579300000001</v>
      </c>
      <c r="O4623">
        <v>12.49589677</v>
      </c>
      <c r="Q4623" s="86">
        <v>45434</v>
      </c>
      <c r="S4623">
        <v>1.0900000000000001</v>
      </c>
      <c r="T4623">
        <v>0.75</v>
      </c>
      <c r="V4623" t="s">
        <v>11155</v>
      </c>
      <c r="Y4623">
        <v>4</v>
      </c>
      <c r="Z4623" s="86">
        <v>45747</v>
      </c>
      <c r="AA4623">
        <v>3</v>
      </c>
      <c r="AB4623">
        <v>3</v>
      </c>
      <c r="AC4623" t="s">
        <v>156</v>
      </c>
    </row>
    <row r="4624" spans="1:29" x14ac:dyDescent="0.2">
      <c r="A4624" t="s">
        <v>16441</v>
      </c>
      <c r="B4624" t="s">
        <v>16442</v>
      </c>
      <c r="C4624" t="s">
        <v>16441</v>
      </c>
      <c r="D4624" t="s">
        <v>84</v>
      </c>
      <c r="E4624" t="s">
        <v>89</v>
      </c>
      <c r="G4624" t="s">
        <v>90</v>
      </c>
      <c r="H4624" t="s">
        <v>16039</v>
      </c>
      <c r="I4624" t="s">
        <v>91</v>
      </c>
      <c r="L4624">
        <v>30.733000000000001</v>
      </c>
      <c r="M4624">
        <v>25.852386490000001</v>
      </c>
      <c r="N4624">
        <v>27.823</v>
      </c>
      <c r="O4624">
        <v>21.172188299999998</v>
      </c>
      <c r="P4624">
        <v>18.509</v>
      </c>
      <c r="Q4624" s="86">
        <v>45821</v>
      </c>
      <c r="S4624">
        <v>1.1299999999999999</v>
      </c>
      <c r="W4624">
        <v>7</v>
      </c>
      <c r="X4624" s="86">
        <v>45803</v>
      </c>
      <c r="Y4624">
        <v>6</v>
      </c>
      <c r="Z4624" s="86">
        <v>45803</v>
      </c>
      <c r="AB4624">
        <v>4</v>
      </c>
      <c r="AC4624" t="s">
        <v>127</v>
      </c>
    </row>
    <row r="4625" spans="1:29" x14ac:dyDescent="0.2">
      <c r="A4625" t="s">
        <v>11156</v>
      </c>
      <c r="B4625" t="s">
        <v>11157</v>
      </c>
      <c r="C4625" t="s">
        <v>11156</v>
      </c>
      <c r="D4625" t="s">
        <v>84</v>
      </c>
      <c r="E4625" t="s">
        <v>89</v>
      </c>
      <c r="G4625" t="s">
        <v>348</v>
      </c>
      <c r="I4625" t="s">
        <v>91</v>
      </c>
      <c r="K4625" t="s">
        <v>10003</v>
      </c>
      <c r="Q4625" s="86">
        <v>45154</v>
      </c>
      <c r="V4625" t="s">
        <v>11158</v>
      </c>
      <c r="AA4625">
        <v>3</v>
      </c>
      <c r="AB4625">
        <v>5</v>
      </c>
      <c r="AC4625" t="s">
        <v>86</v>
      </c>
    </row>
    <row r="4626" spans="1:29" x14ac:dyDescent="0.2">
      <c r="A4626" t="s">
        <v>11159</v>
      </c>
      <c r="B4626" t="s">
        <v>11160</v>
      </c>
      <c r="C4626" t="s">
        <v>11159</v>
      </c>
      <c r="D4626" t="s">
        <v>84</v>
      </c>
      <c r="E4626" t="s">
        <v>89</v>
      </c>
      <c r="G4626" t="s">
        <v>90</v>
      </c>
      <c r="I4626" t="s">
        <v>91</v>
      </c>
      <c r="J4626" t="s">
        <v>9553</v>
      </c>
      <c r="L4626">
        <v>28.045000000000002</v>
      </c>
      <c r="M4626">
        <v>24.908365660000001</v>
      </c>
      <c r="N4626">
        <v>27.707999999999998</v>
      </c>
      <c r="O4626">
        <v>23.22669823</v>
      </c>
      <c r="P4626">
        <v>24.189</v>
      </c>
      <c r="Q4626" s="86">
        <v>45154</v>
      </c>
      <c r="S4626">
        <v>1.1299999999999999</v>
      </c>
      <c r="T4626">
        <v>1.08</v>
      </c>
      <c r="V4626" t="s">
        <v>11161</v>
      </c>
      <c r="W4626">
        <v>7</v>
      </c>
      <c r="X4626" s="86">
        <v>45467</v>
      </c>
      <c r="Y4626">
        <v>5</v>
      </c>
      <c r="Z4626" s="86">
        <v>45803</v>
      </c>
      <c r="AA4626">
        <v>4</v>
      </c>
      <c r="AB4626">
        <v>3</v>
      </c>
      <c r="AC4626" t="s">
        <v>156</v>
      </c>
    </row>
    <row r="4627" spans="1:29" x14ac:dyDescent="0.2">
      <c r="A4627" t="s">
        <v>11162</v>
      </c>
      <c r="B4627" t="s">
        <v>11163</v>
      </c>
      <c r="C4627" t="s">
        <v>11162</v>
      </c>
      <c r="D4627" t="s">
        <v>84</v>
      </c>
      <c r="E4627" t="s">
        <v>89</v>
      </c>
      <c r="F4627" t="s">
        <v>642</v>
      </c>
      <c r="G4627" t="s">
        <v>90</v>
      </c>
      <c r="I4627" t="s">
        <v>118</v>
      </c>
      <c r="J4627" t="s">
        <v>9553</v>
      </c>
      <c r="K4627" t="s">
        <v>1716</v>
      </c>
      <c r="M4627">
        <v>16.830611390000001</v>
      </c>
      <c r="N4627">
        <v>17.616</v>
      </c>
      <c r="O4627">
        <v>19.221372850000002</v>
      </c>
      <c r="P4627">
        <v>18.957000000000001</v>
      </c>
      <c r="Q4627" s="86">
        <v>45154</v>
      </c>
      <c r="R4627">
        <v>5</v>
      </c>
      <c r="S4627">
        <v>1.35</v>
      </c>
      <c r="T4627">
        <v>1</v>
      </c>
      <c r="V4627" t="s">
        <v>11164</v>
      </c>
      <c r="W4627">
        <v>6</v>
      </c>
      <c r="X4627" s="86">
        <v>45016</v>
      </c>
      <c r="Y4627">
        <v>4</v>
      </c>
      <c r="Z4627" s="86">
        <v>45044</v>
      </c>
      <c r="AA4627">
        <v>3</v>
      </c>
      <c r="AB4627">
        <v>3</v>
      </c>
      <c r="AC4627" t="s">
        <v>156</v>
      </c>
    </row>
    <row r="4628" spans="1:29" x14ac:dyDescent="0.2">
      <c r="A4628" t="s">
        <v>11165</v>
      </c>
      <c r="B4628" t="s">
        <v>11166</v>
      </c>
      <c r="C4628" t="s">
        <v>11165</v>
      </c>
      <c r="D4628" t="s">
        <v>84</v>
      </c>
      <c r="E4628" t="s">
        <v>89</v>
      </c>
      <c r="F4628" t="s">
        <v>642</v>
      </c>
      <c r="G4628" t="s">
        <v>90</v>
      </c>
      <c r="I4628" t="s">
        <v>91</v>
      </c>
      <c r="J4628" t="s">
        <v>9553</v>
      </c>
      <c r="K4628" t="s">
        <v>4371</v>
      </c>
      <c r="L4628">
        <v>4.4690000000000003</v>
      </c>
      <c r="M4628">
        <v>4.6656416219999999</v>
      </c>
      <c r="N4628">
        <v>4.9000000000000004</v>
      </c>
      <c r="O4628">
        <v>3.7784473670000001</v>
      </c>
      <c r="P4628">
        <v>2.8029999999999999</v>
      </c>
      <c r="Q4628" s="86">
        <v>45821</v>
      </c>
      <c r="R4628">
        <v>5</v>
      </c>
      <c r="S4628">
        <v>0.73</v>
      </c>
      <c r="T4628">
        <v>0.46</v>
      </c>
      <c r="V4628" t="s">
        <v>11167</v>
      </c>
      <c r="W4628">
        <v>4</v>
      </c>
      <c r="X4628" s="86">
        <v>45777</v>
      </c>
      <c r="Y4628">
        <v>2</v>
      </c>
      <c r="Z4628" s="86">
        <v>45777</v>
      </c>
      <c r="AA4628">
        <v>2</v>
      </c>
      <c r="AB4628">
        <v>2</v>
      </c>
      <c r="AC4628" t="s">
        <v>153</v>
      </c>
    </row>
    <row r="4629" spans="1:29" x14ac:dyDescent="0.2">
      <c r="A4629" t="s">
        <v>11168</v>
      </c>
      <c r="B4629" t="s">
        <v>11169</v>
      </c>
      <c r="C4629" t="s">
        <v>11168</v>
      </c>
      <c r="D4629" t="s">
        <v>84</v>
      </c>
      <c r="E4629" t="s">
        <v>89</v>
      </c>
      <c r="G4629" t="s">
        <v>90</v>
      </c>
      <c r="H4629" t="s">
        <v>17034</v>
      </c>
      <c r="I4629" t="s">
        <v>122</v>
      </c>
      <c r="L4629">
        <v>13.003</v>
      </c>
      <c r="M4629">
        <v>5.1221076090000004</v>
      </c>
      <c r="N4629">
        <v>14.145</v>
      </c>
      <c r="O4629">
        <v>4.6366156800000002</v>
      </c>
      <c r="P4629">
        <v>12.606999999999999</v>
      </c>
      <c r="Q4629" s="86">
        <v>45821</v>
      </c>
      <c r="S4629">
        <v>0.6</v>
      </c>
      <c r="W4629">
        <v>4</v>
      </c>
      <c r="X4629" s="86">
        <v>45808</v>
      </c>
      <c r="Y4629">
        <v>2</v>
      </c>
      <c r="Z4629" s="86">
        <v>45808</v>
      </c>
      <c r="AB4629">
        <v>2</v>
      </c>
      <c r="AC4629" t="s">
        <v>153</v>
      </c>
    </row>
    <row r="4630" spans="1:29" x14ac:dyDescent="0.2">
      <c r="A4630" t="s">
        <v>11170</v>
      </c>
      <c r="B4630" t="s">
        <v>11171</v>
      </c>
      <c r="C4630" t="s">
        <v>11170</v>
      </c>
      <c r="D4630" t="s">
        <v>84</v>
      </c>
      <c r="E4630" t="s">
        <v>89</v>
      </c>
      <c r="G4630" t="s">
        <v>90</v>
      </c>
      <c r="H4630" t="s">
        <v>11172</v>
      </c>
      <c r="I4630" t="s">
        <v>91</v>
      </c>
      <c r="L4630">
        <v>8.1679999999999993</v>
      </c>
      <c r="M4630">
        <v>8.8523537440000002</v>
      </c>
      <c r="N4630">
        <v>9.657</v>
      </c>
      <c r="O4630">
        <v>8.1431505089999998</v>
      </c>
      <c r="P4630">
        <v>5.9169999999999998</v>
      </c>
      <c r="Q4630" s="86">
        <v>45821</v>
      </c>
      <c r="S4630">
        <v>0.57999999999999996</v>
      </c>
      <c r="W4630">
        <v>4</v>
      </c>
      <c r="X4630" s="86">
        <v>45701</v>
      </c>
      <c r="Y4630">
        <v>3</v>
      </c>
      <c r="Z4630" s="86">
        <v>45626</v>
      </c>
      <c r="AB4630">
        <v>3</v>
      </c>
      <c r="AC4630" t="s">
        <v>156</v>
      </c>
    </row>
    <row r="4631" spans="1:29" x14ac:dyDescent="0.2">
      <c r="A4631" t="s">
        <v>11173</v>
      </c>
      <c r="B4631" t="s">
        <v>11174</v>
      </c>
      <c r="C4631" t="s">
        <v>11173</v>
      </c>
      <c r="D4631" t="s">
        <v>84</v>
      </c>
      <c r="E4631" t="s">
        <v>89</v>
      </c>
      <c r="G4631" t="s">
        <v>90</v>
      </c>
      <c r="I4631" t="s">
        <v>91</v>
      </c>
      <c r="J4631" t="s">
        <v>9553</v>
      </c>
      <c r="K4631" t="s">
        <v>512</v>
      </c>
      <c r="L4631">
        <v>15.875999999999999</v>
      </c>
      <c r="M4631">
        <v>10.5992616</v>
      </c>
      <c r="N4631">
        <v>16.614999999999998</v>
      </c>
      <c r="O4631">
        <v>8.9780707399999997</v>
      </c>
      <c r="P4631">
        <v>12.654999999999999</v>
      </c>
      <c r="Q4631" s="86">
        <v>45821</v>
      </c>
      <c r="R4631">
        <v>1.25</v>
      </c>
      <c r="S4631">
        <v>1.1399999999999999</v>
      </c>
      <c r="T4631">
        <v>0.75</v>
      </c>
      <c r="V4631" t="s">
        <v>11175</v>
      </c>
      <c r="W4631">
        <v>6</v>
      </c>
      <c r="X4631" s="86">
        <v>45747</v>
      </c>
      <c r="Y4631">
        <v>4</v>
      </c>
      <c r="Z4631" s="86">
        <v>45747</v>
      </c>
      <c r="AA4631">
        <v>3</v>
      </c>
      <c r="AB4631">
        <v>3</v>
      </c>
      <c r="AC4631" t="s">
        <v>156</v>
      </c>
    </row>
    <row r="4632" spans="1:29" x14ac:dyDescent="0.2">
      <c r="A4632" t="s">
        <v>11176</v>
      </c>
      <c r="B4632" t="s">
        <v>11177</v>
      </c>
      <c r="C4632" t="s">
        <v>11176</v>
      </c>
      <c r="D4632" t="s">
        <v>84</v>
      </c>
      <c r="E4632" t="s">
        <v>89</v>
      </c>
      <c r="G4632" t="s">
        <v>90</v>
      </c>
      <c r="I4632" t="s">
        <v>118</v>
      </c>
      <c r="L4632">
        <v>8.7769999999999992</v>
      </c>
      <c r="M4632">
        <v>8.8776964730000003</v>
      </c>
      <c r="N4632">
        <v>8.89</v>
      </c>
      <c r="O4632">
        <v>7.2168751240000004</v>
      </c>
      <c r="P4632">
        <v>4.694</v>
      </c>
      <c r="Q4632" s="86">
        <v>45821</v>
      </c>
      <c r="S4632">
        <v>0.78</v>
      </c>
      <c r="W4632">
        <v>5</v>
      </c>
      <c r="X4632" s="86">
        <v>45747</v>
      </c>
      <c r="Y4632">
        <v>3</v>
      </c>
      <c r="Z4632" s="86">
        <v>45747</v>
      </c>
      <c r="AB4632">
        <v>3</v>
      </c>
      <c r="AC4632" t="s">
        <v>156</v>
      </c>
    </row>
    <row r="4633" spans="1:29" x14ac:dyDescent="0.2">
      <c r="A4633" t="s">
        <v>11178</v>
      </c>
      <c r="B4633" t="s">
        <v>11179</v>
      </c>
      <c r="C4633" t="s">
        <v>11178</v>
      </c>
      <c r="D4633" t="s">
        <v>84</v>
      </c>
      <c r="E4633" t="s">
        <v>89</v>
      </c>
      <c r="G4633" t="s">
        <v>90</v>
      </c>
      <c r="I4633" t="s">
        <v>118</v>
      </c>
      <c r="J4633" t="s">
        <v>9553</v>
      </c>
      <c r="K4633" t="s">
        <v>512</v>
      </c>
      <c r="L4633">
        <v>7.9370000000000003</v>
      </c>
      <c r="M4633">
        <v>7.0226171669999999</v>
      </c>
      <c r="N4633">
        <v>6.5129999999999999</v>
      </c>
      <c r="O4633">
        <v>7.3457530960000001</v>
      </c>
      <c r="P4633">
        <v>7.1109999999999998</v>
      </c>
      <c r="Q4633" s="86">
        <v>45821</v>
      </c>
      <c r="R4633">
        <v>4</v>
      </c>
      <c r="S4633">
        <v>1.98</v>
      </c>
      <c r="T4633">
        <v>1.75</v>
      </c>
      <c r="V4633" t="s">
        <v>11180</v>
      </c>
      <c r="W4633">
        <v>6</v>
      </c>
      <c r="X4633" s="86">
        <v>45747</v>
      </c>
      <c r="Y4633">
        <v>3</v>
      </c>
      <c r="Z4633" s="86">
        <v>45747</v>
      </c>
      <c r="AA4633">
        <v>3</v>
      </c>
      <c r="AB4633">
        <v>3</v>
      </c>
      <c r="AC4633" t="s">
        <v>156</v>
      </c>
    </row>
    <row r="4634" spans="1:29" x14ac:dyDescent="0.2">
      <c r="A4634" t="s">
        <v>11181</v>
      </c>
      <c r="B4634" t="s">
        <v>11182</v>
      </c>
      <c r="C4634" t="s">
        <v>11181</v>
      </c>
      <c r="D4634" t="s">
        <v>84</v>
      </c>
      <c r="E4634" t="s">
        <v>116</v>
      </c>
      <c r="G4634" t="s">
        <v>90</v>
      </c>
      <c r="I4634" t="s">
        <v>341</v>
      </c>
      <c r="J4634" t="s">
        <v>9553</v>
      </c>
      <c r="L4634">
        <v>43.8874</v>
      </c>
      <c r="M4634">
        <v>49.169427259999999</v>
      </c>
      <c r="N4634">
        <v>55.413800000000002</v>
      </c>
      <c r="O4634">
        <v>45.380284660000001</v>
      </c>
      <c r="P4634">
        <v>37.819699999999997</v>
      </c>
      <c r="Q4634" s="86">
        <v>45821</v>
      </c>
      <c r="V4634" t="s">
        <v>11183</v>
      </c>
      <c r="AA4634">
        <v>5</v>
      </c>
      <c r="AB4634">
        <v>5</v>
      </c>
      <c r="AC4634" t="s">
        <v>86</v>
      </c>
    </row>
    <row r="4635" spans="1:29" x14ac:dyDescent="0.2">
      <c r="A4635" t="s">
        <v>11184</v>
      </c>
      <c r="B4635" t="s">
        <v>11185</v>
      </c>
      <c r="C4635" t="s">
        <v>11184</v>
      </c>
      <c r="D4635" t="s">
        <v>84</v>
      </c>
      <c r="E4635" t="s">
        <v>116</v>
      </c>
      <c r="G4635" t="s">
        <v>90</v>
      </c>
      <c r="L4635">
        <v>20.63</v>
      </c>
      <c r="M4635">
        <v>20.21863205</v>
      </c>
      <c r="N4635">
        <v>20.547999999999998</v>
      </c>
      <c r="O4635">
        <v>15.67140747</v>
      </c>
      <c r="P4635">
        <v>15.263</v>
      </c>
      <c r="Q4635" s="86">
        <v>45821</v>
      </c>
      <c r="W4635">
        <v>6</v>
      </c>
      <c r="X4635" s="86">
        <v>45644</v>
      </c>
      <c r="Y4635">
        <v>5</v>
      </c>
      <c r="Z4635" s="86">
        <v>45791</v>
      </c>
      <c r="AB4635">
        <v>3</v>
      </c>
      <c r="AC4635" t="s">
        <v>156</v>
      </c>
    </row>
    <row r="4636" spans="1:29" x14ac:dyDescent="0.2">
      <c r="A4636" t="s">
        <v>11186</v>
      </c>
      <c r="B4636" t="s">
        <v>11187</v>
      </c>
      <c r="C4636" t="s">
        <v>11186</v>
      </c>
      <c r="D4636" t="s">
        <v>84</v>
      </c>
      <c r="E4636" t="s">
        <v>116</v>
      </c>
      <c r="G4636" t="s">
        <v>90</v>
      </c>
      <c r="L4636">
        <v>16.53</v>
      </c>
      <c r="M4636">
        <v>15.37729223</v>
      </c>
      <c r="N4636">
        <v>16.376999999999999</v>
      </c>
      <c r="O4636">
        <v>11.928286780000001</v>
      </c>
      <c r="P4636">
        <v>19.039000000000001</v>
      </c>
      <c r="Q4636" s="86">
        <v>45821</v>
      </c>
      <c r="S4636">
        <v>0.8</v>
      </c>
      <c r="W4636">
        <v>6</v>
      </c>
      <c r="X4636" s="86">
        <v>45670</v>
      </c>
      <c r="Y4636">
        <v>5</v>
      </c>
      <c r="Z4636" s="86">
        <v>45791</v>
      </c>
      <c r="AB4636">
        <v>3</v>
      </c>
      <c r="AC4636" t="s">
        <v>156</v>
      </c>
    </row>
    <row r="4637" spans="1:29" x14ac:dyDescent="0.2">
      <c r="A4637" t="s">
        <v>11188</v>
      </c>
      <c r="B4637" t="s">
        <v>11189</v>
      </c>
      <c r="C4637" t="s">
        <v>11188</v>
      </c>
      <c r="D4637" t="s">
        <v>84</v>
      </c>
      <c r="E4637" t="s">
        <v>116</v>
      </c>
      <c r="G4637" t="s">
        <v>90</v>
      </c>
      <c r="I4637" t="s">
        <v>91</v>
      </c>
      <c r="J4637" t="s">
        <v>9553</v>
      </c>
      <c r="K4637" t="s">
        <v>976</v>
      </c>
      <c r="L4637">
        <v>24.882000000000001</v>
      </c>
      <c r="M4637">
        <v>23.44318131</v>
      </c>
      <c r="N4637">
        <v>22.228000000000002</v>
      </c>
      <c r="O4637">
        <v>20.908060089999999</v>
      </c>
      <c r="P4637">
        <v>18.27</v>
      </c>
      <c r="Q4637" s="86">
        <v>45821</v>
      </c>
      <c r="S4637">
        <v>0.2</v>
      </c>
      <c r="T4637">
        <v>0.2</v>
      </c>
      <c r="W4637">
        <v>7</v>
      </c>
      <c r="X4637" s="86">
        <v>45670</v>
      </c>
      <c r="Y4637">
        <v>5</v>
      </c>
      <c r="Z4637" s="86">
        <v>45791</v>
      </c>
      <c r="AA4637">
        <v>3</v>
      </c>
      <c r="AB4637">
        <v>3</v>
      </c>
      <c r="AC4637" t="s">
        <v>156</v>
      </c>
    </row>
    <row r="4638" spans="1:29" x14ac:dyDescent="0.2">
      <c r="A4638" t="s">
        <v>11190</v>
      </c>
      <c r="B4638" t="s">
        <v>11191</v>
      </c>
      <c r="C4638" t="s">
        <v>11190</v>
      </c>
      <c r="D4638" t="s">
        <v>84</v>
      </c>
      <c r="E4638" t="s">
        <v>116</v>
      </c>
      <c r="F4638" t="s">
        <v>117</v>
      </c>
      <c r="G4638" t="s">
        <v>90</v>
      </c>
      <c r="I4638" t="s">
        <v>91</v>
      </c>
      <c r="J4638" t="s">
        <v>9553</v>
      </c>
      <c r="K4638" t="s">
        <v>976</v>
      </c>
      <c r="L4638">
        <v>16.32</v>
      </c>
      <c r="M4638">
        <v>16.220266559999999</v>
      </c>
      <c r="N4638">
        <v>17.388999999999999</v>
      </c>
      <c r="O4638">
        <v>13.20060382</v>
      </c>
      <c r="P4638">
        <v>10.733000000000001</v>
      </c>
      <c r="Q4638" s="86">
        <v>45821</v>
      </c>
      <c r="S4638">
        <v>0.2</v>
      </c>
      <c r="T4638">
        <v>0.2</v>
      </c>
      <c r="V4638" t="s">
        <v>11192</v>
      </c>
      <c r="W4638">
        <v>6</v>
      </c>
      <c r="X4638" s="86">
        <v>45791</v>
      </c>
      <c r="Y4638">
        <v>4</v>
      </c>
      <c r="Z4638" s="86">
        <v>45791</v>
      </c>
      <c r="AA4638">
        <v>3</v>
      </c>
      <c r="AB4638">
        <v>3</v>
      </c>
      <c r="AC4638" t="s">
        <v>156</v>
      </c>
    </row>
    <row r="4639" spans="1:29" x14ac:dyDescent="0.2">
      <c r="A4639" t="s">
        <v>11193</v>
      </c>
      <c r="B4639" t="s">
        <v>11194</v>
      </c>
      <c r="C4639" t="s">
        <v>11193</v>
      </c>
      <c r="D4639" t="s">
        <v>84</v>
      </c>
      <c r="E4639" t="s">
        <v>89</v>
      </c>
      <c r="G4639" t="s">
        <v>90</v>
      </c>
      <c r="I4639" t="s">
        <v>91</v>
      </c>
      <c r="J4639" t="s">
        <v>9553</v>
      </c>
      <c r="K4639" t="s">
        <v>9956</v>
      </c>
      <c r="L4639">
        <v>22.123000000000001</v>
      </c>
      <c r="M4639">
        <v>16.834637669999999</v>
      </c>
      <c r="N4639">
        <v>23.641999999999999</v>
      </c>
      <c r="O4639">
        <v>13.40638379</v>
      </c>
      <c r="P4639">
        <v>18.693999999999999</v>
      </c>
      <c r="Q4639" s="86">
        <v>45821</v>
      </c>
      <c r="S4639">
        <v>2.44</v>
      </c>
      <c r="V4639" t="s">
        <v>11195</v>
      </c>
      <c r="W4639">
        <v>6</v>
      </c>
      <c r="X4639" s="86">
        <v>45691</v>
      </c>
      <c r="Y4639">
        <v>4</v>
      </c>
      <c r="Z4639" s="86">
        <v>44530</v>
      </c>
      <c r="AA4639">
        <v>3</v>
      </c>
      <c r="AB4639">
        <v>3</v>
      </c>
      <c r="AC4639" t="s">
        <v>156</v>
      </c>
    </row>
    <row r="4640" spans="1:29" x14ac:dyDescent="0.2">
      <c r="A4640" t="s">
        <v>11196</v>
      </c>
      <c r="B4640" t="s">
        <v>11197</v>
      </c>
      <c r="C4640" t="s">
        <v>11196</v>
      </c>
      <c r="D4640" t="s">
        <v>84</v>
      </c>
      <c r="E4640" t="s">
        <v>89</v>
      </c>
      <c r="G4640" t="s">
        <v>90</v>
      </c>
      <c r="I4640" t="s">
        <v>118</v>
      </c>
      <c r="J4640" t="s">
        <v>9553</v>
      </c>
      <c r="L4640">
        <v>27.681999999999999</v>
      </c>
      <c r="M4640">
        <v>28.270141169999999</v>
      </c>
      <c r="N4640">
        <v>27.449000000000002</v>
      </c>
      <c r="O4640">
        <v>29.596482040000001</v>
      </c>
      <c r="P4640">
        <v>22.965</v>
      </c>
      <c r="Q4640" s="86">
        <v>45821</v>
      </c>
      <c r="R4640">
        <v>5</v>
      </c>
      <c r="S4640">
        <v>1.84</v>
      </c>
      <c r="T4640">
        <v>1.6</v>
      </c>
      <c r="W4640">
        <v>7</v>
      </c>
      <c r="X4640" s="86">
        <v>45762</v>
      </c>
      <c r="Y4640">
        <v>5</v>
      </c>
      <c r="Z4640" s="86">
        <v>44168</v>
      </c>
      <c r="AA4640">
        <v>3</v>
      </c>
      <c r="AB4640">
        <v>3</v>
      </c>
      <c r="AC4640" t="s">
        <v>156</v>
      </c>
    </row>
    <row r="4641" spans="1:29" x14ac:dyDescent="0.2">
      <c r="A4641" t="s">
        <v>11198</v>
      </c>
      <c r="B4641" t="s">
        <v>11199</v>
      </c>
      <c r="C4641" t="s">
        <v>11198</v>
      </c>
      <c r="D4641" t="s">
        <v>84</v>
      </c>
      <c r="E4641" t="s">
        <v>89</v>
      </c>
      <c r="G4641" t="s">
        <v>90</v>
      </c>
      <c r="I4641" t="s">
        <v>118</v>
      </c>
      <c r="J4641" t="s">
        <v>9553</v>
      </c>
      <c r="K4641" t="s">
        <v>512</v>
      </c>
      <c r="L4641">
        <v>13.503</v>
      </c>
      <c r="M4641">
        <v>13.991646530000001</v>
      </c>
      <c r="N4641">
        <v>12.445</v>
      </c>
      <c r="O4641">
        <v>12.46137369</v>
      </c>
      <c r="P4641">
        <v>9.2490000000000006</v>
      </c>
      <c r="Q4641" s="86">
        <v>45821</v>
      </c>
      <c r="R4641">
        <v>3.25</v>
      </c>
      <c r="S4641">
        <v>0.97</v>
      </c>
      <c r="T4641">
        <v>0.75</v>
      </c>
      <c r="W4641">
        <v>6</v>
      </c>
      <c r="X4641" s="86">
        <v>45747</v>
      </c>
      <c r="Y4641">
        <v>5</v>
      </c>
      <c r="Z4641" s="86">
        <v>45747</v>
      </c>
      <c r="AA4641">
        <v>3</v>
      </c>
      <c r="AB4641">
        <v>3</v>
      </c>
      <c r="AC4641" t="s">
        <v>156</v>
      </c>
    </row>
    <row r="4642" spans="1:29" x14ac:dyDescent="0.2">
      <c r="A4642" t="s">
        <v>11200</v>
      </c>
      <c r="B4642" t="s">
        <v>11201</v>
      </c>
      <c r="C4642" t="s">
        <v>11200</v>
      </c>
      <c r="D4642" t="s">
        <v>84</v>
      </c>
      <c r="E4642" t="s">
        <v>89</v>
      </c>
      <c r="G4642" t="s">
        <v>90</v>
      </c>
      <c r="H4642" t="s">
        <v>2245</v>
      </c>
      <c r="I4642" t="s">
        <v>341</v>
      </c>
      <c r="L4642">
        <v>18.577999999999999</v>
      </c>
      <c r="M4642">
        <v>15.16467623</v>
      </c>
      <c r="N4642">
        <v>20.045999999999999</v>
      </c>
      <c r="O4642">
        <v>12.98291356</v>
      </c>
      <c r="P4642">
        <v>14.045</v>
      </c>
      <c r="Q4642" s="86">
        <v>45821</v>
      </c>
      <c r="S4642">
        <v>0.9</v>
      </c>
      <c r="W4642">
        <v>6</v>
      </c>
      <c r="X4642" s="86">
        <v>45772</v>
      </c>
      <c r="Y4642">
        <v>4</v>
      </c>
      <c r="Z4642" s="86">
        <v>45772</v>
      </c>
      <c r="AB4642">
        <v>3</v>
      </c>
      <c r="AC4642" t="s">
        <v>156</v>
      </c>
    </row>
    <row r="4643" spans="1:29" x14ac:dyDescent="0.2">
      <c r="A4643" t="s">
        <v>16714</v>
      </c>
      <c r="B4643" t="s">
        <v>16715</v>
      </c>
      <c r="C4643" t="s">
        <v>16714</v>
      </c>
      <c r="D4643" t="s">
        <v>84</v>
      </c>
      <c r="E4643" t="s">
        <v>89</v>
      </c>
      <c r="G4643" t="s">
        <v>90</v>
      </c>
      <c r="H4643" t="s">
        <v>2291</v>
      </c>
      <c r="I4643" t="s">
        <v>91</v>
      </c>
      <c r="L4643">
        <v>16.706</v>
      </c>
      <c r="M4643">
        <v>11.84579841</v>
      </c>
      <c r="N4643">
        <v>16.030999999999999</v>
      </c>
      <c r="O4643">
        <v>12.18807574</v>
      </c>
      <c r="P4643">
        <v>10.760999999999999</v>
      </c>
      <c r="Q4643" s="86">
        <v>45821</v>
      </c>
      <c r="S4643">
        <v>0.85</v>
      </c>
      <c r="W4643">
        <v>6</v>
      </c>
      <c r="X4643" s="86">
        <v>45700</v>
      </c>
      <c r="Y4643">
        <v>4</v>
      </c>
      <c r="Z4643" s="86">
        <v>45657</v>
      </c>
      <c r="AB4643">
        <v>3</v>
      </c>
      <c r="AC4643" t="s">
        <v>156</v>
      </c>
    </row>
    <row r="4644" spans="1:29" x14ac:dyDescent="0.2">
      <c r="A4644" t="s">
        <v>11202</v>
      </c>
      <c r="B4644" t="s">
        <v>11203</v>
      </c>
      <c r="C4644" t="s">
        <v>11202</v>
      </c>
      <c r="D4644" t="s">
        <v>84</v>
      </c>
      <c r="E4644" t="s">
        <v>89</v>
      </c>
      <c r="F4644" t="s">
        <v>642</v>
      </c>
      <c r="G4644" t="s">
        <v>90</v>
      </c>
      <c r="I4644" t="s">
        <v>91</v>
      </c>
      <c r="J4644" t="s">
        <v>9553</v>
      </c>
      <c r="K4644" t="s">
        <v>1160</v>
      </c>
      <c r="L4644">
        <v>7.5549999999999997</v>
      </c>
      <c r="M4644">
        <v>7.8520601179999998</v>
      </c>
      <c r="N4644">
        <v>8.5169999999999995</v>
      </c>
      <c r="O4644">
        <v>6.2740025780000002</v>
      </c>
      <c r="P4644">
        <v>4.7839999999999998</v>
      </c>
      <c r="Q4644" s="86">
        <v>45821</v>
      </c>
      <c r="S4644">
        <v>0.96</v>
      </c>
      <c r="V4644" t="s">
        <v>11204</v>
      </c>
      <c r="W4644">
        <v>5</v>
      </c>
      <c r="X4644" s="86">
        <v>45772</v>
      </c>
      <c r="Y4644">
        <v>3</v>
      </c>
      <c r="Z4644" s="86">
        <v>45772</v>
      </c>
      <c r="AA4644">
        <v>2</v>
      </c>
      <c r="AB4644">
        <v>3</v>
      </c>
      <c r="AC4644" t="s">
        <v>156</v>
      </c>
    </row>
    <row r="4645" spans="1:29" x14ac:dyDescent="0.2">
      <c r="A4645" t="s">
        <v>11205</v>
      </c>
      <c r="B4645" t="s">
        <v>11206</v>
      </c>
      <c r="C4645" t="s">
        <v>11205</v>
      </c>
      <c r="D4645" t="s">
        <v>84</v>
      </c>
      <c r="E4645" t="s">
        <v>89</v>
      </c>
      <c r="F4645" t="s">
        <v>642</v>
      </c>
      <c r="G4645" t="s">
        <v>90</v>
      </c>
      <c r="I4645" t="s">
        <v>118</v>
      </c>
      <c r="J4645" t="s">
        <v>9553</v>
      </c>
      <c r="L4645">
        <v>15.17</v>
      </c>
      <c r="M4645">
        <v>15.75089837</v>
      </c>
      <c r="N4645">
        <v>15.385</v>
      </c>
      <c r="O4645">
        <v>12.66318974</v>
      </c>
      <c r="P4645">
        <v>9.5809999999999995</v>
      </c>
      <c r="Q4645" s="86">
        <v>45821</v>
      </c>
      <c r="S4645">
        <v>1.08</v>
      </c>
      <c r="T4645">
        <v>0.75</v>
      </c>
      <c r="W4645">
        <v>6</v>
      </c>
      <c r="X4645" s="86">
        <v>45798</v>
      </c>
      <c r="Y4645">
        <v>4</v>
      </c>
      <c r="Z4645" s="86">
        <v>45292</v>
      </c>
      <c r="AA4645">
        <v>3</v>
      </c>
      <c r="AB4645">
        <v>3</v>
      </c>
      <c r="AC4645" t="s">
        <v>156</v>
      </c>
    </row>
    <row r="4646" spans="1:29" x14ac:dyDescent="0.2">
      <c r="A4646" t="s">
        <v>11207</v>
      </c>
      <c r="B4646" t="s">
        <v>11208</v>
      </c>
      <c r="C4646" t="s">
        <v>11207</v>
      </c>
      <c r="D4646" t="s">
        <v>84</v>
      </c>
      <c r="E4646" t="s">
        <v>89</v>
      </c>
      <c r="F4646" t="s">
        <v>642</v>
      </c>
      <c r="G4646" t="s">
        <v>90</v>
      </c>
      <c r="I4646" t="s">
        <v>118</v>
      </c>
      <c r="J4646" t="s">
        <v>9553</v>
      </c>
      <c r="K4646" t="s">
        <v>1118</v>
      </c>
      <c r="L4646">
        <v>21.891999999999999</v>
      </c>
      <c r="M4646">
        <v>24.773120380000002</v>
      </c>
      <c r="N4646">
        <v>23.286000000000001</v>
      </c>
      <c r="O4646">
        <v>26.071253810000002</v>
      </c>
      <c r="P4646">
        <v>27.071999999999999</v>
      </c>
      <c r="Q4646" s="86">
        <v>45821</v>
      </c>
      <c r="R4646">
        <v>1</v>
      </c>
      <c r="S4646">
        <v>1.33</v>
      </c>
      <c r="T4646">
        <v>1</v>
      </c>
      <c r="V4646" t="s">
        <v>11209</v>
      </c>
      <c r="W4646">
        <v>6</v>
      </c>
      <c r="X4646" s="86">
        <v>45777</v>
      </c>
      <c r="Y4646">
        <v>5</v>
      </c>
      <c r="Z4646" s="86">
        <v>45777</v>
      </c>
      <c r="AA4646">
        <v>4</v>
      </c>
      <c r="AB4646">
        <v>3</v>
      </c>
      <c r="AC4646" t="s">
        <v>156</v>
      </c>
    </row>
    <row r="4647" spans="1:29" x14ac:dyDescent="0.2">
      <c r="A4647" t="s">
        <v>11210</v>
      </c>
      <c r="B4647" t="s">
        <v>11211</v>
      </c>
      <c r="C4647" t="s">
        <v>11210</v>
      </c>
      <c r="D4647" t="s">
        <v>84</v>
      </c>
      <c r="E4647" t="s">
        <v>89</v>
      </c>
      <c r="F4647" t="s">
        <v>642</v>
      </c>
      <c r="G4647" t="s">
        <v>90</v>
      </c>
      <c r="I4647" t="s">
        <v>91</v>
      </c>
      <c r="J4647" t="s">
        <v>9553</v>
      </c>
      <c r="K4647" t="s">
        <v>1055</v>
      </c>
      <c r="L4647">
        <v>7.1580000000000004</v>
      </c>
      <c r="M4647">
        <v>7.6330853440000004</v>
      </c>
      <c r="N4647">
        <v>7.9260000000000002</v>
      </c>
      <c r="O4647">
        <v>5.7832597970000004</v>
      </c>
      <c r="P4647">
        <v>3.9910000000000001</v>
      </c>
      <c r="Q4647" s="86">
        <v>45821</v>
      </c>
      <c r="S4647">
        <v>0.5</v>
      </c>
      <c r="T4647">
        <v>0.3</v>
      </c>
      <c r="V4647" t="s">
        <v>11212</v>
      </c>
      <c r="W4647">
        <v>4</v>
      </c>
      <c r="X4647" s="86">
        <v>45777</v>
      </c>
      <c r="Y4647">
        <v>3</v>
      </c>
      <c r="Z4647" s="86">
        <v>45777</v>
      </c>
      <c r="AA4647">
        <v>2</v>
      </c>
      <c r="AB4647">
        <v>3</v>
      </c>
      <c r="AC4647" t="s">
        <v>156</v>
      </c>
    </row>
    <row r="4648" spans="1:29" x14ac:dyDescent="0.2">
      <c r="A4648" t="s">
        <v>11213</v>
      </c>
      <c r="B4648" t="s">
        <v>11214</v>
      </c>
      <c r="C4648" t="s">
        <v>11213</v>
      </c>
      <c r="D4648" t="s">
        <v>84</v>
      </c>
      <c r="E4648" t="s">
        <v>89</v>
      </c>
      <c r="F4648" t="s">
        <v>642</v>
      </c>
      <c r="G4648" t="s">
        <v>90</v>
      </c>
      <c r="H4648" t="s">
        <v>17032</v>
      </c>
      <c r="I4648" t="s">
        <v>634</v>
      </c>
      <c r="J4648" t="s">
        <v>9553</v>
      </c>
      <c r="L4648">
        <v>16.314</v>
      </c>
      <c r="M4648">
        <v>13.02792021</v>
      </c>
      <c r="N4648">
        <v>16.100999999999999</v>
      </c>
      <c r="O4648">
        <v>11.856431130000001</v>
      </c>
      <c r="P4648">
        <v>12.664999999999999</v>
      </c>
      <c r="Q4648" s="86">
        <v>45821</v>
      </c>
      <c r="R4648">
        <v>5</v>
      </c>
      <c r="S4648">
        <v>1.81</v>
      </c>
      <c r="T4648">
        <v>1.5</v>
      </c>
      <c r="W4648">
        <v>6</v>
      </c>
      <c r="X4648" s="86">
        <v>45808</v>
      </c>
      <c r="Y4648">
        <v>4</v>
      </c>
      <c r="Z4648" s="86">
        <v>45808</v>
      </c>
      <c r="AA4648">
        <v>3</v>
      </c>
      <c r="AB4648">
        <v>3</v>
      </c>
      <c r="AC4648" t="s">
        <v>156</v>
      </c>
    </row>
    <row r="4649" spans="1:29" x14ac:dyDescent="0.2">
      <c r="A4649" t="s">
        <v>11215</v>
      </c>
      <c r="B4649" t="s">
        <v>11216</v>
      </c>
      <c r="C4649" t="s">
        <v>11215</v>
      </c>
      <c r="D4649" t="s">
        <v>84</v>
      </c>
      <c r="E4649" t="s">
        <v>89</v>
      </c>
      <c r="G4649" t="s">
        <v>90</v>
      </c>
      <c r="I4649" t="s">
        <v>118</v>
      </c>
      <c r="S4649">
        <v>2.5</v>
      </c>
      <c r="W4649">
        <v>6</v>
      </c>
      <c r="X4649" s="86">
        <v>45597</v>
      </c>
      <c r="Y4649">
        <v>5</v>
      </c>
      <c r="Z4649" s="86">
        <v>45597</v>
      </c>
      <c r="AB4649">
        <v>3</v>
      </c>
      <c r="AC4649" t="s">
        <v>156</v>
      </c>
    </row>
    <row r="4650" spans="1:29" x14ac:dyDescent="0.2">
      <c r="A4650" t="s">
        <v>16443</v>
      </c>
      <c r="B4650" t="s">
        <v>16444</v>
      </c>
      <c r="C4650" t="s">
        <v>16443</v>
      </c>
      <c r="D4650" t="s">
        <v>84</v>
      </c>
      <c r="E4650" t="s">
        <v>89</v>
      </c>
      <c r="G4650" t="s">
        <v>90</v>
      </c>
      <c r="H4650" t="s">
        <v>16039</v>
      </c>
      <c r="I4650" t="s">
        <v>118</v>
      </c>
      <c r="S4650">
        <v>2.5</v>
      </c>
      <c r="W4650">
        <v>6</v>
      </c>
      <c r="X4650" s="86">
        <v>45597</v>
      </c>
      <c r="Y4650">
        <v>4</v>
      </c>
      <c r="Z4650" s="86">
        <v>45329</v>
      </c>
      <c r="AB4650">
        <v>3</v>
      </c>
      <c r="AC4650" t="s">
        <v>156</v>
      </c>
    </row>
    <row r="4651" spans="1:29" x14ac:dyDescent="0.2">
      <c r="A4651" t="s">
        <v>11217</v>
      </c>
      <c r="B4651" t="s">
        <v>11218</v>
      </c>
      <c r="C4651" t="s">
        <v>11217</v>
      </c>
      <c r="D4651" t="s">
        <v>84</v>
      </c>
      <c r="E4651" t="s">
        <v>89</v>
      </c>
      <c r="G4651" t="s">
        <v>90</v>
      </c>
      <c r="L4651">
        <v>7.1660000000000004</v>
      </c>
      <c r="M4651">
        <v>7.6216059100000004</v>
      </c>
      <c r="N4651">
        <v>7.9329999999999998</v>
      </c>
      <c r="O4651">
        <v>6.3678513749999999</v>
      </c>
      <c r="P4651">
        <v>6.0880000000000001</v>
      </c>
      <c r="Q4651" s="86">
        <v>45821</v>
      </c>
      <c r="W4651">
        <v>4</v>
      </c>
      <c r="X4651" s="86">
        <v>45747</v>
      </c>
      <c r="Y4651">
        <v>3</v>
      </c>
      <c r="Z4651" s="86">
        <v>45747</v>
      </c>
      <c r="AB4651">
        <v>3</v>
      </c>
      <c r="AC4651" t="s">
        <v>156</v>
      </c>
    </row>
    <row r="4652" spans="1:29" x14ac:dyDescent="0.2">
      <c r="A4652" t="s">
        <v>11219</v>
      </c>
      <c r="B4652" t="s">
        <v>11220</v>
      </c>
      <c r="C4652" t="s">
        <v>11219</v>
      </c>
      <c r="D4652" t="s">
        <v>84</v>
      </c>
      <c r="E4652" t="s">
        <v>89</v>
      </c>
      <c r="G4652" t="s">
        <v>90</v>
      </c>
      <c r="I4652" t="s">
        <v>118</v>
      </c>
      <c r="J4652" t="s">
        <v>9553</v>
      </c>
      <c r="L4652">
        <v>23.178000000000001</v>
      </c>
      <c r="M4652">
        <v>21.695395909999998</v>
      </c>
      <c r="N4652">
        <v>25.434000000000001</v>
      </c>
      <c r="O4652">
        <v>18.3414766</v>
      </c>
      <c r="P4652">
        <v>18.754000000000001</v>
      </c>
      <c r="Q4652" s="86">
        <v>45821</v>
      </c>
      <c r="S4652">
        <v>0.85</v>
      </c>
      <c r="T4652">
        <v>0.65</v>
      </c>
      <c r="W4652">
        <v>6</v>
      </c>
      <c r="X4652" s="86">
        <v>45412</v>
      </c>
      <c r="Y4652">
        <v>5</v>
      </c>
      <c r="Z4652" s="86">
        <v>45805</v>
      </c>
      <c r="AA4652">
        <v>3</v>
      </c>
      <c r="AB4652">
        <v>3</v>
      </c>
      <c r="AC4652" t="s">
        <v>156</v>
      </c>
    </row>
    <row r="4653" spans="1:29" x14ac:dyDescent="0.2">
      <c r="A4653" t="s">
        <v>11221</v>
      </c>
      <c r="B4653" t="s">
        <v>11222</v>
      </c>
      <c r="C4653" t="s">
        <v>11221</v>
      </c>
      <c r="D4653" t="s">
        <v>84</v>
      </c>
      <c r="E4653" t="s">
        <v>89</v>
      </c>
      <c r="G4653" t="s">
        <v>90</v>
      </c>
      <c r="I4653" t="s">
        <v>118</v>
      </c>
      <c r="L4653">
        <v>1.5349999999999999</v>
      </c>
      <c r="M4653">
        <v>1.6051446949999999</v>
      </c>
      <c r="N4653">
        <v>1.476</v>
      </c>
      <c r="O4653">
        <v>0.74619238600000004</v>
      </c>
      <c r="P4653">
        <v>0.499</v>
      </c>
      <c r="Q4653" s="86">
        <v>45821</v>
      </c>
      <c r="S4653">
        <v>0.6</v>
      </c>
      <c r="W4653">
        <v>3</v>
      </c>
      <c r="X4653" s="86">
        <v>45803</v>
      </c>
      <c r="Y4653">
        <v>2</v>
      </c>
      <c r="Z4653" s="86">
        <v>45803</v>
      </c>
      <c r="AB4653">
        <v>2</v>
      </c>
      <c r="AC4653" t="s">
        <v>153</v>
      </c>
    </row>
    <row r="4654" spans="1:29" x14ac:dyDescent="0.2">
      <c r="A4654" t="s">
        <v>11223</v>
      </c>
      <c r="B4654" t="s">
        <v>11224</v>
      </c>
      <c r="C4654" t="s">
        <v>11223</v>
      </c>
      <c r="D4654" t="s">
        <v>84</v>
      </c>
      <c r="E4654" t="s">
        <v>89</v>
      </c>
      <c r="G4654" t="s">
        <v>90</v>
      </c>
      <c r="L4654">
        <v>8.4670000000000005</v>
      </c>
      <c r="M4654">
        <v>1.5495429489999999</v>
      </c>
      <c r="N4654">
        <v>8.3409999999999993</v>
      </c>
      <c r="O4654">
        <v>0.74593942999999996</v>
      </c>
      <c r="P4654">
        <v>8.2119999999999997</v>
      </c>
      <c r="Q4654" s="86">
        <v>45821</v>
      </c>
      <c r="W4654">
        <v>3</v>
      </c>
      <c r="X4654" s="86">
        <v>45803</v>
      </c>
      <c r="Y4654">
        <v>2</v>
      </c>
      <c r="Z4654" s="86">
        <v>45803</v>
      </c>
      <c r="AB4654">
        <v>2</v>
      </c>
      <c r="AC4654" t="s">
        <v>153</v>
      </c>
    </row>
    <row r="4655" spans="1:29" x14ac:dyDescent="0.2">
      <c r="A4655" t="s">
        <v>11225</v>
      </c>
      <c r="B4655" t="s">
        <v>11226</v>
      </c>
      <c r="C4655" t="s">
        <v>11225</v>
      </c>
      <c r="D4655" t="s">
        <v>84</v>
      </c>
      <c r="E4655" t="s">
        <v>89</v>
      </c>
      <c r="F4655" t="s">
        <v>642</v>
      </c>
      <c r="G4655" t="s">
        <v>90</v>
      </c>
      <c r="I4655" t="s">
        <v>91</v>
      </c>
      <c r="J4655" t="s">
        <v>9553</v>
      </c>
      <c r="K4655" t="s">
        <v>1251</v>
      </c>
      <c r="L4655">
        <v>4.484</v>
      </c>
      <c r="M4655">
        <v>4.6790906220000004</v>
      </c>
      <c r="N4655">
        <v>4.9109999999999996</v>
      </c>
      <c r="O4655">
        <v>3.793075602</v>
      </c>
      <c r="P4655">
        <v>2.8410000000000002</v>
      </c>
      <c r="Q4655" s="86">
        <v>45821</v>
      </c>
      <c r="R4655">
        <v>5</v>
      </c>
      <c r="S4655">
        <v>0.7</v>
      </c>
      <c r="T4655">
        <v>0.46</v>
      </c>
      <c r="V4655" t="s">
        <v>11227</v>
      </c>
      <c r="W4655">
        <v>4</v>
      </c>
      <c r="X4655" s="86">
        <v>45777</v>
      </c>
      <c r="Y4655">
        <v>2</v>
      </c>
      <c r="Z4655" s="86">
        <v>45777</v>
      </c>
      <c r="AA4655">
        <v>2</v>
      </c>
      <c r="AB4655">
        <v>2</v>
      </c>
      <c r="AC4655" t="s">
        <v>153</v>
      </c>
    </row>
    <row r="4656" spans="1:29" x14ac:dyDescent="0.2">
      <c r="A4656" t="s">
        <v>11228</v>
      </c>
      <c r="B4656" t="s">
        <v>11229</v>
      </c>
      <c r="C4656" t="s">
        <v>11228</v>
      </c>
      <c r="D4656" t="s">
        <v>84</v>
      </c>
      <c r="E4656" t="s">
        <v>89</v>
      </c>
      <c r="F4656" t="s">
        <v>642</v>
      </c>
      <c r="G4656" t="s">
        <v>90</v>
      </c>
      <c r="I4656" t="s">
        <v>118</v>
      </c>
      <c r="J4656" t="s">
        <v>9553</v>
      </c>
      <c r="K4656" t="s">
        <v>9343</v>
      </c>
      <c r="L4656">
        <v>13.984</v>
      </c>
      <c r="M4656">
        <v>13.924920119999999</v>
      </c>
      <c r="N4656">
        <v>14.423999999999999</v>
      </c>
      <c r="O4656">
        <v>13.490700540000001</v>
      </c>
      <c r="P4656">
        <v>12.731999999999999</v>
      </c>
      <c r="Q4656" s="86">
        <v>45821</v>
      </c>
      <c r="R4656">
        <v>5</v>
      </c>
      <c r="S4656">
        <v>2.04</v>
      </c>
      <c r="T4656">
        <v>1.5</v>
      </c>
      <c r="W4656">
        <v>5</v>
      </c>
      <c r="X4656" s="86">
        <v>45702</v>
      </c>
      <c r="Y4656">
        <v>4</v>
      </c>
      <c r="Z4656" s="86">
        <v>45657</v>
      </c>
      <c r="AA4656">
        <v>3</v>
      </c>
      <c r="AB4656">
        <v>3</v>
      </c>
      <c r="AC4656" t="s">
        <v>156</v>
      </c>
    </row>
    <row r="4657" spans="1:29" x14ac:dyDescent="0.2">
      <c r="A4657" t="s">
        <v>11230</v>
      </c>
      <c r="B4657" t="s">
        <v>11231</v>
      </c>
      <c r="C4657" t="s">
        <v>11230</v>
      </c>
      <c r="D4657" t="s">
        <v>84</v>
      </c>
      <c r="E4657" t="s">
        <v>89</v>
      </c>
      <c r="F4657" t="s">
        <v>642</v>
      </c>
      <c r="G4657" t="s">
        <v>90</v>
      </c>
      <c r="I4657" t="s">
        <v>118</v>
      </c>
      <c r="J4657" t="s">
        <v>9553</v>
      </c>
      <c r="K4657" t="s">
        <v>1716</v>
      </c>
      <c r="L4657">
        <v>15.829000000000001</v>
      </c>
      <c r="M4657">
        <v>15.95989911</v>
      </c>
      <c r="N4657">
        <v>13.878</v>
      </c>
      <c r="O4657">
        <v>13.723124009999999</v>
      </c>
      <c r="P4657">
        <v>14.487</v>
      </c>
      <c r="Q4657" s="86">
        <v>45821</v>
      </c>
      <c r="R4657">
        <v>5</v>
      </c>
      <c r="S4657">
        <v>1.33</v>
      </c>
      <c r="T4657">
        <v>1</v>
      </c>
      <c r="V4657" t="s">
        <v>11232</v>
      </c>
      <c r="W4657">
        <v>6</v>
      </c>
      <c r="X4657" s="86">
        <v>45702</v>
      </c>
      <c r="Y4657">
        <v>4</v>
      </c>
      <c r="Z4657" s="86">
        <v>45657</v>
      </c>
      <c r="AA4657">
        <v>3</v>
      </c>
      <c r="AB4657">
        <v>3</v>
      </c>
      <c r="AC4657" t="s">
        <v>156</v>
      </c>
    </row>
    <row r="4658" spans="1:29" x14ac:dyDescent="0.2">
      <c r="A4658" t="s">
        <v>15810</v>
      </c>
      <c r="B4658" t="s">
        <v>16308</v>
      </c>
      <c r="C4658" t="s">
        <v>15810</v>
      </c>
      <c r="D4658" t="s">
        <v>84</v>
      </c>
      <c r="E4658" t="s">
        <v>89</v>
      </c>
      <c r="G4658" t="s">
        <v>90</v>
      </c>
      <c r="H4658" t="s">
        <v>16309</v>
      </c>
      <c r="I4658" t="s">
        <v>118</v>
      </c>
      <c r="L4658">
        <v>17.472000000000001</v>
      </c>
      <c r="M4658">
        <v>16.475165780000001</v>
      </c>
      <c r="N4658">
        <v>17.675000000000001</v>
      </c>
      <c r="O4658">
        <v>12.87919445</v>
      </c>
      <c r="P4658">
        <v>11.811999999999999</v>
      </c>
      <c r="Q4658" s="86">
        <v>45821</v>
      </c>
      <c r="S4658">
        <v>0.9</v>
      </c>
      <c r="W4658">
        <v>6</v>
      </c>
      <c r="X4658" s="86">
        <v>45702</v>
      </c>
      <c r="Y4658">
        <v>4</v>
      </c>
      <c r="Z4658" s="86">
        <v>45657</v>
      </c>
      <c r="AB4658">
        <v>3</v>
      </c>
      <c r="AC4658" t="s">
        <v>156</v>
      </c>
    </row>
    <row r="4659" spans="1:29" x14ac:dyDescent="0.2">
      <c r="A4659" t="s">
        <v>11233</v>
      </c>
      <c r="B4659" t="s">
        <v>11234</v>
      </c>
      <c r="C4659" t="s">
        <v>11233</v>
      </c>
      <c r="D4659" t="s">
        <v>84</v>
      </c>
      <c r="E4659" t="s">
        <v>89</v>
      </c>
      <c r="F4659" t="s">
        <v>642</v>
      </c>
      <c r="G4659" t="s">
        <v>90</v>
      </c>
      <c r="I4659" t="s">
        <v>118</v>
      </c>
      <c r="J4659" t="s">
        <v>9553</v>
      </c>
      <c r="K4659" t="s">
        <v>1716</v>
      </c>
      <c r="L4659">
        <v>18.977</v>
      </c>
      <c r="M4659">
        <v>21.560247820000001</v>
      </c>
      <c r="N4659">
        <v>18.981000000000002</v>
      </c>
      <c r="O4659">
        <v>18.629580310000001</v>
      </c>
      <c r="P4659">
        <v>11.154</v>
      </c>
      <c r="Q4659" s="86">
        <v>45821</v>
      </c>
      <c r="R4659">
        <v>5</v>
      </c>
      <c r="S4659">
        <v>1.86</v>
      </c>
      <c r="T4659">
        <v>1.5</v>
      </c>
      <c r="V4659" t="s">
        <v>11235</v>
      </c>
      <c r="W4659">
        <v>6</v>
      </c>
      <c r="X4659" s="86">
        <v>45702</v>
      </c>
      <c r="Y4659">
        <v>5</v>
      </c>
      <c r="Z4659" s="86">
        <v>45657</v>
      </c>
      <c r="AA4659">
        <v>4</v>
      </c>
      <c r="AB4659">
        <v>3</v>
      </c>
      <c r="AC4659" t="s">
        <v>156</v>
      </c>
    </row>
    <row r="4660" spans="1:29" x14ac:dyDescent="0.2">
      <c r="A4660" t="s">
        <v>11236</v>
      </c>
      <c r="B4660" t="s">
        <v>11237</v>
      </c>
      <c r="C4660" t="s">
        <v>11236</v>
      </c>
      <c r="D4660" t="s">
        <v>84</v>
      </c>
      <c r="E4660" t="s">
        <v>89</v>
      </c>
      <c r="G4660" t="s">
        <v>90</v>
      </c>
      <c r="I4660" t="s">
        <v>91</v>
      </c>
      <c r="J4660" t="s">
        <v>9553</v>
      </c>
      <c r="K4660" t="s">
        <v>1716</v>
      </c>
      <c r="L4660">
        <v>14.715</v>
      </c>
      <c r="M4660">
        <v>11.4187742</v>
      </c>
      <c r="N4660">
        <v>12.098000000000001</v>
      </c>
      <c r="O4660">
        <v>9.2106489640000007</v>
      </c>
      <c r="P4660">
        <v>9.0190000000000001</v>
      </c>
      <c r="Q4660" s="86">
        <v>45821</v>
      </c>
      <c r="R4660">
        <v>5</v>
      </c>
      <c r="S4660">
        <v>1.1200000000000001</v>
      </c>
      <c r="T4660">
        <v>0.75</v>
      </c>
      <c r="V4660" t="s">
        <v>11238</v>
      </c>
      <c r="W4660">
        <v>6</v>
      </c>
      <c r="X4660" s="86">
        <v>45702</v>
      </c>
      <c r="Y4660">
        <v>4</v>
      </c>
      <c r="Z4660" s="86">
        <v>45657</v>
      </c>
      <c r="AA4660">
        <v>3</v>
      </c>
      <c r="AB4660">
        <v>3</v>
      </c>
      <c r="AC4660" t="s">
        <v>156</v>
      </c>
    </row>
    <row r="4661" spans="1:29" x14ac:dyDescent="0.2">
      <c r="A4661" t="s">
        <v>11239</v>
      </c>
      <c r="B4661" t="s">
        <v>11240</v>
      </c>
      <c r="C4661" t="s">
        <v>11239</v>
      </c>
      <c r="D4661" t="s">
        <v>84</v>
      </c>
      <c r="E4661" t="s">
        <v>89</v>
      </c>
      <c r="F4661" t="s">
        <v>642</v>
      </c>
      <c r="G4661" t="s">
        <v>90</v>
      </c>
      <c r="I4661" t="s">
        <v>91</v>
      </c>
      <c r="J4661" t="s">
        <v>9553</v>
      </c>
      <c r="K4661" t="s">
        <v>1716</v>
      </c>
      <c r="L4661">
        <v>7.649</v>
      </c>
      <c r="M4661">
        <v>8.4130510009999995</v>
      </c>
      <c r="N4661">
        <v>9.4510000000000005</v>
      </c>
      <c r="O4661">
        <v>5.8361401730000004</v>
      </c>
      <c r="P4661">
        <v>3.3740000000000001</v>
      </c>
      <c r="Q4661" s="86">
        <v>45821</v>
      </c>
      <c r="R4661">
        <v>5</v>
      </c>
      <c r="S4661">
        <v>0.98</v>
      </c>
      <c r="T4661">
        <v>0.75</v>
      </c>
      <c r="V4661" t="s">
        <v>11241</v>
      </c>
      <c r="W4661">
        <v>4</v>
      </c>
      <c r="X4661" s="86">
        <v>45702</v>
      </c>
      <c r="Y4661">
        <v>3</v>
      </c>
      <c r="Z4661" s="86">
        <v>45657</v>
      </c>
      <c r="AA4661">
        <v>2</v>
      </c>
      <c r="AB4661">
        <v>3</v>
      </c>
      <c r="AC4661" t="s">
        <v>156</v>
      </c>
    </row>
    <row r="4662" spans="1:29" x14ac:dyDescent="0.2">
      <c r="A4662" t="s">
        <v>11242</v>
      </c>
      <c r="B4662" t="s">
        <v>11243</v>
      </c>
      <c r="C4662" t="s">
        <v>11242</v>
      </c>
      <c r="D4662" t="s">
        <v>84</v>
      </c>
      <c r="E4662" t="s">
        <v>89</v>
      </c>
      <c r="G4662" t="s">
        <v>90</v>
      </c>
      <c r="I4662" t="s">
        <v>91</v>
      </c>
      <c r="J4662" t="s">
        <v>9553</v>
      </c>
      <c r="K4662" t="s">
        <v>1716</v>
      </c>
      <c r="L4662">
        <v>7.6479999999999997</v>
      </c>
      <c r="M4662">
        <v>8.4127519569999993</v>
      </c>
      <c r="N4662">
        <v>9.4499999999999993</v>
      </c>
      <c r="O4662">
        <v>5.8369005740000004</v>
      </c>
      <c r="P4662">
        <v>3.3740000000000001</v>
      </c>
      <c r="Q4662" s="86">
        <v>45821</v>
      </c>
      <c r="R4662">
        <v>5</v>
      </c>
      <c r="S4662">
        <v>0.98</v>
      </c>
      <c r="T4662">
        <v>0.75</v>
      </c>
      <c r="V4662" t="s">
        <v>11244</v>
      </c>
      <c r="W4662">
        <v>4</v>
      </c>
      <c r="X4662" s="86">
        <v>45702</v>
      </c>
      <c r="Y4662">
        <v>3</v>
      </c>
      <c r="Z4662" s="86">
        <v>45657</v>
      </c>
      <c r="AA4662">
        <v>2</v>
      </c>
      <c r="AB4662">
        <v>3</v>
      </c>
      <c r="AC4662" t="s">
        <v>156</v>
      </c>
    </row>
    <row r="4663" spans="1:29" x14ac:dyDescent="0.2">
      <c r="A4663" t="s">
        <v>11245</v>
      </c>
      <c r="B4663" t="s">
        <v>11246</v>
      </c>
      <c r="C4663" t="s">
        <v>11245</v>
      </c>
      <c r="D4663" t="s">
        <v>84</v>
      </c>
      <c r="E4663" t="s">
        <v>89</v>
      </c>
      <c r="F4663" t="s">
        <v>642</v>
      </c>
      <c r="G4663" t="s">
        <v>90</v>
      </c>
      <c r="I4663" t="s">
        <v>91</v>
      </c>
      <c r="J4663" t="s">
        <v>9553</v>
      </c>
      <c r="K4663" t="s">
        <v>1716</v>
      </c>
      <c r="L4663">
        <v>7.649</v>
      </c>
      <c r="M4663">
        <v>8.4136539559999992</v>
      </c>
      <c r="N4663">
        <v>9.4510000000000005</v>
      </c>
      <c r="O4663">
        <v>5.8365433959999997</v>
      </c>
      <c r="P4663">
        <v>3.3730000000000002</v>
      </c>
      <c r="Q4663" s="86">
        <v>45821</v>
      </c>
      <c r="R4663">
        <v>5</v>
      </c>
      <c r="S4663">
        <v>0.73</v>
      </c>
      <c r="T4663">
        <v>0.5</v>
      </c>
      <c r="V4663" t="s">
        <v>11247</v>
      </c>
      <c r="W4663">
        <v>4</v>
      </c>
      <c r="X4663" s="86">
        <v>45702</v>
      </c>
      <c r="Y4663">
        <v>3</v>
      </c>
      <c r="Z4663" s="86">
        <v>45657</v>
      </c>
      <c r="AA4663">
        <v>2</v>
      </c>
      <c r="AB4663">
        <v>3</v>
      </c>
      <c r="AC4663" t="s">
        <v>156</v>
      </c>
    </row>
    <row r="4664" spans="1:29" x14ac:dyDescent="0.2">
      <c r="A4664" t="s">
        <v>11248</v>
      </c>
      <c r="B4664" t="s">
        <v>11249</v>
      </c>
      <c r="C4664" t="s">
        <v>11248</v>
      </c>
      <c r="D4664" t="s">
        <v>84</v>
      </c>
      <c r="E4664" t="s">
        <v>89</v>
      </c>
      <c r="G4664" t="s">
        <v>90</v>
      </c>
      <c r="I4664" t="s">
        <v>91</v>
      </c>
      <c r="J4664" t="s">
        <v>9553</v>
      </c>
      <c r="K4664" t="s">
        <v>1716</v>
      </c>
      <c r="L4664">
        <v>7.649</v>
      </c>
      <c r="M4664">
        <v>8.41361341</v>
      </c>
      <c r="N4664">
        <v>9.4510000000000005</v>
      </c>
      <c r="O4664">
        <v>5.8363398399999999</v>
      </c>
      <c r="P4664">
        <v>3.3719999999999999</v>
      </c>
      <c r="Q4664" s="86">
        <v>45821</v>
      </c>
      <c r="R4664">
        <v>5</v>
      </c>
      <c r="S4664">
        <v>0.73</v>
      </c>
      <c r="T4664">
        <v>0.5</v>
      </c>
      <c r="V4664" t="s">
        <v>11250</v>
      </c>
      <c r="W4664">
        <v>4</v>
      </c>
      <c r="X4664" s="86">
        <v>45702</v>
      </c>
      <c r="Y4664">
        <v>3</v>
      </c>
      <c r="Z4664" s="86">
        <v>45657</v>
      </c>
      <c r="AA4664">
        <v>2</v>
      </c>
      <c r="AB4664">
        <v>3</v>
      </c>
      <c r="AC4664" t="s">
        <v>156</v>
      </c>
    </row>
    <row r="4665" spans="1:29" x14ac:dyDescent="0.2">
      <c r="A4665" t="s">
        <v>11251</v>
      </c>
      <c r="B4665" t="s">
        <v>11252</v>
      </c>
      <c r="C4665" t="s">
        <v>11251</v>
      </c>
      <c r="D4665" t="s">
        <v>84</v>
      </c>
      <c r="E4665" t="s">
        <v>89</v>
      </c>
      <c r="G4665" t="s">
        <v>90</v>
      </c>
      <c r="I4665" t="s">
        <v>91</v>
      </c>
      <c r="J4665" t="s">
        <v>9553</v>
      </c>
      <c r="K4665" t="s">
        <v>1716</v>
      </c>
      <c r="L4665">
        <v>7.65</v>
      </c>
      <c r="M4665">
        <v>8.4140137599999996</v>
      </c>
      <c r="N4665">
        <v>9.452</v>
      </c>
      <c r="O4665">
        <v>5.8367396710000001</v>
      </c>
      <c r="P4665">
        <v>3.3740000000000001</v>
      </c>
      <c r="Q4665" s="86">
        <v>45821</v>
      </c>
      <c r="R4665">
        <v>5</v>
      </c>
      <c r="S4665">
        <v>0.61</v>
      </c>
      <c r="T4665">
        <v>0.38</v>
      </c>
      <c r="V4665" t="s">
        <v>11253</v>
      </c>
      <c r="W4665">
        <v>4</v>
      </c>
      <c r="X4665" s="86">
        <v>45702</v>
      </c>
      <c r="Y4665">
        <v>3</v>
      </c>
      <c r="Z4665" s="86">
        <v>45657</v>
      </c>
      <c r="AA4665">
        <v>2</v>
      </c>
      <c r="AB4665">
        <v>3</v>
      </c>
      <c r="AC4665" t="s">
        <v>156</v>
      </c>
    </row>
    <row r="4666" spans="1:29" x14ac:dyDescent="0.2">
      <c r="A4666" t="s">
        <v>11254</v>
      </c>
      <c r="B4666" t="s">
        <v>11255</v>
      </c>
      <c r="C4666" t="s">
        <v>11254</v>
      </c>
      <c r="D4666" t="s">
        <v>84</v>
      </c>
      <c r="E4666" t="s">
        <v>89</v>
      </c>
      <c r="F4666" t="s">
        <v>642</v>
      </c>
      <c r="G4666" t="s">
        <v>90</v>
      </c>
      <c r="I4666" t="s">
        <v>91</v>
      </c>
      <c r="J4666" t="s">
        <v>9553</v>
      </c>
      <c r="K4666" t="s">
        <v>1716</v>
      </c>
      <c r="L4666">
        <v>7.6509999999999998</v>
      </c>
      <c r="M4666">
        <v>8.4149747850000001</v>
      </c>
      <c r="N4666">
        <v>9.4529999999999994</v>
      </c>
      <c r="O4666">
        <v>5.8374808170000003</v>
      </c>
      <c r="P4666">
        <v>3.3740000000000001</v>
      </c>
      <c r="Q4666" s="86">
        <v>45821</v>
      </c>
      <c r="R4666">
        <v>5</v>
      </c>
      <c r="S4666">
        <v>0.61</v>
      </c>
      <c r="T4666">
        <v>0.38</v>
      </c>
      <c r="V4666" t="s">
        <v>11256</v>
      </c>
      <c r="W4666">
        <v>4</v>
      </c>
      <c r="X4666" s="86">
        <v>45702</v>
      </c>
      <c r="Y4666">
        <v>3</v>
      </c>
      <c r="Z4666" s="86">
        <v>45657</v>
      </c>
      <c r="AA4666">
        <v>2</v>
      </c>
      <c r="AB4666">
        <v>3</v>
      </c>
      <c r="AC4666" t="s">
        <v>156</v>
      </c>
    </row>
    <row r="4667" spans="1:29" x14ac:dyDescent="0.2">
      <c r="A4667" t="s">
        <v>11257</v>
      </c>
      <c r="B4667" t="s">
        <v>11258</v>
      </c>
      <c r="C4667" t="s">
        <v>11257</v>
      </c>
      <c r="D4667" t="s">
        <v>84</v>
      </c>
      <c r="E4667" t="s">
        <v>116</v>
      </c>
      <c r="G4667" t="s">
        <v>90</v>
      </c>
      <c r="H4667" t="s">
        <v>196</v>
      </c>
      <c r="L4667">
        <v>11.648</v>
      </c>
      <c r="M4667">
        <v>10.418353509999999</v>
      </c>
      <c r="N4667">
        <v>11.581</v>
      </c>
      <c r="O4667">
        <v>9.1146547279999997</v>
      </c>
      <c r="P4667">
        <v>8.9489999999999998</v>
      </c>
      <c r="Q4667" s="86">
        <v>45821</v>
      </c>
      <c r="S4667">
        <v>0.04</v>
      </c>
      <c r="W4667">
        <v>6</v>
      </c>
      <c r="X4667" s="86">
        <v>45791</v>
      </c>
      <c r="Y4667">
        <v>4</v>
      </c>
      <c r="Z4667" s="86">
        <v>45791</v>
      </c>
      <c r="AB4667">
        <v>3</v>
      </c>
      <c r="AC4667" t="s">
        <v>156</v>
      </c>
    </row>
    <row r="4668" spans="1:29" x14ac:dyDescent="0.2">
      <c r="A4668" t="s">
        <v>11259</v>
      </c>
      <c r="B4668" t="s">
        <v>11260</v>
      </c>
      <c r="C4668" t="s">
        <v>11259</v>
      </c>
      <c r="D4668" t="s">
        <v>84</v>
      </c>
      <c r="E4668" t="s">
        <v>116</v>
      </c>
      <c r="G4668" t="s">
        <v>90</v>
      </c>
      <c r="L4668">
        <v>17.965</v>
      </c>
      <c r="M4668">
        <v>15.489992969999999</v>
      </c>
      <c r="N4668">
        <v>16.66</v>
      </c>
      <c r="O4668">
        <v>12.72884213</v>
      </c>
      <c r="P4668">
        <v>9.9629999999999992</v>
      </c>
      <c r="Q4668" s="86">
        <v>45701</v>
      </c>
      <c r="W4668">
        <v>6</v>
      </c>
      <c r="X4668" s="86">
        <v>45644</v>
      </c>
      <c r="Y4668">
        <v>4</v>
      </c>
      <c r="Z4668" s="86">
        <v>45670</v>
      </c>
      <c r="AB4668">
        <v>3</v>
      </c>
      <c r="AC4668" t="s">
        <v>156</v>
      </c>
    </row>
    <row r="4669" spans="1:29" x14ac:dyDescent="0.2">
      <c r="A4669" t="s">
        <v>11261</v>
      </c>
      <c r="B4669" t="s">
        <v>11262</v>
      </c>
      <c r="C4669" t="s">
        <v>11261</v>
      </c>
      <c r="D4669" t="s">
        <v>84</v>
      </c>
      <c r="E4669" t="s">
        <v>89</v>
      </c>
      <c r="F4669" t="s">
        <v>642</v>
      </c>
      <c r="G4669" t="s">
        <v>90</v>
      </c>
      <c r="I4669" t="s">
        <v>91</v>
      </c>
      <c r="J4669" t="s">
        <v>9553</v>
      </c>
      <c r="K4669" t="s">
        <v>778</v>
      </c>
      <c r="L4669">
        <v>7.9809999999999999</v>
      </c>
      <c r="M4669">
        <v>8.2442151480000003</v>
      </c>
      <c r="N4669">
        <v>8.8000000000000007</v>
      </c>
      <c r="O4669">
        <v>6.9373027360000004</v>
      </c>
      <c r="P4669">
        <v>5.3479999999999999</v>
      </c>
      <c r="Q4669" s="86">
        <v>45821</v>
      </c>
      <c r="S4669">
        <v>0.88</v>
      </c>
      <c r="V4669" t="s">
        <v>11263</v>
      </c>
      <c r="W4669">
        <v>4</v>
      </c>
      <c r="X4669" s="86">
        <v>45747</v>
      </c>
      <c r="Y4669">
        <v>3</v>
      </c>
      <c r="Z4669" s="86">
        <v>45747</v>
      </c>
      <c r="AA4669">
        <v>2</v>
      </c>
      <c r="AB4669">
        <v>3</v>
      </c>
      <c r="AC4669" t="s">
        <v>156</v>
      </c>
    </row>
    <row r="4670" spans="1:29" x14ac:dyDescent="0.2">
      <c r="A4670" t="s">
        <v>11264</v>
      </c>
      <c r="B4670" t="s">
        <v>11265</v>
      </c>
      <c r="C4670" t="s">
        <v>11264</v>
      </c>
      <c r="D4670" t="s">
        <v>84</v>
      </c>
      <c r="E4670" t="s">
        <v>89</v>
      </c>
      <c r="G4670" t="s">
        <v>90</v>
      </c>
      <c r="L4670">
        <v>14.769</v>
      </c>
      <c r="M4670">
        <v>13.77235391</v>
      </c>
      <c r="N4670">
        <v>15.443</v>
      </c>
      <c r="O4670">
        <v>12.33674169</v>
      </c>
      <c r="P4670">
        <v>12.532999999999999</v>
      </c>
      <c r="Q4670" s="86">
        <v>45821</v>
      </c>
      <c r="S4670">
        <v>0.92</v>
      </c>
      <c r="W4670">
        <v>6</v>
      </c>
      <c r="X4670" s="86">
        <v>45772</v>
      </c>
      <c r="Y4670">
        <v>4</v>
      </c>
      <c r="Z4670" s="86">
        <v>45772</v>
      </c>
      <c r="AB4670">
        <v>3</v>
      </c>
      <c r="AC4670" t="s">
        <v>156</v>
      </c>
    </row>
    <row r="4671" spans="1:29" x14ac:dyDescent="0.2">
      <c r="A4671" t="s">
        <v>11266</v>
      </c>
      <c r="B4671" t="s">
        <v>11267</v>
      </c>
      <c r="C4671" t="s">
        <v>11266</v>
      </c>
      <c r="D4671" t="s">
        <v>84</v>
      </c>
      <c r="E4671" t="s">
        <v>89</v>
      </c>
      <c r="G4671" t="s">
        <v>90</v>
      </c>
      <c r="I4671" t="s">
        <v>91</v>
      </c>
      <c r="J4671" t="s">
        <v>9553</v>
      </c>
      <c r="N4671">
        <v>26.038</v>
      </c>
      <c r="O4671">
        <v>17.46437671</v>
      </c>
      <c r="P4671">
        <v>17.872</v>
      </c>
      <c r="Q4671" s="86">
        <v>45434</v>
      </c>
      <c r="S4671">
        <v>1.68</v>
      </c>
      <c r="V4671" t="s">
        <v>11268</v>
      </c>
      <c r="W4671">
        <v>7</v>
      </c>
      <c r="X4671" s="86">
        <v>45707</v>
      </c>
      <c r="Y4671">
        <v>5</v>
      </c>
      <c r="Z4671" s="86">
        <v>45707</v>
      </c>
      <c r="AA4671">
        <v>4</v>
      </c>
      <c r="AB4671">
        <v>3</v>
      </c>
      <c r="AC4671" t="s">
        <v>156</v>
      </c>
    </row>
    <row r="4672" spans="1:29" x14ac:dyDescent="0.2">
      <c r="A4672" t="s">
        <v>11269</v>
      </c>
      <c r="B4672" t="s">
        <v>11270</v>
      </c>
      <c r="C4672" t="s">
        <v>11269</v>
      </c>
      <c r="D4672" t="s">
        <v>84</v>
      </c>
      <c r="E4672" t="s">
        <v>89</v>
      </c>
      <c r="G4672" t="s">
        <v>90</v>
      </c>
      <c r="I4672" t="s">
        <v>91</v>
      </c>
      <c r="M4672">
        <v>22.908600190000001</v>
      </c>
      <c r="N4672">
        <v>26.052</v>
      </c>
      <c r="O4672">
        <v>17.469005339999999</v>
      </c>
      <c r="P4672">
        <v>17.876999999999999</v>
      </c>
      <c r="S4672">
        <v>1.35</v>
      </c>
      <c r="W4672">
        <v>7</v>
      </c>
      <c r="X4672" s="86">
        <v>45707</v>
      </c>
      <c r="Y4672">
        <v>5</v>
      </c>
      <c r="Z4672" s="86">
        <v>45505</v>
      </c>
      <c r="AB4672">
        <v>3</v>
      </c>
      <c r="AC4672" t="s">
        <v>156</v>
      </c>
    </row>
    <row r="4673" spans="1:29" x14ac:dyDescent="0.2">
      <c r="A4673" t="s">
        <v>11271</v>
      </c>
      <c r="B4673" t="s">
        <v>11272</v>
      </c>
      <c r="C4673" t="s">
        <v>11271</v>
      </c>
      <c r="D4673" t="s">
        <v>84</v>
      </c>
      <c r="E4673" t="s">
        <v>89</v>
      </c>
      <c r="G4673" t="s">
        <v>90</v>
      </c>
      <c r="I4673" t="s">
        <v>118</v>
      </c>
      <c r="J4673" t="s">
        <v>9553</v>
      </c>
      <c r="K4673" t="s">
        <v>1160</v>
      </c>
      <c r="L4673">
        <v>7.5359999999999996</v>
      </c>
      <c r="M4673">
        <v>7.7966231769999998</v>
      </c>
      <c r="N4673">
        <v>8.4269999999999996</v>
      </c>
      <c r="O4673">
        <v>6.2437916939999996</v>
      </c>
      <c r="P4673">
        <v>4.7460000000000004</v>
      </c>
      <c r="Q4673" s="86">
        <v>45821</v>
      </c>
      <c r="S4673">
        <v>1.03</v>
      </c>
      <c r="W4673">
        <v>5</v>
      </c>
      <c r="X4673" s="86">
        <v>45772</v>
      </c>
      <c r="Y4673">
        <v>3</v>
      </c>
      <c r="Z4673" s="86">
        <v>45772</v>
      </c>
      <c r="AA4673">
        <v>2</v>
      </c>
      <c r="AB4673">
        <v>3</v>
      </c>
      <c r="AC4673" t="s">
        <v>156</v>
      </c>
    </row>
    <row r="4674" spans="1:29" x14ac:dyDescent="0.2">
      <c r="A4674" t="s">
        <v>11273</v>
      </c>
      <c r="B4674" t="s">
        <v>11274</v>
      </c>
      <c r="C4674" t="s">
        <v>11273</v>
      </c>
      <c r="D4674" t="s">
        <v>84</v>
      </c>
      <c r="E4674" t="s">
        <v>89</v>
      </c>
      <c r="G4674" t="s">
        <v>90</v>
      </c>
      <c r="I4674" t="s">
        <v>91</v>
      </c>
      <c r="L4674">
        <v>9.0269999999999992</v>
      </c>
      <c r="M4674">
        <v>6.4911655230000003</v>
      </c>
      <c r="N4674">
        <v>8.9489999999999998</v>
      </c>
      <c r="O4674">
        <v>4.9838113020000003</v>
      </c>
      <c r="P4674">
        <v>5.6509999999999998</v>
      </c>
      <c r="Q4674" s="86">
        <v>45821</v>
      </c>
      <c r="S4674">
        <v>0.73</v>
      </c>
      <c r="W4674">
        <v>4</v>
      </c>
      <c r="X4674" s="86">
        <v>45747</v>
      </c>
      <c r="Y4674">
        <v>3</v>
      </c>
      <c r="Z4674" s="86">
        <v>45747</v>
      </c>
      <c r="AB4674">
        <v>3</v>
      </c>
      <c r="AC4674" t="s">
        <v>156</v>
      </c>
    </row>
    <row r="4675" spans="1:29" x14ac:dyDescent="0.2">
      <c r="A4675" t="s">
        <v>17243</v>
      </c>
      <c r="B4675" t="s">
        <v>17244</v>
      </c>
      <c r="C4675" t="s">
        <v>17243</v>
      </c>
      <c r="D4675" t="s">
        <v>84</v>
      </c>
      <c r="E4675" t="s">
        <v>89</v>
      </c>
      <c r="G4675" t="s">
        <v>90</v>
      </c>
      <c r="I4675" t="s">
        <v>118</v>
      </c>
      <c r="L4675">
        <v>7.4550000000000001</v>
      </c>
      <c r="M4675">
        <v>6.320957849</v>
      </c>
      <c r="N4675">
        <v>5.7249999999999996</v>
      </c>
      <c r="O4675">
        <v>6.566504685</v>
      </c>
      <c r="P4675">
        <v>5.923</v>
      </c>
      <c r="Q4675" s="86">
        <v>45821</v>
      </c>
      <c r="S4675">
        <v>0.98</v>
      </c>
      <c r="W4675">
        <v>6</v>
      </c>
      <c r="X4675" s="86">
        <v>45747</v>
      </c>
      <c r="Y4675">
        <v>3</v>
      </c>
      <c r="Z4675" s="86">
        <v>45747</v>
      </c>
      <c r="AB4675">
        <v>3</v>
      </c>
      <c r="AC4675" t="s">
        <v>156</v>
      </c>
    </row>
    <row r="4676" spans="1:29" x14ac:dyDescent="0.2">
      <c r="A4676" t="s">
        <v>11275</v>
      </c>
      <c r="B4676" t="s">
        <v>11276</v>
      </c>
      <c r="C4676" t="s">
        <v>11275</v>
      </c>
      <c r="D4676" t="s">
        <v>84</v>
      </c>
      <c r="E4676" t="s">
        <v>89</v>
      </c>
      <c r="G4676" t="s">
        <v>90</v>
      </c>
      <c r="I4676" t="s">
        <v>118</v>
      </c>
      <c r="L4676">
        <v>22.823</v>
      </c>
      <c r="M4676">
        <v>23.82136465</v>
      </c>
      <c r="N4676">
        <v>25.291</v>
      </c>
      <c r="O4676">
        <v>26.432448839999999</v>
      </c>
      <c r="P4676">
        <v>27.321000000000002</v>
      </c>
      <c r="Q4676" s="86">
        <v>45821</v>
      </c>
      <c r="S4676">
        <v>0.91</v>
      </c>
      <c r="W4676">
        <v>6</v>
      </c>
      <c r="X4676" s="86">
        <v>45695</v>
      </c>
      <c r="Y4676">
        <v>5</v>
      </c>
      <c r="Z4676" s="86">
        <v>45657</v>
      </c>
      <c r="AB4676">
        <v>3</v>
      </c>
      <c r="AC4676" t="s">
        <v>156</v>
      </c>
    </row>
    <row r="4677" spans="1:29" x14ac:dyDescent="0.2">
      <c r="A4677" t="s">
        <v>11277</v>
      </c>
      <c r="B4677" t="s">
        <v>11278</v>
      </c>
      <c r="C4677" t="s">
        <v>11277</v>
      </c>
      <c r="D4677" t="s">
        <v>84</v>
      </c>
      <c r="E4677" t="s">
        <v>89</v>
      </c>
      <c r="G4677" t="s">
        <v>90</v>
      </c>
      <c r="I4677" t="s">
        <v>91</v>
      </c>
      <c r="J4677" t="s">
        <v>9553</v>
      </c>
      <c r="L4677">
        <v>13.73</v>
      </c>
      <c r="M4677">
        <v>12.462757959999999</v>
      </c>
      <c r="N4677">
        <v>10.756</v>
      </c>
      <c r="O4677">
        <v>9.9303756799999992</v>
      </c>
      <c r="P4677">
        <v>9.8610000000000007</v>
      </c>
      <c r="Q4677" s="86">
        <v>45821</v>
      </c>
      <c r="S4677">
        <v>0.92</v>
      </c>
      <c r="T4677">
        <v>0.75</v>
      </c>
      <c r="W4677">
        <v>6</v>
      </c>
      <c r="X4677" s="86">
        <v>45747</v>
      </c>
      <c r="Y4677">
        <v>4</v>
      </c>
      <c r="Z4677" s="86">
        <v>45747</v>
      </c>
      <c r="AA4677">
        <v>3</v>
      </c>
      <c r="AB4677">
        <v>3</v>
      </c>
      <c r="AC4677" t="s">
        <v>156</v>
      </c>
    </row>
    <row r="4678" spans="1:29" x14ac:dyDescent="0.2">
      <c r="A4678" t="s">
        <v>11279</v>
      </c>
      <c r="B4678" t="s">
        <v>11280</v>
      </c>
      <c r="C4678" t="s">
        <v>11279</v>
      </c>
      <c r="D4678" t="s">
        <v>84</v>
      </c>
      <c r="E4678" t="s">
        <v>89</v>
      </c>
      <c r="G4678" t="s">
        <v>90</v>
      </c>
      <c r="L4678">
        <v>4.2240000000000002</v>
      </c>
      <c r="M4678">
        <v>4.105685008</v>
      </c>
      <c r="N4678">
        <v>3.9409999999999998</v>
      </c>
      <c r="O4678">
        <v>4.0509092689999999</v>
      </c>
      <c r="P4678">
        <v>4.57</v>
      </c>
      <c r="Q4678" s="86">
        <v>45821</v>
      </c>
      <c r="W4678">
        <v>4</v>
      </c>
      <c r="X4678" s="86">
        <v>45777</v>
      </c>
      <c r="Y4678">
        <v>2</v>
      </c>
      <c r="Z4678" s="86">
        <v>45777</v>
      </c>
      <c r="AB4678">
        <v>2</v>
      </c>
      <c r="AC4678" t="s">
        <v>153</v>
      </c>
    </row>
    <row r="4679" spans="1:29" x14ac:dyDescent="0.2">
      <c r="A4679" t="s">
        <v>11281</v>
      </c>
      <c r="B4679" t="s">
        <v>11282</v>
      </c>
      <c r="C4679" t="s">
        <v>11281</v>
      </c>
      <c r="D4679" t="s">
        <v>84</v>
      </c>
      <c r="E4679" t="s">
        <v>89</v>
      </c>
      <c r="G4679" t="s">
        <v>90</v>
      </c>
      <c r="I4679" t="s">
        <v>91</v>
      </c>
      <c r="L4679">
        <v>4.2679999999999998</v>
      </c>
      <c r="M4679">
        <v>4.1169221250000003</v>
      </c>
      <c r="N4679">
        <v>3.9350000000000001</v>
      </c>
      <c r="O4679">
        <v>4.0493864579999999</v>
      </c>
      <c r="P4679">
        <v>4.569</v>
      </c>
      <c r="Q4679" s="86">
        <v>45821</v>
      </c>
      <c r="W4679">
        <v>4</v>
      </c>
      <c r="X4679" s="86">
        <v>45777</v>
      </c>
      <c r="Y4679">
        <v>2</v>
      </c>
      <c r="Z4679" s="86">
        <v>45777</v>
      </c>
      <c r="AB4679">
        <v>2</v>
      </c>
      <c r="AC4679" t="s">
        <v>153</v>
      </c>
    </row>
    <row r="4680" spans="1:29" x14ac:dyDescent="0.2">
      <c r="A4680" t="s">
        <v>11283</v>
      </c>
      <c r="B4680" t="s">
        <v>11284</v>
      </c>
      <c r="C4680" t="s">
        <v>11283</v>
      </c>
      <c r="D4680" t="s">
        <v>84</v>
      </c>
      <c r="E4680" t="s">
        <v>89</v>
      </c>
      <c r="G4680" t="s">
        <v>90</v>
      </c>
      <c r="I4680" t="s">
        <v>118</v>
      </c>
      <c r="J4680" t="s">
        <v>9553</v>
      </c>
      <c r="L4680">
        <v>27.922999999999998</v>
      </c>
      <c r="M4680">
        <v>28.258164059999999</v>
      </c>
      <c r="N4680">
        <v>26.035</v>
      </c>
      <c r="O4680">
        <v>29.055287660000001</v>
      </c>
      <c r="P4680">
        <v>21.332999999999998</v>
      </c>
      <c r="Q4680" s="86">
        <v>45821</v>
      </c>
      <c r="R4680">
        <v>5</v>
      </c>
      <c r="S4680">
        <v>2.17</v>
      </c>
      <c r="T4680">
        <v>1.6</v>
      </c>
      <c r="V4680" t="s">
        <v>11285</v>
      </c>
      <c r="W4680">
        <v>7</v>
      </c>
      <c r="X4680" s="86">
        <v>45657</v>
      </c>
      <c r="Y4680">
        <v>6</v>
      </c>
      <c r="Z4680" s="86">
        <v>45657</v>
      </c>
      <c r="AA4680">
        <v>4</v>
      </c>
      <c r="AB4680">
        <v>4</v>
      </c>
      <c r="AC4680" t="s">
        <v>127</v>
      </c>
    </row>
    <row r="4681" spans="1:29" x14ac:dyDescent="0.2">
      <c r="A4681" t="s">
        <v>11286</v>
      </c>
      <c r="B4681" t="s">
        <v>11287</v>
      </c>
      <c r="C4681" t="s">
        <v>11286</v>
      </c>
      <c r="D4681" t="s">
        <v>84</v>
      </c>
      <c r="E4681" t="s">
        <v>89</v>
      </c>
      <c r="G4681" t="s">
        <v>90</v>
      </c>
      <c r="I4681" t="s">
        <v>91</v>
      </c>
      <c r="L4681">
        <v>21.186</v>
      </c>
      <c r="M4681">
        <v>17.954234029999999</v>
      </c>
      <c r="N4681">
        <v>22.064</v>
      </c>
      <c r="O4681">
        <v>18.197171879999999</v>
      </c>
      <c r="P4681">
        <v>16.952000000000002</v>
      </c>
      <c r="Q4681" s="86">
        <v>45821</v>
      </c>
      <c r="S4681">
        <v>1.05</v>
      </c>
      <c r="W4681">
        <v>6</v>
      </c>
      <c r="X4681" s="86">
        <v>45777</v>
      </c>
      <c r="Y4681">
        <v>5</v>
      </c>
      <c r="Z4681" s="86">
        <v>45777</v>
      </c>
      <c r="AB4681">
        <v>3</v>
      </c>
      <c r="AC4681" t="s">
        <v>156</v>
      </c>
    </row>
    <row r="4682" spans="1:29" x14ac:dyDescent="0.2">
      <c r="A4682" t="s">
        <v>17179</v>
      </c>
      <c r="B4682" t="s">
        <v>17180</v>
      </c>
      <c r="C4682" t="s">
        <v>17179</v>
      </c>
      <c r="D4682" t="s">
        <v>84</v>
      </c>
      <c r="E4682" t="s">
        <v>89</v>
      </c>
      <c r="G4682" t="s">
        <v>90</v>
      </c>
      <c r="H4682" t="s">
        <v>225</v>
      </c>
      <c r="I4682" t="s">
        <v>118</v>
      </c>
      <c r="L4682">
        <v>6.7430000000000003</v>
      </c>
      <c r="M4682">
        <v>7.2554642549999997</v>
      </c>
      <c r="N4682">
        <v>7.8239999999999998</v>
      </c>
      <c r="O4682">
        <v>4.7621604719999997</v>
      </c>
      <c r="P4682">
        <v>2.9910000000000001</v>
      </c>
      <c r="Q4682" s="86">
        <v>45821</v>
      </c>
      <c r="S4682">
        <v>0.57999999999999996</v>
      </c>
      <c r="W4682">
        <v>4</v>
      </c>
      <c r="X4682" s="86">
        <v>45693</v>
      </c>
      <c r="Y4682">
        <v>2</v>
      </c>
      <c r="Z4682" s="86">
        <v>45666</v>
      </c>
      <c r="AB4682">
        <v>2</v>
      </c>
      <c r="AC4682" t="s">
        <v>153</v>
      </c>
    </row>
    <row r="4683" spans="1:29" x14ac:dyDescent="0.2">
      <c r="A4683" t="s">
        <v>11288</v>
      </c>
      <c r="B4683" t="s">
        <v>11289</v>
      </c>
      <c r="C4683" t="s">
        <v>11288</v>
      </c>
      <c r="D4683" t="s">
        <v>84</v>
      </c>
      <c r="E4683" t="s">
        <v>89</v>
      </c>
      <c r="F4683" t="s">
        <v>642</v>
      </c>
      <c r="G4683" t="s">
        <v>294</v>
      </c>
      <c r="I4683" t="s">
        <v>91</v>
      </c>
      <c r="J4683" t="s">
        <v>9553</v>
      </c>
      <c r="K4683" t="s">
        <v>9747</v>
      </c>
      <c r="L4683">
        <v>8.42</v>
      </c>
      <c r="M4683">
        <v>8.1200997190000006</v>
      </c>
      <c r="N4683">
        <v>8.6859999999999999</v>
      </c>
      <c r="O4683">
        <v>7.2901707160000004</v>
      </c>
      <c r="P4683">
        <v>7.1529999999999996</v>
      </c>
      <c r="Q4683" s="86">
        <v>45821</v>
      </c>
      <c r="R4683">
        <v>5</v>
      </c>
      <c r="S4683">
        <v>3.09</v>
      </c>
      <c r="V4683" t="s">
        <v>11290</v>
      </c>
      <c r="W4683">
        <v>5</v>
      </c>
      <c r="X4683" s="86">
        <v>45706</v>
      </c>
      <c r="Y4683">
        <v>4</v>
      </c>
      <c r="Z4683" s="86">
        <v>44895</v>
      </c>
      <c r="AA4683">
        <v>2</v>
      </c>
      <c r="AB4683">
        <v>3</v>
      </c>
      <c r="AC4683" t="s">
        <v>156</v>
      </c>
    </row>
    <row r="4684" spans="1:29" x14ac:dyDescent="0.2">
      <c r="A4684" t="s">
        <v>11291</v>
      </c>
      <c r="B4684" t="s">
        <v>11292</v>
      </c>
      <c r="C4684" t="s">
        <v>11291</v>
      </c>
      <c r="D4684" t="s">
        <v>84</v>
      </c>
      <c r="E4684" t="s">
        <v>89</v>
      </c>
      <c r="F4684" t="s">
        <v>642</v>
      </c>
      <c r="G4684" t="s">
        <v>294</v>
      </c>
      <c r="I4684" t="s">
        <v>91</v>
      </c>
      <c r="J4684" t="s">
        <v>9553</v>
      </c>
      <c r="K4684" t="s">
        <v>9747</v>
      </c>
      <c r="L4684">
        <v>9.7620000000000005</v>
      </c>
      <c r="M4684">
        <v>9.3241051099999996</v>
      </c>
      <c r="N4684">
        <v>9.9149999999999991</v>
      </c>
      <c r="O4684">
        <v>8.8887666309999993</v>
      </c>
      <c r="P4684">
        <v>9.6370000000000005</v>
      </c>
      <c r="Q4684" s="86">
        <v>45821</v>
      </c>
      <c r="S4684">
        <v>3.16</v>
      </c>
      <c r="V4684" t="s">
        <v>11293</v>
      </c>
      <c r="W4684">
        <v>5</v>
      </c>
      <c r="X4684" s="86">
        <v>45706</v>
      </c>
      <c r="Y4684">
        <v>4</v>
      </c>
      <c r="Z4684" s="86">
        <v>44895</v>
      </c>
      <c r="AA4684">
        <v>3</v>
      </c>
      <c r="AB4684">
        <v>3</v>
      </c>
      <c r="AC4684" t="s">
        <v>156</v>
      </c>
    </row>
    <row r="4685" spans="1:29" x14ac:dyDescent="0.2">
      <c r="A4685" t="s">
        <v>11294</v>
      </c>
      <c r="B4685" t="s">
        <v>11295</v>
      </c>
      <c r="C4685" t="s">
        <v>11294</v>
      </c>
      <c r="D4685" t="s">
        <v>84</v>
      </c>
      <c r="E4685" t="s">
        <v>89</v>
      </c>
      <c r="G4685" t="s">
        <v>90</v>
      </c>
      <c r="I4685" t="s">
        <v>91</v>
      </c>
      <c r="J4685" t="s">
        <v>9553</v>
      </c>
      <c r="L4685">
        <v>12.247</v>
      </c>
      <c r="M4685">
        <v>9.0891653849999994</v>
      </c>
      <c r="N4685">
        <v>13.039</v>
      </c>
      <c r="O4685">
        <v>6.6607015760000001</v>
      </c>
      <c r="P4685">
        <v>8.343</v>
      </c>
      <c r="Q4685" s="86">
        <v>45821</v>
      </c>
      <c r="S4685">
        <v>0.55000000000000004</v>
      </c>
      <c r="T4685">
        <v>0.45</v>
      </c>
      <c r="V4685" t="s">
        <v>11296</v>
      </c>
      <c r="W4685">
        <v>6</v>
      </c>
      <c r="X4685" s="86">
        <v>45777</v>
      </c>
      <c r="Y4685">
        <v>4</v>
      </c>
      <c r="Z4685" s="86">
        <v>45777</v>
      </c>
      <c r="AA4685">
        <v>2</v>
      </c>
      <c r="AB4685">
        <v>3</v>
      </c>
      <c r="AC4685" t="s">
        <v>156</v>
      </c>
    </row>
    <row r="4686" spans="1:29" x14ac:dyDescent="0.2">
      <c r="A4686" t="s">
        <v>11297</v>
      </c>
      <c r="B4686" t="s">
        <v>11298</v>
      </c>
      <c r="C4686" t="s">
        <v>11297</v>
      </c>
      <c r="D4686" t="s">
        <v>84</v>
      </c>
      <c r="E4686" t="s">
        <v>845</v>
      </c>
      <c r="G4686" t="s">
        <v>11299</v>
      </c>
      <c r="AB4686">
        <v>5</v>
      </c>
      <c r="AC4686" t="s">
        <v>86</v>
      </c>
    </row>
    <row r="4687" spans="1:29" x14ac:dyDescent="0.2">
      <c r="A4687" t="s">
        <v>11300</v>
      </c>
      <c r="B4687" t="s">
        <v>11301</v>
      </c>
      <c r="C4687" t="s">
        <v>11300</v>
      </c>
      <c r="D4687" t="s">
        <v>84</v>
      </c>
      <c r="E4687" t="s">
        <v>116</v>
      </c>
      <c r="G4687" t="s">
        <v>90</v>
      </c>
      <c r="I4687" t="s">
        <v>91</v>
      </c>
      <c r="J4687" t="s">
        <v>9553</v>
      </c>
      <c r="L4687">
        <v>21.503</v>
      </c>
      <c r="M4687">
        <v>19.247918810000002</v>
      </c>
      <c r="N4687">
        <v>21.486000000000001</v>
      </c>
      <c r="O4687">
        <v>14.08513402</v>
      </c>
      <c r="P4687">
        <v>11.737</v>
      </c>
      <c r="Q4687" s="86">
        <v>45701</v>
      </c>
      <c r="S4687">
        <v>0.22</v>
      </c>
      <c r="T4687">
        <v>0.22</v>
      </c>
      <c r="V4687" t="s">
        <v>11302</v>
      </c>
      <c r="W4687">
        <v>6</v>
      </c>
      <c r="X4687" s="86">
        <v>45644</v>
      </c>
      <c r="Y4687">
        <v>5</v>
      </c>
      <c r="Z4687" s="86">
        <v>45791</v>
      </c>
      <c r="AA4687">
        <v>4</v>
      </c>
      <c r="AB4687">
        <v>3</v>
      </c>
      <c r="AC4687" t="s">
        <v>156</v>
      </c>
    </row>
    <row r="4688" spans="1:29" x14ac:dyDescent="0.2">
      <c r="A4688" t="s">
        <v>11303</v>
      </c>
      <c r="B4688" t="s">
        <v>11304</v>
      </c>
      <c r="C4688" t="s">
        <v>11303</v>
      </c>
      <c r="D4688" t="s">
        <v>84</v>
      </c>
      <c r="E4688" t="s">
        <v>89</v>
      </c>
      <c r="G4688" t="s">
        <v>90</v>
      </c>
      <c r="I4688" t="s">
        <v>341</v>
      </c>
      <c r="L4688">
        <v>5.6929999999999996</v>
      </c>
      <c r="M4688">
        <v>6.2309283039999999</v>
      </c>
      <c r="N4688">
        <v>6.5960000000000001</v>
      </c>
      <c r="O4688">
        <v>3.6726932240000001</v>
      </c>
      <c r="P4688">
        <v>2.911</v>
      </c>
      <c r="Q4688" s="86">
        <v>45821</v>
      </c>
      <c r="S4688">
        <v>0.62</v>
      </c>
      <c r="W4688">
        <v>4</v>
      </c>
      <c r="X4688" s="86">
        <v>45777</v>
      </c>
      <c r="Y4688">
        <v>2</v>
      </c>
      <c r="Z4688" s="86">
        <v>45777</v>
      </c>
      <c r="AB4688">
        <v>2</v>
      </c>
      <c r="AC4688" t="s">
        <v>153</v>
      </c>
    </row>
    <row r="4689" spans="1:29" x14ac:dyDescent="0.2">
      <c r="A4689" t="s">
        <v>11305</v>
      </c>
      <c r="B4689" t="s">
        <v>11306</v>
      </c>
      <c r="C4689" t="s">
        <v>11305</v>
      </c>
      <c r="D4689" t="s">
        <v>84</v>
      </c>
      <c r="E4689" t="s">
        <v>89</v>
      </c>
      <c r="F4689" t="s">
        <v>642</v>
      </c>
      <c r="G4689" t="s">
        <v>90</v>
      </c>
      <c r="I4689" t="s">
        <v>91</v>
      </c>
      <c r="J4689" t="s">
        <v>9553</v>
      </c>
      <c r="K4689" t="s">
        <v>1055</v>
      </c>
      <c r="L4689">
        <v>15.214</v>
      </c>
      <c r="M4689">
        <v>13.29408838</v>
      </c>
      <c r="N4689">
        <v>15.548</v>
      </c>
      <c r="O4689">
        <v>11.00554165</v>
      </c>
      <c r="P4689">
        <v>12.339</v>
      </c>
      <c r="Q4689" s="86">
        <v>45821</v>
      </c>
      <c r="R4689">
        <v>5</v>
      </c>
      <c r="S4689">
        <v>1.53</v>
      </c>
      <c r="T4689">
        <v>1.3</v>
      </c>
      <c r="V4689" t="s">
        <v>11307</v>
      </c>
      <c r="W4689">
        <v>6</v>
      </c>
      <c r="X4689" s="86">
        <v>45777</v>
      </c>
      <c r="Y4689">
        <v>4</v>
      </c>
      <c r="Z4689" s="86">
        <v>45777</v>
      </c>
      <c r="AA4689">
        <v>3</v>
      </c>
      <c r="AB4689">
        <v>3</v>
      </c>
      <c r="AC4689" t="s">
        <v>156</v>
      </c>
    </row>
    <row r="4690" spans="1:29" x14ac:dyDescent="0.2">
      <c r="A4690" t="s">
        <v>11308</v>
      </c>
      <c r="B4690" t="s">
        <v>11309</v>
      </c>
      <c r="C4690" t="s">
        <v>11308</v>
      </c>
      <c r="D4690" t="s">
        <v>84</v>
      </c>
      <c r="E4690" t="s">
        <v>89</v>
      </c>
      <c r="F4690" t="s">
        <v>642</v>
      </c>
      <c r="G4690" t="s">
        <v>90</v>
      </c>
      <c r="I4690" t="s">
        <v>91</v>
      </c>
      <c r="J4690" t="s">
        <v>9553</v>
      </c>
      <c r="K4690" t="s">
        <v>1670</v>
      </c>
      <c r="L4690">
        <v>25.593</v>
      </c>
      <c r="M4690">
        <v>23.274933220000001</v>
      </c>
      <c r="N4690">
        <v>27.529</v>
      </c>
      <c r="O4690">
        <v>22.806452010000001</v>
      </c>
      <c r="P4690">
        <v>28.405999999999999</v>
      </c>
      <c r="Q4690" s="86">
        <v>45664</v>
      </c>
      <c r="S4690">
        <v>0.94</v>
      </c>
      <c r="T4690">
        <v>0.93</v>
      </c>
      <c r="V4690" t="s">
        <v>11310</v>
      </c>
      <c r="W4690">
        <v>6</v>
      </c>
      <c r="X4690" s="86">
        <v>45656</v>
      </c>
      <c r="Y4690">
        <v>5</v>
      </c>
      <c r="Z4690" s="86">
        <v>45803</v>
      </c>
      <c r="AA4690">
        <v>3</v>
      </c>
      <c r="AB4690">
        <v>3</v>
      </c>
      <c r="AC4690" t="s">
        <v>156</v>
      </c>
    </row>
    <row r="4691" spans="1:29" x14ac:dyDescent="0.2">
      <c r="A4691" t="s">
        <v>11311</v>
      </c>
      <c r="B4691" t="s">
        <v>11312</v>
      </c>
      <c r="C4691" t="s">
        <v>11311</v>
      </c>
      <c r="D4691" t="s">
        <v>84</v>
      </c>
      <c r="E4691" t="s">
        <v>89</v>
      </c>
      <c r="F4691" t="s">
        <v>642</v>
      </c>
      <c r="G4691" t="s">
        <v>294</v>
      </c>
      <c r="I4691" t="s">
        <v>91</v>
      </c>
      <c r="J4691" t="s">
        <v>9553</v>
      </c>
      <c r="K4691" t="s">
        <v>9747</v>
      </c>
      <c r="L4691">
        <v>22.385999999999999</v>
      </c>
      <c r="M4691">
        <v>16.28624198</v>
      </c>
      <c r="N4691">
        <v>22.077999999999999</v>
      </c>
      <c r="O4691">
        <v>15.31442463</v>
      </c>
      <c r="P4691">
        <v>16.155000000000001</v>
      </c>
      <c r="Q4691" s="86">
        <v>45821</v>
      </c>
      <c r="S4691">
        <v>3.56</v>
      </c>
      <c r="T4691">
        <v>1.2</v>
      </c>
      <c r="V4691" t="s">
        <v>11313</v>
      </c>
      <c r="W4691">
        <v>6</v>
      </c>
      <c r="X4691" s="86">
        <v>45706</v>
      </c>
      <c r="Y4691">
        <v>4</v>
      </c>
      <c r="Z4691" s="86">
        <v>44895</v>
      </c>
      <c r="AA4691">
        <v>3</v>
      </c>
      <c r="AB4691">
        <v>3</v>
      </c>
      <c r="AC4691" t="s">
        <v>156</v>
      </c>
    </row>
    <row r="4692" spans="1:29" x14ac:dyDescent="0.2">
      <c r="A4692" t="s">
        <v>11314</v>
      </c>
      <c r="B4692" t="s">
        <v>11315</v>
      </c>
      <c r="C4692" t="s">
        <v>11314</v>
      </c>
      <c r="D4692" t="s">
        <v>84</v>
      </c>
      <c r="E4692" t="s">
        <v>116</v>
      </c>
      <c r="G4692" t="s">
        <v>90</v>
      </c>
      <c r="H4692" t="s">
        <v>2291</v>
      </c>
      <c r="L4692">
        <v>28.225000000000001</v>
      </c>
      <c r="N4692">
        <v>32.993000000000002</v>
      </c>
      <c r="P4692">
        <v>28.555</v>
      </c>
      <c r="S4692">
        <v>0.28999999999999998</v>
      </c>
      <c r="Y4692">
        <v>5</v>
      </c>
      <c r="Z4692" s="86">
        <v>45791</v>
      </c>
      <c r="AB4692">
        <v>3</v>
      </c>
      <c r="AC4692" t="s">
        <v>156</v>
      </c>
    </row>
    <row r="4693" spans="1:29" x14ac:dyDescent="0.2">
      <c r="A4693" t="s">
        <v>11316</v>
      </c>
      <c r="B4693" t="s">
        <v>11317</v>
      </c>
      <c r="C4693" t="s">
        <v>11316</v>
      </c>
      <c r="D4693" t="s">
        <v>84</v>
      </c>
      <c r="E4693" t="s">
        <v>89</v>
      </c>
      <c r="F4693" t="s">
        <v>642</v>
      </c>
      <c r="G4693" t="s">
        <v>90</v>
      </c>
      <c r="I4693" t="s">
        <v>118</v>
      </c>
      <c r="J4693" t="s">
        <v>9553</v>
      </c>
      <c r="K4693" t="s">
        <v>1712</v>
      </c>
      <c r="L4693">
        <v>14.552</v>
      </c>
      <c r="M4693">
        <v>14.497833269999999</v>
      </c>
      <c r="N4693">
        <v>14.862</v>
      </c>
      <c r="O4693">
        <v>12.5777614</v>
      </c>
      <c r="P4693">
        <v>10.651999999999999</v>
      </c>
      <c r="Q4693" s="86">
        <v>45821</v>
      </c>
      <c r="R4693">
        <v>1</v>
      </c>
      <c r="S4693">
        <v>0.76</v>
      </c>
      <c r="T4693">
        <v>0.65</v>
      </c>
      <c r="W4693">
        <v>6</v>
      </c>
      <c r="X4693" s="86">
        <v>45769</v>
      </c>
      <c r="Y4693">
        <v>4</v>
      </c>
      <c r="Z4693" s="86">
        <v>45747</v>
      </c>
      <c r="AA4693">
        <v>3</v>
      </c>
      <c r="AB4693">
        <v>3</v>
      </c>
      <c r="AC4693" t="s">
        <v>156</v>
      </c>
    </row>
    <row r="4694" spans="1:29" x14ac:dyDescent="0.2">
      <c r="A4694" t="s">
        <v>11318</v>
      </c>
      <c r="B4694" t="s">
        <v>11319</v>
      </c>
      <c r="C4694" t="s">
        <v>11318</v>
      </c>
      <c r="D4694" t="s">
        <v>84</v>
      </c>
      <c r="E4694" t="s">
        <v>89</v>
      </c>
      <c r="G4694" t="s">
        <v>90</v>
      </c>
      <c r="H4694" t="s">
        <v>2177</v>
      </c>
      <c r="I4694" t="s">
        <v>91</v>
      </c>
      <c r="L4694">
        <v>15.109</v>
      </c>
      <c r="M4694">
        <v>10.522988489999999</v>
      </c>
      <c r="N4694">
        <v>14.933999999999999</v>
      </c>
      <c r="O4694">
        <v>7.4596015060000003</v>
      </c>
      <c r="P4694">
        <v>11.179</v>
      </c>
      <c r="Q4694" s="86">
        <v>45821</v>
      </c>
      <c r="S4694">
        <v>0.82</v>
      </c>
      <c r="W4694">
        <v>6</v>
      </c>
      <c r="X4694" s="86">
        <v>45747</v>
      </c>
      <c r="Y4694">
        <v>4</v>
      </c>
      <c r="Z4694" s="86">
        <v>45747</v>
      </c>
      <c r="AB4694">
        <v>3</v>
      </c>
      <c r="AC4694" t="s">
        <v>156</v>
      </c>
    </row>
    <row r="4695" spans="1:29" x14ac:dyDescent="0.2">
      <c r="A4695" t="s">
        <v>11320</v>
      </c>
      <c r="B4695" t="s">
        <v>11321</v>
      </c>
      <c r="C4695" t="s">
        <v>11320</v>
      </c>
      <c r="D4695" t="s">
        <v>84</v>
      </c>
      <c r="E4695" t="s">
        <v>89</v>
      </c>
      <c r="G4695" t="s">
        <v>90</v>
      </c>
      <c r="M4695">
        <v>7.9869531809999996</v>
      </c>
      <c r="O4695">
        <v>8.4693029089999996</v>
      </c>
      <c r="Q4695" s="86">
        <v>45434</v>
      </c>
      <c r="Y4695">
        <v>4</v>
      </c>
      <c r="Z4695" s="86">
        <v>45747</v>
      </c>
      <c r="AB4695">
        <v>3</v>
      </c>
      <c r="AC4695" t="s">
        <v>156</v>
      </c>
    </row>
    <row r="4696" spans="1:29" x14ac:dyDescent="0.2">
      <c r="A4696" t="s">
        <v>11322</v>
      </c>
      <c r="B4696" t="s">
        <v>11323</v>
      </c>
      <c r="C4696" t="s">
        <v>11322</v>
      </c>
      <c r="D4696" t="s">
        <v>84</v>
      </c>
      <c r="E4696" t="s">
        <v>89</v>
      </c>
      <c r="G4696" t="s">
        <v>90</v>
      </c>
      <c r="I4696" t="s">
        <v>91</v>
      </c>
      <c r="J4696" t="s">
        <v>9553</v>
      </c>
      <c r="K4696" t="s">
        <v>512</v>
      </c>
      <c r="L4696">
        <v>7.4169999999999998</v>
      </c>
      <c r="M4696">
        <v>6.3184869959999999</v>
      </c>
      <c r="N4696">
        <v>5.7359999999999998</v>
      </c>
      <c r="O4696">
        <v>6.5771516180000003</v>
      </c>
      <c r="P4696">
        <v>5.9569999999999999</v>
      </c>
      <c r="Q4696" s="86">
        <v>45821</v>
      </c>
      <c r="R4696">
        <v>4</v>
      </c>
      <c r="S4696">
        <v>0.99</v>
      </c>
      <c r="T4696">
        <v>0.75</v>
      </c>
      <c r="W4696">
        <v>6</v>
      </c>
      <c r="X4696" s="86">
        <v>45747</v>
      </c>
      <c r="Y4696">
        <v>3</v>
      </c>
      <c r="Z4696" s="86">
        <v>45747</v>
      </c>
      <c r="AA4696">
        <v>2</v>
      </c>
      <c r="AB4696">
        <v>3</v>
      </c>
      <c r="AC4696" t="s">
        <v>156</v>
      </c>
    </row>
    <row r="4697" spans="1:29" x14ac:dyDescent="0.2">
      <c r="A4697" t="s">
        <v>11324</v>
      </c>
      <c r="B4697" t="s">
        <v>11325</v>
      </c>
      <c r="C4697" t="s">
        <v>11324</v>
      </c>
      <c r="D4697" t="s">
        <v>84</v>
      </c>
      <c r="E4697" t="s">
        <v>89</v>
      </c>
      <c r="G4697" t="s">
        <v>90</v>
      </c>
      <c r="I4697" t="s">
        <v>91</v>
      </c>
      <c r="J4697" t="s">
        <v>9553</v>
      </c>
      <c r="K4697" t="s">
        <v>976</v>
      </c>
      <c r="L4697">
        <v>17.602</v>
      </c>
      <c r="M4697">
        <v>16.634256919999999</v>
      </c>
      <c r="N4697">
        <v>18.079000000000001</v>
      </c>
      <c r="O4697">
        <v>15.99295779</v>
      </c>
      <c r="P4697">
        <v>13.003</v>
      </c>
      <c r="Q4697" s="86">
        <v>45821</v>
      </c>
      <c r="S4697">
        <v>0.25</v>
      </c>
      <c r="T4697">
        <v>0.25</v>
      </c>
      <c r="V4697" t="s">
        <v>11326</v>
      </c>
      <c r="W4697">
        <v>6</v>
      </c>
      <c r="X4697" s="86">
        <v>45644</v>
      </c>
      <c r="Y4697">
        <v>4</v>
      </c>
      <c r="Z4697" s="86">
        <v>45791</v>
      </c>
      <c r="AA4697">
        <v>3</v>
      </c>
      <c r="AB4697">
        <v>3</v>
      </c>
      <c r="AC4697" t="s">
        <v>156</v>
      </c>
    </row>
    <row r="4698" spans="1:29" x14ac:dyDescent="0.2">
      <c r="A4698" t="s">
        <v>11327</v>
      </c>
      <c r="B4698" t="s">
        <v>11328</v>
      </c>
      <c r="C4698" t="s">
        <v>11327</v>
      </c>
      <c r="D4698" t="s">
        <v>84</v>
      </c>
      <c r="E4698" t="s">
        <v>89</v>
      </c>
      <c r="F4698" t="s">
        <v>642</v>
      </c>
      <c r="G4698" t="s">
        <v>90</v>
      </c>
      <c r="I4698" t="s">
        <v>91</v>
      </c>
      <c r="J4698" t="s">
        <v>9553</v>
      </c>
      <c r="K4698" t="s">
        <v>778</v>
      </c>
      <c r="L4698">
        <v>28.334</v>
      </c>
      <c r="M4698">
        <v>21.160074730000002</v>
      </c>
      <c r="N4698">
        <v>27.625</v>
      </c>
      <c r="O4698">
        <v>17.084285770000001</v>
      </c>
      <c r="P4698">
        <v>16.071000000000002</v>
      </c>
      <c r="Q4698" s="86">
        <v>45821</v>
      </c>
      <c r="R4698">
        <v>5.26</v>
      </c>
      <c r="S4698">
        <v>1</v>
      </c>
      <c r="T4698">
        <v>0.68</v>
      </c>
      <c r="V4698" t="s">
        <v>11329</v>
      </c>
      <c r="W4698">
        <v>7</v>
      </c>
      <c r="X4698" s="86">
        <v>45783</v>
      </c>
      <c r="Y4698">
        <v>5</v>
      </c>
      <c r="Z4698" s="86">
        <v>45747</v>
      </c>
      <c r="AA4698">
        <v>4</v>
      </c>
      <c r="AB4698">
        <v>3</v>
      </c>
      <c r="AC4698" t="s">
        <v>156</v>
      </c>
    </row>
    <row r="4699" spans="1:29" x14ac:dyDescent="0.2">
      <c r="A4699" t="s">
        <v>11330</v>
      </c>
      <c r="B4699" t="s">
        <v>11331</v>
      </c>
      <c r="C4699" t="s">
        <v>11330</v>
      </c>
      <c r="D4699" t="s">
        <v>84</v>
      </c>
      <c r="E4699" t="s">
        <v>89</v>
      </c>
      <c r="G4699" t="s">
        <v>90</v>
      </c>
      <c r="I4699" t="s">
        <v>118</v>
      </c>
      <c r="J4699" t="s">
        <v>9553</v>
      </c>
      <c r="L4699">
        <v>28.120999999999999</v>
      </c>
      <c r="M4699">
        <v>27.617700469999999</v>
      </c>
      <c r="N4699">
        <v>26.148</v>
      </c>
      <c r="O4699">
        <v>24.990383489999999</v>
      </c>
      <c r="P4699">
        <v>27.119</v>
      </c>
      <c r="Q4699" s="86">
        <v>45821</v>
      </c>
      <c r="R4699">
        <v>5.26</v>
      </c>
      <c r="S4699">
        <v>1.82</v>
      </c>
      <c r="T4699">
        <v>1.5</v>
      </c>
      <c r="V4699" t="s">
        <v>11332</v>
      </c>
      <c r="W4699">
        <v>7</v>
      </c>
      <c r="X4699" s="86">
        <v>45747</v>
      </c>
      <c r="Y4699">
        <v>5</v>
      </c>
      <c r="Z4699" s="86">
        <v>45747</v>
      </c>
      <c r="AA4699">
        <v>4</v>
      </c>
      <c r="AB4699">
        <v>3</v>
      </c>
      <c r="AC4699" t="s">
        <v>156</v>
      </c>
    </row>
    <row r="4700" spans="1:29" x14ac:dyDescent="0.2">
      <c r="A4700" t="s">
        <v>16445</v>
      </c>
      <c r="B4700" t="s">
        <v>16446</v>
      </c>
      <c r="C4700" t="s">
        <v>16445</v>
      </c>
      <c r="D4700" t="s">
        <v>84</v>
      </c>
      <c r="E4700" t="s">
        <v>89</v>
      </c>
      <c r="G4700" t="s">
        <v>90</v>
      </c>
      <c r="H4700" t="s">
        <v>16039</v>
      </c>
      <c r="I4700" t="s">
        <v>341</v>
      </c>
      <c r="L4700">
        <v>31.023</v>
      </c>
      <c r="M4700">
        <v>27.65670926</v>
      </c>
      <c r="N4700">
        <v>27.585000000000001</v>
      </c>
      <c r="O4700">
        <v>24.767359370000001</v>
      </c>
      <c r="P4700">
        <v>24.937000000000001</v>
      </c>
      <c r="Q4700" s="86">
        <v>45821</v>
      </c>
      <c r="S4700">
        <v>1.81</v>
      </c>
      <c r="W4700">
        <v>7</v>
      </c>
      <c r="X4700" s="86">
        <v>45747</v>
      </c>
      <c r="Y4700">
        <v>5</v>
      </c>
      <c r="Z4700" s="86">
        <v>45747</v>
      </c>
      <c r="AB4700">
        <v>3</v>
      </c>
      <c r="AC4700" t="s">
        <v>156</v>
      </c>
    </row>
    <row r="4701" spans="1:29" x14ac:dyDescent="0.2">
      <c r="A4701" t="s">
        <v>11333</v>
      </c>
      <c r="B4701" t="s">
        <v>11334</v>
      </c>
      <c r="C4701" t="s">
        <v>11333</v>
      </c>
      <c r="D4701" t="s">
        <v>84</v>
      </c>
      <c r="E4701" t="s">
        <v>89</v>
      </c>
      <c r="F4701" t="s">
        <v>642</v>
      </c>
      <c r="G4701" t="s">
        <v>90</v>
      </c>
      <c r="I4701" t="s">
        <v>91</v>
      </c>
      <c r="J4701" t="s">
        <v>9553</v>
      </c>
      <c r="K4701" t="s">
        <v>778</v>
      </c>
      <c r="L4701">
        <v>32.067999999999998</v>
      </c>
      <c r="M4701">
        <v>27.706020509999998</v>
      </c>
      <c r="N4701">
        <v>29.568000000000001</v>
      </c>
      <c r="O4701">
        <v>24.71950833</v>
      </c>
      <c r="P4701">
        <v>25.276</v>
      </c>
      <c r="Q4701" s="86">
        <v>45821</v>
      </c>
      <c r="R4701">
        <v>5.26</v>
      </c>
      <c r="S4701">
        <v>1</v>
      </c>
      <c r="T4701">
        <v>0.68</v>
      </c>
      <c r="V4701" t="s">
        <v>11335</v>
      </c>
      <c r="W4701">
        <v>7</v>
      </c>
      <c r="X4701" s="86">
        <v>45747</v>
      </c>
      <c r="Y4701">
        <v>5</v>
      </c>
      <c r="Z4701" s="86">
        <v>45747</v>
      </c>
      <c r="AA4701">
        <v>4</v>
      </c>
      <c r="AB4701">
        <v>3</v>
      </c>
      <c r="AC4701" t="s">
        <v>156</v>
      </c>
    </row>
    <row r="4702" spans="1:29" x14ac:dyDescent="0.2">
      <c r="A4702" t="s">
        <v>11336</v>
      </c>
      <c r="B4702" t="s">
        <v>11337</v>
      </c>
      <c r="C4702" t="s">
        <v>11336</v>
      </c>
      <c r="D4702" t="s">
        <v>84</v>
      </c>
      <c r="E4702" t="s">
        <v>982</v>
      </c>
      <c r="G4702" t="s">
        <v>90</v>
      </c>
      <c r="L4702">
        <v>0.65700000000000003</v>
      </c>
      <c r="M4702">
        <v>0.61219606100000001</v>
      </c>
      <c r="N4702">
        <v>0.38200000000000001</v>
      </c>
      <c r="O4702">
        <v>0.117252015</v>
      </c>
      <c r="P4702">
        <v>0.11899999999999999</v>
      </c>
      <c r="Q4702" s="86">
        <v>45821</v>
      </c>
      <c r="W4702">
        <v>1</v>
      </c>
      <c r="X4702" s="86">
        <v>45808</v>
      </c>
      <c r="Y4702">
        <v>1</v>
      </c>
      <c r="Z4702" s="86">
        <v>45808</v>
      </c>
      <c r="AB4702">
        <v>1</v>
      </c>
      <c r="AC4702" t="s">
        <v>124</v>
      </c>
    </row>
    <row r="4703" spans="1:29" x14ac:dyDescent="0.2">
      <c r="A4703" t="s">
        <v>16712</v>
      </c>
      <c r="B4703" t="s">
        <v>16713</v>
      </c>
      <c r="C4703" t="s">
        <v>16712</v>
      </c>
      <c r="D4703" t="s">
        <v>84</v>
      </c>
      <c r="E4703" t="s">
        <v>982</v>
      </c>
      <c r="G4703" t="s">
        <v>90</v>
      </c>
      <c r="H4703" t="s">
        <v>2291</v>
      </c>
      <c r="I4703" t="s">
        <v>91</v>
      </c>
      <c r="L4703">
        <v>0.66700000000000004</v>
      </c>
      <c r="M4703">
        <v>0.61983397100000004</v>
      </c>
      <c r="N4703">
        <v>0.38400000000000001</v>
      </c>
      <c r="O4703">
        <v>0.116985318</v>
      </c>
      <c r="P4703">
        <v>0.11899999999999999</v>
      </c>
      <c r="Q4703" s="86">
        <v>45821</v>
      </c>
      <c r="S4703">
        <v>0.1</v>
      </c>
      <c r="W4703">
        <v>1</v>
      </c>
      <c r="X4703" s="86">
        <v>45808</v>
      </c>
      <c r="Y4703">
        <v>1</v>
      </c>
      <c r="Z4703" s="86">
        <v>45808</v>
      </c>
      <c r="AB4703">
        <v>1</v>
      </c>
      <c r="AC4703" t="s">
        <v>124</v>
      </c>
    </row>
    <row r="4704" spans="1:29" x14ac:dyDescent="0.2">
      <c r="A4704" t="s">
        <v>11338</v>
      </c>
      <c r="B4704" t="s">
        <v>11339</v>
      </c>
      <c r="C4704" t="s">
        <v>11338</v>
      </c>
      <c r="D4704" t="s">
        <v>84</v>
      </c>
      <c r="E4704" t="s">
        <v>89</v>
      </c>
      <c r="G4704" t="s">
        <v>90</v>
      </c>
      <c r="I4704" t="s">
        <v>341</v>
      </c>
      <c r="J4704" t="s">
        <v>9553</v>
      </c>
      <c r="K4704" t="s">
        <v>512</v>
      </c>
      <c r="L4704">
        <v>7.0259999999999998</v>
      </c>
      <c r="M4704">
        <v>7.6038553819999999</v>
      </c>
      <c r="N4704">
        <v>8.2639999999999993</v>
      </c>
      <c r="O4704">
        <v>5.9730611790000001</v>
      </c>
      <c r="P4704">
        <v>4.5209999999999999</v>
      </c>
      <c r="Q4704" s="86">
        <v>45821</v>
      </c>
      <c r="S4704">
        <v>0.6</v>
      </c>
      <c r="T4704">
        <v>0.55000000000000004</v>
      </c>
      <c r="V4704" t="s">
        <v>11340</v>
      </c>
      <c r="W4704">
        <v>4</v>
      </c>
      <c r="X4704" s="86">
        <v>45747</v>
      </c>
      <c r="Y4704">
        <v>3</v>
      </c>
      <c r="Z4704" s="86">
        <v>45747</v>
      </c>
      <c r="AA4704">
        <v>2</v>
      </c>
      <c r="AB4704">
        <v>3</v>
      </c>
      <c r="AC4704" t="s">
        <v>156</v>
      </c>
    </row>
    <row r="4705" spans="1:29" x14ac:dyDescent="0.2">
      <c r="A4705" t="s">
        <v>11341</v>
      </c>
      <c r="B4705" t="s">
        <v>11342</v>
      </c>
      <c r="C4705" t="s">
        <v>11341</v>
      </c>
      <c r="D4705" t="s">
        <v>84</v>
      </c>
      <c r="E4705" t="s">
        <v>89</v>
      </c>
      <c r="F4705" t="s">
        <v>642</v>
      </c>
      <c r="G4705" t="s">
        <v>90</v>
      </c>
      <c r="H4705" t="s">
        <v>16577</v>
      </c>
      <c r="I4705" t="s">
        <v>91</v>
      </c>
      <c r="J4705" t="s">
        <v>9553</v>
      </c>
      <c r="K4705" t="s">
        <v>10847</v>
      </c>
      <c r="L4705">
        <v>8.9849999999999994</v>
      </c>
      <c r="M4705">
        <v>2.504247007</v>
      </c>
      <c r="N4705">
        <v>8.9339999999999993</v>
      </c>
      <c r="O4705">
        <v>1.0033773239999999</v>
      </c>
      <c r="P4705">
        <v>7.2110000000000003</v>
      </c>
      <c r="Q4705" s="86">
        <v>45821</v>
      </c>
      <c r="R4705">
        <v>5</v>
      </c>
      <c r="S4705">
        <v>0.72</v>
      </c>
      <c r="T4705">
        <v>0.5</v>
      </c>
      <c r="W4705">
        <v>2</v>
      </c>
      <c r="X4705" s="86">
        <v>45783</v>
      </c>
      <c r="Y4705">
        <v>2</v>
      </c>
      <c r="Z4705" s="86">
        <v>45666</v>
      </c>
      <c r="AA4705">
        <v>2</v>
      </c>
      <c r="AB4705">
        <v>2</v>
      </c>
      <c r="AC4705" t="s">
        <v>153</v>
      </c>
    </row>
    <row r="4706" spans="1:29" x14ac:dyDescent="0.2">
      <c r="A4706" t="s">
        <v>16602</v>
      </c>
      <c r="B4706" t="s">
        <v>16603</v>
      </c>
      <c r="C4706" t="s">
        <v>16602</v>
      </c>
      <c r="D4706" t="s">
        <v>84</v>
      </c>
      <c r="E4706" t="s">
        <v>89</v>
      </c>
      <c r="G4706" t="s">
        <v>90</v>
      </c>
      <c r="H4706" t="s">
        <v>225</v>
      </c>
      <c r="I4706" t="s">
        <v>122</v>
      </c>
      <c r="L4706">
        <v>15.686999999999999</v>
      </c>
      <c r="M4706">
        <v>7.2388402190000001</v>
      </c>
      <c r="N4706">
        <v>15.925000000000001</v>
      </c>
      <c r="O4706">
        <v>4.8650327730000003</v>
      </c>
      <c r="P4706">
        <v>11.686</v>
      </c>
      <c r="Q4706" s="86">
        <v>45821</v>
      </c>
      <c r="S4706">
        <v>1.1399999999999999</v>
      </c>
      <c r="W4706">
        <v>5</v>
      </c>
      <c r="X4706" s="86">
        <v>45777</v>
      </c>
      <c r="Y4706">
        <v>3</v>
      </c>
      <c r="Z4706" s="86">
        <v>45777</v>
      </c>
      <c r="AB4706">
        <v>3</v>
      </c>
      <c r="AC4706" t="s">
        <v>156</v>
      </c>
    </row>
    <row r="4707" spans="1:29" x14ac:dyDescent="0.2">
      <c r="A4707" t="s">
        <v>11343</v>
      </c>
      <c r="B4707" t="s">
        <v>11344</v>
      </c>
      <c r="C4707" t="s">
        <v>11343</v>
      </c>
      <c r="D4707" t="s">
        <v>84</v>
      </c>
      <c r="E4707" t="s">
        <v>89</v>
      </c>
      <c r="G4707" t="s">
        <v>90</v>
      </c>
      <c r="H4707" t="s">
        <v>2245</v>
      </c>
      <c r="I4707" t="s">
        <v>91</v>
      </c>
      <c r="L4707">
        <v>9.093</v>
      </c>
      <c r="M4707">
        <v>9.4076119879999993</v>
      </c>
      <c r="N4707">
        <v>5.5529999999999999</v>
      </c>
      <c r="O4707">
        <v>5.5747465649999999</v>
      </c>
      <c r="P4707">
        <v>5.69</v>
      </c>
      <c r="Q4707" s="86">
        <v>45821</v>
      </c>
      <c r="S4707">
        <v>1.18</v>
      </c>
      <c r="W4707">
        <v>5</v>
      </c>
      <c r="X4707" s="86">
        <v>45747</v>
      </c>
      <c r="Y4707">
        <v>4</v>
      </c>
      <c r="Z4707" s="86">
        <v>45747</v>
      </c>
      <c r="AB4707">
        <v>3</v>
      </c>
      <c r="AC4707" t="s">
        <v>156</v>
      </c>
    </row>
    <row r="4708" spans="1:29" x14ac:dyDescent="0.2">
      <c r="A4708" t="s">
        <v>11345</v>
      </c>
      <c r="B4708" t="s">
        <v>11346</v>
      </c>
      <c r="C4708" t="s">
        <v>11345</v>
      </c>
      <c r="D4708" t="s">
        <v>84</v>
      </c>
      <c r="E4708" t="s">
        <v>89</v>
      </c>
      <c r="G4708" t="s">
        <v>90</v>
      </c>
      <c r="L4708">
        <v>16.131</v>
      </c>
      <c r="M4708">
        <v>11.6014008</v>
      </c>
      <c r="N4708">
        <v>15.797000000000001</v>
      </c>
      <c r="O4708">
        <v>10.17932225</v>
      </c>
      <c r="P4708">
        <v>15.166</v>
      </c>
      <c r="Q4708" s="86">
        <v>45821</v>
      </c>
      <c r="W4708">
        <v>6</v>
      </c>
      <c r="X4708" s="86">
        <v>45702</v>
      </c>
      <c r="Y4708">
        <v>4</v>
      </c>
      <c r="Z4708" s="86">
        <v>45657</v>
      </c>
      <c r="AB4708">
        <v>3</v>
      </c>
      <c r="AC4708" t="s">
        <v>156</v>
      </c>
    </row>
    <row r="4709" spans="1:29" x14ac:dyDescent="0.2">
      <c r="A4709" t="s">
        <v>11347</v>
      </c>
      <c r="B4709" t="s">
        <v>11348</v>
      </c>
      <c r="C4709" t="s">
        <v>11347</v>
      </c>
      <c r="D4709" t="s">
        <v>84</v>
      </c>
      <c r="E4709" t="s">
        <v>89</v>
      </c>
      <c r="G4709" t="s">
        <v>90</v>
      </c>
      <c r="I4709" t="s">
        <v>118</v>
      </c>
      <c r="J4709" t="s">
        <v>9553</v>
      </c>
      <c r="K4709" t="s">
        <v>1105</v>
      </c>
      <c r="L4709">
        <v>17.23</v>
      </c>
      <c r="M4709">
        <v>17.66660903</v>
      </c>
      <c r="N4709">
        <v>17.957000000000001</v>
      </c>
      <c r="O4709">
        <v>18.290361269999998</v>
      </c>
      <c r="P4709">
        <v>19.611999999999998</v>
      </c>
      <c r="Q4709" s="86">
        <v>45821</v>
      </c>
      <c r="S4709">
        <v>0.91</v>
      </c>
      <c r="T4709">
        <v>0.9</v>
      </c>
      <c r="W4709">
        <v>6</v>
      </c>
      <c r="X4709" s="86">
        <v>45695</v>
      </c>
      <c r="Y4709">
        <v>5</v>
      </c>
      <c r="Z4709" s="86">
        <v>45657</v>
      </c>
      <c r="AA4709">
        <v>3</v>
      </c>
      <c r="AB4709">
        <v>3</v>
      </c>
      <c r="AC4709" t="s">
        <v>156</v>
      </c>
    </row>
    <row r="4710" spans="1:29" x14ac:dyDescent="0.2">
      <c r="A4710" t="s">
        <v>11349</v>
      </c>
      <c r="B4710" t="s">
        <v>11350</v>
      </c>
      <c r="C4710" t="s">
        <v>11349</v>
      </c>
      <c r="D4710" t="s">
        <v>84</v>
      </c>
      <c r="E4710" t="s">
        <v>89</v>
      </c>
      <c r="F4710" t="s">
        <v>642</v>
      </c>
      <c r="G4710" t="s">
        <v>90</v>
      </c>
      <c r="I4710" t="s">
        <v>91</v>
      </c>
      <c r="J4710" t="s">
        <v>9553</v>
      </c>
      <c r="K4710" t="s">
        <v>1105</v>
      </c>
      <c r="L4710">
        <v>17.54</v>
      </c>
      <c r="M4710">
        <v>16.52777614</v>
      </c>
      <c r="N4710">
        <v>18.332999999999998</v>
      </c>
      <c r="O4710">
        <v>18.550947749999999</v>
      </c>
      <c r="P4710">
        <v>20.099</v>
      </c>
      <c r="Q4710" s="86">
        <v>45821</v>
      </c>
      <c r="S4710">
        <v>0.91</v>
      </c>
      <c r="T4710">
        <v>0.9</v>
      </c>
      <c r="V4710" t="s">
        <v>11351</v>
      </c>
      <c r="W4710">
        <v>6</v>
      </c>
      <c r="X4710" s="86">
        <v>45695</v>
      </c>
      <c r="Y4710">
        <v>4</v>
      </c>
      <c r="Z4710" s="86">
        <v>45657</v>
      </c>
      <c r="AA4710">
        <v>3</v>
      </c>
      <c r="AB4710">
        <v>3</v>
      </c>
      <c r="AC4710" t="s">
        <v>156</v>
      </c>
    </row>
    <row r="4711" spans="1:29" x14ac:dyDescent="0.2">
      <c r="A4711" t="s">
        <v>11352</v>
      </c>
      <c r="B4711" t="s">
        <v>11353</v>
      </c>
      <c r="C4711" t="s">
        <v>11352</v>
      </c>
      <c r="D4711" t="s">
        <v>84</v>
      </c>
      <c r="E4711" t="s">
        <v>89</v>
      </c>
      <c r="G4711" t="s">
        <v>90</v>
      </c>
      <c r="I4711" t="s">
        <v>118</v>
      </c>
      <c r="J4711" t="s">
        <v>9553</v>
      </c>
      <c r="K4711" t="s">
        <v>3651</v>
      </c>
      <c r="L4711">
        <v>13.446999999999999</v>
      </c>
      <c r="M4711">
        <v>15.47305414</v>
      </c>
      <c r="N4711">
        <v>10.688000000000001</v>
      </c>
      <c r="O4711">
        <v>12.84506535</v>
      </c>
      <c r="P4711">
        <v>9.7759999999999998</v>
      </c>
      <c r="Q4711" s="86">
        <v>45821</v>
      </c>
      <c r="S4711">
        <v>0.89</v>
      </c>
      <c r="T4711">
        <v>0.75</v>
      </c>
      <c r="W4711">
        <v>6</v>
      </c>
      <c r="X4711" s="86">
        <v>45747</v>
      </c>
      <c r="Y4711">
        <v>4</v>
      </c>
      <c r="Z4711" s="86">
        <v>45747</v>
      </c>
      <c r="AA4711">
        <v>3</v>
      </c>
      <c r="AB4711">
        <v>3</v>
      </c>
      <c r="AC4711" t="s">
        <v>156</v>
      </c>
    </row>
    <row r="4712" spans="1:29" x14ac:dyDescent="0.2">
      <c r="A4712" t="s">
        <v>11354</v>
      </c>
      <c r="B4712" t="s">
        <v>11355</v>
      </c>
      <c r="C4712" t="s">
        <v>11354</v>
      </c>
      <c r="D4712" t="s">
        <v>84</v>
      </c>
      <c r="E4712" t="s">
        <v>89</v>
      </c>
      <c r="F4712" t="s">
        <v>642</v>
      </c>
      <c r="G4712" t="s">
        <v>90</v>
      </c>
      <c r="I4712" t="s">
        <v>91</v>
      </c>
      <c r="J4712" t="s">
        <v>9553</v>
      </c>
      <c r="K4712" t="s">
        <v>976</v>
      </c>
      <c r="L4712">
        <v>6.0339999999999998</v>
      </c>
      <c r="M4712">
        <v>10.86941756</v>
      </c>
      <c r="N4712">
        <v>6.34</v>
      </c>
      <c r="O4712">
        <v>9.9672262529999998</v>
      </c>
      <c r="P4712">
        <v>8.1809999999999992</v>
      </c>
      <c r="Q4712" s="86">
        <v>45821</v>
      </c>
      <c r="S4712">
        <v>0.91</v>
      </c>
      <c r="V4712" t="s">
        <v>11356</v>
      </c>
      <c r="W4712">
        <v>6</v>
      </c>
      <c r="X4712" s="86">
        <v>45791</v>
      </c>
      <c r="Y4712">
        <v>5</v>
      </c>
      <c r="Z4712" s="86">
        <v>45791</v>
      </c>
      <c r="AA4712">
        <v>3</v>
      </c>
      <c r="AB4712">
        <v>3</v>
      </c>
      <c r="AC4712" t="s">
        <v>156</v>
      </c>
    </row>
    <row r="4713" spans="1:29" x14ac:dyDescent="0.2">
      <c r="A4713" t="s">
        <v>11357</v>
      </c>
      <c r="B4713" t="s">
        <v>11358</v>
      </c>
      <c r="C4713" t="s">
        <v>11357</v>
      </c>
      <c r="D4713" t="s">
        <v>84</v>
      </c>
      <c r="E4713" t="s">
        <v>89</v>
      </c>
      <c r="F4713" t="s">
        <v>642</v>
      </c>
      <c r="G4713" t="s">
        <v>90</v>
      </c>
      <c r="H4713" t="s">
        <v>9676</v>
      </c>
      <c r="I4713" t="s">
        <v>91</v>
      </c>
      <c r="J4713" t="s">
        <v>9553</v>
      </c>
      <c r="K4713" t="s">
        <v>5615</v>
      </c>
      <c r="L4713">
        <v>7.45</v>
      </c>
      <c r="M4713">
        <v>8.0283128680000004</v>
      </c>
      <c r="N4713">
        <v>8.5079999999999991</v>
      </c>
      <c r="O4713">
        <v>6.7657975610000003</v>
      </c>
      <c r="P4713">
        <v>4.258</v>
      </c>
      <c r="Q4713" s="86">
        <v>45821</v>
      </c>
      <c r="R4713">
        <v>5</v>
      </c>
      <c r="S4713">
        <v>0.65</v>
      </c>
      <c r="T4713">
        <v>0.4</v>
      </c>
      <c r="U4713">
        <v>1</v>
      </c>
      <c r="V4713" t="s">
        <v>11359</v>
      </c>
      <c r="W4713">
        <v>4</v>
      </c>
      <c r="X4713" s="86">
        <v>45777</v>
      </c>
      <c r="Y4713">
        <v>3</v>
      </c>
      <c r="Z4713" s="86">
        <v>45777</v>
      </c>
      <c r="AA4713">
        <v>2</v>
      </c>
      <c r="AB4713">
        <v>3</v>
      </c>
      <c r="AC4713" t="s">
        <v>156</v>
      </c>
    </row>
    <row r="4714" spans="1:29" x14ac:dyDescent="0.2">
      <c r="A4714" t="s">
        <v>11360</v>
      </c>
      <c r="B4714" t="s">
        <v>11361</v>
      </c>
      <c r="C4714" t="s">
        <v>11360</v>
      </c>
      <c r="D4714" t="s">
        <v>84</v>
      </c>
      <c r="E4714" t="s">
        <v>116</v>
      </c>
      <c r="G4714" t="s">
        <v>90</v>
      </c>
      <c r="L4714">
        <v>30.259</v>
      </c>
      <c r="M4714">
        <v>29.177423350000002</v>
      </c>
      <c r="N4714">
        <v>34.576000000000001</v>
      </c>
      <c r="O4714">
        <v>27.124293560000002</v>
      </c>
      <c r="P4714">
        <v>25.065999999999999</v>
      </c>
      <c r="Q4714" s="86">
        <v>45821</v>
      </c>
      <c r="S4714">
        <v>0.35</v>
      </c>
      <c r="T4714">
        <v>0.35</v>
      </c>
      <c r="W4714">
        <v>6</v>
      </c>
      <c r="X4714" s="86">
        <v>45644</v>
      </c>
      <c r="Y4714">
        <v>5</v>
      </c>
      <c r="Z4714" s="86">
        <v>45791</v>
      </c>
      <c r="AB4714">
        <v>3</v>
      </c>
      <c r="AC4714" t="s">
        <v>156</v>
      </c>
    </row>
    <row r="4715" spans="1:29" x14ac:dyDescent="0.2">
      <c r="A4715" t="s">
        <v>11362</v>
      </c>
      <c r="B4715" t="s">
        <v>11363</v>
      </c>
      <c r="C4715" t="s">
        <v>11362</v>
      </c>
      <c r="D4715" t="s">
        <v>84</v>
      </c>
      <c r="E4715" t="s">
        <v>116</v>
      </c>
      <c r="G4715" t="s">
        <v>90</v>
      </c>
      <c r="I4715" t="s">
        <v>341</v>
      </c>
      <c r="J4715" t="s">
        <v>9553</v>
      </c>
      <c r="L4715">
        <v>17.152999999999999</v>
      </c>
      <c r="M4715">
        <v>13.94364953</v>
      </c>
      <c r="N4715">
        <v>18.712</v>
      </c>
      <c r="O4715">
        <v>16.827275870000001</v>
      </c>
      <c r="P4715">
        <v>11.84</v>
      </c>
      <c r="Q4715" s="86">
        <v>45821</v>
      </c>
      <c r="S4715">
        <v>0.6</v>
      </c>
      <c r="T4715">
        <v>0.6</v>
      </c>
      <c r="W4715">
        <v>6</v>
      </c>
      <c r="X4715" s="86">
        <v>45393</v>
      </c>
      <c r="Y4715">
        <v>4</v>
      </c>
      <c r="Z4715" s="86">
        <v>45791</v>
      </c>
      <c r="AA4715">
        <v>3</v>
      </c>
      <c r="AB4715">
        <v>3</v>
      </c>
      <c r="AC4715" t="s">
        <v>156</v>
      </c>
    </row>
    <row r="4716" spans="1:29" x14ac:dyDescent="0.2">
      <c r="A4716" t="s">
        <v>11364</v>
      </c>
      <c r="B4716" t="s">
        <v>11365</v>
      </c>
      <c r="C4716" t="s">
        <v>11364</v>
      </c>
      <c r="D4716" t="s">
        <v>84</v>
      </c>
      <c r="E4716" t="s">
        <v>89</v>
      </c>
      <c r="G4716" t="s">
        <v>90</v>
      </c>
      <c r="I4716" t="s">
        <v>91</v>
      </c>
      <c r="L4716">
        <v>15.071</v>
      </c>
      <c r="M4716">
        <v>11.96817807</v>
      </c>
      <c r="N4716">
        <v>14.679</v>
      </c>
      <c r="O4716">
        <v>11.428988390000001</v>
      </c>
      <c r="P4716">
        <v>10.077999999999999</v>
      </c>
      <c r="Q4716" s="86">
        <v>45821</v>
      </c>
      <c r="S4716">
        <v>1.04</v>
      </c>
      <c r="W4716">
        <v>6</v>
      </c>
      <c r="X4716" s="86">
        <v>45747</v>
      </c>
      <c r="Y4716">
        <v>4</v>
      </c>
      <c r="Z4716" s="86">
        <v>45747</v>
      </c>
      <c r="AB4716">
        <v>3</v>
      </c>
      <c r="AC4716" t="s">
        <v>156</v>
      </c>
    </row>
    <row r="4717" spans="1:29" x14ac:dyDescent="0.2">
      <c r="A4717" t="s">
        <v>11366</v>
      </c>
      <c r="B4717" t="s">
        <v>11367</v>
      </c>
      <c r="C4717" t="s">
        <v>11366</v>
      </c>
      <c r="D4717" t="s">
        <v>84</v>
      </c>
      <c r="E4717" t="s">
        <v>982</v>
      </c>
      <c r="F4717" t="s">
        <v>642</v>
      </c>
      <c r="G4717" t="s">
        <v>90</v>
      </c>
      <c r="I4717" t="s">
        <v>91</v>
      </c>
      <c r="J4717" t="s">
        <v>9553</v>
      </c>
      <c r="K4717" t="s">
        <v>1004</v>
      </c>
      <c r="L4717">
        <v>0.65400000000000003</v>
      </c>
      <c r="M4717">
        <v>0.60665998799999998</v>
      </c>
      <c r="N4717">
        <v>0.379</v>
      </c>
      <c r="O4717">
        <v>0.128314277</v>
      </c>
      <c r="P4717">
        <v>0.112</v>
      </c>
      <c r="Q4717" s="86">
        <v>45821</v>
      </c>
      <c r="S4717">
        <v>0.23</v>
      </c>
      <c r="T4717">
        <v>0.2</v>
      </c>
      <c r="V4717" t="s">
        <v>11368</v>
      </c>
      <c r="W4717">
        <v>1</v>
      </c>
      <c r="X4717" s="86">
        <v>45729</v>
      </c>
      <c r="Y4717">
        <v>1</v>
      </c>
      <c r="Z4717" s="86">
        <v>45729</v>
      </c>
      <c r="AA4717">
        <v>1</v>
      </c>
      <c r="AB4717">
        <v>1</v>
      </c>
      <c r="AC4717" t="s">
        <v>124</v>
      </c>
    </row>
    <row r="4718" spans="1:29" x14ac:dyDescent="0.2">
      <c r="A4718" t="s">
        <v>11369</v>
      </c>
      <c r="B4718" t="s">
        <v>11370</v>
      </c>
      <c r="C4718" t="s">
        <v>11369</v>
      </c>
      <c r="D4718" t="s">
        <v>84</v>
      </c>
      <c r="E4718" t="s">
        <v>89</v>
      </c>
      <c r="G4718" t="s">
        <v>90</v>
      </c>
      <c r="I4718" t="s">
        <v>91</v>
      </c>
      <c r="L4718">
        <v>12.381</v>
      </c>
      <c r="M4718">
        <v>9.1409920580000001</v>
      </c>
      <c r="N4718">
        <v>11.273</v>
      </c>
      <c r="O4718">
        <v>7.7621125920000003</v>
      </c>
      <c r="P4718">
        <v>8.4670000000000005</v>
      </c>
      <c r="Q4718" s="86">
        <v>45821</v>
      </c>
      <c r="S4718">
        <v>1.08</v>
      </c>
      <c r="W4718">
        <v>6</v>
      </c>
      <c r="X4718" s="86">
        <v>45772</v>
      </c>
      <c r="Y4718">
        <v>4</v>
      </c>
      <c r="Z4718" s="86">
        <v>45772</v>
      </c>
      <c r="AB4718">
        <v>3</v>
      </c>
      <c r="AC4718" t="s">
        <v>156</v>
      </c>
    </row>
    <row r="4719" spans="1:29" x14ac:dyDescent="0.2">
      <c r="A4719" t="s">
        <v>11371</v>
      </c>
      <c r="B4719" t="s">
        <v>11372</v>
      </c>
      <c r="C4719" t="s">
        <v>11371</v>
      </c>
      <c r="D4719" t="s">
        <v>84</v>
      </c>
      <c r="E4719" t="s">
        <v>89</v>
      </c>
      <c r="F4719" t="s">
        <v>642</v>
      </c>
      <c r="G4719" t="s">
        <v>90</v>
      </c>
      <c r="I4719" t="s">
        <v>91</v>
      </c>
      <c r="J4719" t="s">
        <v>9553</v>
      </c>
      <c r="K4719" t="s">
        <v>11373</v>
      </c>
      <c r="L4719">
        <v>4.3120000000000003</v>
      </c>
      <c r="M4719">
        <v>4.5481767819999996</v>
      </c>
      <c r="N4719">
        <v>4.99</v>
      </c>
      <c r="O4719">
        <v>3.416768899</v>
      </c>
      <c r="P4719">
        <v>3.4239999999999999</v>
      </c>
      <c r="Q4719" s="86">
        <v>45821</v>
      </c>
      <c r="S4719">
        <v>0.6</v>
      </c>
      <c r="V4719" t="s">
        <v>11374</v>
      </c>
      <c r="W4719">
        <v>4</v>
      </c>
      <c r="X4719" s="86">
        <v>45698</v>
      </c>
      <c r="AA4719">
        <v>1</v>
      </c>
      <c r="AB4719">
        <v>3</v>
      </c>
      <c r="AC4719" t="s">
        <v>156</v>
      </c>
    </row>
    <row r="4720" spans="1:29" x14ac:dyDescent="0.2">
      <c r="A4720" t="s">
        <v>11375</v>
      </c>
      <c r="B4720" t="s">
        <v>11376</v>
      </c>
      <c r="C4720" t="s">
        <v>11375</v>
      </c>
      <c r="D4720" t="s">
        <v>84</v>
      </c>
      <c r="E4720" t="s">
        <v>89</v>
      </c>
      <c r="G4720" t="s">
        <v>90</v>
      </c>
      <c r="L4720">
        <v>7.6689999999999996</v>
      </c>
      <c r="M4720">
        <v>7.8072759429999996</v>
      </c>
      <c r="N4720">
        <v>8.3659999999999997</v>
      </c>
      <c r="O4720">
        <v>6.6616607339999998</v>
      </c>
      <c r="P4720">
        <v>4.9909999999999997</v>
      </c>
      <c r="Q4720" s="86">
        <v>45821</v>
      </c>
      <c r="W4720">
        <v>4</v>
      </c>
      <c r="X4720" s="86">
        <v>45351</v>
      </c>
      <c r="Y4720">
        <v>3</v>
      </c>
      <c r="Z4720" s="86">
        <v>45351</v>
      </c>
      <c r="AB4720">
        <v>3</v>
      </c>
      <c r="AC4720" t="s">
        <v>156</v>
      </c>
    </row>
    <row r="4721" spans="1:29" x14ac:dyDescent="0.2">
      <c r="A4721" t="s">
        <v>11377</v>
      </c>
      <c r="B4721" t="s">
        <v>11378</v>
      </c>
      <c r="C4721" t="s">
        <v>11377</v>
      </c>
      <c r="D4721" t="s">
        <v>84</v>
      </c>
      <c r="E4721" t="s">
        <v>89</v>
      </c>
      <c r="G4721" t="s">
        <v>90</v>
      </c>
      <c r="L4721">
        <v>6.5449999999999999</v>
      </c>
      <c r="M4721">
        <v>6.615361965</v>
      </c>
      <c r="N4721">
        <v>7.0839999999999996</v>
      </c>
      <c r="O4721">
        <v>5.6625807989999997</v>
      </c>
      <c r="P4721">
        <v>4.2290000000000001</v>
      </c>
      <c r="Q4721" s="86">
        <v>45821</v>
      </c>
      <c r="W4721">
        <v>4</v>
      </c>
      <c r="X4721" s="86">
        <v>45351</v>
      </c>
      <c r="Y4721">
        <v>3</v>
      </c>
      <c r="Z4721" s="86">
        <v>45351</v>
      </c>
      <c r="AB4721">
        <v>3</v>
      </c>
      <c r="AC4721" t="s">
        <v>156</v>
      </c>
    </row>
    <row r="4722" spans="1:29" x14ac:dyDescent="0.2">
      <c r="A4722" t="s">
        <v>11379</v>
      </c>
      <c r="B4722" t="s">
        <v>11380</v>
      </c>
      <c r="C4722" t="s">
        <v>11379</v>
      </c>
      <c r="D4722" t="s">
        <v>84</v>
      </c>
      <c r="E4722" t="s">
        <v>89</v>
      </c>
      <c r="G4722" t="s">
        <v>90</v>
      </c>
      <c r="I4722" t="s">
        <v>341</v>
      </c>
      <c r="J4722" t="s">
        <v>9553</v>
      </c>
      <c r="L4722">
        <v>6.7629999999999999</v>
      </c>
      <c r="M4722">
        <v>6.8572755770000002</v>
      </c>
      <c r="N4722">
        <v>7.34</v>
      </c>
      <c r="O4722">
        <v>5.8427606900000004</v>
      </c>
      <c r="P4722">
        <v>4.5620000000000003</v>
      </c>
      <c r="Q4722" s="86">
        <v>45821</v>
      </c>
      <c r="S4722">
        <v>2.0499999999999998</v>
      </c>
      <c r="T4722">
        <v>2.12</v>
      </c>
      <c r="W4722">
        <v>4</v>
      </c>
      <c r="X4722" s="86">
        <v>45351</v>
      </c>
      <c r="Y4722">
        <v>3</v>
      </c>
      <c r="Z4722" s="86">
        <v>45351</v>
      </c>
      <c r="AB4722">
        <v>3</v>
      </c>
      <c r="AC4722" t="s">
        <v>156</v>
      </c>
    </row>
    <row r="4723" spans="1:29" x14ac:dyDescent="0.2">
      <c r="A4723" t="s">
        <v>11381</v>
      </c>
      <c r="B4723" t="s">
        <v>11382</v>
      </c>
      <c r="C4723" t="s">
        <v>11381</v>
      </c>
      <c r="D4723" t="s">
        <v>84</v>
      </c>
      <c r="E4723" t="s">
        <v>116</v>
      </c>
      <c r="G4723" t="s">
        <v>90</v>
      </c>
      <c r="H4723" t="s">
        <v>196</v>
      </c>
      <c r="L4723">
        <v>12.6</v>
      </c>
      <c r="M4723">
        <v>13.49220394</v>
      </c>
      <c r="N4723">
        <v>11.85</v>
      </c>
      <c r="O4723">
        <v>12.73220178</v>
      </c>
      <c r="P4723">
        <v>9.33</v>
      </c>
      <c r="Q4723" s="86">
        <v>45821</v>
      </c>
      <c r="S4723">
        <v>0.05</v>
      </c>
      <c r="W4723">
        <v>6</v>
      </c>
      <c r="X4723" s="86">
        <v>45393</v>
      </c>
      <c r="Y4723">
        <v>4</v>
      </c>
      <c r="Z4723" s="86">
        <v>45791</v>
      </c>
      <c r="AB4723">
        <v>3</v>
      </c>
      <c r="AC4723" t="s">
        <v>156</v>
      </c>
    </row>
    <row r="4724" spans="1:29" x14ac:dyDescent="0.2">
      <c r="A4724" t="s">
        <v>11383</v>
      </c>
      <c r="B4724" t="s">
        <v>11384</v>
      </c>
      <c r="C4724" t="s">
        <v>11383</v>
      </c>
      <c r="D4724" t="s">
        <v>84</v>
      </c>
      <c r="E4724" t="s">
        <v>89</v>
      </c>
      <c r="G4724" t="s">
        <v>90</v>
      </c>
      <c r="I4724" t="s">
        <v>91</v>
      </c>
      <c r="L4724">
        <v>14.676</v>
      </c>
      <c r="M4724">
        <v>12.32969291</v>
      </c>
      <c r="N4724">
        <v>13.994</v>
      </c>
      <c r="O4724">
        <v>11.89977726</v>
      </c>
      <c r="P4724">
        <v>14.218</v>
      </c>
      <c r="Q4724" s="86">
        <v>45821</v>
      </c>
      <c r="S4724">
        <v>1.1599999999999999</v>
      </c>
      <c r="W4724">
        <v>6</v>
      </c>
      <c r="X4724" s="86">
        <v>45716</v>
      </c>
      <c r="Y4724">
        <v>4</v>
      </c>
      <c r="Z4724" s="86">
        <v>45716</v>
      </c>
      <c r="AB4724">
        <v>3</v>
      </c>
      <c r="AC4724" t="s">
        <v>156</v>
      </c>
    </row>
    <row r="4725" spans="1:29" x14ac:dyDescent="0.2">
      <c r="A4725" t="s">
        <v>11385</v>
      </c>
      <c r="B4725" t="s">
        <v>11386</v>
      </c>
      <c r="C4725" t="s">
        <v>11385</v>
      </c>
      <c r="D4725" t="s">
        <v>84</v>
      </c>
      <c r="E4725" t="s">
        <v>982</v>
      </c>
      <c r="G4725" t="s">
        <v>90</v>
      </c>
      <c r="I4725" t="s">
        <v>91</v>
      </c>
      <c r="L4725">
        <v>0.66500000000000004</v>
      </c>
      <c r="M4725">
        <v>0.61446997000000003</v>
      </c>
      <c r="N4725">
        <v>0.379</v>
      </c>
      <c r="O4725">
        <v>0.117279592</v>
      </c>
      <c r="P4725">
        <v>0.105</v>
      </c>
      <c r="Q4725" s="86">
        <v>45821</v>
      </c>
      <c r="S4725">
        <v>0.1</v>
      </c>
      <c r="W4725">
        <v>1</v>
      </c>
      <c r="X4725" s="86">
        <v>45747</v>
      </c>
      <c r="Y4725">
        <v>1</v>
      </c>
      <c r="Z4725" s="86">
        <v>45747</v>
      </c>
      <c r="AB4725">
        <v>1</v>
      </c>
      <c r="AC4725" t="s">
        <v>124</v>
      </c>
    </row>
    <row r="4726" spans="1:29" x14ac:dyDescent="0.2">
      <c r="A4726" t="s">
        <v>11387</v>
      </c>
      <c r="B4726" t="s">
        <v>11388</v>
      </c>
      <c r="C4726" t="s">
        <v>11387</v>
      </c>
      <c r="D4726" t="s">
        <v>84</v>
      </c>
      <c r="E4726" t="s">
        <v>89</v>
      </c>
      <c r="F4726" t="s">
        <v>642</v>
      </c>
      <c r="G4726" t="s">
        <v>90</v>
      </c>
      <c r="I4726" t="s">
        <v>91</v>
      </c>
      <c r="J4726" t="s">
        <v>9553</v>
      </c>
      <c r="K4726" t="s">
        <v>1160</v>
      </c>
      <c r="L4726">
        <v>17.361000000000001</v>
      </c>
      <c r="M4726">
        <v>13.01443894</v>
      </c>
      <c r="N4726">
        <v>17.994</v>
      </c>
      <c r="O4726">
        <v>10.967403689999999</v>
      </c>
      <c r="P4726">
        <v>10.885</v>
      </c>
      <c r="Q4726" s="86">
        <v>45821</v>
      </c>
      <c r="S4726">
        <v>1.08</v>
      </c>
      <c r="V4726" t="s">
        <v>11389</v>
      </c>
      <c r="W4726">
        <v>6</v>
      </c>
      <c r="X4726" s="86">
        <v>45772</v>
      </c>
      <c r="Y4726">
        <v>4</v>
      </c>
      <c r="Z4726" s="86">
        <v>45772</v>
      </c>
      <c r="AA4726">
        <v>3</v>
      </c>
      <c r="AB4726">
        <v>3</v>
      </c>
      <c r="AC4726" t="s">
        <v>156</v>
      </c>
    </row>
    <row r="4727" spans="1:29" x14ac:dyDescent="0.2">
      <c r="A4727" t="s">
        <v>11390</v>
      </c>
      <c r="B4727" t="s">
        <v>11391</v>
      </c>
      <c r="C4727" t="s">
        <v>11390</v>
      </c>
      <c r="D4727" t="s">
        <v>84</v>
      </c>
      <c r="E4727" t="s">
        <v>89</v>
      </c>
      <c r="G4727" t="s">
        <v>90</v>
      </c>
      <c r="H4727" t="s">
        <v>225</v>
      </c>
      <c r="I4727" t="s">
        <v>91</v>
      </c>
      <c r="O4727">
        <v>12.06306084</v>
      </c>
      <c r="P4727">
        <v>9.4039999999999999</v>
      </c>
      <c r="S4727">
        <v>1.06</v>
      </c>
      <c r="W4727">
        <v>6</v>
      </c>
      <c r="X4727" s="86">
        <v>45702</v>
      </c>
      <c r="Y4727">
        <v>4</v>
      </c>
      <c r="Z4727" s="86">
        <v>45565</v>
      </c>
      <c r="AB4727">
        <v>3</v>
      </c>
      <c r="AC4727" t="s">
        <v>156</v>
      </c>
    </row>
    <row r="4728" spans="1:29" x14ac:dyDescent="0.2">
      <c r="A4728" t="s">
        <v>11392</v>
      </c>
      <c r="B4728" t="s">
        <v>11393</v>
      </c>
      <c r="C4728" t="s">
        <v>11392</v>
      </c>
      <c r="D4728" t="s">
        <v>84</v>
      </c>
      <c r="E4728" t="s">
        <v>89</v>
      </c>
      <c r="G4728" t="s">
        <v>90</v>
      </c>
      <c r="I4728" t="s">
        <v>91</v>
      </c>
      <c r="L4728">
        <v>18.114000000000001</v>
      </c>
      <c r="M4728">
        <v>14.0623293</v>
      </c>
      <c r="N4728">
        <v>17.594000000000001</v>
      </c>
      <c r="O4728">
        <v>12.065439599999999</v>
      </c>
      <c r="P4728">
        <v>9.4060000000000006</v>
      </c>
      <c r="Q4728" s="86">
        <v>45821</v>
      </c>
      <c r="S4728">
        <v>0.81</v>
      </c>
      <c r="W4728">
        <v>6</v>
      </c>
      <c r="X4728" s="86">
        <v>45702</v>
      </c>
      <c r="Y4728">
        <v>4</v>
      </c>
      <c r="Z4728" s="86">
        <v>45565</v>
      </c>
      <c r="AB4728">
        <v>3</v>
      </c>
      <c r="AC4728" t="s">
        <v>156</v>
      </c>
    </row>
    <row r="4729" spans="1:29" x14ac:dyDescent="0.2">
      <c r="A4729" t="s">
        <v>11394</v>
      </c>
      <c r="B4729" t="s">
        <v>11395</v>
      </c>
      <c r="C4729" t="s">
        <v>11394</v>
      </c>
      <c r="D4729" t="s">
        <v>84</v>
      </c>
      <c r="G4729" t="s">
        <v>90</v>
      </c>
      <c r="L4729">
        <v>22.265000000000001</v>
      </c>
      <c r="M4729">
        <v>16.461775450000001</v>
      </c>
      <c r="N4729">
        <v>22.442</v>
      </c>
      <c r="O4729">
        <v>13.49977286</v>
      </c>
      <c r="P4729">
        <v>13.321</v>
      </c>
      <c r="Q4729" s="86">
        <v>45821</v>
      </c>
      <c r="S4729">
        <v>7.0000000000000007E-2</v>
      </c>
      <c r="V4729" t="s">
        <v>11396</v>
      </c>
      <c r="W4729">
        <v>6</v>
      </c>
      <c r="X4729" s="86">
        <v>45791</v>
      </c>
      <c r="Y4729">
        <v>5</v>
      </c>
      <c r="Z4729" s="86">
        <v>45791</v>
      </c>
      <c r="AB4729">
        <v>3</v>
      </c>
      <c r="AC4729" t="s">
        <v>156</v>
      </c>
    </row>
    <row r="4730" spans="1:29" x14ac:dyDescent="0.2">
      <c r="A4730" t="s">
        <v>11397</v>
      </c>
      <c r="B4730" t="s">
        <v>11398</v>
      </c>
      <c r="C4730" t="s">
        <v>11397</v>
      </c>
      <c r="D4730" t="s">
        <v>84</v>
      </c>
      <c r="E4730" t="s">
        <v>89</v>
      </c>
      <c r="I4730" t="s">
        <v>118</v>
      </c>
      <c r="J4730" t="s">
        <v>9553</v>
      </c>
      <c r="K4730" t="s">
        <v>1633</v>
      </c>
      <c r="L4730">
        <v>11.64</v>
      </c>
      <c r="M4730">
        <v>11.780940060000001</v>
      </c>
      <c r="N4730">
        <v>12.255000000000001</v>
      </c>
      <c r="O4730">
        <v>10.982910459999999</v>
      </c>
      <c r="P4730">
        <v>10.286</v>
      </c>
      <c r="Q4730" s="86">
        <v>45821</v>
      </c>
      <c r="S4730">
        <v>0.67</v>
      </c>
      <c r="V4730" t="s">
        <v>11399</v>
      </c>
      <c r="W4730">
        <v>5</v>
      </c>
      <c r="X4730" s="86">
        <v>45473</v>
      </c>
      <c r="Y4730">
        <v>4</v>
      </c>
      <c r="Z4730" s="86">
        <v>45473</v>
      </c>
      <c r="AA4730">
        <v>3</v>
      </c>
      <c r="AB4730">
        <v>3</v>
      </c>
      <c r="AC4730" t="s">
        <v>156</v>
      </c>
    </row>
    <row r="4731" spans="1:29" x14ac:dyDescent="0.2">
      <c r="A4731" t="s">
        <v>11400</v>
      </c>
      <c r="B4731" t="s">
        <v>11401</v>
      </c>
      <c r="C4731" t="s">
        <v>11400</v>
      </c>
      <c r="D4731" t="s">
        <v>84</v>
      </c>
      <c r="N4731">
        <v>16.212</v>
      </c>
      <c r="O4731">
        <v>7.9182238949999997</v>
      </c>
      <c r="P4731">
        <v>10.435</v>
      </c>
      <c r="Q4731" s="86">
        <v>45434</v>
      </c>
      <c r="W4731">
        <v>4</v>
      </c>
      <c r="X4731" s="86">
        <v>45777</v>
      </c>
      <c r="Y4731">
        <v>3</v>
      </c>
      <c r="Z4731" s="86">
        <v>45777</v>
      </c>
      <c r="AB4731">
        <v>3</v>
      </c>
      <c r="AC4731" t="s">
        <v>156</v>
      </c>
    </row>
    <row r="4732" spans="1:29" x14ac:dyDescent="0.2">
      <c r="A4732" t="s">
        <v>11402</v>
      </c>
      <c r="B4732" t="s">
        <v>11403</v>
      </c>
      <c r="C4732" t="s">
        <v>11402</v>
      </c>
      <c r="D4732" t="s">
        <v>84</v>
      </c>
      <c r="E4732" t="s">
        <v>89</v>
      </c>
      <c r="G4732" t="s">
        <v>90</v>
      </c>
      <c r="H4732" t="s">
        <v>11404</v>
      </c>
      <c r="I4732" t="s">
        <v>91</v>
      </c>
      <c r="L4732">
        <v>20.905000000000001</v>
      </c>
      <c r="M4732">
        <v>14.482143949999999</v>
      </c>
      <c r="N4732">
        <v>21.167999999999999</v>
      </c>
      <c r="O4732">
        <v>12.498718930000001</v>
      </c>
      <c r="P4732">
        <v>13.535</v>
      </c>
      <c r="Q4732" s="86">
        <v>45821</v>
      </c>
      <c r="S4732">
        <v>0.64</v>
      </c>
      <c r="W4732">
        <v>6</v>
      </c>
      <c r="X4732" s="86">
        <v>45769</v>
      </c>
      <c r="Y4732">
        <v>4</v>
      </c>
      <c r="Z4732" s="86">
        <v>45747</v>
      </c>
      <c r="AB4732">
        <v>3</v>
      </c>
      <c r="AC4732" t="s">
        <v>156</v>
      </c>
    </row>
    <row r="4733" spans="1:29" x14ac:dyDescent="0.2">
      <c r="A4733" t="s">
        <v>11405</v>
      </c>
      <c r="B4733" t="s">
        <v>11406</v>
      </c>
      <c r="C4733" t="s">
        <v>11405</v>
      </c>
      <c r="D4733" t="s">
        <v>84</v>
      </c>
      <c r="E4733" t="s">
        <v>89</v>
      </c>
      <c r="G4733" t="s">
        <v>90</v>
      </c>
      <c r="I4733" t="s">
        <v>341</v>
      </c>
      <c r="J4733" t="s">
        <v>9553</v>
      </c>
      <c r="L4733">
        <v>18.591999999999999</v>
      </c>
      <c r="M4733">
        <v>15.1729223</v>
      </c>
      <c r="N4733">
        <v>20.059000000000001</v>
      </c>
      <c r="O4733">
        <v>12.969103260000001</v>
      </c>
      <c r="P4733">
        <v>14.045</v>
      </c>
      <c r="Q4733" s="86">
        <v>45821</v>
      </c>
      <c r="S4733">
        <v>1.06</v>
      </c>
      <c r="V4733" t="s">
        <v>11407</v>
      </c>
      <c r="W4733">
        <v>6</v>
      </c>
      <c r="X4733" s="86">
        <v>45772</v>
      </c>
      <c r="Y4733">
        <v>4</v>
      </c>
      <c r="Z4733" s="86">
        <v>45772</v>
      </c>
      <c r="AA4733">
        <v>3</v>
      </c>
      <c r="AB4733">
        <v>3</v>
      </c>
      <c r="AC4733" t="s">
        <v>156</v>
      </c>
    </row>
    <row r="4734" spans="1:29" x14ac:dyDescent="0.2">
      <c r="A4734" t="s">
        <v>16507</v>
      </c>
      <c r="B4734" t="s">
        <v>16508</v>
      </c>
      <c r="C4734" t="s">
        <v>16507</v>
      </c>
      <c r="D4734" t="s">
        <v>84</v>
      </c>
      <c r="E4734" t="s">
        <v>89</v>
      </c>
      <c r="G4734" t="s">
        <v>90</v>
      </c>
      <c r="I4734" t="s">
        <v>91</v>
      </c>
      <c r="L4734">
        <v>26.131</v>
      </c>
      <c r="M4734">
        <v>24.193489499999998</v>
      </c>
      <c r="N4734">
        <v>29.457000000000001</v>
      </c>
      <c r="O4734">
        <v>23.313548149999999</v>
      </c>
      <c r="P4734">
        <v>29.1</v>
      </c>
      <c r="Q4734" s="86">
        <v>45821</v>
      </c>
      <c r="S4734">
        <v>0.88</v>
      </c>
      <c r="W4734">
        <v>6</v>
      </c>
      <c r="X4734" s="86">
        <v>45777</v>
      </c>
      <c r="Y4734">
        <v>5</v>
      </c>
      <c r="Z4734" s="86">
        <v>45777</v>
      </c>
      <c r="AB4734">
        <v>3</v>
      </c>
      <c r="AC4734" t="s">
        <v>156</v>
      </c>
    </row>
    <row r="4735" spans="1:29" x14ac:dyDescent="0.2">
      <c r="A4735" t="s">
        <v>16447</v>
      </c>
      <c r="B4735" t="s">
        <v>16448</v>
      </c>
      <c r="C4735" t="s">
        <v>16447</v>
      </c>
      <c r="D4735" t="s">
        <v>84</v>
      </c>
      <c r="E4735" t="s">
        <v>89</v>
      </c>
      <c r="G4735" t="s">
        <v>90</v>
      </c>
      <c r="H4735" t="s">
        <v>16039</v>
      </c>
      <c r="I4735" t="s">
        <v>91</v>
      </c>
      <c r="L4735">
        <v>17.010000000000002</v>
      </c>
      <c r="M4735">
        <v>13.537739370000001</v>
      </c>
      <c r="N4735">
        <v>17.838000000000001</v>
      </c>
      <c r="O4735">
        <v>13.158164449999999</v>
      </c>
      <c r="P4735">
        <v>12.359</v>
      </c>
      <c r="Q4735" s="86">
        <v>45821</v>
      </c>
      <c r="S4735">
        <v>1.5</v>
      </c>
      <c r="W4735">
        <v>6</v>
      </c>
      <c r="X4735" s="86">
        <v>45747</v>
      </c>
      <c r="Y4735">
        <v>4</v>
      </c>
      <c r="Z4735" s="86">
        <v>45747</v>
      </c>
      <c r="AB4735">
        <v>3</v>
      </c>
      <c r="AC4735" t="s">
        <v>156</v>
      </c>
    </row>
    <row r="4736" spans="1:29" x14ac:dyDescent="0.2">
      <c r="A4736" t="s">
        <v>17187</v>
      </c>
      <c r="B4736" t="s">
        <v>17188</v>
      </c>
      <c r="C4736" t="s">
        <v>17187</v>
      </c>
      <c r="D4736" t="s">
        <v>84</v>
      </c>
      <c r="E4736" t="s">
        <v>89</v>
      </c>
      <c r="G4736" t="s">
        <v>90</v>
      </c>
      <c r="H4736" t="s">
        <v>225</v>
      </c>
      <c r="I4736" t="s">
        <v>341</v>
      </c>
      <c r="L4736">
        <v>7.4420000000000002</v>
      </c>
      <c r="M4736">
        <v>7.2725632649999996</v>
      </c>
      <c r="N4736">
        <v>8.2469999999999999</v>
      </c>
      <c r="O4736">
        <v>6.8213030740000002</v>
      </c>
      <c r="P4736">
        <v>3.911</v>
      </c>
      <c r="Q4736" s="86">
        <v>45821</v>
      </c>
      <c r="S4736">
        <v>0.56000000000000005</v>
      </c>
      <c r="W4736">
        <v>4</v>
      </c>
      <c r="X4736" s="86">
        <v>45702</v>
      </c>
      <c r="Y4736">
        <v>3</v>
      </c>
      <c r="Z4736" s="86">
        <v>45657</v>
      </c>
      <c r="AB4736">
        <v>3</v>
      </c>
      <c r="AC4736" t="s">
        <v>156</v>
      </c>
    </row>
    <row r="4737" spans="1:29" x14ac:dyDescent="0.2">
      <c r="A4737" t="s">
        <v>11408</v>
      </c>
      <c r="B4737" t="s">
        <v>11409</v>
      </c>
      <c r="C4737" t="s">
        <v>11408</v>
      </c>
      <c r="D4737" t="s">
        <v>84</v>
      </c>
      <c r="E4737" t="s">
        <v>89</v>
      </c>
      <c r="G4737" t="s">
        <v>90</v>
      </c>
      <c r="H4737" t="s">
        <v>2291</v>
      </c>
      <c r="I4737" t="s">
        <v>91</v>
      </c>
      <c r="L4737">
        <v>7.1680000000000001</v>
      </c>
      <c r="M4737">
        <v>7.6911993430000001</v>
      </c>
      <c r="N4737">
        <v>7.9859999999999998</v>
      </c>
      <c r="O4737">
        <v>5.7101714320000001</v>
      </c>
      <c r="P4737">
        <v>3.7349999999999999</v>
      </c>
      <c r="Q4737" s="86">
        <v>45821</v>
      </c>
      <c r="S4737">
        <v>0.56000000000000005</v>
      </c>
      <c r="W4737">
        <v>4</v>
      </c>
      <c r="X4737" s="86">
        <v>45702</v>
      </c>
      <c r="Y4737">
        <v>3</v>
      </c>
      <c r="Z4737" s="86">
        <v>45657</v>
      </c>
      <c r="AB4737">
        <v>3</v>
      </c>
      <c r="AC4737" t="s">
        <v>156</v>
      </c>
    </row>
    <row r="4738" spans="1:29" x14ac:dyDescent="0.2">
      <c r="A4738" t="s">
        <v>11410</v>
      </c>
      <c r="B4738" t="s">
        <v>11411</v>
      </c>
      <c r="C4738" t="s">
        <v>11410</v>
      </c>
      <c r="D4738" t="s">
        <v>84</v>
      </c>
      <c r="E4738" t="s">
        <v>89</v>
      </c>
      <c r="G4738" t="s">
        <v>90</v>
      </c>
      <c r="I4738" t="s">
        <v>341</v>
      </c>
      <c r="J4738" t="s">
        <v>9553</v>
      </c>
      <c r="L4738">
        <v>14.898</v>
      </c>
      <c r="M4738">
        <v>14.69026264</v>
      </c>
      <c r="N4738">
        <v>15.393000000000001</v>
      </c>
      <c r="O4738">
        <v>15.591235599999999</v>
      </c>
      <c r="P4738">
        <v>15.609</v>
      </c>
      <c r="Q4738" s="86">
        <v>45821</v>
      </c>
      <c r="S4738">
        <v>0.3</v>
      </c>
      <c r="T4738">
        <v>0.25</v>
      </c>
      <c r="W4738">
        <v>6</v>
      </c>
      <c r="X4738" s="86">
        <v>45693</v>
      </c>
      <c r="Y4738">
        <v>4</v>
      </c>
      <c r="Z4738" s="86">
        <v>45596</v>
      </c>
      <c r="AA4738">
        <v>3</v>
      </c>
      <c r="AB4738">
        <v>3</v>
      </c>
      <c r="AC4738" t="s">
        <v>156</v>
      </c>
    </row>
    <row r="4739" spans="1:29" x14ac:dyDescent="0.2">
      <c r="A4739" t="s">
        <v>11412</v>
      </c>
      <c r="B4739" t="s">
        <v>11413</v>
      </c>
      <c r="C4739" t="s">
        <v>11412</v>
      </c>
      <c r="D4739" t="s">
        <v>84</v>
      </c>
      <c r="E4739" t="s">
        <v>89</v>
      </c>
      <c r="F4739" t="s">
        <v>642</v>
      </c>
      <c r="G4739" t="s">
        <v>90</v>
      </c>
      <c r="I4739" t="s">
        <v>91</v>
      </c>
      <c r="J4739" t="s">
        <v>9553</v>
      </c>
      <c r="K4739" t="s">
        <v>1118</v>
      </c>
      <c r="L4739">
        <v>14.933</v>
      </c>
      <c r="M4739">
        <v>12.855217529999999</v>
      </c>
      <c r="N4739">
        <v>15.32</v>
      </c>
      <c r="O4739">
        <v>14.285942970000001</v>
      </c>
      <c r="P4739">
        <v>15.459</v>
      </c>
      <c r="Q4739" s="86">
        <v>45821</v>
      </c>
      <c r="S4739">
        <v>0.3</v>
      </c>
      <c r="T4739">
        <v>0.25</v>
      </c>
      <c r="V4739" t="s">
        <v>11414</v>
      </c>
      <c r="W4739">
        <v>5</v>
      </c>
      <c r="X4739" s="86">
        <v>45693</v>
      </c>
      <c r="Y4739">
        <v>4</v>
      </c>
      <c r="Z4739" s="86">
        <v>45596</v>
      </c>
      <c r="AA4739">
        <v>3</v>
      </c>
      <c r="AB4739">
        <v>3</v>
      </c>
      <c r="AC4739" t="s">
        <v>156</v>
      </c>
    </row>
    <row r="4740" spans="1:29" x14ac:dyDescent="0.2">
      <c r="A4740" t="s">
        <v>11415</v>
      </c>
      <c r="B4740" t="s">
        <v>11416</v>
      </c>
      <c r="C4740" t="s">
        <v>11415</v>
      </c>
      <c r="D4740" t="s">
        <v>84</v>
      </c>
      <c r="G4740" t="s">
        <v>90</v>
      </c>
      <c r="K4740" t="s">
        <v>11417</v>
      </c>
      <c r="L4740">
        <v>17.5</v>
      </c>
      <c r="M4740">
        <v>13.18399164</v>
      </c>
      <c r="N4740">
        <v>18.245999999999999</v>
      </c>
      <c r="O4740">
        <v>13.06572957</v>
      </c>
      <c r="P4740">
        <v>14.433</v>
      </c>
      <c r="Q4740" s="86">
        <v>45821</v>
      </c>
      <c r="S4740">
        <v>1</v>
      </c>
      <c r="V4740" t="s">
        <v>11418</v>
      </c>
      <c r="W4740">
        <v>6</v>
      </c>
      <c r="X4740" s="86">
        <v>45777</v>
      </c>
      <c r="Y4740">
        <v>4</v>
      </c>
      <c r="Z4740" s="86">
        <v>45777</v>
      </c>
      <c r="AB4740">
        <v>3</v>
      </c>
      <c r="AC4740" t="s">
        <v>156</v>
      </c>
    </row>
    <row r="4741" spans="1:29" x14ac:dyDescent="0.2">
      <c r="A4741" t="s">
        <v>16024</v>
      </c>
      <c r="B4741" t="s">
        <v>16025</v>
      </c>
      <c r="C4741" t="s">
        <v>16024</v>
      </c>
      <c r="D4741" t="s">
        <v>84</v>
      </c>
      <c r="E4741" t="s">
        <v>89</v>
      </c>
      <c r="G4741" t="s">
        <v>90</v>
      </c>
      <c r="I4741" t="s">
        <v>91</v>
      </c>
      <c r="L4741">
        <v>4.0229999999999997</v>
      </c>
      <c r="M4741">
        <v>4.0645707309999999</v>
      </c>
      <c r="N4741">
        <v>4.218</v>
      </c>
      <c r="O4741">
        <v>2.6269860170000001</v>
      </c>
      <c r="P4741">
        <v>2.4710000000000001</v>
      </c>
      <c r="Q4741" s="86">
        <v>45821</v>
      </c>
      <c r="S4741">
        <v>0.41</v>
      </c>
      <c r="W4741">
        <v>4</v>
      </c>
      <c r="X4741" s="86">
        <v>45695</v>
      </c>
      <c r="Y4741">
        <v>2</v>
      </c>
      <c r="Z4741" s="86">
        <v>45657</v>
      </c>
      <c r="AB4741">
        <v>2</v>
      </c>
      <c r="AC4741" t="s">
        <v>153</v>
      </c>
    </row>
    <row r="4742" spans="1:29" x14ac:dyDescent="0.2">
      <c r="A4742" t="s">
        <v>16026</v>
      </c>
      <c r="B4742" t="s">
        <v>16027</v>
      </c>
      <c r="C4742" t="s">
        <v>16026</v>
      </c>
      <c r="D4742" t="s">
        <v>84</v>
      </c>
      <c r="E4742" t="s">
        <v>89</v>
      </c>
      <c r="G4742" t="s">
        <v>90</v>
      </c>
      <c r="I4742" t="s">
        <v>341</v>
      </c>
      <c r="P4742">
        <v>2.4849999999999999</v>
      </c>
      <c r="S4742">
        <v>0.41</v>
      </c>
      <c r="W4742">
        <v>4</v>
      </c>
      <c r="X4742" s="86">
        <v>45695</v>
      </c>
      <c r="Y4742">
        <v>2</v>
      </c>
      <c r="Z4742" s="86">
        <v>45657</v>
      </c>
      <c r="AB4742">
        <v>2</v>
      </c>
      <c r="AC4742" t="s">
        <v>153</v>
      </c>
    </row>
    <row r="4743" spans="1:29" x14ac:dyDescent="0.2">
      <c r="A4743" t="s">
        <v>16022</v>
      </c>
      <c r="B4743" t="s">
        <v>16023</v>
      </c>
      <c r="C4743" t="s">
        <v>16022</v>
      </c>
      <c r="D4743" t="s">
        <v>84</v>
      </c>
      <c r="E4743" t="s">
        <v>89</v>
      </c>
      <c r="G4743" t="s">
        <v>90</v>
      </c>
      <c r="I4743" t="s">
        <v>118</v>
      </c>
      <c r="O4743">
        <v>2.6396017989999998</v>
      </c>
      <c r="P4743">
        <v>2.4849999999999999</v>
      </c>
      <c r="S4743">
        <v>0.41</v>
      </c>
      <c r="W4743">
        <v>4</v>
      </c>
      <c r="X4743" s="86">
        <v>45695</v>
      </c>
      <c r="Y4743">
        <v>2</v>
      </c>
      <c r="Z4743" s="86">
        <v>45657</v>
      </c>
      <c r="AB4743">
        <v>2</v>
      </c>
      <c r="AC4743" t="s">
        <v>153</v>
      </c>
    </row>
    <row r="4744" spans="1:29" x14ac:dyDescent="0.2">
      <c r="A4744" t="s">
        <v>11419</v>
      </c>
      <c r="B4744" t="s">
        <v>11420</v>
      </c>
      <c r="C4744" t="s">
        <v>11419</v>
      </c>
      <c r="D4744" t="s">
        <v>84</v>
      </c>
      <c r="E4744" t="s">
        <v>89</v>
      </c>
      <c r="G4744" t="s">
        <v>90</v>
      </c>
      <c r="H4744" t="s">
        <v>11421</v>
      </c>
      <c r="I4744" t="s">
        <v>91</v>
      </c>
      <c r="L4744">
        <v>17.381</v>
      </c>
      <c r="M4744">
        <v>14.02765185</v>
      </c>
      <c r="N4744">
        <v>17.571999999999999</v>
      </c>
      <c r="O4744">
        <v>11.856917940000001</v>
      </c>
      <c r="P4744">
        <v>12.398</v>
      </c>
      <c r="Q4744" s="86">
        <v>45821</v>
      </c>
      <c r="S4744">
        <v>0.83</v>
      </c>
      <c r="W4744">
        <v>6</v>
      </c>
      <c r="X4744" s="86">
        <v>44835</v>
      </c>
      <c r="Y4744">
        <v>4</v>
      </c>
      <c r="Z4744" s="86">
        <v>45626</v>
      </c>
      <c r="AB4744">
        <v>3</v>
      </c>
      <c r="AC4744" t="s">
        <v>156</v>
      </c>
    </row>
    <row r="4745" spans="1:29" x14ac:dyDescent="0.2">
      <c r="A4745" t="s">
        <v>11422</v>
      </c>
      <c r="B4745" t="s">
        <v>11423</v>
      </c>
      <c r="C4745" t="s">
        <v>11422</v>
      </c>
      <c r="D4745" t="s">
        <v>84</v>
      </c>
      <c r="E4745" t="s">
        <v>89</v>
      </c>
      <c r="G4745" t="s">
        <v>90</v>
      </c>
      <c r="H4745" t="s">
        <v>163</v>
      </c>
      <c r="I4745" t="s">
        <v>91</v>
      </c>
      <c r="L4745">
        <v>7.0419999999999998</v>
      </c>
      <c r="M4745">
        <v>7.6395340550000004</v>
      </c>
      <c r="N4745">
        <v>8.3040000000000003</v>
      </c>
      <c r="O4745">
        <v>5.9647662959999996</v>
      </c>
      <c r="P4745">
        <v>4.468</v>
      </c>
      <c r="Q4745" s="86">
        <v>45821</v>
      </c>
      <c r="S4745">
        <v>0.62</v>
      </c>
      <c r="W4745">
        <v>4</v>
      </c>
      <c r="X4745" s="86">
        <v>45747</v>
      </c>
      <c r="Y4745">
        <v>3</v>
      </c>
      <c r="Z4745" s="86">
        <v>45747</v>
      </c>
      <c r="AB4745">
        <v>3</v>
      </c>
      <c r="AC4745" t="s">
        <v>156</v>
      </c>
    </row>
    <row r="4746" spans="1:29" x14ac:dyDescent="0.2">
      <c r="A4746" t="s">
        <v>11424</v>
      </c>
      <c r="B4746" t="s">
        <v>11425</v>
      </c>
      <c r="C4746" t="s">
        <v>11424</v>
      </c>
      <c r="D4746" t="s">
        <v>84</v>
      </c>
      <c r="E4746" t="s">
        <v>89</v>
      </c>
      <c r="G4746" t="s">
        <v>90</v>
      </c>
      <c r="I4746" t="s">
        <v>118</v>
      </c>
      <c r="J4746" t="s">
        <v>9553</v>
      </c>
      <c r="L4746">
        <v>20.446000000000002</v>
      </c>
      <c r="M4746">
        <v>21.43040817</v>
      </c>
      <c r="N4746">
        <v>19.542000000000002</v>
      </c>
      <c r="O4746">
        <v>20.89055557</v>
      </c>
      <c r="P4746">
        <v>20.241</v>
      </c>
      <c r="Q4746" s="86">
        <v>45821</v>
      </c>
      <c r="S4746">
        <v>1.43</v>
      </c>
      <c r="T4746">
        <v>1.38</v>
      </c>
      <c r="W4746">
        <v>6</v>
      </c>
      <c r="X4746" s="86">
        <v>45796</v>
      </c>
      <c r="Y4746">
        <v>5</v>
      </c>
      <c r="Z4746" s="86">
        <v>45796</v>
      </c>
      <c r="AA4746">
        <v>3</v>
      </c>
      <c r="AB4746">
        <v>3</v>
      </c>
      <c r="AC4746" t="s">
        <v>156</v>
      </c>
    </row>
    <row r="4747" spans="1:29" x14ac:dyDescent="0.2">
      <c r="A4747" t="s">
        <v>11426</v>
      </c>
      <c r="B4747" t="s">
        <v>11427</v>
      </c>
      <c r="C4747" t="s">
        <v>11426</v>
      </c>
      <c r="D4747" t="s">
        <v>84</v>
      </c>
      <c r="E4747" t="s">
        <v>89</v>
      </c>
      <c r="G4747" t="s">
        <v>90</v>
      </c>
      <c r="L4747">
        <v>15.375999999999999</v>
      </c>
      <c r="M4747">
        <v>15.11906817</v>
      </c>
      <c r="N4747">
        <v>15.773</v>
      </c>
      <c r="O4747">
        <v>12.795899520000001</v>
      </c>
      <c r="P4747">
        <v>10.497999999999999</v>
      </c>
      <c r="Q4747" s="86">
        <v>45821</v>
      </c>
      <c r="W4747">
        <v>6</v>
      </c>
      <c r="X4747" s="86">
        <v>45351</v>
      </c>
      <c r="Y4747">
        <v>4</v>
      </c>
      <c r="Z4747" s="86">
        <v>45351</v>
      </c>
      <c r="AB4747">
        <v>3</v>
      </c>
      <c r="AC4747" t="s">
        <v>156</v>
      </c>
    </row>
    <row r="4748" spans="1:29" x14ac:dyDescent="0.2">
      <c r="A4748" t="s">
        <v>11428</v>
      </c>
      <c r="B4748" t="s">
        <v>11429</v>
      </c>
      <c r="C4748" t="s">
        <v>11428</v>
      </c>
      <c r="D4748" t="s">
        <v>84</v>
      </c>
      <c r="E4748" t="s">
        <v>89</v>
      </c>
      <c r="G4748" t="s">
        <v>90</v>
      </c>
      <c r="I4748" t="s">
        <v>118</v>
      </c>
      <c r="J4748" t="s">
        <v>9553</v>
      </c>
      <c r="K4748" t="s">
        <v>5347</v>
      </c>
      <c r="L4748">
        <v>15.374000000000001</v>
      </c>
      <c r="M4748">
        <v>15.119437080000001</v>
      </c>
      <c r="N4748">
        <v>15.775</v>
      </c>
      <c r="O4748">
        <v>12.79985188</v>
      </c>
      <c r="P4748">
        <v>10.500999999999999</v>
      </c>
      <c r="Q4748" s="86">
        <v>45821</v>
      </c>
      <c r="R4748">
        <v>3</v>
      </c>
      <c r="S4748">
        <v>2.1</v>
      </c>
      <c r="T4748">
        <v>0.5</v>
      </c>
      <c r="V4748" t="s">
        <v>11430</v>
      </c>
      <c r="W4748">
        <v>6</v>
      </c>
      <c r="X4748" s="86">
        <v>45351</v>
      </c>
      <c r="Y4748">
        <v>4</v>
      </c>
      <c r="Z4748" s="86">
        <v>45351</v>
      </c>
      <c r="AA4748">
        <v>3</v>
      </c>
      <c r="AB4748">
        <v>3</v>
      </c>
      <c r="AC4748" t="s">
        <v>156</v>
      </c>
    </row>
    <row r="4749" spans="1:29" x14ac:dyDescent="0.2">
      <c r="A4749" t="s">
        <v>11431</v>
      </c>
      <c r="B4749" t="s">
        <v>11432</v>
      </c>
      <c r="C4749" t="s">
        <v>11431</v>
      </c>
      <c r="D4749" t="s">
        <v>84</v>
      </c>
      <c r="E4749" t="s">
        <v>89</v>
      </c>
      <c r="G4749" t="s">
        <v>90</v>
      </c>
      <c r="M4749">
        <v>15.6025449</v>
      </c>
      <c r="N4749">
        <v>16.056000000000001</v>
      </c>
      <c r="O4749">
        <v>12.92109784</v>
      </c>
      <c r="P4749">
        <v>10.935</v>
      </c>
      <c r="Q4749" s="86">
        <v>45434</v>
      </c>
      <c r="W4749">
        <v>6</v>
      </c>
      <c r="X4749" s="86">
        <v>45351</v>
      </c>
      <c r="Y4749">
        <v>4</v>
      </c>
      <c r="Z4749" s="86">
        <v>45351</v>
      </c>
      <c r="AB4749">
        <v>3</v>
      </c>
      <c r="AC4749" t="s">
        <v>156</v>
      </c>
    </row>
    <row r="4750" spans="1:29" x14ac:dyDescent="0.2">
      <c r="A4750" t="s">
        <v>11433</v>
      </c>
      <c r="B4750" t="s">
        <v>11434</v>
      </c>
      <c r="C4750" t="s">
        <v>11433</v>
      </c>
      <c r="D4750" t="s">
        <v>84</v>
      </c>
      <c r="E4750" t="s">
        <v>89</v>
      </c>
      <c r="G4750" t="s">
        <v>90</v>
      </c>
      <c r="I4750" t="s">
        <v>118</v>
      </c>
      <c r="N4750">
        <v>16.053999999999998</v>
      </c>
      <c r="O4750">
        <v>12.919436810000001</v>
      </c>
      <c r="P4750">
        <v>10.933</v>
      </c>
      <c r="S4750">
        <v>1.52</v>
      </c>
      <c r="W4750">
        <v>6</v>
      </c>
      <c r="X4750" s="86">
        <v>45351</v>
      </c>
      <c r="Y4750">
        <v>4</v>
      </c>
      <c r="Z4750" s="86">
        <v>45351</v>
      </c>
      <c r="AB4750">
        <v>3</v>
      </c>
      <c r="AC4750" t="s">
        <v>156</v>
      </c>
    </row>
    <row r="4751" spans="1:29" x14ac:dyDescent="0.2">
      <c r="A4751" t="s">
        <v>11435</v>
      </c>
      <c r="B4751" t="s">
        <v>11436</v>
      </c>
      <c r="C4751" t="s">
        <v>11435</v>
      </c>
      <c r="D4751" t="s">
        <v>84</v>
      </c>
      <c r="E4751" t="s">
        <v>89</v>
      </c>
      <c r="G4751" t="s">
        <v>699</v>
      </c>
      <c r="H4751" t="s">
        <v>11437</v>
      </c>
      <c r="I4751" t="s">
        <v>118</v>
      </c>
      <c r="M4751">
        <v>15.64171481</v>
      </c>
      <c r="N4751">
        <v>16.053999999999998</v>
      </c>
      <c r="O4751">
        <v>12.909589649999999</v>
      </c>
      <c r="P4751">
        <v>10.976000000000001</v>
      </c>
      <c r="W4751">
        <v>6</v>
      </c>
      <c r="X4751" s="86">
        <v>45351</v>
      </c>
      <c r="Y4751">
        <v>4</v>
      </c>
      <c r="Z4751" s="86">
        <v>45351</v>
      </c>
      <c r="AB4751">
        <v>3</v>
      </c>
      <c r="AC4751" t="s">
        <v>156</v>
      </c>
    </row>
    <row r="4752" spans="1:29" x14ac:dyDescent="0.2">
      <c r="A4752" t="s">
        <v>11438</v>
      </c>
      <c r="B4752" t="s">
        <v>11439</v>
      </c>
      <c r="C4752" t="s">
        <v>11438</v>
      </c>
      <c r="D4752" t="s">
        <v>84</v>
      </c>
      <c r="E4752" t="s">
        <v>89</v>
      </c>
      <c r="G4752" t="s">
        <v>90</v>
      </c>
      <c r="I4752" t="s">
        <v>91</v>
      </c>
      <c r="L4752">
        <v>4.4930000000000003</v>
      </c>
      <c r="M4752">
        <v>3.8605075370000002</v>
      </c>
      <c r="N4752">
        <v>4.0839999999999996</v>
      </c>
      <c r="O4752">
        <v>2.015021833</v>
      </c>
      <c r="P4752">
        <v>2.133</v>
      </c>
      <c r="Q4752" s="86">
        <v>45821</v>
      </c>
      <c r="S4752">
        <v>1.21</v>
      </c>
      <c r="W4752">
        <v>3</v>
      </c>
      <c r="X4752" s="86">
        <v>45747</v>
      </c>
      <c r="Y4752">
        <v>3</v>
      </c>
      <c r="Z4752" s="86">
        <v>45747</v>
      </c>
      <c r="AB4752">
        <v>3</v>
      </c>
      <c r="AC4752" t="s">
        <v>156</v>
      </c>
    </row>
    <row r="4753" spans="1:29" x14ac:dyDescent="0.2">
      <c r="A4753" t="s">
        <v>11440</v>
      </c>
      <c r="B4753" t="s">
        <v>11441</v>
      </c>
      <c r="C4753" t="s">
        <v>11440</v>
      </c>
      <c r="D4753" t="s">
        <v>84</v>
      </c>
      <c r="E4753" t="s">
        <v>89</v>
      </c>
      <c r="G4753" t="s">
        <v>90</v>
      </c>
      <c r="I4753" t="s">
        <v>91</v>
      </c>
      <c r="J4753" t="s">
        <v>9553</v>
      </c>
      <c r="L4753">
        <v>13.945</v>
      </c>
      <c r="M4753">
        <v>10.68241735</v>
      </c>
      <c r="N4753">
        <v>12.23</v>
      </c>
      <c r="O4753">
        <v>10.850210219999999</v>
      </c>
      <c r="P4753">
        <v>9.6470000000000002</v>
      </c>
      <c r="Q4753" s="86">
        <v>45821</v>
      </c>
      <c r="R4753">
        <v>3.25</v>
      </c>
      <c r="S4753">
        <v>0.96</v>
      </c>
      <c r="T4753">
        <v>0.75</v>
      </c>
      <c r="V4753" t="s">
        <v>11442</v>
      </c>
      <c r="W4753">
        <v>6</v>
      </c>
      <c r="X4753" s="86">
        <v>45747</v>
      </c>
      <c r="Y4753">
        <v>4</v>
      </c>
      <c r="Z4753" s="86">
        <v>45747</v>
      </c>
      <c r="AA4753">
        <v>3</v>
      </c>
      <c r="AB4753">
        <v>3</v>
      </c>
      <c r="AC4753" t="s">
        <v>156</v>
      </c>
    </row>
    <row r="4754" spans="1:29" x14ac:dyDescent="0.2">
      <c r="A4754" t="s">
        <v>16666</v>
      </c>
      <c r="B4754" t="s">
        <v>16667</v>
      </c>
      <c r="C4754" t="s">
        <v>16666</v>
      </c>
      <c r="D4754" t="s">
        <v>84</v>
      </c>
      <c r="E4754" t="s">
        <v>89</v>
      </c>
      <c r="G4754" t="s">
        <v>90</v>
      </c>
      <c r="H4754" t="s">
        <v>2291</v>
      </c>
      <c r="I4754" t="s">
        <v>91</v>
      </c>
      <c r="L4754">
        <v>13.945</v>
      </c>
      <c r="M4754">
        <v>10.682948339999999</v>
      </c>
      <c r="N4754">
        <v>12.228999999999999</v>
      </c>
      <c r="O4754">
        <v>10.84981208</v>
      </c>
      <c r="P4754">
        <v>9.6449999999999996</v>
      </c>
      <c r="Q4754" s="86">
        <v>45821</v>
      </c>
      <c r="S4754">
        <v>0.93</v>
      </c>
      <c r="W4754">
        <v>6</v>
      </c>
      <c r="X4754" s="86">
        <v>45747</v>
      </c>
      <c r="Y4754">
        <v>4</v>
      </c>
      <c r="Z4754" s="86">
        <v>45747</v>
      </c>
      <c r="AB4754">
        <v>3</v>
      </c>
      <c r="AC4754" t="s">
        <v>156</v>
      </c>
    </row>
    <row r="4755" spans="1:29" x14ac:dyDescent="0.2">
      <c r="A4755" t="s">
        <v>11443</v>
      </c>
      <c r="B4755" t="s">
        <v>11444</v>
      </c>
      <c r="C4755" t="s">
        <v>11443</v>
      </c>
      <c r="D4755" t="s">
        <v>84</v>
      </c>
      <c r="G4755" t="s">
        <v>90</v>
      </c>
      <c r="K4755" t="s">
        <v>512</v>
      </c>
      <c r="L4755">
        <v>13.948</v>
      </c>
      <c r="M4755">
        <v>10.680662910000001</v>
      </c>
      <c r="N4755">
        <v>12.234999999999999</v>
      </c>
      <c r="O4755">
        <v>10.85077203</v>
      </c>
      <c r="P4755">
        <v>9.6509999999999998</v>
      </c>
      <c r="Q4755" s="86">
        <v>45821</v>
      </c>
      <c r="S4755">
        <v>1.25</v>
      </c>
      <c r="V4755" t="s">
        <v>11445</v>
      </c>
      <c r="W4755">
        <v>6</v>
      </c>
      <c r="X4755" s="86">
        <v>45747</v>
      </c>
      <c r="Y4755">
        <v>4</v>
      </c>
      <c r="Z4755" s="86">
        <v>45747</v>
      </c>
      <c r="AB4755">
        <v>3</v>
      </c>
      <c r="AC4755" t="s">
        <v>156</v>
      </c>
    </row>
    <row r="4756" spans="1:29" x14ac:dyDescent="0.2">
      <c r="A4756" t="s">
        <v>11446</v>
      </c>
      <c r="B4756" t="s">
        <v>11447</v>
      </c>
      <c r="C4756" t="s">
        <v>11446</v>
      </c>
      <c r="D4756" t="s">
        <v>84</v>
      </c>
      <c r="G4756" t="s">
        <v>90</v>
      </c>
      <c r="L4756">
        <v>5.3609999999999998</v>
      </c>
      <c r="M4756">
        <v>5.7991674619999998</v>
      </c>
      <c r="N4756">
        <v>6.0330000000000004</v>
      </c>
      <c r="O4756">
        <v>6.2810992499999996</v>
      </c>
      <c r="P4756">
        <v>4.91</v>
      </c>
      <c r="Q4756" s="86">
        <v>45821</v>
      </c>
      <c r="S4756">
        <v>0.76</v>
      </c>
      <c r="V4756" t="s">
        <v>11448</v>
      </c>
      <c r="W4756">
        <v>4</v>
      </c>
      <c r="X4756" s="86">
        <v>45808</v>
      </c>
      <c r="Y4756">
        <v>3</v>
      </c>
      <c r="Z4756" s="86">
        <v>45808</v>
      </c>
      <c r="AB4756">
        <v>3</v>
      </c>
      <c r="AC4756" t="s">
        <v>156</v>
      </c>
    </row>
    <row r="4757" spans="1:29" x14ac:dyDescent="0.2">
      <c r="A4757" t="s">
        <v>11449</v>
      </c>
      <c r="B4757" t="s">
        <v>11450</v>
      </c>
      <c r="C4757" t="s">
        <v>11449</v>
      </c>
      <c r="D4757" t="s">
        <v>84</v>
      </c>
      <c r="E4757" t="s">
        <v>89</v>
      </c>
      <c r="G4757" t="s">
        <v>98</v>
      </c>
      <c r="H4757" t="s">
        <v>11451</v>
      </c>
      <c r="L4757">
        <v>9.83</v>
      </c>
      <c r="N4757">
        <v>5.15</v>
      </c>
      <c r="P4757">
        <v>3.9849999999999999</v>
      </c>
      <c r="W4757">
        <v>4</v>
      </c>
      <c r="X4757" s="86">
        <v>45716</v>
      </c>
      <c r="Y4757">
        <v>4</v>
      </c>
      <c r="Z4757" s="86">
        <v>45777</v>
      </c>
      <c r="AB4757">
        <v>3</v>
      </c>
      <c r="AC4757" t="s">
        <v>156</v>
      </c>
    </row>
    <row r="4758" spans="1:29" x14ac:dyDescent="0.2">
      <c r="A4758" t="s">
        <v>11452</v>
      </c>
      <c r="B4758" t="s">
        <v>11453</v>
      </c>
      <c r="C4758" t="s">
        <v>11452</v>
      </c>
      <c r="D4758" t="s">
        <v>84</v>
      </c>
      <c r="E4758" t="s">
        <v>116</v>
      </c>
      <c r="G4758" t="s">
        <v>90</v>
      </c>
      <c r="L4758">
        <v>16.584</v>
      </c>
      <c r="N4758">
        <v>16.959</v>
      </c>
      <c r="P4758">
        <v>11.484999999999999</v>
      </c>
      <c r="S4758">
        <v>0.15</v>
      </c>
      <c r="Y4758">
        <v>4</v>
      </c>
      <c r="Z4758" s="86">
        <v>45791</v>
      </c>
      <c r="AB4758">
        <v>3</v>
      </c>
      <c r="AC4758" t="s">
        <v>156</v>
      </c>
    </row>
    <row r="4759" spans="1:29" x14ac:dyDescent="0.2">
      <c r="A4759" t="s">
        <v>11454</v>
      </c>
      <c r="B4759" t="s">
        <v>11455</v>
      </c>
      <c r="C4759" t="s">
        <v>11454</v>
      </c>
      <c r="D4759" t="s">
        <v>84</v>
      </c>
      <c r="E4759" t="s">
        <v>89</v>
      </c>
      <c r="G4759" t="s">
        <v>90</v>
      </c>
      <c r="I4759" t="s">
        <v>118</v>
      </c>
      <c r="L4759">
        <v>27.1</v>
      </c>
      <c r="M4759">
        <v>25.820697800000001</v>
      </c>
      <c r="N4759">
        <v>27.495000000000001</v>
      </c>
      <c r="O4759">
        <v>26.724082370000001</v>
      </c>
      <c r="P4759">
        <v>21.937999999999999</v>
      </c>
      <c r="Q4759" s="86">
        <v>45821</v>
      </c>
      <c r="S4759">
        <v>0.66</v>
      </c>
      <c r="W4759">
        <v>6</v>
      </c>
      <c r="X4759" s="86">
        <v>45798</v>
      </c>
      <c r="Y4759">
        <v>5</v>
      </c>
      <c r="Z4759" s="86">
        <v>45777</v>
      </c>
      <c r="AB4759">
        <v>3</v>
      </c>
      <c r="AC4759" t="s">
        <v>156</v>
      </c>
    </row>
    <row r="4760" spans="1:29" x14ac:dyDescent="0.2">
      <c r="A4760" t="s">
        <v>11456</v>
      </c>
      <c r="B4760" t="s">
        <v>11457</v>
      </c>
      <c r="C4760" t="s">
        <v>11456</v>
      </c>
      <c r="D4760" t="s">
        <v>84</v>
      </c>
      <c r="G4760" t="s">
        <v>90</v>
      </c>
      <c r="J4760" t="s">
        <v>323</v>
      </c>
      <c r="K4760" t="s">
        <v>1118</v>
      </c>
      <c r="L4760">
        <v>32.777999999999999</v>
      </c>
      <c r="M4760">
        <v>25.748086839999999</v>
      </c>
      <c r="N4760">
        <v>33.078000000000003</v>
      </c>
      <c r="O4760">
        <v>26.650300810000001</v>
      </c>
      <c r="P4760">
        <v>27.006</v>
      </c>
      <c r="Q4760" s="86">
        <v>45821</v>
      </c>
      <c r="R4760">
        <v>1</v>
      </c>
      <c r="S4760">
        <v>1.07</v>
      </c>
      <c r="V4760" t="s">
        <v>11458</v>
      </c>
      <c r="W4760">
        <v>6</v>
      </c>
      <c r="X4760" s="86">
        <v>45798</v>
      </c>
      <c r="Y4760">
        <v>5</v>
      </c>
      <c r="Z4760" s="86">
        <v>45777</v>
      </c>
      <c r="AB4760">
        <v>3</v>
      </c>
      <c r="AC4760" t="s">
        <v>156</v>
      </c>
    </row>
    <row r="4761" spans="1:29" x14ac:dyDescent="0.2">
      <c r="A4761" t="s">
        <v>16449</v>
      </c>
      <c r="B4761" t="s">
        <v>16450</v>
      </c>
      <c r="C4761" t="s">
        <v>16449</v>
      </c>
      <c r="D4761" t="s">
        <v>84</v>
      </c>
      <c r="E4761" t="s">
        <v>116</v>
      </c>
      <c r="G4761" t="s">
        <v>90</v>
      </c>
      <c r="H4761" t="s">
        <v>16039</v>
      </c>
      <c r="S4761">
        <v>0.45</v>
      </c>
      <c r="Y4761">
        <v>5</v>
      </c>
      <c r="Z4761" s="86">
        <v>45791</v>
      </c>
      <c r="AB4761">
        <v>3</v>
      </c>
      <c r="AC4761" t="s">
        <v>156</v>
      </c>
    </row>
    <row r="4762" spans="1:29" x14ac:dyDescent="0.2">
      <c r="A4762" t="s">
        <v>11459</v>
      </c>
      <c r="B4762" t="s">
        <v>11460</v>
      </c>
      <c r="C4762" t="s">
        <v>11459</v>
      </c>
      <c r="D4762" t="s">
        <v>84</v>
      </c>
      <c r="E4762" t="s">
        <v>116</v>
      </c>
      <c r="G4762" t="s">
        <v>90</v>
      </c>
      <c r="I4762" t="s">
        <v>341</v>
      </c>
      <c r="J4762" t="s">
        <v>9553</v>
      </c>
      <c r="M4762">
        <v>29.47206963</v>
      </c>
      <c r="N4762">
        <v>29.221</v>
      </c>
      <c r="O4762">
        <v>30.142376410000001</v>
      </c>
      <c r="P4762">
        <v>26.969000000000001</v>
      </c>
      <c r="Q4762" s="86">
        <v>45154</v>
      </c>
      <c r="S4762">
        <v>0.45</v>
      </c>
      <c r="T4762">
        <v>0.45</v>
      </c>
      <c r="V4762" t="s">
        <v>11461</v>
      </c>
      <c r="W4762">
        <v>7</v>
      </c>
      <c r="X4762" s="86">
        <v>45449</v>
      </c>
      <c r="Y4762">
        <v>5</v>
      </c>
      <c r="Z4762" s="86">
        <v>45729</v>
      </c>
      <c r="AA4762">
        <v>4</v>
      </c>
      <c r="AB4762">
        <v>3</v>
      </c>
      <c r="AC4762" t="s">
        <v>156</v>
      </c>
    </row>
    <row r="4763" spans="1:29" x14ac:dyDescent="0.2">
      <c r="A4763" t="s">
        <v>11462</v>
      </c>
      <c r="B4763" t="s">
        <v>11463</v>
      </c>
      <c r="C4763" t="s">
        <v>11462</v>
      </c>
      <c r="D4763" t="s">
        <v>84</v>
      </c>
      <c r="E4763" t="s">
        <v>89</v>
      </c>
      <c r="G4763" t="s">
        <v>90</v>
      </c>
      <c r="I4763" t="s">
        <v>91</v>
      </c>
      <c r="L4763">
        <v>17.911999999999999</v>
      </c>
      <c r="M4763">
        <v>15.341153609999999</v>
      </c>
      <c r="N4763">
        <v>18.54</v>
      </c>
      <c r="O4763">
        <v>13.83878779</v>
      </c>
      <c r="P4763">
        <v>13.988</v>
      </c>
      <c r="Q4763" s="86">
        <v>45821</v>
      </c>
      <c r="S4763">
        <v>0.91</v>
      </c>
      <c r="W4763">
        <v>6</v>
      </c>
      <c r="X4763" s="86">
        <v>45716</v>
      </c>
      <c r="Y4763">
        <v>5</v>
      </c>
      <c r="Z4763" s="86">
        <v>45716</v>
      </c>
      <c r="AB4763">
        <v>3</v>
      </c>
      <c r="AC4763" t="s">
        <v>156</v>
      </c>
    </row>
    <row r="4764" spans="1:29" x14ac:dyDescent="0.2">
      <c r="A4764" t="s">
        <v>11464</v>
      </c>
      <c r="B4764" t="s">
        <v>11465</v>
      </c>
      <c r="C4764" t="s">
        <v>11464</v>
      </c>
      <c r="D4764" t="s">
        <v>84</v>
      </c>
      <c r="E4764" t="s">
        <v>89</v>
      </c>
      <c r="G4764" t="s">
        <v>90</v>
      </c>
      <c r="I4764" t="s">
        <v>91</v>
      </c>
      <c r="J4764" t="s">
        <v>9553</v>
      </c>
      <c r="K4764" t="s">
        <v>1443</v>
      </c>
      <c r="L4764">
        <v>8.16</v>
      </c>
      <c r="M4764">
        <v>8.8437799429999995</v>
      </c>
      <c r="N4764">
        <v>9.6449999999999996</v>
      </c>
      <c r="O4764">
        <v>8.1385928589999992</v>
      </c>
      <c r="P4764">
        <v>5.9160000000000004</v>
      </c>
      <c r="Q4764" s="86">
        <v>45821</v>
      </c>
      <c r="R4764">
        <v>5</v>
      </c>
      <c r="S4764">
        <v>0.74</v>
      </c>
      <c r="V4764" t="s">
        <v>11466</v>
      </c>
      <c r="W4764">
        <v>4</v>
      </c>
      <c r="X4764" s="86">
        <v>44835</v>
      </c>
      <c r="Y4764">
        <v>3</v>
      </c>
      <c r="Z4764" s="86">
        <v>45626</v>
      </c>
      <c r="AA4764">
        <v>2</v>
      </c>
      <c r="AB4764">
        <v>3</v>
      </c>
      <c r="AC4764" t="s">
        <v>156</v>
      </c>
    </row>
    <row r="4765" spans="1:29" x14ac:dyDescent="0.2">
      <c r="A4765" t="s">
        <v>11467</v>
      </c>
      <c r="B4765" t="s">
        <v>11468</v>
      </c>
      <c r="C4765" t="s">
        <v>11467</v>
      </c>
      <c r="D4765" t="s">
        <v>84</v>
      </c>
      <c r="E4765" t="s">
        <v>89</v>
      </c>
      <c r="G4765" t="s">
        <v>699</v>
      </c>
      <c r="H4765" t="s">
        <v>11469</v>
      </c>
      <c r="I4765" t="s">
        <v>91</v>
      </c>
      <c r="L4765">
        <v>11.728999999999999</v>
      </c>
      <c r="M4765">
        <v>4.7180124299999999</v>
      </c>
      <c r="N4765">
        <v>12.215999999999999</v>
      </c>
      <c r="O4765">
        <v>3.0040853300000001</v>
      </c>
      <c r="P4765">
        <v>8.8179999999999996</v>
      </c>
      <c r="Q4765" s="86">
        <v>45821</v>
      </c>
      <c r="W4765">
        <v>4</v>
      </c>
      <c r="X4765" s="86">
        <v>45808</v>
      </c>
      <c r="Y4765">
        <v>2</v>
      </c>
      <c r="Z4765" s="86">
        <v>45808</v>
      </c>
      <c r="AB4765">
        <v>2</v>
      </c>
      <c r="AC4765" t="s">
        <v>153</v>
      </c>
    </row>
    <row r="4766" spans="1:29" x14ac:dyDescent="0.2">
      <c r="A4766" t="s">
        <v>11470</v>
      </c>
      <c r="B4766" t="s">
        <v>11471</v>
      </c>
      <c r="C4766" t="s">
        <v>11470</v>
      </c>
      <c r="D4766" t="s">
        <v>84</v>
      </c>
      <c r="E4766" t="s">
        <v>89</v>
      </c>
      <c r="G4766" t="s">
        <v>90</v>
      </c>
      <c r="L4766">
        <v>14.932</v>
      </c>
      <c r="M4766">
        <v>6.3382596319999998</v>
      </c>
      <c r="N4766">
        <v>15.278</v>
      </c>
      <c r="O4766">
        <v>5.3918376700000001</v>
      </c>
      <c r="P4766">
        <v>11.933999999999999</v>
      </c>
      <c r="Q4766" s="86">
        <v>45821</v>
      </c>
      <c r="W4766">
        <v>4</v>
      </c>
      <c r="X4766" s="86">
        <v>45351</v>
      </c>
      <c r="Y4766">
        <v>3</v>
      </c>
      <c r="Z4766" s="86">
        <v>45351</v>
      </c>
      <c r="AB4766">
        <v>3</v>
      </c>
      <c r="AC4766" t="s">
        <v>156</v>
      </c>
    </row>
    <row r="4767" spans="1:29" x14ac:dyDescent="0.2">
      <c r="A4767" t="s">
        <v>11472</v>
      </c>
      <c r="B4767" t="s">
        <v>11473</v>
      </c>
      <c r="C4767" t="s">
        <v>11472</v>
      </c>
      <c r="D4767" t="s">
        <v>84</v>
      </c>
      <c r="E4767" t="s">
        <v>89</v>
      </c>
      <c r="G4767" t="s">
        <v>90</v>
      </c>
      <c r="H4767" t="s">
        <v>17032</v>
      </c>
      <c r="I4767" t="s">
        <v>91</v>
      </c>
      <c r="J4767" t="s">
        <v>9553</v>
      </c>
      <c r="L4767">
        <v>24.574000000000002</v>
      </c>
      <c r="M4767">
        <v>20.52018722</v>
      </c>
      <c r="N4767">
        <v>22.132000000000001</v>
      </c>
      <c r="O4767">
        <v>20.243296359999999</v>
      </c>
      <c r="P4767">
        <v>16.448</v>
      </c>
      <c r="Q4767" s="86">
        <v>45821</v>
      </c>
      <c r="R4767">
        <v>5</v>
      </c>
      <c r="S4767">
        <v>1.02</v>
      </c>
      <c r="T4767">
        <v>0.72</v>
      </c>
      <c r="W4767">
        <v>6</v>
      </c>
      <c r="X4767" s="86">
        <v>45808</v>
      </c>
      <c r="Y4767">
        <v>5</v>
      </c>
      <c r="Z4767" s="86">
        <v>45808</v>
      </c>
      <c r="AA4767">
        <v>3</v>
      </c>
      <c r="AB4767">
        <v>3</v>
      </c>
      <c r="AC4767" t="s">
        <v>156</v>
      </c>
    </row>
    <row r="4768" spans="1:29" x14ac:dyDescent="0.2">
      <c r="A4768" t="s">
        <v>11474</v>
      </c>
      <c r="B4768" t="s">
        <v>11475</v>
      </c>
      <c r="C4768" t="s">
        <v>11474</v>
      </c>
      <c r="D4768" t="s">
        <v>84</v>
      </c>
      <c r="E4768" t="s">
        <v>89</v>
      </c>
      <c r="G4768" t="s">
        <v>90</v>
      </c>
      <c r="I4768" t="s">
        <v>91</v>
      </c>
      <c r="J4768" t="s">
        <v>9553</v>
      </c>
      <c r="K4768" t="s">
        <v>1048</v>
      </c>
      <c r="L4768">
        <v>21.920999999999999</v>
      </c>
      <c r="M4768">
        <v>21.649269480000001</v>
      </c>
      <c r="N4768">
        <v>21.75</v>
      </c>
      <c r="O4768">
        <v>23.302883529999999</v>
      </c>
      <c r="P4768">
        <v>25.018999999999998</v>
      </c>
      <c r="Q4768" s="86">
        <v>45821</v>
      </c>
      <c r="S4768">
        <v>0.96</v>
      </c>
      <c r="T4768">
        <v>0.75</v>
      </c>
      <c r="V4768" t="s">
        <v>11476</v>
      </c>
      <c r="W4768">
        <v>6</v>
      </c>
      <c r="X4768" s="86">
        <v>45808</v>
      </c>
      <c r="Y4768">
        <v>5</v>
      </c>
      <c r="Z4768" s="86">
        <v>45808</v>
      </c>
      <c r="AA4768">
        <v>4</v>
      </c>
      <c r="AB4768">
        <v>3</v>
      </c>
      <c r="AC4768" t="s">
        <v>156</v>
      </c>
    </row>
    <row r="4769" spans="1:29" x14ac:dyDescent="0.2">
      <c r="A4769" t="s">
        <v>11477</v>
      </c>
      <c r="B4769" t="s">
        <v>11478</v>
      </c>
      <c r="C4769" t="s">
        <v>11477</v>
      </c>
      <c r="D4769" t="s">
        <v>84</v>
      </c>
      <c r="E4769" t="s">
        <v>89</v>
      </c>
      <c r="I4769" t="s">
        <v>91</v>
      </c>
      <c r="J4769" t="s">
        <v>9553</v>
      </c>
      <c r="L4769">
        <v>6.9749999999999996</v>
      </c>
      <c r="M4769">
        <v>7.4599098269999997</v>
      </c>
      <c r="N4769">
        <v>7.6660000000000004</v>
      </c>
      <c r="O4769">
        <v>5.6989076140000003</v>
      </c>
      <c r="P4769">
        <v>3.8250000000000002</v>
      </c>
      <c r="Q4769" s="86">
        <v>45821</v>
      </c>
      <c r="R4769">
        <v>0.5</v>
      </c>
      <c r="S4769">
        <v>0.53</v>
      </c>
      <c r="T4769">
        <v>0.4</v>
      </c>
      <c r="W4769">
        <v>4</v>
      </c>
      <c r="X4769" s="86">
        <v>45784</v>
      </c>
      <c r="Y4769">
        <v>3</v>
      </c>
      <c r="Z4769" s="86">
        <v>44977</v>
      </c>
      <c r="AA4769">
        <v>5</v>
      </c>
      <c r="AB4769">
        <v>3</v>
      </c>
      <c r="AC4769" t="s">
        <v>156</v>
      </c>
    </row>
    <row r="4770" spans="1:29" x14ac:dyDescent="0.2">
      <c r="A4770" t="s">
        <v>11479</v>
      </c>
      <c r="B4770" t="s">
        <v>11480</v>
      </c>
      <c r="C4770" t="s">
        <v>11479</v>
      </c>
      <c r="D4770" t="s">
        <v>84</v>
      </c>
      <c r="E4770" t="s">
        <v>89</v>
      </c>
      <c r="F4770" t="s">
        <v>642</v>
      </c>
      <c r="G4770" t="s">
        <v>699</v>
      </c>
      <c r="H4770" t="s">
        <v>700</v>
      </c>
      <c r="I4770" t="s">
        <v>91</v>
      </c>
      <c r="J4770" t="s">
        <v>9553</v>
      </c>
      <c r="K4770" t="s">
        <v>5615</v>
      </c>
      <c r="L4770">
        <v>18.824000000000002</v>
      </c>
      <c r="M4770">
        <v>16.263505259999999</v>
      </c>
      <c r="N4770">
        <v>19.388999999999999</v>
      </c>
      <c r="O4770">
        <v>13.278971540000001</v>
      </c>
      <c r="P4770">
        <v>14.534000000000001</v>
      </c>
      <c r="Q4770" s="86">
        <v>45821</v>
      </c>
      <c r="R4770">
        <v>5</v>
      </c>
      <c r="S4770">
        <v>0.93</v>
      </c>
      <c r="T4770">
        <v>0.67</v>
      </c>
      <c r="U4770">
        <v>1</v>
      </c>
      <c r="W4770">
        <v>6</v>
      </c>
      <c r="X4770" s="86">
        <v>45777</v>
      </c>
      <c r="Y4770">
        <v>4</v>
      </c>
      <c r="Z4770" s="86">
        <v>45777</v>
      </c>
      <c r="AA4770">
        <v>3</v>
      </c>
      <c r="AB4770">
        <v>3</v>
      </c>
      <c r="AC4770" t="s">
        <v>156</v>
      </c>
    </row>
    <row r="4771" spans="1:29" x14ac:dyDescent="0.2">
      <c r="A4771" t="s">
        <v>11481</v>
      </c>
      <c r="B4771" t="s">
        <v>11482</v>
      </c>
      <c r="C4771" t="s">
        <v>11481</v>
      </c>
      <c r="D4771" t="s">
        <v>84</v>
      </c>
      <c r="E4771" t="s">
        <v>89</v>
      </c>
      <c r="F4771" t="s">
        <v>642</v>
      </c>
      <c r="G4771" t="s">
        <v>90</v>
      </c>
      <c r="I4771" t="s">
        <v>91</v>
      </c>
      <c r="J4771" t="s">
        <v>9553</v>
      </c>
      <c r="K4771" t="s">
        <v>1670</v>
      </c>
      <c r="L4771">
        <v>8.7479999999999993</v>
      </c>
      <c r="M4771">
        <v>7.510378813</v>
      </c>
      <c r="N4771">
        <v>8.3420000000000005</v>
      </c>
      <c r="O4771">
        <v>8.4522300599999998</v>
      </c>
      <c r="P4771">
        <v>6.5410000000000004</v>
      </c>
      <c r="Q4771" s="86">
        <v>45701</v>
      </c>
      <c r="S4771">
        <v>0.43</v>
      </c>
      <c r="T4771">
        <v>0.42</v>
      </c>
      <c r="V4771" t="s">
        <v>11483</v>
      </c>
      <c r="W4771">
        <v>4</v>
      </c>
      <c r="X4771" s="86">
        <v>45691</v>
      </c>
      <c r="Y4771">
        <v>3</v>
      </c>
      <c r="Z4771" s="86">
        <v>45796</v>
      </c>
      <c r="AA4771">
        <v>2</v>
      </c>
      <c r="AB4771">
        <v>3</v>
      </c>
      <c r="AC4771" t="s">
        <v>156</v>
      </c>
    </row>
    <row r="4772" spans="1:29" x14ac:dyDescent="0.2">
      <c r="A4772" t="s">
        <v>11484</v>
      </c>
      <c r="B4772" t="s">
        <v>11485</v>
      </c>
      <c r="C4772" t="s">
        <v>11484</v>
      </c>
      <c r="D4772" t="s">
        <v>84</v>
      </c>
      <c r="E4772" t="s">
        <v>89</v>
      </c>
      <c r="G4772" t="s">
        <v>90</v>
      </c>
      <c r="L4772">
        <v>7.6509999999999998</v>
      </c>
      <c r="M4772">
        <v>8.4153790639999997</v>
      </c>
      <c r="N4772">
        <v>9.4529999999999994</v>
      </c>
      <c r="O4772">
        <v>5.8363188880000001</v>
      </c>
      <c r="P4772">
        <v>3.3719999999999999</v>
      </c>
      <c r="Q4772" s="86">
        <v>45821</v>
      </c>
      <c r="S4772">
        <v>0.47</v>
      </c>
      <c r="W4772">
        <v>4</v>
      </c>
      <c r="X4772" s="86">
        <v>45702</v>
      </c>
      <c r="Y4772">
        <v>3</v>
      </c>
      <c r="Z4772" s="86">
        <v>45657</v>
      </c>
      <c r="AB4772">
        <v>3</v>
      </c>
      <c r="AC4772" t="s">
        <v>156</v>
      </c>
    </row>
    <row r="4773" spans="1:29" x14ac:dyDescent="0.2">
      <c r="A4773" t="s">
        <v>11486</v>
      </c>
      <c r="B4773" t="s">
        <v>11487</v>
      </c>
      <c r="C4773" t="s">
        <v>11486</v>
      </c>
      <c r="D4773" t="s">
        <v>84</v>
      </c>
      <c r="E4773" t="s">
        <v>89</v>
      </c>
      <c r="G4773" t="s">
        <v>90</v>
      </c>
      <c r="I4773" t="s">
        <v>91</v>
      </c>
      <c r="J4773" t="s">
        <v>9553</v>
      </c>
      <c r="L4773">
        <v>8.7569999999999997</v>
      </c>
      <c r="M4773">
        <v>7.520943623</v>
      </c>
      <c r="N4773">
        <v>8.3529999999999998</v>
      </c>
      <c r="O4773">
        <v>8.4607483220000006</v>
      </c>
      <c r="P4773">
        <v>6.5330000000000004</v>
      </c>
      <c r="Q4773" s="86">
        <v>45701</v>
      </c>
      <c r="S4773">
        <v>0.43</v>
      </c>
      <c r="T4773">
        <v>0.42</v>
      </c>
      <c r="V4773" t="s">
        <v>11488</v>
      </c>
      <c r="W4773">
        <v>4</v>
      </c>
      <c r="X4773" s="86">
        <v>45691</v>
      </c>
      <c r="Y4773">
        <v>3</v>
      </c>
      <c r="Z4773" s="86">
        <v>45796</v>
      </c>
      <c r="AA4773">
        <v>2</v>
      </c>
      <c r="AB4773">
        <v>3</v>
      </c>
      <c r="AC4773" t="s">
        <v>156</v>
      </c>
    </row>
    <row r="4774" spans="1:29" x14ac:dyDescent="0.2">
      <c r="A4774" t="s">
        <v>11489</v>
      </c>
      <c r="B4774" t="s">
        <v>11490</v>
      </c>
      <c r="C4774" t="s">
        <v>11489</v>
      </c>
      <c r="D4774" t="s">
        <v>84</v>
      </c>
      <c r="E4774" t="s">
        <v>89</v>
      </c>
      <c r="F4774" t="s">
        <v>642</v>
      </c>
      <c r="G4774" t="s">
        <v>90</v>
      </c>
      <c r="I4774" t="s">
        <v>91</v>
      </c>
      <c r="J4774" t="s">
        <v>9553</v>
      </c>
      <c r="K4774" t="s">
        <v>10115</v>
      </c>
      <c r="L4774">
        <v>25.59</v>
      </c>
      <c r="M4774">
        <v>24.652372849999999</v>
      </c>
      <c r="N4774">
        <v>28.123999999999999</v>
      </c>
      <c r="O4774">
        <v>23.88106865</v>
      </c>
      <c r="P4774">
        <v>27.044</v>
      </c>
      <c r="Q4774" s="86">
        <v>45821</v>
      </c>
      <c r="S4774">
        <v>1.25</v>
      </c>
      <c r="T4774">
        <v>1</v>
      </c>
      <c r="V4774" t="s">
        <v>11491</v>
      </c>
      <c r="W4774">
        <v>6</v>
      </c>
      <c r="X4774" s="86">
        <v>45707</v>
      </c>
      <c r="Y4774">
        <v>5</v>
      </c>
      <c r="Z4774" s="86">
        <v>45688</v>
      </c>
      <c r="AA4774">
        <v>4</v>
      </c>
      <c r="AB4774">
        <v>3</v>
      </c>
      <c r="AC4774" t="s">
        <v>156</v>
      </c>
    </row>
    <row r="4775" spans="1:29" x14ac:dyDescent="0.2">
      <c r="A4775" t="s">
        <v>11492</v>
      </c>
      <c r="B4775" t="s">
        <v>11493</v>
      </c>
      <c r="C4775" t="s">
        <v>11492</v>
      </c>
      <c r="D4775" t="s">
        <v>84</v>
      </c>
      <c r="E4775" t="s">
        <v>89</v>
      </c>
      <c r="F4775" t="s">
        <v>642</v>
      </c>
      <c r="G4775" t="s">
        <v>90</v>
      </c>
      <c r="I4775" t="s">
        <v>91</v>
      </c>
      <c r="J4775" t="s">
        <v>9553</v>
      </c>
      <c r="L4775">
        <v>14.683999999999999</v>
      </c>
      <c r="M4775">
        <v>12.34219717</v>
      </c>
      <c r="N4775">
        <v>14.005000000000001</v>
      </c>
      <c r="O4775">
        <v>11.92695713</v>
      </c>
      <c r="P4775">
        <v>14.268000000000001</v>
      </c>
      <c r="Q4775" s="86">
        <v>45821</v>
      </c>
      <c r="S4775">
        <v>0.65</v>
      </c>
      <c r="T4775">
        <v>0.6</v>
      </c>
      <c r="V4775" t="s">
        <v>11494</v>
      </c>
      <c r="W4775">
        <v>6</v>
      </c>
      <c r="X4775" s="86">
        <v>45716</v>
      </c>
      <c r="Y4775">
        <v>4</v>
      </c>
      <c r="Z4775" s="86">
        <v>45716</v>
      </c>
      <c r="AA4775">
        <v>3</v>
      </c>
      <c r="AB4775">
        <v>3</v>
      </c>
      <c r="AC4775" t="s">
        <v>156</v>
      </c>
    </row>
    <row r="4776" spans="1:29" x14ac:dyDescent="0.2">
      <c r="A4776" t="s">
        <v>11495</v>
      </c>
      <c r="B4776" t="s">
        <v>11496</v>
      </c>
      <c r="C4776" t="s">
        <v>11495</v>
      </c>
      <c r="D4776" t="s">
        <v>84</v>
      </c>
      <c r="E4776" t="s">
        <v>89</v>
      </c>
      <c r="G4776" t="s">
        <v>90</v>
      </c>
      <c r="H4776" t="s">
        <v>16577</v>
      </c>
      <c r="I4776" t="s">
        <v>91</v>
      </c>
      <c r="J4776" t="s">
        <v>9553</v>
      </c>
      <c r="K4776" t="s">
        <v>10847</v>
      </c>
      <c r="L4776">
        <v>2.4289999999999998</v>
      </c>
      <c r="M4776">
        <v>2.6784913719999999</v>
      </c>
      <c r="N4776">
        <v>2.823</v>
      </c>
      <c r="O4776">
        <v>1.4169016590000001</v>
      </c>
      <c r="P4776">
        <v>1.1579999999999999</v>
      </c>
      <c r="Q4776" s="86">
        <v>45821</v>
      </c>
      <c r="R4776">
        <v>5</v>
      </c>
      <c r="S4776">
        <v>0.36</v>
      </c>
      <c r="T4776">
        <v>0.25</v>
      </c>
      <c r="V4776" t="s">
        <v>11497</v>
      </c>
      <c r="W4776">
        <v>3</v>
      </c>
      <c r="X4776" s="86">
        <v>45693</v>
      </c>
      <c r="Y4776">
        <v>2</v>
      </c>
      <c r="Z4776" s="86">
        <v>45666</v>
      </c>
      <c r="AA4776">
        <v>3</v>
      </c>
      <c r="AB4776">
        <v>2</v>
      </c>
      <c r="AC4776" t="s">
        <v>153</v>
      </c>
    </row>
    <row r="4777" spans="1:29" x14ac:dyDescent="0.2">
      <c r="A4777" t="s">
        <v>11498</v>
      </c>
      <c r="B4777" t="s">
        <v>11499</v>
      </c>
      <c r="C4777" t="s">
        <v>11498</v>
      </c>
      <c r="D4777" t="s">
        <v>84</v>
      </c>
      <c r="E4777" t="s">
        <v>89</v>
      </c>
      <c r="G4777" t="s">
        <v>90</v>
      </c>
      <c r="H4777" t="s">
        <v>16577</v>
      </c>
      <c r="I4777" t="s">
        <v>91</v>
      </c>
      <c r="J4777" t="s">
        <v>9553</v>
      </c>
      <c r="K4777" t="s">
        <v>10847</v>
      </c>
      <c r="L4777">
        <v>2.4359999999999999</v>
      </c>
      <c r="M4777">
        <v>2.6795063109999999</v>
      </c>
      <c r="N4777">
        <v>2.8239999999999998</v>
      </c>
      <c r="O4777">
        <v>1.4187428660000001</v>
      </c>
      <c r="P4777">
        <v>1.1599999999999999</v>
      </c>
      <c r="Q4777" s="86">
        <v>45821</v>
      </c>
      <c r="R4777">
        <v>5</v>
      </c>
      <c r="S4777">
        <v>0.36</v>
      </c>
      <c r="T4777">
        <v>0.25</v>
      </c>
      <c r="W4777">
        <v>3</v>
      </c>
      <c r="X4777" s="86">
        <v>45693</v>
      </c>
      <c r="Y4777">
        <v>2</v>
      </c>
      <c r="Z4777" s="86">
        <v>45666</v>
      </c>
      <c r="AA4777">
        <v>1</v>
      </c>
      <c r="AB4777">
        <v>2</v>
      </c>
      <c r="AC4777" t="s">
        <v>153</v>
      </c>
    </row>
    <row r="4778" spans="1:29" x14ac:dyDescent="0.2">
      <c r="A4778" t="s">
        <v>11500</v>
      </c>
      <c r="B4778" t="s">
        <v>11501</v>
      </c>
      <c r="C4778" t="s">
        <v>11500</v>
      </c>
      <c r="D4778" t="s">
        <v>84</v>
      </c>
      <c r="E4778" t="s">
        <v>89</v>
      </c>
      <c r="G4778" t="s">
        <v>90</v>
      </c>
      <c r="H4778" t="s">
        <v>2007</v>
      </c>
      <c r="I4778" t="s">
        <v>91</v>
      </c>
      <c r="J4778" t="s">
        <v>9553</v>
      </c>
      <c r="L4778">
        <v>14.472</v>
      </c>
      <c r="M4778">
        <v>12.31118723</v>
      </c>
      <c r="N4778">
        <v>14.186</v>
      </c>
      <c r="O4778">
        <v>9.8893793369999994</v>
      </c>
      <c r="P4778">
        <v>10.164</v>
      </c>
      <c r="Q4778" s="86">
        <v>45821</v>
      </c>
      <c r="S4778">
        <v>0.18</v>
      </c>
      <c r="W4778">
        <v>6</v>
      </c>
      <c r="X4778" s="86">
        <v>45791</v>
      </c>
      <c r="Y4778">
        <v>4</v>
      </c>
      <c r="Z4778" s="86">
        <v>45791</v>
      </c>
      <c r="AA4778">
        <v>5</v>
      </c>
      <c r="AB4778">
        <v>3</v>
      </c>
      <c r="AC4778" t="s">
        <v>156</v>
      </c>
    </row>
    <row r="4779" spans="1:29" x14ac:dyDescent="0.2">
      <c r="A4779" t="s">
        <v>11502</v>
      </c>
      <c r="B4779" t="s">
        <v>11503</v>
      </c>
      <c r="C4779" t="s">
        <v>11502</v>
      </c>
      <c r="D4779" t="s">
        <v>84</v>
      </c>
      <c r="E4779" t="s">
        <v>89</v>
      </c>
      <c r="G4779" t="s">
        <v>90</v>
      </c>
      <c r="H4779" t="s">
        <v>2007</v>
      </c>
      <c r="I4779" t="s">
        <v>91</v>
      </c>
      <c r="J4779" t="s">
        <v>9553</v>
      </c>
      <c r="L4779">
        <v>17.766999999999999</v>
      </c>
      <c r="M4779">
        <v>14.52625916</v>
      </c>
      <c r="N4779">
        <v>18.306000000000001</v>
      </c>
      <c r="O4779">
        <v>13.819110090000001</v>
      </c>
      <c r="P4779">
        <v>13.615</v>
      </c>
      <c r="Q4779" s="86">
        <v>45821</v>
      </c>
      <c r="S4779">
        <v>0.18</v>
      </c>
      <c r="W4779">
        <v>6</v>
      </c>
      <c r="X4779" s="86">
        <v>45791</v>
      </c>
      <c r="Y4779">
        <v>5</v>
      </c>
      <c r="Z4779" s="86">
        <v>45791</v>
      </c>
      <c r="AA4779">
        <v>5</v>
      </c>
      <c r="AB4779">
        <v>3</v>
      </c>
      <c r="AC4779" t="s">
        <v>156</v>
      </c>
    </row>
    <row r="4780" spans="1:29" x14ac:dyDescent="0.2">
      <c r="A4780" t="s">
        <v>11504</v>
      </c>
      <c r="B4780" t="s">
        <v>11505</v>
      </c>
      <c r="C4780" t="s">
        <v>11504</v>
      </c>
      <c r="D4780" t="s">
        <v>84</v>
      </c>
      <c r="E4780" t="s">
        <v>89</v>
      </c>
      <c r="G4780" t="s">
        <v>90</v>
      </c>
      <c r="H4780" t="s">
        <v>1196</v>
      </c>
      <c r="I4780" t="s">
        <v>91</v>
      </c>
      <c r="L4780">
        <v>17.184000000000001</v>
      </c>
      <c r="M4780">
        <v>13.39264225</v>
      </c>
      <c r="N4780">
        <v>17.559000000000001</v>
      </c>
      <c r="O4780">
        <v>12.246848229999999</v>
      </c>
      <c r="P4780">
        <v>12.946999999999999</v>
      </c>
      <c r="Q4780" s="86">
        <v>45821</v>
      </c>
      <c r="S4780">
        <v>0.2</v>
      </c>
      <c r="W4780">
        <v>6</v>
      </c>
      <c r="X4780" s="86">
        <v>45791</v>
      </c>
      <c r="Y4780">
        <v>4</v>
      </c>
      <c r="Z4780" s="86">
        <v>45791</v>
      </c>
      <c r="AB4780">
        <v>3</v>
      </c>
      <c r="AC4780" t="s">
        <v>156</v>
      </c>
    </row>
    <row r="4781" spans="1:29" x14ac:dyDescent="0.2">
      <c r="A4781" t="s">
        <v>11506</v>
      </c>
      <c r="B4781" t="s">
        <v>11507</v>
      </c>
      <c r="C4781" t="s">
        <v>11506</v>
      </c>
      <c r="D4781" t="s">
        <v>84</v>
      </c>
      <c r="E4781" t="s">
        <v>89</v>
      </c>
      <c r="G4781" t="s">
        <v>90</v>
      </c>
      <c r="H4781" t="s">
        <v>2007</v>
      </c>
      <c r="I4781" t="s">
        <v>91</v>
      </c>
      <c r="J4781" t="s">
        <v>9553</v>
      </c>
      <c r="L4781">
        <v>17.698</v>
      </c>
      <c r="M4781">
        <v>13.60637876</v>
      </c>
      <c r="N4781">
        <v>18.163</v>
      </c>
      <c r="O4781">
        <v>12.44162832</v>
      </c>
      <c r="P4781">
        <v>12.584</v>
      </c>
      <c r="Q4781" s="86">
        <v>45821</v>
      </c>
      <c r="S4781">
        <v>0.25</v>
      </c>
      <c r="W4781">
        <v>6</v>
      </c>
      <c r="X4781" s="86">
        <v>45791</v>
      </c>
      <c r="Y4781">
        <v>4</v>
      </c>
      <c r="Z4781" s="86">
        <v>45791</v>
      </c>
      <c r="AA4781">
        <v>5</v>
      </c>
      <c r="AB4781">
        <v>3</v>
      </c>
      <c r="AC4781" t="s">
        <v>156</v>
      </c>
    </row>
    <row r="4782" spans="1:29" x14ac:dyDescent="0.2">
      <c r="A4782" t="s">
        <v>11508</v>
      </c>
      <c r="B4782" t="s">
        <v>11509</v>
      </c>
      <c r="C4782" t="s">
        <v>11508</v>
      </c>
      <c r="D4782" t="s">
        <v>84</v>
      </c>
      <c r="E4782" t="s">
        <v>89</v>
      </c>
      <c r="G4782" t="s">
        <v>90</v>
      </c>
      <c r="I4782" t="s">
        <v>91</v>
      </c>
      <c r="M4782">
        <v>14.64167829</v>
      </c>
      <c r="N4782">
        <v>17.373000000000001</v>
      </c>
      <c r="O4782">
        <v>13.126272330000001</v>
      </c>
      <c r="P4782">
        <v>13.045</v>
      </c>
      <c r="S4782">
        <v>0.52</v>
      </c>
      <c r="W4782">
        <v>6</v>
      </c>
      <c r="X4782" s="86">
        <v>45679</v>
      </c>
      <c r="Y4782">
        <v>4</v>
      </c>
      <c r="Z4782" s="86">
        <v>44897</v>
      </c>
      <c r="AB4782">
        <v>3</v>
      </c>
      <c r="AC4782" t="s">
        <v>156</v>
      </c>
    </row>
    <row r="4783" spans="1:29" x14ac:dyDescent="0.2">
      <c r="A4783" t="s">
        <v>11510</v>
      </c>
      <c r="B4783" t="s">
        <v>11511</v>
      </c>
      <c r="C4783" t="s">
        <v>11510</v>
      </c>
      <c r="D4783" t="s">
        <v>84</v>
      </c>
      <c r="E4783" t="s">
        <v>89</v>
      </c>
      <c r="G4783" t="s">
        <v>90</v>
      </c>
      <c r="I4783" t="s">
        <v>91</v>
      </c>
      <c r="M4783">
        <v>14.641543009999999</v>
      </c>
      <c r="N4783">
        <v>17.372</v>
      </c>
      <c r="O4783">
        <v>13.13025478</v>
      </c>
      <c r="P4783">
        <v>13.057</v>
      </c>
      <c r="S4783">
        <v>0.62</v>
      </c>
      <c r="W4783">
        <v>6</v>
      </c>
      <c r="X4783" s="86">
        <v>45679</v>
      </c>
      <c r="Y4783">
        <v>4</v>
      </c>
      <c r="Z4783" s="86">
        <v>44897</v>
      </c>
      <c r="AB4783">
        <v>3</v>
      </c>
      <c r="AC4783" t="s">
        <v>156</v>
      </c>
    </row>
    <row r="4784" spans="1:29" x14ac:dyDescent="0.2">
      <c r="A4784" t="s">
        <v>11512</v>
      </c>
      <c r="B4784" t="s">
        <v>11513</v>
      </c>
      <c r="C4784" t="s">
        <v>11512</v>
      </c>
      <c r="D4784" t="s">
        <v>84</v>
      </c>
      <c r="E4784" t="s">
        <v>89</v>
      </c>
      <c r="F4784" t="s">
        <v>642</v>
      </c>
      <c r="G4784" t="s">
        <v>90</v>
      </c>
      <c r="I4784" t="s">
        <v>118</v>
      </c>
      <c r="J4784" t="s">
        <v>9553</v>
      </c>
      <c r="K4784" t="s">
        <v>11514</v>
      </c>
      <c r="M4784">
        <v>25.70491543</v>
      </c>
      <c r="N4784">
        <v>26.035</v>
      </c>
      <c r="O4784">
        <v>18.923108150000001</v>
      </c>
      <c r="P4784">
        <v>17.867000000000001</v>
      </c>
      <c r="Q4784" s="86">
        <v>45434</v>
      </c>
      <c r="R4784">
        <v>5</v>
      </c>
      <c r="S4784">
        <v>2.38</v>
      </c>
      <c r="V4784" t="s">
        <v>11515</v>
      </c>
      <c r="W4784">
        <v>7</v>
      </c>
      <c r="X4784" s="86">
        <v>45707</v>
      </c>
      <c r="Y4784">
        <v>5</v>
      </c>
      <c r="Z4784" s="86">
        <v>45707</v>
      </c>
      <c r="AA4784">
        <v>4</v>
      </c>
      <c r="AB4784">
        <v>3</v>
      </c>
      <c r="AC4784" t="s">
        <v>156</v>
      </c>
    </row>
    <row r="4785" spans="1:29" x14ac:dyDescent="0.2">
      <c r="A4785" t="s">
        <v>11516</v>
      </c>
      <c r="B4785" t="s">
        <v>11517</v>
      </c>
      <c r="C4785" t="s">
        <v>11516</v>
      </c>
      <c r="D4785" t="s">
        <v>84</v>
      </c>
      <c r="E4785" t="s">
        <v>89</v>
      </c>
      <c r="F4785" t="s">
        <v>642</v>
      </c>
      <c r="G4785" t="s">
        <v>90</v>
      </c>
      <c r="I4785" t="s">
        <v>91</v>
      </c>
      <c r="J4785" t="s">
        <v>9553</v>
      </c>
      <c r="K4785" t="s">
        <v>11514</v>
      </c>
      <c r="N4785">
        <v>26.029</v>
      </c>
      <c r="O4785">
        <v>17.45815653</v>
      </c>
      <c r="P4785">
        <v>17.867000000000001</v>
      </c>
      <c r="Q4785" s="86">
        <v>45434</v>
      </c>
      <c r="S4785">
        <v>2.38</v>
      </c>
      <c r="V4785" t="s">
        <v>11518</v>
      </c>
      <c r="W4785">
        <v>7</v>
      </c>
      <c r="X4785" s="86">
        <v>45707</v>
      </c>
      <c r="Y4785">
        <v>5</v>
      </c>
      <c r="Z4785" s="86">
        <v>45707</v>
      </c>
      <c r="AA4785">
        <v>4</v>
      </c>
      <c r="AB4785">
        <v>3</v>
      </c>
      <c r="AC4785" t="s">
        <v>156</v>
      </c>
    </row>
    <row r="4786" spans="1:29" x14ac:dyDescent="0.2">
      <c r="A4786" t="s">
        <v>16513</v>
      </c>
      <c r="B4786" t="s">
        <v>16514</v>
      </c>
      <c r="C4786" t="s">
        <v>16513</v>
      </c>
      <c r="D4786" t="s">
        <v>84</v>
      </c>
      <c r="E4786" t="s">
        <v>89</v>
      </c>
      <c r="G4786" t="s">
        <v>90</v>
      </c>
      <c r="L4786">
        <v>4.4800000000000004</v>
      </c>
      <c r="M4786">
        <v>4.6750032490000004</v>
      </c>
      <c r="N4786">
        <v>4.8979999999999997</v>
      </c>
      <c r="O4786">
        <v>3.7624348969999999</v>
      </c>
      <c r="P4786">
        <v>2.8119999999999998</v>
      </c>
      <c r="Q4786" s="86">
        <v>45821</v>
      </c>
      <c r="S4786">
        <v>1</v>
      </c>
      <c r="W4786">
        <v>4</v>
      </c>
      <c r="X4786" s="86">
        <v>45777</v>
      </c>
      <c r="Y4786">
        <v>2</v>
      </c>
      <c r="Z4786" s="86">
        <v>45777</v>
      </c>
      <c r="AB4786">
        <v>2</v>
      </c>
      <c r="AC4786" t="s">
        <v>153</v>
      </c>
    </row>
    <row r="4787" spans="1:29" x14ac:dyDescent="0.2">
      <c r="A4787" t="s">
        <v>11519</v>
      </c>
      <c r="B4787" t="s">
        <v>11520</v>
      </c>
      <c r="C4787" t="s">
        <v>11519</v>
      </c>
      <c r="D4787" t="s">
        <v>84</v>
      </c>
      <c r="E4787" t="s">
        <v>89</v>
      </c>
      <c r="G4787" t="s">
        <v>90</v>
      </c>
      <c r="I4787" t="s">
        <v>341</v>
      </c>
      <c r="J4787" t="s">
        <v>9553</v>
      </c>
      <c r="L4787">
        <v>17.907</v>
      </c>
      <c r="M4787">
        <v>13.966749500000001</v>
      </c>
      <c r="N4787">
        <v>17.408000000000001</v>
      </c>
      <c r="O4787">
        <v>11.823765010000001</v>
      </c>
      <c r="P4787">
        <v>12.311</v>
      </c>
      <c r="Q4787" s="86">
        <v>45821</v>
      </c>
      <c r="S4787">
        <v>0.87</v>
      </c>
      <c r="T4787">
        <v>0.7</v>
      </c>
      <c r="W4787">
        <v>6</v>
      </c>
      <c r="X4787" s="86">
        <v>45808</v>
      </c>
      <c r="Y4787">
        <v>4</v>
      </c>
      <c r="Z4787" s="86">
        <v>45808</v>
      </c>
      <c r="AA4787">
        <v>2</v>
      </c>
      <c r="AB4787">
        <v>3</v>
      </c>
      <c r="AC4787" t="s">
        <v>156</v>
      </c>
    </row>
    <row r="4788" spans="1:29" x14ac:dyDescent="0.2">
      <c r="A4788" t="s">
        <v>17181</v>
      </c>
      <c r="B4788" t="s">
        <v>17182</v>
      </c>
      <c r="C4788" t="s">
        <v>17181</v>
      </c>
      <c r="D4788" t="s">
        <v>84</v>
      </c>
      <c r="E4788" t="s">
        <v>89</v>
      </c>
      <c r="G4788" t="s">
        <v>90</v>
      </c>
      <c r="H4788" t="s">
        <v>225</v>
      </c>
      <c r="I4788" t="s">
        <v>91</v>
      </c>
      <c r="L4788">
        <v>13.255000000000001</v>
      </c>
      <c r="M4788">
        <v>11.81883843</v>
      </c>
      <c r="N4788">
        <v>12.728999999999999</v>
      </c>
      <c r="O4788">
        <v>12.36055239</v>
      </c>
      <c r="P4788">
        <v>13.917999999999999</v>
      </c>
      <c r="Q4788" s="86">
        <v>45821</v>
      </c>
      <c r="S4788">
        <v>1.06</v>
      </c>
      <c r="W4788">
        <v>5</v>
      </c>
      <c r="X4788" s="86">
        <v>45747</v>
      </c>
      <c r="Y4788">
        <v>4</v>
      </c>
      <c r="Z4788" s="86">
        <v>45747</v>
      </c>
      <c r="AB4788">
        <v>3</v>
      </c>
      <c r="AC4788" t="s">
        <v>156</v>
      </c>
    </row>
    <row r="4789" spans="1:29" x14ac:dyDescent="0.2">
      <c r="A4789" t="s">
        <v>11521</v>
      </c>
      <c r="B4789" t="s">
        <v>11522</v>
      </c>
      <c r="C4789" t="s">
        <v>11521</v>
      </c>
      <c r="D4789" t="s">
        <v>84</v>
      </c>
      <c r="E4789" t="s">
        <v>89</v>
      </c>
      <c r="G4789" t="s">
        <v>90</v>
      </c>
      <c r="I4789" t="s">
        <v>118</v>
      </c>
      <c r="J4789" t="s">
        <v>9553</v>
      </c>
      <c r="L4789">
        <v>12.798</v>
      </c>
      <c r="M4789">
        <v>12.61365026</v>
      </c>
      <c r="N4789">
        <v>13.398999999999999</v>
      </c>
      <c r="O4789">
        <v>10.723279509999999</v>
      </c>
      <c r="P4789">
        <v>9.3979999999999997</v>
      </c>
      <c r="Q4789" s="86">
        <v>45821</v>
      </c>
      <c r="V4789" t="s">
        <v>11523</v>
      </c>
      <c r="AB4789">
        <v>3</v>
      </c>
      <c r="AC4789" t="s">
        <v>156</v>
      </c>
    </row>
    <row r="4790" spans="1:29" x14ac:dyDescent="0.2">
      <c r="A4790" t="s">
        <v>11524</v>
      </c>
      <c r="B4790" t="s">
        <v>11525</v>
      </c>
      <c r="C4790" t="s">
        <v>11524</v>
      </c>
      <c r="D4790" t="s">
        <v>84</v>
      </c>
      <c r="E4790" t="s">
        <v>89</v>
      </c>
      <c r="G4790" t="s">
        <v>90</v>
      </c>
      <c r="M4790">
        <v>13.573865789999999</v>
      </c>
      <c r="N4790">
        <v>16.975999999999999</v>
      </c>
      <c r="O4790">
        <v>13.58880735</v>
      </c>
      <c r="P4790">
        <v>12.78</v>
      </c>
      <c r="S4790">
        <v>0.2</v>
      </c>
      <c r="W4790">
        <v>6</v>
      </c>
      <c r="X4790" s="86">
        <v>45777</v>
      </c>
      <c r="Y4790">
        <v>5</v>
      </c>
      <c r="Z4790" s="86">
        <v>45777</v>
      </c>
      <c r="AB4790">
        <v>3</v>
      </c>
      <c r="AC4790" t="s">
        <v>156</v>
      </c>
    </row>
    <row r="4791" spans="1:29" x14ac:dyDescent="0.2">
      <c r="A4791" t="s">
        <v>11526</v>
      </c>
      <c r="B4791" t="s">
        <v>11527</v>
      </c>
      <c r="C4791" t="s">
        <v>11526</v>
      </c>
      <c r="D4791" t="s">
        <v>84</v>
      </c>
      <c r="E4791" t="s">
        <v>89</v>
      </c>
      <c r="F4791" t="s">
        <v>642</v>
      </c>
      <c r="G4791" t="s">
        <v>699</v>
      </c>
      <c r="H4791" t="s">
        <v>11528</v>
      </c>
      <c r="I4791" t="s">
        <v>91</v>
      </c>
      <c r="K4791" t="s">
        <v>7298</v>
      </c>
      <c r="Q4791" s="86">
        <v>45154</v>
      </c>
      <c r="S4791">
        <v>3.27</v>
      </c>
      <c r="V4791" t="s">
        <v>11529</v>
      </c>
      <c r="Y4791">
        <v>3</v>
      </c>
      <c r="Z4791" s="86">
        <v>45394</v>
      </c>
      <c r="AA4791">
        <v>2</v>
      </c>
      <c r="AB4791">
        <v>3</v>
      </c>
      <c r="AC4791" t="s">
        <v>156</v>
      </c>
    </row>
    <row r="4792" spans="1:29" x14ac:dyDescent="0.2">
      <c r="A4792" t="s">
        <v>11530</v>
      </c>
      <c r="B4792" t="s">
        <v>11531</v>
      </c>
      <c r="C4792" t="s">
        <v>11530</v>
      </c>
      <c r="D4792" t="s">
        <v>84</v>
      </c>
      <c r="E4792" t="s">
        <v>89</v>
      </c>
      <c r="F4792" t="s">
        <v>642</v>
      </c>
      <c r="G4792" t="s">
        <v>699</v>
      </c>
      <c r="H4792" t="s">
        <v>11528</v>
      </c>
      <c r="I4792" t="s">
        <v>91</v>
      </c>
      <c r="K4792" t="s">
        <v>7298</v>
      </c>
      <c r="Q4792" s="86">
        <v>45154</v>
      </c>
      <c r="S4792">
        <v>4.91</v>
      </c>
      <c r="V4792" t="s">
        <v>11532</v>
      </c>
      <c r="Y4792">
        <v>3</v>
      </c>
      <c r="Z4792" s="86">
        <v>45394</v>
      </c>
      <c r="AA4792">
        <v>3</v>
      </c>
      <c r="AB4792">
        <v>3</v>
      </c>
      <c r="AC4792" t="s">
        <v>156</v>
      </c>
    </row>
    <row r="4793" spans="1:29" x14ac:dyDescent="0.2">
      <c r="A4793" t="s">
        <v>11533</v>
      </c>
      <c r="B4793" t="s">
        <v>11534</v>
      </c>
      <c r="C4793" t="s">
        <v>11533</v>
      </c>
      <c r="D4793" t="s">
        <v>84</v>
      </c>
      <c r="E4793" t="s">
        <v>89</v>
      </c>
      <c r="G4793" t="s">
        <v>90</v>
      </c>
      <c r="I4793" t="s">
        <v>91</v>
      </c>
      <c r="J4793" t="s">
        <v>9553</v>
      </c>
      <c r="L4793">
        <v>25.456</v>
      </c>
      <c r="M4793">
        <v>21.904636709999998</v>
      </c>
      <c r="N4793">
        <v>26.99</v>
      </c>
      <c r="O4793">
        <v>20.681896139999999</v>
      </c>
      <c r="P4793">
        <v>16.113</v>
      </c>
      <c r="Q4793" s="86">
        <v>45821</v>
      </c>
      <c r="S4793">
        <v>0.96</v>
      </c>
      <c r="T4793">
        <v>0.75</v>
      </c>
      <c r="V4793" t="s">
        <v>11535</v>
      </c>
      <c r="W4793">
        <v>6</v>
      </c>
      <c r="X4793" s="86">
        <v>45784</v>
      </c>
      <c r="Y4793">
        <v>5</v>
      </c>
      <c r="Z4793" s="86">
        <v>44977</v>
      </c>
      <c r="AA4793">
        <v>4</v>
      </c>
      <c r="AB4793">
        <v>3</v>
      </c>
      <c r="AC4793" t="s">
        <v>156</v>
      </c>
    </row>
    <row r="4794" spans="1:29" x14ac:dyDescent="0.2">
      <c r="A4794" t="s">
        <v>11536</v>
      </c>
      <c r="B4794" t="s">
        <v>11537</v>
      </c>
      <c r="C4794" t="s">
        <v>11536</v>
      </c>
      <c r="D4794" t="s">
        <v>84</v>
      </c>
      <c r="E4794" t="s">
        <v>89</v>
      </c>
      <c r="G4794" t="s">
        <v>90</v>
      </c>
      <c r="I4794" t="s">
        <v>91</v>
      </c>
      <c r="J4794" t="s">
        <v>9553</v>
      </c>
      <c r="L4794">
        <v>25.463000000000001</v>
      </c>
      <c r="M4794">
        <v>21.91822518</v>
      </c>
      <c r="N4794">
        <v>27.004999999999999</v>
      </c>
      <c r="O4794">
        <v>20.664014229999999</v>
      </c>
      <c r="P4794">
        <v>16.111000000000001</v>
      </c>
      <c r="Q4794" s="86">
        <v>45821</v>
      </c>
      <c r="R4794">
        <v>0.5</v>
      </c>
      <c r="S4794">
        <v>0.93</v>
      </c>
      <c r="T4794">
        <v>0.8</v>
      </c>
      <c r="W4794">
        <v>6</v>
      </c>
      <c r="X4794" s="86">
        <v>45784</v>
      </c>
      <c r="Y4794">
        <v>5</v>
      </c>
      <c r="Z4794" s="86">
        <v>44977</v>
      </c>
      <c r="AA4794">
        <v>3</v>
      </c>
      <c r="AB4794">
        <v>3</v>
      </c>
      <c r="AC4794" t="s">
        <v>156</v>
      </c>
    </row>
    <row r="4795" spans="1:29" x14ac:dyDescent="0.2">
      <c r="A4795" t="s">
        <v>11538</v>
      </c>
      <c r="B4795" t="s">
        <v>11539</v>
      </c>
      <c r="C4795" t="s">
        <v>11538</v>
      </c>
      <c r="D4795" t="s">
        <v>84</v>
      </c>
      <c r="E4795" t="s">
        <v>89</v>
      </c>
      <c r="F4795" t="s">
        <v>642</v>
      </c>
      <c r="G4795" t="s">
        <v>90</v>
      </c>
      <c r="I4795" t="s">
        <v>91</v>
      </c>
      <c r="J4795" t="s">
        <v>9553</v>
      </c>
      <c r="K4795" t="s">
        <v>10744</v>
      </c>
      <c r="L4795">
        <v>22.315999999999999</v>
      </c>
      <c r="M4795">
        <v>18.682521520000002</v>
      </c>
      <c r="N4795">
        <v>24.350999999999999</v>
      </c>
      <c r="O4795">
        <v>17.49034408</v>
      </c>
      <c r="P4795">
        <v>13.817</v>
      </c>
      <c r="Q4795" s="86">
        <v>45821</v>
      </c>
      <c r="S4795">
        <v>0.96</v>
      </c>
      <c r="T4795">
        <v>0.75</v>
      </c>
      <c r="V4795" t="s">
        <v>11540</v>
      </c>
      <c r="W4795">
        <v>6</v>
      </c>
      <c r="X4795" s="86">
        <v>45784</v>
      </c>
      <c r="Y4795">
        <v>5</v>
      </c>
      <c r="Z4795" s="86">
        <v>44977</v>
      </c>
      <c r="AA4795">
        <v>4</v>
      </c>
      <c r="AB4795">
        <v>3</v>
      </c>
      <c r="AC4795" t="s">
        <v>156</v>
      </c>
    </row>
    <row r="4796" spans="1:29" x14ac:dyDescent="0.2">
      <c r="A4796" t="s">
        <v>16451</v>
      </c>
      <c r="B4796" t="s">
        <v>16452</v>
      </c>
      <c r="C4796" t="s">
        <v>16451</v>
      </c>
      <c r="D4796" t="s">
        <v>84</v>
      </c>
      <c r="E4796" t="s">
        <v>89</v>
      </c>
      <c r="G4796" t="s">
        <v>90</v>
      </c>
      <c r="H4796" t="s">
        <v>16039</v>
      </c>
      <c r="I4796" t="s">
        <v>118</v>
      </c>
      <c r="L4796">
        <v>19.294</v>
      </c>
      <c r="M4796">
        <v>20.04835439</v>
      </c>
      <c r="N4796">
        <v>20.774000000000001</v>
      </c>
      <c r="O4796">
        <v>19.141072479999998</v>
      </c>
      <c r="P4796">
        <v>16.175000000000001</v>
      </c>
      <c r="Q4796" s="86">
        <v>45821</v>
      </c>
      <c r="S4796">
        <v>1.71</v>
      </c>
      <c r="W4796">
        <v>6</v>
      </c>
      <c r="X4796" s="86">
        <v>45784</v>
      </c>
      <c r="Y4796">
        <v>4</v>
      </c>
      <c r="Z4796" s="86">
        <v>44977</v>
      </c>
      <c r="AB4796">
        <v>3</v>
      </c>
      <c r="AC4796" t="s">
        <v>156</v>
      </c>
    </row>
    <row r="4797" spans="1:29" x14ac:dyDescent="0.2">
      <c r="A4797" t="s">
        <v>11541</v>
      </c>
      <c r="B4797" t="s">
        <v>11542</v>
      </c>
      <c r="C4797" t="s">
        <v>11541</v>
      </c>
      <c r="D4797" t="s">
        <v>84</v>
      </c>
      <c r="E4797" t="s">
        <v>89</v>
      </c>
      <c r="G4797" t="s">
        <v>90</v>
      </c>
      <c r="I4797" t="s">
        <v>91</v>
      </c>
      <c r="J4797" t="s">
        <v>9553</v>
      </c>
      <c r="L4797">
        <v>19.312000000000001</v>
      </c>
      <c r="M4797">
        <v>15.55760278</v>
      </c>
      <c r="N4797">
        <v>20.785</v>
      </c>
      <c r="O4797">
        <v>15.72474622</v>
      </c>
      <c r="P4797">
        <v>16.186</v>
      </c>
      <c r="Q4797" s="86">
        <v>45821</v>
      </c>
      <c r="S4797">
        <v>0.96</v>
      </c>
      <c r="T4797">
        <v>0.75</v>
      </c>
      <c r="V4797" t="s">
        <v>11543</v>
      </c>
      <c r="W4797">
        <v>6</v>
      </c>
      <c r="X4797" s="86">
        <v>45784</v>
      </c>
      <c r="Y4797">
        <v>4</v>
      </c>
      <c r="Z4797" s="86">
        <v>44977</v>
      </c>
      <c r="AA4797">
        <v>3</v>
      </c>
      <c r="AB4797">
        <v>3</v>
      </c>
      <c r="AC4797" t="s">
        <v>156</v>
      </c>
    </row>
    <row r="4798" spans="1:29" x14ac:dyDescent="0.2">
      <c r="A4798" t="s">
        <v>11544</v>
      </c>
      <c r="B4798" t="s">
        <v>11545</v>
      </c>
      <c r="C4798" t="s">
        <v>11544</v>
      </c>
      <c r="D4798" t="s">
        <v>84</v>
      </c>
      <c r="E4798" t="s">
        <v>89</v>
      </c>
      <c r="G4798" t="s">
        <v>90</v>
      </c>
      <c r="L4798">
        <v>19.314</v>
      </c>
      <c r="M4798">
        <v>15.559034369999999</v>
      </c>
      <c r="N4798">
        <v>20.786999999999999</v>
      </c>
      <c r="O4798">
        <v>15.726770419999999</v>
      </c>
      <c r="P4798">
        <v>16.190000000000001</v>
      </c>
      <c r="Q4798" s="86">
        <v>45821</v>
      </c>
      <c r="S4798">
        <v>0.93</v>
      </c>
      <c r="W4798">
        <v>6</v>
      </c>
      <c r="X4798" s="86">
        <v>45784</v>
      </c>
      <c r="Y4798">
        <v>4</v>
      </c>
      <c r="Z4798" s="86">
        <v>44977</v>
      </c>
      <c r="AB4798">
        <v>3</v>
      </c>
      <c r="AC4798" t="s">
        <v>156</v>
      </c>
    </row>
    <row r="4799" spans="1:29" x14ac:dyDescent="0.2">
      <c r="A4799" t="s">
        <v>11546</v>
      </c>
      <c r="B4799" t="s">
        <v>11547</v>
      </c>
      <c r="C4799" t="s">
        <v>11546</v>
      </c>
      <c r="D4799" t="s">
        <v>84</v>
      </c>
      <c r="E4799" t="s">
        <v>89</v>
      </c>
      <c r="F4799" t="s">
        <v>642</v>
      </c>
      <c r="G4799" t="s">
        <v>90</v>
      </c>
      <c r="I4799" t="s">
        <v>91</v>
      </c>
      <c r="J4799" t="s">
        <v>9553</v>
      </c>
      <c r="K4799" t="s">
        <v>1160</v>
      </c>
      <c r="L4799">
        <v>6.9119999999999999</v>
      </c>
      <c r="M4799">
        <v>7.4655295419999996</v>
      </c>
      <c r="N4799">
        <v>7.9989999999999997</v>
      </c>
      <c r="O4799">
        <v>5.5171438459999997</v>
      </c>
      <c r="P4799">
        <v>4.0339999999999998</v>
      </c>
      <c r="Q4799" s="86">
        <v>45821</v>
      </c>
      <c r="S4799">
        <v>0.59</v>
      </c>
      <c r="W4799">
        <v>4</v>
      </c>
      <c r="X4799" s="86">
        <v>45772</v>
      </c>
      <c r="Y4799">
        <v>3</v>
      </c>
      <c r="Z4799" s="86">
        <v>45772</v>
      </c>
      <c r="AA4799">
        <v>2</v>
      </c>
      <c r="AB4799">
        <v>3</v>
      </c>
      <c r="AC4799" t="s">
        <v>156</v>
      </c>
    </row>
    <row r="4800" spans="1:29" x14ac:dyDescent="0.2">
      <c r="A4800" t="s">
        <v>11548</v>
      </c>
      <c r="B4800" t="s">
        <v>11549</v>
      </c>
      <c r="C4800" t="s">
        <v>11548</v>
      </c>
      <c r="D4800" t="s">
        <v>84</v>
      </c>
      <c r="E4800" t="s">
        <v>89</v>
      </c>
      <c r="F4800" t="s">
        <v>642</v>
      </c>
      <c r="G4800" t="s">
        <v>90</v>
      </c>
      <c r="I4800" t="s">
        <v>91</v>
      </c>
      <c r="J4800" t="s">
        <v>9553</v>
      </c>
      <c r="K4800" t="s">
        <v>199</v>
      </c>
      <c r="L4800">
        <v>20.888000000000002</v>
      </c>
      <c r="M4800">
        <v>14.463678610000001</v>
      </c>
      <c r="N4800">
        <v>21.13</v>
      </c>
      <c r="O4800">
        <v>12.488496639999999</v>
      </c>
      <c r="P4800">
        <v>13.534000000000001</v>
      </c>
      <c r="Q4800" s="86">
        <v>45821</v>
      </c>
      <c r="R4800">
        <v>1</v>
      </c>
      <c r="S4800">
        <v>0.79</v>
      </c>
      <c r="T4800">
        <v>0.65</v>
      </c>
      <c r="V4800" t="s">
        <v>11550</v>
      </c>
      <c r="W4800">
        <v>6</v>
      </c>
      <c r="X4800" s="86">
        <v>45769</v>
      </c>
      <c r="Y4800">
        <v>4</v>
      </c>
      <c r="Z4800" s="86">
        <v>45747</v>
      </c>
      <c r="AA4800">
        <v>2</v>
      </c>
      <c r="AB4800">
        <v>3</v>
      </c>
      <c r="AC4800" t="s">
        <v>156</v>
      </c>
    </row>
    <row r="4801" spans="1:29" x14ac:dyDescent="0.2">
      <c r="A4801" t="s">
        <v>11551</v>
      </c>
      <c r="B4801" t="s">
        <v>11552</v>
      </c>
      <c r="C4801" t="s">
        <v>11551</v>
      </c>
      <c r="D4801" t="s">
        <v>84</v>
      </c>
      <c r="E4801" t="s">
        <v>89</v>
      </c>
      <c r="G4801" t="s">
        <v>90</v>
      </c>
      <c r="I4801" t="s">
        <v>91</v>
      </c>
      <c r="J4801" t="s">
        <v>9553</v>
      </c>
      <c r="L4801">
        <v>18.527000000000001</v>
      </c>
      <c r="M4801">
        <v>14.53442181</v>
      </c>
      <c r="N4801">
        <v>19.945</v>
      </c>
      <c r="O4801">
        <v>11.96008005</v>
      </c>
      <c r="P4801">
        <v>14.029</v>
      </c>
      <c r="Q4801" s="86">
        <v>45821</v>
      </c>
      <c r="S4801">
        <v>0.91</v>
      </c>
      <c r="V4801" t="s">
        <v>11553</v>
      </c>
      <c r="W4801">
        <v>6</v>
      </c>
      <c r="X4801" s="86">
        <v>45772</v>
      </c>
      <c r="Y4801">
        <v>4</v>
      </c>
      <c r="Z4801" s="86">
        <v>45772</v>
      </c>
      <c r="AA4801">
        <v>2</v>
      </c>
      <c r="AB4801">
        <v>3</v>
      </c>
      <c r="AC4801" t="s">
        <v>156</v>
      </c>
    </row>
    <row r="4802" spans="1:29" x14ac:dyDescent="0.2">
      <c r="A4802" t="s">
        <v>11554</v>
      </c>
      <c r="B4802" t="s">
        <v>11555</v>
      </c>
      <c r="C4802" t="s">
        <v>11554</v>
      </c>
      <c r="D4802" t="s">
        <v>84</v>
      </c>
      <c r="E4802" t="s">
        <v>89</v>
      </c>
      <c r="F4802" t="s">
        <v>642</v>
      </c>
      <c r="G4802" t="s">
        <v>90</v>
      </c>
      <c r="I4802" t="s">
        <v>91</v>
      </c>
      <c r="J4802" t="s">
        <v>9553</v>
      </c>
      <c r="K4802" t="s">
        <v>4371</v>
      </c>
      <c r="M4802">
        <v>16.609351719999999</v>
      </c>
      <c r="N4802">
        <v>20.64</v>
      </c>
      <c r="O4802">
        <v>14.887326379999999</v>
      </c>
      <c r="P4802">
        <v>13.746</v>
      </c>
      <c r="Q4802" s="86">
        <v>45434</v>
      </c>
      <c r="R4802">
        <v>5</v>
      </c>
      <c r="S4802">
        <v>1.02</v>
      </c>
      <c r="T4802">
        <v>0.75</v>
      </c>
      <c r="V4802" t="s">
        <v>11556</v>
      </c>
      <c r="W4802">
        <v>6</v>
      </c>
      <c r="X4802" s="86">
        <v>45777</v>
      </c>
      <c r="Y4802">
        <v>4</v>
      </c>
      <c r="Z4802" s="86">
        <v>45777</v>
      </c>
      <c r="AA4802">
        <v>4</v>
      </c>
      <c r="AB4802">
        <v>3</v>
      </c>
      <c r="AC4802" t="s">
        <v>156</v>
      </c>
    </row>
    <row r="4803" spans="1:29" x14ac:dyDescent="0.2">
      <c r="A4803" t="s">
        <v>11557</v>
      </c>
      <c r="B4803" t="s">
        <v>11558</v>
      </c>
      <c r="C4803" t="s">
        <v>11557</v>
      </c>
      <c r="D4803" t="s">
        <v>84</v>
      </c>
      <c r="E4803" t="s">
        <v>89</v>
      </c>
      <c r="G4803" t="s">
        <v>90</v>
      </c>
      <c r="I4803" t="s">
        <v>91</v>
      </c>
      <c r="J4803" t="s">
        <v>9553</v>
      </c>
      <c r="M4803">
        <v>21.929685119999998</v>
      </c>
      <c r="N4803">
        <v>27.291</v>
      </c>
      <c r="O4803">
        <v>22.721396510000002</v>
      </c>
      <c r="P4803">
        <v>22.161999999999999</v>
      </c>
      <c r="Q4803" s="86">
        <v>45434</v>
      </c>
      <c r="R4803">
        <v>1</v>
      </c>
      <c r="S4803">
        <v>1.04</v>
      </c>
      <c r="T4803">
        <v>0.75</v>
      </c>
      <c r="W4803">
        <v>6</v>
      </c>
      <c r="X4803" s="86">
        <v>45798</v>
      </c>
      <c r="Y4803">
        <v>5</v>
      </c>
      <c r="Z4803" s="86">
        <v>45777</v>
      </c>
      <c r="AA4803">
        <v>3</v>
      </c>
      <c r="AB4803">
        <v>3</v>
      </c>
      <c r="AC4803" t="s">
        <v>156</v>
      </c>
    </row>
    <row r="4804" spans="1:29" x14ac:dyDescent="0.2">
      <c r="A4804" t="s">
        <v>11559</v>
      </c>
      <c r="B4804" t="s">
        <v>11560</v>
      </c>
      <c r="C4804" t="s">
        <v>11559</v>
      </c>
      <c r="D4804" t="s">
        <v>84</v>
      </c>
      <c r="E4804" t="s">
        <v>89</v>
      </c>
      <c r="G4804" t="s">
        <v>90</v>
      </c>
      <c r="I4804" t="s">
        <v>91</v>
      </c>
      <c r="J4804" t="s">
        <v>9553</v>
      </c>
      <c r="K4804" t="s">
        <v>512</v>
      </c>
      <c r="M4804">
        <v>7.0039085510000003</v>
      </c>
      <c r="N4804">
        <v>6.4550000000000001</v>
      </c>
      <c r="O4804">
        <v>7.258970659</v>
      </c>
      <c r="P4804">
        <v>7.0010000000000003</v>
      </c>
      <c r="Q4804" s="86">
        <v>45434</v>
      </c>
      <c r="R4804">
        <v>4</v>
      </c>
      <c r="S4804">
        <v>1.99</v>
      </c>
      <c r="T4804">
        <v>1.75</v>
      </c>
      <c r="W4804">
        <v>6</v>
      </c>
      <c r="X4804" s="86">
        <v>45747</v>
      </c>
      <c r="Y4804">
        <v>3</v>
      </c>
      <c r="Z4804" s="86">
        <v>45747</v>
      </c>
      <c r="AA4804">
        <v>3</v>
      </c>
      <c r="AB4804">
        <v>3</v>
      </c>
      <c r="AC4804" t="s">
        <v>156</v>
      </c>
    </row>
    <row r="4805" spans="1:29" x14ac:dyDescent="0.2">
      <c r="A4805" t="s">
        <v>11561</v>
      </c>
      <c r="B4805" t="s">
        <v>11562</v>
      </c>
      <c r="C4805" t="s">
        <v>11561</v>
      </c>
      <c r="D4805" t="s">
        <v>84</v>
      </c>
      <c r="E4805" t="s">
        <v>89</v>
      </c>
      <c r="G4805" t="s">
        <v>90</v>
      </c>
      <c r="H4805" t="s">
        <v>2291</v>
      </c>
      <c r="I4805" t="s">
        <v>91</v>
      </c>
      <c r="M4805">
        <v>4.7311564759999998</v>
      </c>
      <c r="N4805">
        <v>4.9870000000000001</v>
      </c>
      <c r="O4805">
        <v>4.718596089</v>
      </c>
      <c r="P4805">
        <v>3.4329999999999998</v>
      </c>
      <c r="S4805">
        <v>0.56999999999999995</v>
      </c>
      <c r="W4805">
        <v>5</v>
      </c>
      <c r="X4805" s="86">
        <v>45777</v>
      </c>
      <c r="Y4805">
        <v>3</v>
      </c>
      <c r="Z4805" s="86">
        <v>45777</v>
      </c>
      <c r="AB4805">
        <v>3</v>
      </c>
      <c r="AC4805" t="s">
        <v>156</v>
      </c>
    </row>
    <row r="4806" spans="1:29" x14ac:dyDescent="0.2">
      <c r="A4806" t="s">
        <v>11563</v>
      </c>
      <c r="B4806" t="s">
        <v>11564</v>
      </c>
      <c r="C4806" t="s">
        <v>11563</v>
      </c>
      <c r="D4806" t="s">
        <v>84</v>
      </c>
      <c r="E4806" t="s">
        <v>89</v>
      </c>
      <c r="G4806" t="s">
        <v>699</v>
      </c>
      <c r="H4806" t="s">
        <v>700</v>
      </c>
      <c r="I4806" t="s">
        <v>91</v>
      </c>
      <c r="J4806" t="s">
        <v>9553</v>
      </c>
      <c r="M4806">
        <v>4.7240680810000004</v>
      </c>
      <c r="N4806">
        <v>4.976</v>
      </c>
      <c r="O4806">
        <v>4.7140302820000004</v>
      </c>
      <c r="P4806">
        <v>3.4260000000000002</v>
      </c>
      <c r="Q4806" s="86">
        <v>45434</v>
      </c>
      <c r="R4806">
        <v>5</v>
      </c>
      <c r="S4806">
        <v>0.37</v>
      </c>
      <c r="T4806">
        <v>0.2</v>
      </c>
      <c r="W4806">
        <v>5</v>
      </c>
      <c r="X4806" s="86">
        <v>45777</v>
      </c>
      <c r="Y4806">
        <v>3</v>
      </c>
      <c r="Z4806" s="86">
        <v>45777</v>
      </c>
      <c r="AA4806">
        <v>2</v>
      </c>
      <c r="AB4806">
        <v>3</v>
      </c>
      <c r="AC4806" t="s">
        <v>156</v>
      </c>
    </row>
    <row r="4807" spans="1:29" x14ac:dyDescent="0.2">
      <c r="A4807" t="s">
        <v>11565</v>
      </c>
      <c r="B4807" t="s">
        <v>11566</v>
      </c>
      <c r="C4807" t="s">
        <v>11565</v>
      </c>
      <c r="D4807" t="s">
        <v>84</v>
      </c>
      <c r="E4807" t="s">
        <v>89</v>
      </c>
      <c r="F4807" t="s">
        <v>642</v>
      </c>
      <c r="G4807" t="s">
        <v>90</v>
      </c>
      <c r="I4807" t="s">
        <v>91</v>
      </c>
      <c r="J4807" t="s">
        <v>9553</v>
      </c>
      <c r="K4807" t="s">
        <v>1712</v>
      </c>
      <c r="M4807">
        <v>22.007955559999999</v>
      </c>
      <c r="N4807">
        <v>24.728000000000002</v>
      </c>
      <c r="O4807">
        <v>17.68517426</v>
      </c>
      <c r="P4807">
        <v>20.68</v>
      </c>
      <c r="Q4807" s="86">
        <v>45434</v>
      </c>
      <c r="S4807">
        <v>0.85</v>
      </c>
      <c r="T4807">
        <v>0.65</v>
      </c>
      <c r="V4807" t="s">
        <v>11567</v>
      </c>
      <c r="W4807">
        <v>6</v>
      </c>
      <c r="X4807" s="86">
        <v>45747</v>
      </c>
      <c r="Y4807">
        <v>5</v>
      </c>
      <c r="Z4807" s="86">
        <v>45747</v>
      </c>
      <c r="AA4807">
        <v>4</v>
      </c>
      <c r="AB4807">
        <v>3</v>
      </c>
      <c r="AC4807" t="s">
        <v>156</v>
      </c>
    </row>
    <row r="4808" spans="1:29" x14ac:dyDescent="0.2">
      <c r="A4808" t="s">
        <v>11568</v>
      </c>
      <c r="B4808" t="s">
        <v>11569</v>
      </c>
      <c r="C4808" t="s">
        <v>11568</v>
      </c>
      <c r="D4808" t="s">
        <v>84</v>
      </c>
      <c r="E4808" t="s">
        <v>89</v>
      </c>
      <c r="G4808" t="s">
        <v>90</v>
      </c>
      <c r="I4808" t="s">
        <v>91</v>
      </c>
      <c r="J4808" t="s">
        <v>9553</v>
      </c>
      <c r="K4808" t="s">
        <v>7543</v>
      </c>
      <c r="M4808">
        <v>11.325189809999999</v>
      </c>
      <c r="N4808">
        <v>12.613</v>
      </c>
      <c r="O4808">
        <v>8.9058774679999999</v>
      </c>
      <c r="P4808">
        <v>9.1470000000000002</v>
      </c>
      <c r="Q4808" s="86">
        <v>45434</v>
      </c>
      <c r="S4808">
        <v>0.65</v>
      </c>
      <c r="T4808">
        <v>0.45</v>
      </c>
      <c r="V4808" t="s">
        <v>11570</v>
      </c>
      <c r="W4808">
        <v>6</v>
      </c>
      <c r="X4808" s="86">
        <v>45747</v>
      </c>
      <c r="Y4808">
        <v>4</v>
      </c>
      <c r="Z4808" s="86">
        <v>45747</v>
      </c>
      <c r="AA4808">
        <v>3</v>
      </c>
      <c r="AB4808">
        <v>3</v>
      </c>
      <c r="AC4808" t="s">
        <v>156</v>
      </c>
    </row>
    <row r="4809" spans="1:29" x14ac:dyDescent="0.2">
      <c r="A4809" t="s">
        <v>11571</v>
      </c>
      <c r="B4809" t="s">
        <v>11572</v>
      </c>
      <c r="C4809" t="s">
        <v>11571</v>
      </c>
      <c r="D4809" t="s">
        <v>84</v>
      </c>
      <c r="E4809" t="s">
        <v>89</v>
      </c>
      <c r="G4809" t="s">
        <v>90</v>
      </c>
      <c r="H4809" t="s">
        <v>163</v>
      </c>
      <c r="M4809">
        <v>13.09583655</v>
      </c>
      <c r="N4809">
        <v>13.840999999999999</v>
      </c>
      <c r="O4809">
        <v>9.0196307030000007</v>
      </c>
      <c r="P4809">
        <v>9.2490000000000006</v>
      </c>
      <c r="S4809">
        <v>0.8</v>
      </c>
      <c r="W4809">
        <v>6</v>
      </c>
      <c r="X4809" s="86">
        <v>45657</v>
      </c>
      <c r="Y4809">
        <v>4</v>
      </c>
      <c r="Z4809" s="86">
        <v>45657</v>
      </c>
      <c r="AB4809">
        <v>3</v>
      </c>
      <c r="AC4809" t="s">
        <v>156</v>
      </c>
    </row>
    <row r="4810" spans="1:29" x14ac:dyDescent="0.2">
      <c r="A4810" t="s">
        <v>11573</v>
      </c>
      <c r="B4810" t="s">
        <v>11574</v>
      </c>
      <c r="C4810" t="s">
        <v>11573</v>
      </c>
      <c r="D4810" t="s">
        <v>84</v>
      </c>
      <c r="G4810" t="s">
        <v>699</v>
      </c>
      <c r="H4810" t="s">
        <v>700</v>
      </c>
      <c r="M4810">
        <v>4.7267450330000003</v>
      </c>
      <c r="N4810">
        <v>4.9809999999999999</v>
      </c>
      <c r="O4810">
        <v>4.719168228</v>
      </c>
      <c r="P4810">
        <v>3.4369999999999998</v>
      </c>
      <c r="Q4810" s="86">
        <v>45434</v>
      </c>
      <c r="W4810">
        <v>5</v>
      </c>
      <c r="X4810" s="86">
        <v>45777</v>
      </c>
      <c r="Y4810">
        <v>3</v>
      </c>
      <c r="Z4810" s="86">
        <v>45777</v>
      </c>
      <c r="AB4810">
        <v>3</v>
      </c>
      <c r="AC4810" t="s">
        <v>156</v>
      </c>
    </row>
    <row r="4811" spans="1:29" x14ac:dyDescent="0.2">
      <c r="A4811" t="s">
        <v>11575</v>
      </c>
      <c r="B4811" t="s">
        <v>11576</v>
      </c>
      <c r="C4811" t="s">
        <v>11575</v>
      </c>
      <c r="D4811" t="s">
        <v>84</v>
      </c>
      <c r="E4811" t="s">
        <v>89</v>
      </c>
      <c r="F4811" t="s">
        <v>642</v>
      </c>
      <c r="G4811" t="s">
        <v>90</v>
      </c>
      <c r="I4811" t="s">
        <v>341</v>
      </c>
      <c r="J4811" t="s">
        <v>9553</v>
      </c>
      <c r="K4811" t="s">
        <v>1160</v>
      </c>
      <c r="M4811">
        <v>16.114186220000001</v>
      </c>
      <c r="N4811">
        <v>17.042999999999999</v>
      </c>
      <c r="O4811">
        <v>12.925327060000001</v>
      </c>
      <c r="P4811">
        <v>12.303000000000001</v>
      </c>
      <c r="Q4811" s="86">
        <v>45434</v>
      </c>
      <c r="R4811">
        <v>5.25</v>
      </c>
      <c r="S4811">
        <v>1.91</v>
      </c>
      <c r="T4811">
        <v>1.5</v>
      </c>
      <c r="V4811" t="s">
        <v>11577</v>
      </c>
      <c r="W4811">
        <v>6</v>
      </c>
      <c r="X4811" s="86">
        <v>45772</v>
      </c>
      <c r="Y4811">
        <v>4</v>
      </c>
      <c r="Z4811" s="86">
        <v>45772</v>
      </c>
      <c r="AA4811">
        <v>3</v>
      </c>
      <c r="AB4811">
        <v>3</v>
      </c>
      <c r="AC4811" t="s">
        <v>156</v>
      </c>
    </row>
    <row r="4812" spans="1:29" x14ac:dyDescent="0.2">
      <c r="A4812" t="s">
        <v>11578</v>
      </c>
      <c r="B4812" t="s">
        <v>11579</v>
      </c>
      <c r="C4812" t="s">
        <v>11578</v>
      </c>
      <c r="D4812" t="s">
        <v>84</v>
      </c>
      <c r="E4812" t="s">
        <v>89</v>
      </c>
      <c r="F4812" t="s">
        <v>642</v>
      </c>
      <c r="G4812" t="s">
        <v>294</v>
      </c>
      <c r="I4812" t="s">
        <v>118</v>
      </c>
      <c r="J4812" t="s">
        <v>9553</v>
      </c>
      <c r="K4812" t="s">
        <v>9747</v>
      </c>
      <c r="M4812">
        <v>23.02405388</v>
      </c>
      <c r="N4812">
        <v>21.965</v>
      </c>
      <c r="O4812">
        <v>22.828051980000001</v>
      </c>
      <c r="P4812">
        <v>21.945</v>
      </c>
      <c r="Q4812" s="86">
        <v>45434</v>
      </c>
      <c r="S4812">
        <v>1.74</v>
      </c>
      <c r="T4812">
        <v>1</v>
      </c>
      <c r="W4812">
        <v>7</v>
      </c>
      <c r="X4812" s="86">
        <v>45706</v>
      </c>
      <c r="Y4812">
        <v>5</v>
      </c>
      <c r="Z4812" s="86">
        <v>44895</v>
      </c>
      <c r="AA4812">
        <v>4</v>
      </c>
      <c r="AB4812">
        <v>3</v>
      </c>
      <c r="AC4812" t="s">
        <v>156</v>
      </c>
    </row>
    <row r="4813" spans="1:29" x14ac:dyDescent="0.2">
      <c r="A4813" t="s">
        <v>11580</v>
      </c>
      <c r="B4813" t="s">
        <v>11581</v>
      </c>
      <c r="C4813" t="s">
        <v>11580</v>
      </c>
      <c r="D4813" t="s">
        <v>84</v>
      </c>
      <c r="E4813" t="s">
        <v>89</v>
      </c>
      <c r="G4813" t="s">
        <v>294</v>
      </c>
      <c r="I4813" t="s">
        <v>118</v>
      </c>
      <c r="J4813" t="s">
        <v>9553</v>
      </c>
      <c r="K4813" t="s">
        <v>9747</v>
      </c>
      <c r="M4813">
        <v>17.616102489999999</v>
      </c>
      <c r="N4813">
        <v>16.925000000000001</v>
      </c>
      <c r="O4813">
        <v>15.721449160000001</v>
      </c>
      <c r="P4813">
        <v>11.965</v>
      </c>
      <c r="Q4813" s="86">
        <v>45434</v>
      </c>
      <c r="S4813">
        <v>1.69</v>
      </c>
      <c r="V4813" t="s">
        <v>11582</v>
      </c>
      <c r="W4813">
        <v>6</v>
      </c>
      <c r="X4813" s="86">
        <v>45706</v>
      </c>
      <c r="Y4813">
        <v>4</v>
      </c>
      <c r="Z4813" s="86">
        <v>44895</v>
      </c>
      <c r="AA4813">
        <v>3</v>
      </c>
      <c r="AB4813">
        <v>3</v>
      </c>
      <c r="AC4813" t="s">
        <v>156</v>
      </c>
    </row>
    <row r="4814" spans="1:29" x14ac:dyDescent="0.2">
      <c r="A4814" t="s">
        <v>11583</v>
      </c>
      <c r="B4814" t="s">
        <v>11584</v>
      </c>
      <c r="C4814" t="s">
        <v>11583</v>
      </c>
      <c r="D4814" t="s">
        <v>84</v>
      </c>
      <c r="E4814" t="s">
        <v>89</v>
      </c>
      <c r="F4814" t="s">
        <v>642</v>
      </c>
      <c r="G4814" t="s">
        <v>90</v>
      </c>
      <c r="I4814" t="s">
        <v>91</v>
      </c>
      <c r="J4814" t="s">
        <v>9553</v>
      </c>
      <c r="K4814" t="s">
        <v>11585</v>
      </c>
      <c r="M4814">
        <v>7.3846798500000004</v>
      </c>
      <c r="N4814">
        <v>7.6829999999999998</v>
      </c>
      <c r="O4814">
        <v>6.0931248870000001</v>
      </c>
      <c r="P4814">
        <v>4.2779999999999996</v>
      </c>
      <c r="Q4814" s="86">
        <v>45434</v>
      </c>
      <c r="R4814">
        <v>5.25</v>
      </c>
      <c r="S4814">
        <v>0.6</v>
      </c>
      <c r="T4814">
        <v>0.5</v>
      </c>
      <c r="V4814" t="s">
        <v>11586</v>
      </c>
      <c r="W4814">
        <v>4</v>
      </c>
      <c r="X4814" s="86">
        <v>45777</v>
      </c>
      <c r="Y4814">
        <v>3</v>
      </c>
      <c r="Z4814" s="86">
        <v>45777</v>
      </c>
      <c r="AA4814">
        <v>2</v>
      </c>
      <c r="AB4814">
        <v>3</v>
      </c>
      <c r="AC4814" t="s">
        <v>156</v>
      </c>
    </row>
    <row r="4815" spans="1:29" x14ac:dyDescent="0.2">
      <c r="A4815" t="s">
        <v>11587</v>
      </c>
      <c r="B4815" t="s">
        <v>11588</v>
      </c>
      <c r="C4815" t="s">
        <v>11587</v>
      </c>
      <c r="D4815" t="s">
        <v>84</v>
      </c>
      <c r="E4815" t="s">
        <v>89</v>
      </c>
      <c r="I4815" t="s">
        <v>118</v>
      </c>
      <c r="J4815" t="s">
        <v>9553</v>
      </c>
      <c r="N4815">
        <v>13.22</v>
      </c>
      <c r="O4815">
        <v>10.42819765</v>
      </c>
      <c r="P4815">
        <v>9.3390000000000004</v>
      </c>
      <c r="Q4815" s="86">
        <v>45434</v>
      </c>
      <c r="R4815">
        <v>5.25</v>
      </c>
      <c r="S4815">
        <v>1.95</v>
      </c>
      <c r="W4815">
        <v>6</v>
      </c>
      <c r="X4815" s="86">
        <v>45772</v>
      </c>
      <c r="Y4815">
        <v>4</v>
      </c>
      <c r="Z4815" s="86">
        <v>45772</v>
      </c>
      <c r="AA4815">
        <v>5</v>
      </c>
      <c r="AB4815">
        <v>3</v>
      </c>
      <c r="AC4815" t="s">
        <v>156</v>
      </c>
    </row>
    <row r="4816" spans="1:29" x14ac:dyDescent="0.2">
      <c r="A4816" t="s">
        <v>11589</v>
      </c>
      <c r="B4816" t="s">
        <v>11590</v>
      </c>
      <c r="C4816" t="s">
        <v>11589</v>
      </c>
      <c r="D4816" t="s">
        <v>84</v>
      </c>
      <c r="E4816" t="s">
        <v>89</v>
      </c>
      <c r="F4816" t="s">
        <v>642</v>
      </c>
      <c r="G4816" t="s">
        <v>699</v>
      </c>
      <c r="H4816" t="s">
        <v>700</v>
      </c>
      <c r="I4816" t="s">
        <v>91</v>
      </c>
      <c r="J4816" t="s">
        <v>9553</v>
      </c>
      <c r="K4816" t="s">
        <v>5615</v>
      </c>
      <c r="M4816">
        <v>11.16309682</v>
      </c>
      <c r="N4816">
        <v>12.109</v>
      </c>
      <c r="O4816">
        <v>9.6401554610000009</v>
      </c>
      <c r="P4816">
        <v>9.8409999999999993</v>
      </c>
      <c r="Q4816" s="86">
        <v>45434</v>
      </c>
      <c r="R4816">
        <v>5</v>
      </c>
      <c r="S4816">
        <v>0.66</v>
      </c>
      <c r="T4816">
        <v>0.5</v>
      </c>
      <c r="V4816" t="s">
        <v>11591</v>
      </c>
      <c r="W4816">
        <v>6</v>
      </c>
      <c r="X4816" s="86">
        <v>45777</v>
      </c>
      <c r="Y4816">
        <v>4</v>
      </c>
      <c r="Z4816" s="86">
        <v>45777</v>
      </c>
      <c r="AA4816">
        <v>3</v>
      </c>
      <c r="AB4816">
        <v>3</v>
      </c>
      <c r="AC4816" t="s">
        <v>156</v>
      </c>
    </row>
    <row r="4817" spans="1:29" x14ac:dyDescent="0.2">
      <c r="A4817" t="s">
        <v>11592</v>
      </c>
      <c r="B4817" t="s">
        <v>11593</v>
      </c>
      <c r="C4817" t="s">
        <v>11592</v>
      </c>
      <c r="D4817" t="s">
        <v>84</v>
      </c>
      <c r="E4817" t="s">
        <v>89</v>
      </c>
      <c r="F4817" t="s">
        <v>642</v>
      </c>
      <c r="G4817" t="s">
        <v>90</v>
      </c>
      <c r="I4817" t="s">
        <v>118</v>
      </c>
      <c r="J4817" t="s">
        <v>9553</v>
      </c>
      <c r="K4817" t="s">
        <v>368</v>
      </c>
      <c r="M4817">
        <v>17.379017340000001</v>
      </c>
      <c r="N4817">
        <v>18.209</v>
      </c>
      <c r="O4817">
        <v>15.860296910000001</v>
      </c>
      <c r="P4817">
        <v>14.455</v>
      </c>
      <c r="Q4817" s="86">
        <v>45434</v>
      </c>
      <c r="S4817">
        <v>1</v>
      </c>
      <c r="T4817">
        <v>0.75</v>
      </c>
      <c r="W4817">
        <v>6</v>
      </c>
      <c r="X4817" s="86">
        <v>45777</v>
      </c>
      <c r="Y4817">
        <v>4</v>
      </c>
      <c r="Z4817" s="86">
        <v>45777</v>
      </c>
      <c r="AA4817">
        <v>3</v>
      </c>
      <c r="AB4817">
        <v>3</v>
      </c>
      <c r="AC4817" t="s">
        <v>156</v>
      </c>
    </row>
    <row r="4818" spans="1:29" x14ac:dyDescent="0.2">
      <c r="A4818" t="s">
        <v>11594</v>
      </c>
      <c r="B4818" t="s">
        <v>11595</v>
      </c>
      <c r="C4818" t="s">
        <v>11594</v>
      </c>
      <c r="D4818" t="s">
        <v>84</v>
      </c>
      <c r="E4818" t="s">
        <v>89</v>
      </c>
      <c r="G4818" t="s">
        <v>90</v>
      </c>
      <c r="I4818" t="s">
        <v>91</v>
      </c>
      <c r="M4818">
        <v>16.61855431</v>
      </c>
      <c r="N4818">
        <v>20.664000000000001</v>
      </c>
      <c r="O4818">
        <v>14.899883279999999</v>
      </c>
      <c r="P4818">
        <v>13.785</v>
      </c>
      <c r="S4818">
        <v>0.7</v>
      </c>
      <c r="W4818">
        <v>6</v>
      </c>
      <c r="X4818" s="86">
        <v>45777</v>
      </c>
      <c r="Y4818">
        <v>4</v>
      </c>
      <c r="Z4818" s="86">
        <v>45777</v>
      </c>
      <c r="AB4818">
        <v>3</v>
      </c>
      <c r="AC4818" t="s">
        <v>156</v>
      </c>
    </row>
    <row r="4819" spans="1:29" x14ac:dyDescent="0.2">
      <c r="A4819" t="s">
        <v>11596</v>
      </c>
      <c r="B4819" t="s">
        <v>11597</v>
      </c>
      <c r="C4819" t="s">
        <v>11596</v>
      </c>
      <c r="D4819" t="s">
        <v>84</v>
      </c>
      <c r="E4819" t="s">
        <v>89</v>
      </c>
      <c r="G4819" t="s">
        <v>90</v>
      </c>
      <c r="I4819" t="s">
        <v>91</v>
      </c>
      <c r="J4819" t="s">
        <v>9553</v>
      </c>
      <c r="M4819">
        <v>22.566306749999999</v>
      </c>
      <c r="N4819">
        <v>25.631</v>
      </c>
      <c r="O4819">
        <v>26.204041740000001</v>
      </c>
      <c r="P4819">
        <v>27.858000000000001</v>
      </c>
      <c r="Q4819" s="86">
        <v>45434</v>
      </c>
      <c r="S4819">
        <v>0.91</v>
      </c>
      <c r="T4819">
        <v>0.9</v>
      </c>
      <c r="W4819">
        <v>6</v>
      </c>
      <c r="X4819" s="86">
        <v>45695</v>
      </c>
      <c r="Y4819">
        <v>5</v>
      </c>
      <c r="Z4819" s="86">
        <v>45657</v>
      </c>
      <c r="AA4819">
        <v>3</v>
      </c>
      <c r="AB4819">
        <v>3</v>
      </c>
      <c r="AC4819" t="s">
        <v>156</v>
      </c>
    </row>
    <row r="4820" spans="1:29" x14ac:dyDescent="0.2">
      <c r="A4820" t="s">
        <v>11598</v>
      </c>
      <c r="B4820" t="s">
        <v>11599</v>
      </c>
      <c r="C4820" t="s">
        <v>11598</v>
      </c>
      <c r="D4820" t="s">
        <v>84</v>
      </c>
      <c r="E4820" t="s">
        <v>89</v>
      </c>
      <c r="G4820" t="s">
        <v>90</v>
      </c>
      <c r="H4820" t="s">
        <v>2007</v>
      </c>
      <c r="I4820" t="s">
        <v>91</v>
      </c>
      <c r="J4820" t="s">
        <v>9553</v>
      </c>
      <c r="M4820">
        <v>14.568050080000001</v>
      </c>
      <c r="N4820">
        <v>16.334</v>
      </c>
      <c r="O4820">
        <v>13.984726520000001</v>
      </c>
      <c r="P4820">
        <v>11.824</v>
      </c>
      <c r="Q4820" s="86">
        <v>45434</v>
      </c>
      <c r="S4820">
        <v>0.18</v>
      </c>
      <c r="W4820">
        <v>6</v>
      </c>
      <c r="X4820" s="86">
        <v>45791</v>
      </c>
      <c r="Y4820">
        <v>4</v>
      </c>
      <c r="Z4820" s="86">
        <v>45791</v>
      </c>
      <c r="AA4820">
        <v>5</v>
      </c>
      <c r="AB4820">
        <v>3</v>
      </c>
      <c r="AC4820" t="s">
        <v>156</v>
      </c>
    </row>
    <row r="4821" spans="1:29" x14ac:dyDescent="0.2">
      <c r="A4821" t="s">
        <v>11600</v>
      </c>
      <c r="B4821" t="s">
        <v>11601</v>
      </c>
      <c r="C4821" t="s">
        <v>11600</v>
      </c>
      <c r="D4821" t="s">
        <v>84</v>
      </c>
      <c r="E4821" t="s">
        <v>89</v>
      </c>
      <c r="G4821" t="s">
        <v>90</v>
      </c>
      <c r="I4821" t="s">
        <v>91</v>
      </c>
      <c r="M4821">
        <v>11.311034510000001</v>
      </c>
      <c r="N4821">
        <v>11.098000000000001</v>
      </c>
      <c r="O4821">
        <v>9.5361424780000004</v>
      </c>
      <c r="P4821">
        <v>7.6740000000000004</v>
      </c>
      <c r="S4821">
        <v>0.2</v>
      </c>
      <c r="W4821">
        <v>6</v>
      </c>
      <c r="X4821" s="86">
        <v>45791</v>
      </c>
      <c r="Y4821">
        <v>4</v>
      </c>
      <c r="Z4821" s="86">
        <v>45791</v>
      </c>
      <c r="AB4821">
        <v>3</v>
      </c>
      <c r="AC4821" t="s">
        <v>156</v>
      </c>
    </row>
    <row r="4822" spans="1:29" x14ac:dyDescent="0.2">
      <c r="A4822" t="s">
        <v>11602</v>
      </c>
      <c r="B4822" t="s">
        <v>11603</v>
      </c>
      <c r="C4822" t="s">
        <v>11602</v>
      </c>
      <c r="D4822" t="s">
        <v>84</v>
      </c>
      <c r="E4822" t="s">
        <v>89</v>
      </c>
      <c r="F4822" t="s">
        <v>642</v>
      </c>
      <c r="G4822" t="s">
        <v>90</v>
      </c>
      <c r="I4822" t="s">
        <v>91</v>
      </c>
      <c r="J4822" t="s">
        <v>9553</v>
      </c>
      <c r="K4822" t="s">
        <v>2460</v>
      </c>
      <c r="M4822">
        <v>11.748383309999999</v>
      </c>
      <c r="N4822">
        <v>14.778</v>
      </c>
      <c r="O4822">
        <v>11.186712610000001</v>
      </c>
      <c r="P4822">
        <v>13.057</v>
      </c>
      <c r="Q4822" s="86">
        <v>45434</v>
      </c>
      <c r="S4822">
        <v>1</v>
      </c>
      <c r="W4822">
        <v>5</v>
      </c>
      <c r="X4822" s="86">
        <v>44834</v>
      </c>
      <c r="Y4822">
        <v>4</v>
      </c>
      <c r="Z4822" s="86">
        <v>45747</v>
      </c>
      <c r="AA4822">
        <v>3</v>
      </c>
      <c r="AB4822">
        <v>3</v>
      </c>
      <c r="AC4822" t="s">
        <v>156</v>
      </c>
    </row>
    <row r="4823" spans="1:29" x14ac:dyDescent="0.2">
      <c r="A4823" t="s">
        <v>11604</v>
      </c>
      <c r="B4823" t="s">
        <v>11605</v>
      </c>
      <c r="C4823" t="s">
        <v>11604</v>
      </c>
      <c r="D4823" t="s">
        <v>84</v>
      </c>
      <c r="E4823" t="s">
        <v>89</v>
      </c>
      <c r="G4823" t="s">
        <v>90</v>
      </c>
      <c r="I4823" t="s">
        <v>91</v>
      </c>
      <c r="J4823" t="s">
        <v>9553</v>
      </c>
      <c r="M4823">
        <v>28.581316359999999</v>
      </c>
      <c r="N4823">
        <v>33.402000000000001</v>
      </c>
      <c r="O4823">
        <v>23.508735130000002</v>
      </c>
      <c r="P4823">
        <v>29.866</v>
      </c>
      <c r="Q4823" s="86">
        <v>45434</v>
      </c>
      <c r="S4823">
        <v>1.05</v>
      </c>
      <c r="W4823">
        <v>7</v>
      </c>
      <c r="X4823" s="86">
        <v>45772</v>
      </c>
      <c r="Y4823">
        <v>5</v>
      </c>
      <c r="Z4823" s="86">
        <v>45772</v>
      </c>
      <c r="AA4823">
        <v>3</v>
      </c>
      <c r="AB4823">
        <v>3</v>
      </c>
      <c r="AC4823" t="s">
        <v>156</v>
      </c>
    </row>
    <row r="4824" spans="1:29" x14ac:dyDescent="0.2">
      <c r="A4824" t="s">
        <v>11606</v>
      </c>
      <c r="B4824" t="s">
        <v>11607</v>
      </c>
      <c r="C4824" t="s">
        <v>11606</v>
      </c>
      <c r="D4824" t="s">
        <v>84</v>
      </c>
      <c r="E4824" t="s">
        <v>89</v>
      </c>
      <c r="G4824" t="s">
        <v>90</v>
      </c>
      <c r="I4824" t="s">
        <v>91</v>
      </c>
      <c r="M4824">
        <v>14.194583359999999</v>
      </c>
      <c r="N4824">
        <v>16.908000000000001</v>
      </c>
      <c r="O4824">
        <v>14.5857434</v>
      </c>
      <c r="P4824">
        <v>14.911</v>
      </c>
      <c r="S4824">
        <v>0.85</v>
      </c>
      <c r="W4824">
        <v>6</v>
      </c>
      <c r="X4824" s="86">
        <v>45808</v>
      </c>
      <c r="Y4824">
        <v>4</v>
      </c>
      <c r="Z4824" s="86">
        <v>45808</v>
      </c>
      <c r="AB4824">
        <v>3</v>
      </c>
      <c r="AC4824" t="s">
        <v>156</v>
      </c>
    </row>
    <row r="4825" spans="1:29" x14ac:dyDescent="0.2">
      <c r="A4825" t="s">
        <v>11608</v>
      </c>
      <c r="B4825" t="s">
        <v>11609</v>
      </c>
      <c r="C4825" t="s">
        <v>11608</v>
      </c>
      <c r="D4825" t="s">
        <v>84</v>
      </c>
      <c r="E4825" t="s">
        <v>89</v>
      </c>
      <c r="F4825" t="s">
        <v>642</v>
      </c>
      <c r="G4825" t="s">
        <v>90</v>
      </c>
      <c r="I4825" t="s">
        <v>91</v>
      </c>
      <c r="J4825" t="s">
        <v>9553</v>
      </c>
      <c r="K4825" t="s">
        <v>778</v>
      </c>
      <c r="M4825">
        <v>21.649210180000001</v>
      </c>
      <c r="N4825">
        <v>28.509</v>
      </c>
      <c r="O4825">
        <v>20.02141803</v>
      </c>
      <c r="P4825">
        <v>22.225999999999999</v>
      </c>
      <c r="Q4825" s="86">
        <v>45434</v>
      </c>
      <c r="S4825">
        <v>1.97</v>
      </c>
      <c r="V4825" t="s">
        <v>11610</v>
      </c>
      <c r="W4825">
        <v>6</v>
      </c>
      <c r="X4825" s="86">
        <v>45747</v>
      </c>
      <c r="Y4825">
        <v>5</v>
      </c>
      <c r="Z4825" s="86">
        <v>45747</v>
      </c>
      <c r="AA4825">
        <v>3</v>
      </c>
      <c r="AB4825">
        <v>3</v>
      </c>
      <c r="AC4825" t="s">
        <v>156</v>
      </c>
    </row>
    <row r="4826" spans="1:29" x14ac:dyDescent="0.2">
      <c r="A4826" t="s">
        <v>11611</v>
      </c>
      <c r="B4826" t="s">
        <v>11612</v>
      </c>
      <c r="C4826" t="s">
        <v>11611</v>
      </c>
      <c r="D4826" t="s">
        <v>84</v>
      </c>
      <c r="E4826" t="s">
        <v>89</v>
      </c>
      <c r="F4826" t="s">
        <v>642</v>
      </c>
      <c r="G4826" t="s">
        <v>90</v>
      </c>
      <c r="I4826" t="s">
        <v>91</v>
      </c>
      <c r="J4826" t="s">
        <v>9553</v>
      </c>
      <c r="K4826" t="s">
        <v>11613</v>
      </c>
      <c r="M4826">
        <v>9.5196215439999996</v>
      </c>
      <c r="N4826">
        <v>16.420000000000002</v>
      </c>
      <c r="O4826">
        <v>8.2110748860000005</v>
      </c>
      <c r="P4826">
        <v>11.118</v>
      </c>
      <c r="Q4826" s="86">
        <v>45434</v>
      </c>
      <c r="S4826">
        <v>0.94</v>
      </c>
      <c r="T4826">
        <v>0.65</v>
      </c>
      <c r="W4826">
        <v>4</v>
      </c>
      <c r="X4826" s="86">
        <v>45659</v>
      </c>
      <c r="Y4826">
        <v>3</v>
      </c>
      <c r="Z4826" s="86">
        <v>45657</v>
      </c>
      <c r="AA4826">
        <v>3</v>
      </c>
      <c r="AB4826">
        <v>3</v>
      </c>
      <c r="AC4826" t="s">
        <v>156</v>
      </c>
    </row>
    <row r="4827" spans="1:29" x14ac:dyDescent="0.2">
      <c r="A4827" t="s">
        <v>11614</v>
      </c>
      <c r="B4827" t="s">
        <v>11615</v>
      </c>
      <c r="C4827" t="s">
        <v>11614</v>
      </c>
      <c r="D4827" t="s">
        <v>84</v>
      </c>
      <c r="E4827" t="s">
        <v>89</v>
      </c>
      <c r="F4827" t="s">
        <v>642</v>
      </c>
      <c r="G4827" t="s">
        <v>90</v>
      </c>
      <c r="I4827" t="s">
        <v>91</v>
      </c>
      <c r="J4827" t="s">
        <v>9553</v>
      </c>
      <c r="K4827" t="s">
        <v>11613</v>
      </c>
      <c r="O4827">
        <v>9.5197286719999994</v>
      </c>
      <c r="P4827">
        <v>11.404999999999999</v>
      </c>
      <c r="Q4827" s="86">
        <v>45434</v>
      </c>
      <c r="S4827">
        <v>0.65</v>
      </c>
      <c r="V4827" t="s">
        <v>11616</v>
      </c>
      <c r="W4827">
        <v>5</v>
      </c>
      <c r="X4827" s="86">
        <v>45657</v>
      </c>
      <c r="Y4827">
        <v>4</v>
      </c>
      <c r="Z4827" s="86">
        <v>45657</v>
      </c>
      <c r="AA4827">
        <v>3</v>
      </c>
      <c r="AB4827">
        <v>3</v>
      </c>
      <c r="AC4827" t="s">
        <v>156</v>
      </c>
    </row>
    <row r="4828" spans="1:29" x14ac:dyDescent="0.2">
      <c r="A4828" t="s">
        <v>11617</v>
      </c>
      <c r="B4828" t="s">
        <v>11618</v>
      </c>
      <c r="C4828" t="s">
        <v>11617</v>
      </c>
      <c r="D4828" t="s">
        <v>84</v>
      </c>
      <c r="E4828" t="s">
        <v>89</v>
      </c>
      <c r="G4828" t="s">
        <v>90</v>
      </c>
      <c r="O4828">
        <v>12.877447630000001</v>
      </c>
      <c r="P4828">
        <v>17.459</v>
      </c>
      <c r="S4828">
        <v>1.95</v>
      </c>
      <c r="T4828">
        <v>1.95</v>
      </c>
      <c r="W4828">
        <v>6</v>
      </c>
      <c r="X4828" s="86">
        <v>44926</v>
      </c>
      <c r="Y4828">
        <v>4</v>
      </c>
      <c r="Z4828" s="86">
        <v>45716</v>
      </c>
      <c r="AB4828">
        <v>3</v>
      </c>
      <c r="AC4828" t="s">
        <v>156</v>
      </c>
    </row>
    <row r="4829" spans="1:29" x14ac:dyDescent="0.2">
      <c r="A4829" t="s">
        <v>11619</v>
      </c>
      <c r="B4829" t="s">
        <v>11620</v>
      </c>
      <c r="C4829" t="s">
        <v>11619</v>
      </c>
      <c r="D4829" t="s">
        <v>84</v>
      </c>
      <c r="E4829" t="s">
        <v>89</v>
      </c>
      <c r="F4829" t="s">
        <v>642</v>
      </c>
      <c r="G4829" t="s">
        <v>90</v>
      </c>
      <c r="I4829" t="s">
        <v>91</v>
      </c>
      <c r="J4829" t="s">
        <v>9553</v>
      </c>
      <c r="K4829" t="s">
        <v>778</v>
      </c>
      <c r="M4829">
        <v>27.67790244</v>
      </c>
      <c r="N4829">
        <v>29.521999999999998</v>
      </c>
      <c r="O4829">
        <v>24.677181879999999</v>
      </c>
      <c r="P4829">
        <v>25.24</v>
      </c>
      <c r="Q4829" s="86">
        <v>45434</v>
      </c>
      <c r="S4829">
        <v>1.82</v>
      </c>
      <c r="W4829">
        <v>7</v>
      </c>
      <c r="X4829" s="86">
        <v>45747</v>
      </c>
      <c r="Y4829">
        <v>5</v>
      </c>
      <c r="Z4829" s="86">
        <v>45747</v>
      </c>
      <c r="AA4829">
        <v>3</v>
      </c>
      <c r="AB4829">
        <v>3</v>
      </c>
      <c r="AC4829" t="s">
        <v>156</v>
      </c>
    </row>
    <row r="4830" spans="1:29" x14ac:dyDescent="0.2">
      <c r="A4830" t="s">
        <v>11621</v>
      </c>
      <c r="B4830" t="s">
        <v>11622</v>
      </c>
      <c r="C4830" t="s">
        <v>11621</v>
      </c>
      <c r="D4830" t="s">
        <v>84</v>
      </c>
      <c r="E4830" t="s">
        <v>89</v>
      </c>
      <c r="G4830" t="s">
        <v>90</v>
      </c>
      <c r="N4830">
        <v>9.8879999999999999</v>
      </c>
      <c r="O4830">
        <v>8.3874916249999991</v>
      </c>
      <c r="P4830">
        <v>7.0010000000000003</v>
      </c>
      <c r="Q4830" s="86">
        <v>45434</v>
      </c>
      <c r="W4830">
        <v>4</v>
      </c>
      <c r="X4830" s="86">
        <v>45657</v>
      </c>
      <c r="Y4830">
        <v>3</v>
      </c>
      <c r="Z4830" s="86">
        <v>45657</v>
      </c>
      <c r="AB4830">
        <v>3</v>
      </c>
      <c r="AC4830" t="s">
        <v>156</v>
      </c>
    </row>
    <row r="4831" spans="1:29" x14ac:dyDescent="0.2">
      <c r="A4831" t="s">
        <v>11623</v>
      </c>
      <c r="B4831" t="s">
        <v>11624</v>
      </c>
      <c r="C4831" t="s">
        <v>11623</v>
      </c>
      <c r="D4831" t="s">
        <v>84</v>
      </c>
      <c r="E4831" t="s">
        <v>89</v>
      </c>
      <c r="G4831" t="s">
        <v>90</v>
      </c>
      <c r="I4831" t="s">
        <v>91</v>
      </c>
      <c r="J4831" t="s">
        <v>9553</v>
      </c>
      <c r="M4831">
        <v>8.4141093369999993</v>
      </c>
      <c r="N4831">
        <v>9.452</v>
      </c>
      <c r="O4831">
        <v>5.8359854579999997</v>
      </c>
      <c r="P4831">
        <v>3.3719999999999999</v>
      </c>
      <c r="Q4831" s="86">
        <v>45434</v>
      </c>
      <c r="S4831">
        <v>0.52</v>
      </c>
      <c r="T4831">
        <v>0.38</v>
      </c>
      <c r="W4831">
        <v>4</v>
      </c>
      <c r="X4831" s="86">
        <v>45702</v>
      </c>
      <c r="Y4831">
        <v>3</v>
      </c>
      <c r="Z4831" s="86">
        <v>45657</v>
      </c>
      <c r="AA4831">
        <v>5</v>
      </c>
      <c r="AB4831">
        <v>3</v>
      </c>
      <c r="AC4831" t="s">
        <v>156</v>
      </c>
    </row>
    <row r="4832" spans="1:29" x14ac:dyDescent="0.2">
      <c r="A4832" t="s">
        <v>11625</v>
      </c>
      <c r="B4832" t="s">
        <v>11626</v>
      </c>
      <c r="C4832" t="s">
        <v>11625</v>
      </c>
      <c r="D4832" t="s">
        <v>84</v>
      </c>
      <c r="E4832" t="s">
        <v>89</v>
      </c>
      <c r="G4832" t="s">
        <v>90</v>
      </c>
      <c r="I4832" t="s">
        <v>91</v>
      </c>
      <c r="N4832">
        <v>20.512</v>
      </c>
      <c r="O4832">
        <v>14.88845514</v>
      </c>
      <c r="P4832">
        <v>15.972</v>
      </c>
      <c r="S4832">
        <v>1.44</v>
      </c>
      <c r="W4832">
        <v>6</v>
      </c>
      <c r="X4832" s="86">
        <v>44742</v>
      </c>
      <c r="Y4832">
        <v>4</v>
      </c>
      <c r="Z4832" s="86">
        <v>44742</v>
      </c>
      <c r="AB4832">
        <v>3</v>
      </c>
      <c r="AC4832" t="s">
        <v>156</v>
      </c>
    </row>
    <row r="4833" spans="1:29" x14ac:dyDescent="0.2">
      <c r="A4833" t="s">
        <v>16453</v>
      </c>
      <c r="B4833" t="s">
        <v>16454</v>
      </c>
      <c r="C4833" t="s">
        <v>16453</v>
      </c>
      <c r="D4833" t="s">
        <v>84</v>
      </c>
      <c r="E4833" t="s">
        <v>89</v>
      </c>
      <c r="G4833" t="s">
        <v>90</v>
      </c>
      <c r="H4833" t="s">
        <v>16039</v>
      </c>
      <c r="I4833" t="s">
        <v>118</v>
      </c>
      <c r="N4833">
        <v>19.939</v>
      </c>
      <c r="O4833">
        <v>19.526243099999999</v>
      </c>
      <c r="P4833">
        <v>15.287000000000001</v>
      </c>
      <c r="S4833">
        <v>1.43</v>
      </c>
      <c r="W4833">
        <v>6</v>
      </c>
      <c r="X4833" s="86">
        <v>45565</v>
      </c>
      <c r="Y4833">
        <v>5</v>
      </c>
      <c r="Z4833" s="86">
        <v>45565</v>
      </c>
      <c r="AB4833">
        <v>3</v>
      </c>
      <c r="AC4833" t="s">
        <v>156</v>
      </c>
    </row>
    <row r="4834" spans="1:29" x14ac:dyDescent="0.2">
      <c r="A4834" t="s">
        <v>11627</v>
      </c>
      <c r="B4834" t="s">
        <v>11628</v>
      </c>
      <c r="C4834" t="s">
        <v>11627</v>
      </c>
      <c r="D4834" t="s">
        <v>84</v>
      </c>
      <c r="E4834" t="s">
        <v>89</v>
      </c>
      <c r="F4834" t="s">
        <v>642</v>
      </c>
      <c r="G4834" t="s">
        <v>294</v>
      </c>
      <c r="I4834" t="s">
        <v>91</v>
      </c>
      <c r="J4834" t="s">
        <v>9553</v>
      </c>
      <c r="K4834" t="s">
        <v>9747</v>
      </c>
      <c r="N4834">
        <v>27.407</v>
      </c>
      <c r="O4834">
        <v>20.158011389999999</v>
      </c>
      <c r="P4834">
        <v>23.616</v>
      </c>
      <c r="Q4834" s="86">
        <v>45434</v>
      </c>
      <c r="S4834">
        <v>2.44</v>
      </c>
      <c r="V4834" t="s">
        <v>11629</v>
      </c>
      <c r="W4834">
        <v>6</v>
      </c>
      <c r="X4834" s="86">
        <v>45327</v>
      </c>
      <c r="Y4834">
        <v>5</v>
      </c>
      <c r="Z4834" s="86">
        <v>44895</v>
      </c>
      <c r="AA4834">
        <v>4</v>
      </c>
      <c r="AB4834">
        <v>3</v>
      </c>
      <c r="AC4834" t="s">
        <v>156</v>
      </c>
    </row>
    <row r="4835" spans="1:29" x14ac:dyDescent="0.2">
      <c r="A4835" t="s">
        <v>11632</v>
      </c>
      <c r="B4835" t="s">
        <v>11633</v>
      </c>
      <c r="C4835" t="s">
        <v>11632</v>
      </c>
      <c r="D4835" t="s">
        <v>84</v>
      </c>
      <c r="E4835" t="s">
        <v>89</v>
      </c>
      <c r="G4835" t="s">
        <v>90</v>
      </c>
      <c r="I4835" t="s">
        <v>91</v>
      </c>
      <c r="S4835">
        <v>0.74</v>
      </c>
      <c r="Y4835">
        <v>4</v>
      </c>
      <c r="Z4835" s="86">
        <v>45796</v>
      </c>
      <c r="AB4835">
        <v>3</v>
      </c>
      <c r="AC4835" t="s">
        <v>156</v>
      </c>
    </row>
    <row r="4836" spans="1:29" x14ac:dyDescent="0.2">
      <c r="A4836" t="s">
        <v>11634</v>
      </c>
      <c r="B4836" t="s">
        <v>11635</v>
      </c>
      <c r="C4836" t="s">
        <v>11634</v>
      </c>
      <c r="D4836" t="s">
        <v>84</v>
      </c>
      <c r="E4836" t="s">
        <v>116</v>
      </c>
      <c r="G4836" t="s">
        <v>90</v>
      </c>
      <c r="I4836" t="s">
        <v>341</v>
      </c>
      <c r="J4836" t="s">
        <v>9553</v>
      </c>
      <c r="N4836">
        <v>116.6447</v>
      </c>
      <c r="O4836">
        <v>136.63045120000001</v>
      </c>
      <c r="P4836">
        <v>71.096400000000003</v>
      </c>
      <c r="Q4836" s="86">
        <v>45434</v>
      </c>
      <c r="V4836" t="s">
        <v>11636</v>
      </c>
      <c r="AB4836">
        <v>5</v>
      </c>
      <c r="AC4836" t="s">
        <v>86</v>
      </c>
    </row>
    <row r="4837" spans="1:29" x14ac:dyDescent="0.2">
      <c r="A4837" t="s">
        <v>11637</v>
      </c>
      <c r="B4837" t="s">
        <v>11638</v>
      </c>
      <c r="C4837" t="s">
        <v>11637</v>
      </c>
      <c r="D4837" t="s">
        <v>84</v>
      </c>
      <c r="E4837" t="s">
        <v>89</v>
      </c>
      <c r="G4837" t="s">
        <v>90</v>
      </c>
      <c r="I4837" t="s">
        <v>118</v>
      </c>
      <c r="N4837">
        <v>16.181000000000001</v>
      </c>
      <c r="O4837">
        <v>13.85707813</v>
      </c>
      <c r="P4837">
        <v>13.455</v>
      </c>
      <c r="S4837">
        <v>1.96</v>
      </c>
      <c r="W4837">
        <v>6</v>
      </c>
      <c r="X4837" s="86">
        <v>45245</v>
      </c>
      <c r="Y4837">
        <v>5</v>
      </c>
      <c r="Z4837" s="86">
        <v>45747</v>
      </c>
      <c r="AB4837">
        <v>3</v>
      </c>
      <c r="AC4837" t="s">
        <v>156</v>
      </c>
    </row>
    <row r="4838" spans="1:29" x14ac:dyDescent="0.2">
      <c r="A4838" t="s">
        <v>11639</v>
      </c>
      <c r="B4838" t="s">
        <v>11640</v>
      </c>
      <c r="C4838" t="s">
        <v>11639</v>
      </c>
      <c r="D4838" t="s">
        <v>84</v>
      </c>
      <c r="E4838" t="s">
        <v>89</v>
      </c>
      <c r="G4838" t="s">
        <v>90</v>
      </c>
      <c r="I4838" t="s">
        <v>91</v>
      </c>
      <c r="N4838">
        <v>16.305</v>
      </c>
      <c r="O4838">
        <v>12.205158730000001</v>
      </c>
      <c r="P4838">
        <v>13.084</v>
      </c>
      <c r="S4838">
        <v>0.82</v>
      </c>
      <c r="W4838">
        <v>5</v>
      </c>
      <c r="X4838" s="86">
        <v>45777</v>
      </c>
      <c r="Y4838">
        <v>4</v>
      </c>
      <c r="Z4838" s="86">
        <v>45777</v>
      </c>
      <c r="AB4838">
        <v>3</v>
      </c>
      <c r="AC4838" t="s">
        <v>156</v>
      </c>
    </row>
    <row r="4839" spans="1:29" x14ac:dyDescent="0.2">
      <c r="A4839" t="s">
        <v>11641</v>
      </c>
      <c r="B4839" t="s">
        <v>11642</v>
      </c>
      <c r="C4839" t="s">
        <v>11641</v>
      </c>
      <c r="D4839" t="s">
        <v>84</v>
      </c>
      <c r="E4839" t="s">
        <v>89</v>
      </c>
      <c r="G4839" t="s">
        <v>5307</v>
      </c>
      <c r="I4839" t="s">
        <v>91</v>
      </c>
      <c r="J4839" t="s">
        <v>9553</v>
      </c>
      <c r="L4839">
        <v>10.067</v>
      </c>
      <c r="M4839">
        <v>4.797108562</v>
      </c>
      <c r="N4839">
        <v>9.1920000000000002</v>
      </c>
      <c r="O4839">
        <v>4.8150008809999996</v>
      </c>
      <c r="P4839">
        <v>10.901999999999999</v>
      </c>
      <c r="Q4839" s="86">
        <v>45821</v>
      </c>
      <c r="S4839">
        <v>3.24</v>
      </c>
      <c r="T4839">
        <v>2.5</v>
      </c>
      <c r="W4839">
        <v>5</v>
      </c>
      <c r="X4839" s="86">
        <v>45729</v>
      </c>
      <c r="Y4839">
        <v>3</v>
      </c>
      <c r="Z4839" s="86">
        <v>45693</v>
      </c>
      <c r="AA4839">
        <v>5</v>
      </c>
      <c r="AB4839">
        <v>3</v>
      </c>
      <c r="AC4839" t="s">
        <v>156</v>
      </c>
    </row>
    <row r="4840" spans="1:29" x14ac:dyDescent="0.2">
      <c r="A4840" t="s">
        <v>11643</v>
      </c>
      <c r="B4840" t="s">
        <v>11644</v>
      </c>
      <c r="C4840" t="s">
        <v>11643</v>
      </c>
      <c r="D4840" t="s">
        <v>84</v>
      </c>
      <c r="E4840" t="s">
        <v>89</v>
      </c>
      <c r="F4840" t="s">
        <v>642</v>
      </c>
      <c r="G4840" t="s">
        <v>90</v>
      </c>
      <c r="I4840" t="s">
        <v>91</v>
      </c>
      <c r="J4840" t="s">
        <v>9553</v>
      </c>
      <c r="K4840" t="s">
        <v>10689</v>
      </c>
      <c r="L4840">
        <v>9.9329999999999998</v>
      </c>
      <c r="M4840">
        <v>4.585028651</v>
      </c>
      <c r="N4840">
        <v>9.1300000000000008</v>
      </c>
      <c r="O4840">
        <v>4.6314930299999997</v>
      </c>
      <c r="P4840">
        <v>10.78</v>
      </c>
      <c r="Q4840" s="86">
        <v>45821</v>
      </c>
      <c r="S4840">
        <v>2.0299999999999998</v>
      </c>
      <c r="T4840">
        <v>1.33</v>
      </c>
      <c r="W4840">
        <v>5</v>
      </c>
      <c r="X4840" s="86">
        <v>45729</v>
      </c>
      <c r="Y4840">
        <v>3</v>
      </c>
      <c r="Z4840" s="86">
        <v>45693</v>
      </c>
      <c r="AA4840">
        <v>2</v>
      </c>
      <c r="AB4840">
        <v>3</v>
      </c>
      <c r="AC4840" t="s">
        <v>156</v>
      </c>
    </row>
    <row r="4841" spans="1:29" x14ac:dyDescent="0.2">
      <c r="A4841" t="s">
        <v>17183</v>
      </c>
      <c r="B4841" t="s">
        <v>17184</v>
      </c>
      <c r="C4841" t="s">
        <v>17183</v>
      </c>
      <c r="D4841" t="s">
        <v>84</v>
      </c>
      <c r="E4841" t="s">
        <v>89</v>
      </c>
      <c r="G4841" t="s">
        <v>90</v>
      </c>
      <c r="H4841" t="s">
        <v>225</v>
      </c>
      <c r="I4841" t="s">
        <v>118</v>
      </c>
      <c r="N4841">
        <v>20.696000000000002</v>
      </c>
      <c r="O4841">
        <v>18.191054810000001</v>
      </c>
      <c r="P4841">
        <v>13.701000000000001</v>
      </c>
      <c r="S4841">
        <v>0.7</v>
      </c>
      <c r="W4841">
        <v>6</v>
      </c>
      <c r="X4841" s="86">
        <v>45382</v>
      </c>
      <c r="Y4841">
        <v>5</v>
      </c>
      <c r="Z4841" s="86">
        <v>45777</v>
      </c>
      <c r="AB4841">
        <v>3</v>
      </c>
      <c r="AC4841" t="s">
        <v>156</v>
      </c>
    </row>
    <row r="4842" spans="1:29" x14ac:dyDescent="0.2">
      <c r="A4842" t="s">
        <v>11645</v>
      </c>
      <c r="B4842" t="s">
        <v>11646</v>
      </c>
      <c r="C4842" t="s">
        <v>11645</v>
      </c>
      <c r="D4842" t="s">
        <v>84</v>
      </c>
      <c r="E4842" t="s">
        <v>89</v>
      </c>
      <c r="G4842" t="s">
        <v>90</v>
      </c>
      <c r="H4842" t="s">
        <v>16577</v>
      </c>
      <c r="I4842" t="s">
        <v>91</v>
      </c>
      <c r="J4842" t="s">
        <v>9553</v>
      </c>
      <c r="N4842">
        <v>8.9169999999999998</v>
      </c>
      <c r="O4842">
        <v>1.016453396</v>
      </c>
      <c r="P4842">
        <v>7.1890000000000001</v>
      </c>
      <c r="Q4842" s="86">
        <v>45434</v>
      </c>
      <c r="R4842">
        <v>5</v>
      </c>
      <c r="S4842">
        <v>0.69</v>
      </c>
      <c r="T4842">
        <v>0.5</v>
      </c>
      <c r="V4842" t="s">
        <v>11647</v>
      </c>
      <c r="W4842">
        <v>3</v>
      </c>
      <c r="X4842" s="86">
        <v>45693</v>
      </c>
      <c r="Y4842">
        <v>2</v>
      </c>
      <c r="Z4842" s="86">
        <v>45666</v>
      </c>
      <c r="AA4842">
        <v>2</v>
      </c>
      <c r="AB4842">
        <v>2</v>
      </c>
      <c r="AC4842" t="s">
        <v>153</v>
      </c>
    </row>
    <row r="4843" spans="1:29" x14ac:dyDescent="0.2">
      <c r="A4843" t="s">
        <v>11648</v>
      </c>
      <c r="B4843" t="s">
        <v>11649</v>
      </c>
      <c r="C4843" t="s">
        <v>11648</v>
      </c>
      <c r="D4843" t="s">
        <v>84</v>
      </c>
      <c r="E4843" t="s">
        <v>89</v>
      </c>
      <c r="F4843" t="s">
        <v>642</v>
      </c>
      <c r="I4843" t="s">
        <v>118</v>
      </c>
      <c r="J4843" t="s">
        <v>9553</v>
      </c>
      <c r="K4843" t="s">
        <v>11613</v>
      </c>
      <c r="N4843">
        <v>9.8879999999999999</v>
      </c>
      <c r="O4843">
        <v>8.3863458729999998</v>
      </c>
      <c r="P4843">
        <v>7.0010000000000003</v>
      </c>
      <c r="Q4843" s="86">
        <v>45434</v>
      </c>
      <c r="S4843">
        <v>1.9</v>
      </c>
      <c r="T4843">
        <v>1.1499999999999999</v>
      </c>
      <c r="W4843">
        <v>4</v>
      </c>
      <c r="X4843" s="86">
        <v>45657</v>
      </c>
      <c r="Y4843">
        <v>3</v>
      </c>
      <c r="Z4843" s="86">
        <v>45657</v>
      </c>
      <c r="AA4843">
        <v>3</v>
      </c>
      <c r="AB4843">
        <v>3</v>
      </c>
      <c r="AC4843" t="s">
        <v>156</v>
      </c>
    </row>
    <row r="4844" spans="1:29" x14ac:dyDescent="0.2">
      <c r="A4844" t="s">
        <v>11650</v>
      </c>
      <c r="B4844" t="s">
        <v>11651</v>
      </c>
      <c r="C4844" t="s">
        <v>11650</v>
      </c>
      <c r="D4844" t="s">
        <v>84</v>
      </c>
      <c r="E4844" t="s">
        <v>89</v>
      </c>
      <c r="G4844" t="s">
        <v>90</v>
      </c>
      <c r="I4844" t="s">
        <v>91</v>
      </c>
      <c r="N4844">
        <v>16.056999999999999</v>
      </c>
      <c r="O4844">
        <v>11.22988518</v>
      </c>
      <c r="P4844">
        <v>10.935</v>
      </c>
      <c r="S4844">
        <v>1.2</v>
      </c>
      <c r="W4844">
        <v>6</v>
      </c>
      <c r="X4844" s="86">
        <v>45351</v>
      </c>
      <c r="Y4844">
        <v>4</v>
      </c>
      <c r="Z4844" s="86">
        <v>45351</v>
      </c>
      <c r="AB4844">
        <v>3</v>
      </c>
      <c r="AC4844" t="s">
        <v>156</v>
      </c>
    </row>
    <row r="4845" spans="1:29" x14ac:dyDescent="0.2">
      <c r="A4845" t="s">
        <v>11652</v>
      </c>
      <c r="B4845" t="s">
        <v>11653</v>
      </c>
      <c r="C4845" t="s">
        <v>11652</v>
      </c>
      <c r="D4845" t="s">
        <v>84</v>
      </c>
      <c r="E4845" t="s">
        <v>89</v>
      </c>
      <c r="G4845" t="s">
        <v>90</v>
      </c>
      <c r="N4845">
        <v>14.968999999999999</v>
      </c>
      <c r="O4845">
        <v>12.855790219999999</v>
      </c>
      <c r="P4845">
        <v>13.156000000000001</v>
      </c>
      <c r="Q4845" s="86">
        <v>45434</v>
      </c>
      <c r="W4845">
        <v>6</v>
      </c>
      <c r="X4845" s="86">
        <v>44834</v>
      </c>
      <c r="Y4845">
        <v>4</v>
      </c>
      <c r="Z4845" s="86">
        <v>45747</v>
      </c>
      <c r="AB4845">
        <v>3</v>
      </c>
      <c r="AC4845" t="s">
        <v>156</v>
      </c>
    </row>
    <row r="4846" spans="1:29" x14ac:dyDescent="0.2">
      <c r="A4846" t="s">
        <v>11654</v>
      </c>
      <c r="B4846" t="s">
        <v>11655</v>
      </c>
      <c r="C4846" t="s">
        <v>11654</v>
      </c>
      <c r="D4846" t="s">
        <v>84</v>
      </c>
      <c r="E4846" t="s">
        <v>89</v>
      </c>
      <c r="G4846" t="s">
        <v>90</v>
      </c>
      <c r="N4846">
        <v>14.965</v>
      </c>
      <c r="O4846">
        <v>12.852731459999999</v>
      </c>
      <c r="P4846">
        <v>13.153</v>
      </c>
      <c r="Q4846" s="86">
        <v>45434</v>
      </c>
      <c r="W4846">
        <v>6</v>
      </c>
      <c r="X4846" s="86">
        <v>44834</v>
      </c>
      <c r="Y4846">
        <v>4</v>
      </c>
      <c r="Z4846" s="86">
        <v>45747</v>
      </c>
      <c r="AB4846">
        <v>3</v>
      </c>
      <c r="AC4846" t="s">
        <v>156</v>
      </c>
    </row>
    <row r="4847" spans="1:29" x14ac:dyDescent="0.2">
      <c r="A4847" t="s">
        <v>11656</v>
      </c>
      <c r="B4847" t="s">
        <v>11657</v>
      </c>
      <c r="C4847" t="s">
        <v>11656</v>
      </c>
      <c r="D4847" t="s">
        <v>84</v>
      </c>
      <c r="E4847" t="s">
        <v>89</v>
      </c>
      <c r="G4847" t="s">
        <v>90</v>
      </c>
      <c r="I4847" t="s">
        <v>91</v>
      </c>
      <c r="N4847">
        <v>12.497999999999999</v>
      </c>
      <c r="O4847">
        <v>4.5961387909999996</v>
      </c>
      <c r="P4847">
        <v>10.355</v>
      </c>
      <c r="Q4847" s="86">
        <v>45434</v>
      </c>
      <c r="W4847">
        <v>3</v>
      </c>
      <c r="X4847" s="86">
        <v>45775</v>
      </c>
      <c r="Y4847">
        <v>2</v>
      </c>
      <c r="Z4847" s="86">
        <v>45747</v>
      </c>
      <c r="AB4847">
        <v>2</v>
      </c>
      <c r="AC4847" t="s">
        <v>153</v>
      </c>
    </row>
    <row r="4848" spans="1:29" x14ac:dyDescent="0.2">
      <c r="A4848" t="s">
        <v>11658</v>
      </c>
      <c r="B4848" t="s">
        <v>11659</v>
      </c>
      <c r="C4848" t="s">
        <v>11658</v>
      </c>
      <c r="D4848" t="s">
        <v>84</v>
      </c>
      <c r="F4848" t="s">
        <v>642</v>
      </c>
      <c r="G4848" t="s">
        <v>90</v>
      </c>
      <c r="N4848">
        <v>18.637</v>
      </c>
      <c r="O4848">
        <v>12.74361584</v>
      </c>
      <c r="P4848">
        <v>12.897</v>
      </c>
      <c r="Q4848" s="86">
        <v>45434</v>
      </c>
      <c r="S4848">
        <v>0.78</v>
      </c>
      <c r="W4848">
        <v>6</v>
      </c>
      <c r="X4848" s="86">
        <v>45705</v>
      </c>
      <c r="Y4848">
        <v>4</v>
      </c>
      <c r="Z4848" s="86">
        <v>45645</v>
      </c>
      <c r="AB4848">
        <v>3</v>
      </c>
      <c r="AC4848" t="s">
        <v>156</v>
      </c>
    </row>
    <row r="4849" spans="1:29" x14ac:dyDescent="0.2">
      <c r="A4849" t="s">
        <v>11660</v>
      </c>
      <c r="B4849" t="s">
        <v>11661</v>
      </c>
      <c r="C4849" t="s">
        <v>11660</v>
      </c>
      <c r="D4849" t="s">
        <v>84</v>
      </c>
      <c r="E4849" t="s">
        <v>89</v>
      </c>
      <c r="G4849" t="s">
        <v>90</v>
      </c>
      <c r="I4849" t="s">
        <v>91</v>
      </c>
      <c r="N4849">
        <v>24.922999999999998</v>
      </c>
      <c r="O4849">
        <v>16.38915123</v>
      </c>
      <c r="P4849">
        <v>15.412000000000001</v>
      </c>
      <c r="S4849">
        <v>0.51</v>
      </c>
      <c r="W4849">
        <v>6</v>
      </c>
      <c r="X4849" s="86">
        <v>45747</v>
      </c>
      <c r="Y4849">
        <v>5</v>
      </c>
      <c r="Z4849" s="86">
        <v>45747</v>
      </c>
      <c r="AB4849">
        <v>3</v>
      </c>
      <c r="AC4849" t="s">
        <v>156</v>
      </c>
    </row>
    <row r="4850" spans="1:29" x14ac:dyDescent="0.2">
      <c r="A4850" t="s">
        <v>17225</v>
      </c>
      <c r="B4850" t="s">
        <v>17226</v>
      </c>
      <c r="C4850" t="s">
        <v>17225</v>
      </c>
      <c r="D4850" t="s">
        <v>84</v>
      </c>
      <c r="E4850" t="s">
        <v>89</v>
      </c>
      <c r="G4850" t="s">
        <v>90</v>
      </c>
      <c r="H4850" t="s">
        <v>225</v>
      </c>
      <c r="I4850" t="s">
        <v>91</v>
      </c>
      <c r="P4850">
        <v>10.933</v>
      </c>
      <c r="S4850">
        <v>1.51</v>
      </c>
      <c r="W4850">
        <v>6</v>
      </c>
      <c r="X4850" s="86">
        <v>45351</v>
      </c>
      <c r="Y4850">
        <v>3</v>
      </c>
      <c r="Z4850" s="86">
        <v>45351</v>
      </c>
      <c r="AB4850">
        <v>3</v>
      </c>
      <c r="AC4850" t="s">
        <v>156</v>
      </c>
    </row>
    <row r="4851" spans="1:29" x14ac:dyDescent="0.2">
      <c r="A4851" t="s">
        <v>11662</v>
      </c>
      <c r="B4851" t="s">
        <v>11663</v>
      </c>
      <c r="C4851" t="s">
        <v>11662</v>
      </c>
      <c r="D4851" t="s">
        <v>84</v>
      </c>
      <c r="E4851" t="s">
        <v>1465</v>
      </c>
      <c r="G4851" t="s">
        <v>90</v>
      </c>
      <c r="I4851" t="s">
        <v>91</v>
      </c>
      <c r="O4851">
        <v>3.4855298619999999</v>
      </c>
      <c r="P4851">
        <v>3.431</v>
      </c>
      <c r="S4851">
        <v>0.81</v>
      </c>
      <c r="Y4851">
        <v>3</v>
      </c>
      <c r="Z4851" s="86">
        <v>45504</v>
      </c>
      <c r="AB4851">
        <v>3</v>
      </c>
      <c r="AC4851" t="s">
        <v>156</v>
      </c>
    </row>
    <row r="4852" spans="1:29" x14ac:dyDescent="0.2">
      <c r="A4852" t="s">
        <v>17737</v>
      </c>
      <c r="B4852" t="s">
        <v>17738</v>
      </c>
      <c r="C4852" t="s">
        <v>17737</v>
      </c>
      <c r="D4852" t="s">
        <v>84</v>
      </c>
      <c r="E4852" t="s">
        <v>116</v>
      </c>
      <c r="G4852" t="s">
        <v>90</v>
      </c>
      <c r="H4852" t="s">
        <v>17679</v>
      </c>
      <c r="I4852" t="s">
        <v>91</v>
      </c>
      <c r="S4852">
        <v>0.7</v>
      </c>
      <c r="W4852">
        <v>4</v>
      </c>
      <c r="X4852" s="86">
        <v>45698</v>
      </c>
      <c r="AB4852">
        <v>3</v>
      </c>
      <c r="AC4852" t="s">
        <v>156</v>
      </c>
    </row>
    <row r="4853" spans="1:29" x14ac:dyDescent="0.2">
      <c r="A4853" t="s">
        <v>11664</v>
      </c>
      <c r="B4853" t="s">
        <v>11665</v>
      </c>
      <c r="C4853" t="s">
        <v>11664</v>
      </c>
      <c r="D4853" t="s">
        <v>84</v>
      </c>
      <c r="E4853" t="s">
        <v>89</v>
      </c>
      <c r="G4853" t="s">
        <v>90</v>
      </c>
      <c r="I4853" t="s">
        <v>91</v>
      </c>
      <c r="J4853" t="s">
        <v>9553</v>
      </c>
      <c r="K4853" t="s">
        <v>11373</v>
      </c>
      <c r="O4853">
        <v>3.4744205510000001</v>
      </c>
      <c r="P4853">
        <v>3.4940000000000002</v>
      </c>
      <c r="Q4853" s="86">
        <v>45434</v>
      </c>
      <c r="S4853">
        <v>1.2</v>
      </c>
      <c r="V4853" t="s">
        <v>11666</v>
      </c>
      <c r="W4853">
        <v>4</v>
      </c>
      <c r="X4853" s="86">
        <v>45698</v>
      </c>
      <c r="AA4853">
        <v>3</v>
      </c>
      <c r="AB4853">
        <v>3</v>
      </c>
      <c r="AC4853" t="s">
        <v>156</v>
      </c>
    </row>
    <row r="4854" spans="1:29" x14ac:dyDescent="0.2">
      <c r="A4854" t="s">
        <v>11667</v>
      </c>
      <c r="B4854" t="s">
        <v>11668</v>
      </c>
      <c r="C4854" t="s">
        <v>11667</v>
      </c>
      <c r="D4854" t="s">
        <v>84</v>
      </c>
      <c r="E4854" t="s">
        <v>89</v>
      </c>
      <c r="G4854" t="s">
        <v>90</v>
      </c>
      <c r="N4854">
        <v>6.4619999999999997</v>
      </c>
      <c r="O4854">
        <v>5.8634906019999997</v>
      </c>
      <c r="P4854">
        <v>4.4219999999999997</v>
      </c>
      <c r="Q4854" s="86">
        <v>45434</v>
      </c>
      <c r="W4854">
        <v>5</v>
      </c>
      <c r="X4854" s="86">
        <v>45245</v>
      </c>
      <c r="Y4854">
        <v>3</v>
      </c>
      <c r="Z4854" s="86">
        <v>45747</v>
      </c>
      <c r="AB4854">
        <v>3</v>
      </c>
      <c r="AC4854" t="s">
        <v>156</v>
      </c>
    </row>
    <row r="4855" spans="1:29" x14ac:dyDescent="0.2">
      <c r="A4855" t="s">
        <v>11669</v>
      </c>
      <c r="B4855" t="s">
        <v>11670</v>
      </c>
      <c r="C4855" t="s">
        <v>11669</v>
      </c>
      <c r="D4855" t="s">
        <v>84</v>
      </c>
      <c r="E4855" t="s">
        <v>982</v>
      </c>
      <c r="G4855" t="s">
        <v>90</v>
      </c>
      <c r="N4855">
        <v>8.1880000000000006</v>
      </c>
      <c r="O4855">
        <v>0.12772937000000001</v>
      </c>
      <c r="P4855">
        <v>7.5590000000000002</v>
      </c>
      <c r="Q4855" s="86">
        <v>45434</v>
      </c>
      <c r="W4855">
        <v>1</v>
      </c>
      <c r="X4855" s="86">
        <v>45772</v>
      </c>
      <c r="Y4855">
        <v>1</v>
      </c>
      <c r="Z4855" s="86">
        <v>45772</v>
      </c>
      <c r="AB4855">
        <v>1</v>
      </c>
      <c r="AC4855" t="s">
        <v>124</v>
      </c>
    </row>
    <row r="4856" spans="1:29" x14ac:dyDescent="0.2">
      <c r="A4856" t="s">
        <v>11671</v>
      </c>
      <c r="B4856" t="s">
        <v>11672</v>
      </c>
      <c r="C4856" t="s">
        <v>11671</v>
      </c>
      <c r="D4856" t="s">
        <v>84</v>
      </c>
      <c r="E4856" t="s">
        <v>89</v>
      </c>
      <c r="G4856" t="s">
        <v>90</v>
      </c>
      <c r="I4856" t="s">
        <v>91</v>
      </c>
      <c r="J4856" t="s">
        <v>9553</v>
      </c>
      <c r="K4856" t="s">
        <v>11673</v>
      </c>
      <c r="N4856">
        <v>7.6550000000000002</v>
      </c>
      <c r="O4856">
        <v>6.0331011339999998</v>
      </c>
      <c r="P4856">
        <v>4.0620000000000003</v>
      </c>
      <c r="Q4856" s="86">
        <v>45434</v>
      </c>
      <c r="S4856">
        <v>0.46</v>
      </c>
      <c r="T4856">
        <v>0.35</v>
      </c>
      <c r="W4856">
        <v>3</v>
      </c>
      <c r="X4856" s="86">
        <v>45777</v>
      </c>
      <c r="Y4856">
        <v>3</v>
      </c>
      <c r="Z4856" s="86">
        <v>45777</v>
      </c>
      <c r="AA4856">
        <v>2</v>
      </c>
      <c r="AB4856">
        <v>3</v>
      </c>
      <c r="AC4856" t="s">
        <v>156</v>
      </c>
    </row>
    <row r="4857" spans="1:29" x14ac:dyDescent="0.2">
      <c r="A4857" t="s">
        <v>11674</v>
      </c>
      <c r="B4857" t="s">
        <v>11675</v>
      </c>
      <c r="C4857" t="s">
        <v>11674</v>
      </c>
      <c r="D4857" t="s">
        <v>84</v>
      </c>
      <c r="E4857" t="s">
        <v>89</v>
      </c>
      <c r="G4857" t="s">
        <v>90</v>
      </c>
      <c r="I4857" t="s">
        <v>91</v>
      </c>
      <c r="N4857">
        <v>17.135000000000002</v>
      </c>
      <c r="O4857">
        <v>10.204132980000001</v>
      </c>
      <c r="P4857">
        <v>12.65</v>
      </c>
      <c r="S4857">
        <v>1.17</v>
      </c>
      <c r="W4857">
        <v>6</v>
      </c>
      <c r="X4857" s="86">
        <v>45777</v>
      </c>
      <c r="Y4857">
        <v>4</v>
      </c>
      <c r="Z4857" s="86">
        <v>45777</v>
      </c>
      <c r="AB4857">
        <v>3</v>
      </c>
      <c r="AC4857" t="s">
        <v>156</v>
      </c>
    </row>
    <row r="4858" spans="1:29" x14ac:dyDescent="0.2">
      <c r="A4858" t="s">
        <v>11676</v>
      </c>
      <c r="B4858" t="s">
        <v>11677</v>
      </c>
      <c r="C4858" t="s">
        <v>11676</v>
      </c>
      <c r="D4858" t="s">
        <v>84</v>
      </c>
      <c r="E4858" t="s">
        <v>89</v>
      </c>
      <c r="G4858" t="s">
        <v>90</v>
      </c>
      <c r="N4858">
        <v>19.597000000000001</v>
      </c>
      <c r="O4858">
        <v>17.8883221</v>
      </c>
      <c r="P4858">
        <v>18.588000000000001</v>
      </c>
      <c r="Q4858" s="86">
        <v>45434</v>
      </c>
      <c r="W4858">
        <v>6</v>
      </c>
      <c r="X4858" s="86">
        <v>45747</v>
      </c>
      <c r="Y4858">
        <v>4</v>
      </c>
      <c r="Z4858" s="86">
        <v>45747</v>
      </c>
      <c r="AB4858">
        <v>3</v>
      </c>
      <c r="AC4858" t="s">
        <v>156</v>
      </c>
    </row>
    <row r="4859" spans="1:29" x14ac:dyDescent="0.2">
      <c r="A4859" t="s">
        <v>16670</v>
      </c>
      <c r="B4859" t="s">
        <v>16671</v>
      </c>
      <c r="C4859" t="s">
        <v>16670</v>
      </c>
      <c r="D4859" t="s">
        <v>84</v>
      </c>
      <c r="E4859" t="s">
        <v>89</v>
      </c>
      <c r="G4859" t="s">
        <v>90</v>
      </c>
      <c r="H4859" t="s">
        <v>2291</v>
      </c>
      <c r="I4859" t="s">
        <v>341</v>
      </c>
      <c r="N4859">
        <v>21.684000000000001</v>
      </c>
      <c r="O4859">
        <v>18.634276010000001</v>
      </c>
      <c r="P4859">
        <v>17.399999999999999</v>
      </c>
      <c r="S4859">
        <v>0.62</v>
      </c>
      <c r="W4859">
        <v>6</v>
      </c>
      <c r="X4859" s="86">
        <v>45763</v>
      </c>
      <c r="Y4859">
        <v>5</v>
      </c>
      <c r="Z4859" s="86">
        <v>45747</v>
      </c>
      <c r="AB4859">
        <v>3</v>
      </c>
      <c r="AC4859" t="s">
        <v>156</v>
      </c>
    </row>
    <row r="4860" spans="1:29" x14ac:dyDescent="0.2">
      <c r="A4860" t="s">
        <v>16260</v>
      </c>
      <c r="B4860" t="s">
        <v>16261</v>
      </c>
      <c r="C4860" t="s">
        <v>16260</v>
      </c>
      <c r="D4860" t="s">
        <v>84</v>
      </c>
      <c r="E4860" t="s">
        <v>89</v>
      </c>
      <c r="G4860" t="s">
        <v>90</v>
      </c>
      <c r="I4860" t="s">
        <v>91</v>
      </c>
      <c r="N4860">
        <v>23.748000000000001</v>
      </c>
      <c r="O4860">
        <v>18.68014939</v>
      </c>
      <c r="P4860">
        <v>18.856000000000002</v>
      </c>
      <c r="S4860">
        <v>0.64</v>
      </c>
      <c r="W4860">
        <v>6</v>
      </c>
      <c r="X4860" s="86">
        <v>45747</v>
      </c>
      <c r="Y4860">
        <v>5</v>
      </c>
      <c r="Z4860" s="86">
        <v>45747</v>
      </c>
      <c r="AB4860">
        <v>3</v>
      </c>
      <c r="AC4860" t="s">
        <v>156</v>
      </c>
    </row>
    <row r="4861" spans="1:29" x14ac:dyDescent="0.2">
      <c r="A4861" t="s">
        <v>11678</v>
      </c>
      <c r="B4861" t="s">
        <v>11679</v>
      </c>
      <c r="C4861" t="s">
        <v>11678</v>
      </c>
      <c r="D4861" t="s">
        <v>84</v>
      </c>
      <c r="E4861" t="s">
        <v>116</v>
      </c>
      <c r="G4861" t="s">
        <v>90</v>
      </c>
      <c r="H4861" t="s">
        <v>2245</v>
      </c>
      <c r="S4861">
        <v>0.28999999999999998</v>
      </c>
      <c r="Y4861">
        <v>5</v>
      </c>
      <c r="Z4861" s="86">
        <v>45708</v>
      </c>
      <c r="AB4861">
        <v>3</v>
      </c>
      <c r="AC4861" t="s">
        <v>156</v>
      </c>
    </row>
    <row r="4862" spans="1:29" x14ac:dyDescent="0.2">
      <c r="A4862" t="s">
        <v>11680</v>
      </c>
      <c r="B4862" t="s">
        <v>11681</v>
      </c>
      <c r="C4862" t="s">
        <v>11680</v>
      </c>
      <c r="D4862" t="s">
        <v>84</v>
      </c>
      <c r="E4862" t="s">
        <v>116</v>
      </c>
      <c r="G4862" t="s">
        <v>90</v>
      </c>
      <c r="O4862">
        <v>12.06619252</v>
      </c>
      <c r="P4862">
        <v>13.007999999999999</v>
      </c>
      <c r="S4862">
        <v>0.16</v>
      </c>
      <c r="W4862">
        <v>6</v>
      </c>
      <c r="X4862" s="86">
        <v>45791</v>
      </c>
      <c r="Y4862">
        <v>4</v>
      </c>
      <c r="Z4862" s="86">
        <v>45791</v>
      </c>
      <c r="AB4862">
        <v>3</v>
      </c>
      <c r="AC4862" t="s">
        <v>156</v>
      </c>
    </row>
    <row r="4863" spans="1:29" x14ac:dyDescent="0.2">
      <c r="A4863" t="s">
        <v>11682</v>
      </c>
      <c r="B4863" t="s">
        <v>11683</v>
      </c>
      <c r="C4863" t="s">
        <v>11682</v>
      </c>
      <c r="D4863" t="s">
        <v>84</v>
      </c>
      <c r="E4863" t="s">
        <v>89</v>
      </c>
      <c r="G4863" t="s">
        <v>90</v>
      </c>
      <c r="N4863">
        <v>14</v>
      </c>
      <c r="O4863">
        <v>11.91954089</v>
      </c>
      <c r="P4863">
        <v>14.263</v>
      </c>
      <c r="Q4863" s="86">
        <v>45434</v>
      </c>
      <c r="W4863">
        <v>6</v>
      </c>
      <c r="X4863" s="86">
        <v>45716</v>
      </c>
      <c r="Y4863">
        <v>4</v>
      </c>
      <c r="Z4863" s="86">
        <v>45716</v>
      </c>
      <c r="AB4863">
        <v>3</v>
      </c>
      <c r="AC4863" t="s">
        <v>156</v>
      </c>
    </row>
    <row r="4864" spans="1:29" x14ac:dyDescent="0.2">
      <c r="A4864" t="s">
        <v>11684</v>
      </c>
      <c r="B4864" t="s">
        <v>11685</v>
      </c>
      <c r="C4864" t="s">
        <v>11684</v>
      </c>
      <c r="D4864" t="s">
        <v>84</v>
      </c>
      <c r="E4864" t="s">
        <v>89</v>
      </c>
      <c r="G4864" t="s">
        <v>90</v>
      </c>
      <c r="I4864" t="s">
        <v>341</v>
      </c>
      <c r="J4864" t="s">
        <v>9553</v>
      </c>
      <c r="K4864" t="s">
        <v>512</v>
      </c>
      <c r="O4864">
        <v>11.823242949999999</v>
      </c>
      <c r="P4864">
        <v>9.5760000000000005</v>
      </c>
      <c r="Q4864" s="86">
        <v>45434</v>
      </c>
      <c r="S4864">
        <v>0.52</v>
      </c>
      <c r="W4864">
        <v>6</v>
      </c>
      <c r="X4864" s="86">
        <v>45747</v>
      </c>
      <c r="Y4864">
        <v>4</v>
      </c>
      <c r="Z4864" s="86">
        <v>45747</v>
      </c>
      <c r="AA4864">
        <v>3</v>
      </c>
      <c r="AB4864">
        <v>3</v>
      </c>
      <c r="AC4864" t="s">
        <v>156</v>
      </c>
    </row>
    <row r="4865" spans="1:29" x14ac:dyDescent="0.2">
      <c r="A4865" t="s">
        <v>11686</v>
      </c>
      <c r="B4865" t="s">
        <v>11687</v>
      </c>
      <c r="C4865" t="s">
        <v>11686</v>
      </c>
      <c r="D4865" t="s">
        <v>84</v>
      </c>
      <c r="E4865" t="s">
        <v>89</v>
      </c>
      <c r="G4865" t="s">
        <v>90</v>
      </c>
      <c r="I4865" t="s">
        <v>91</v>
      </c>
      <c r="J4865" t="s">
        <v>9553</v>
      </c>
      <c r="K4865" t="s">
        <v>512</v>
      </c>
      <c r="O4865">
        <v>10.851550380000001</v>
      </c>
      <c r="P4865">
        <v>9.6530000000000005</v>
      </c>
      <c r="Q4865" s="86">
        <v>45434</v>
      </c>
      <c r="S4865">
        <v>0.53</v>
      </c>
      <c r="W4865">
        <v>6</v>
      </c>
      <c r="X4865" s="86">
        <v>45747</v>
      </c>
      <c r="Y4865">
        <v>4</v>
      </c>
      <c r="Z4865" s="86">
        <v>45747</v>
      </c>
      <c r="AA4865">
        <v>3</v>
      </c>
      <c r="AB4865">
        <v>3</v>
      </c>
      <c r="AC4865" t="s">
        <v>156</v>
      </c>
    </row>
    <row r="4866" spans="1:29" x14ac:dyDescent="0.2">
      <c r="A4866" t="s">
        <v>11688</v>
      </c>
      <c r="B4866" t="s">
        <v>11689</v>
      </c>
      <c r="C4866" t="s">
        <v>11688</v>
      </c>
      <c r="D4866" t="s">
        <v>84</v>
      </c>
      <c r="E4866" t="s">
        <v>89</v>
      </c>
      <c r="G4866" t="s">
        <v>90</v>
      </c>
      <c r="H4866" t="s">
        <v>2245</v>
      </c>
      <c r="I4866" t="s">
        <v>91</v>
      </c>
      <c r="O4866">
        <v>13.64292259</v>
      </c>
      <c r="P4866">
        <v>13.226000000000001</v>
      </c>
      <c r="S4866">
        <v>0.46</v>
      </c>
      <c r="W4866">
        <v>6</v>
      </c>
      <c r="X4866" s="86">
        <v>45707</v>
      </c>
      <c r="Y4866">
        <v>4</v>
      </c>
      <c r="Z4866" s="86">
        <v>45351</v>
      </c>
      <c r="AB4866">
        <v>3</v>
      </c>
      <c r="AC4866" t="s">
        <v>156</v>
      </c>
    </row>
    <row r="4867" spans="1:29" x14ac:dyDescent="0.2">
      <c r="A4867" t="s">
        <v>11690</v>
      </c>
      <c r="B4867" t="s">
        <v>11691</v>
      </c>
      <c r="C4867" t="s">
        <v>11690</v>
      </c>
      <c r="D4867" t="s">
        <v>84</v>
      </c>
      <c r="E4867" t="s">
        <v>89</v>
      </c>
      <c r="G4867" t="s">
        <v>90</v>
      </c>
      <c r="I4867" t="s">
        <v>91</v>
      </c>
      <c r="J4867" t="s">
        <v>9553</v>
      </c>
      <c r="K4867" t="s">
        <v>1712</v>
      </c>
      <c r="O4867">
        <v>10.41639494</v>
      </c>
      <c r="P4867">
        <v>11.08</v>
      </c>
      <c r="Q4867" s="86">
        <v>45434</v>
      </c>
      <c r="R4867">
        <v>1</v>
      </c>
      <c r="S4867">
        <v>0.86</v>
      </c>
      <c r="T4867">
        <v>0.75</v>
      </c>
      <c r="V4867" t="s">
        <v>11692</v>
      </c>
      <c r="W4867">
        <v>5</v>
      </c>
      <c r="X4867" s="86">
        <v>45747</v>
      </c>
      <c r="Y4867">
        <v>4</v>
      </c>
      <c r="Z4867" s="86">
        <v>45747</v>
      </c>
      <c r="AA4867">
        <v>3</v>
      </c>
      <c r="AB4867">
        <v>3</v>
      </c>
      <c r="AC4867" t="s">
        <v>156</v>
      </c>
    </row>
    <row r="4868" spans="1:29" x14ac:dyDescent="0.2">
      <c r="A4868" t="s">
        <v>11693</v>
      </c>
      <c r="B4868" t="s">
        <v>11694</v>
      </c>
      <c r="C4868" t="s">
        <v>11693</v>
      </c>
      <c r="D4868" t="s">
        <v>84</v>
      </c>
      <c r="E4868" t="s">
        <v>89</v>
      </c>
      <c r="G4868" t="s">
        <v>90</v>
      </c>
      <c r="I4868" t="s">
        <v>118</v>
      </c>
      <c r="K4868" t="s">
        <v>11613</v>
      </c>
      <c r="O4868">
        <v>9.6148906059999995</v>
      </c>
      <c r="P4868">
        <v>8.0950000000000006</v>
      </c>
      <c r="Q4868" s="86">
        <v>45154</v>
      </c>
      <c r="W4868">
        <v>5</v>
      </c>
      <c r="X4868" s="86">
        <v>45657</v>
      </c>
      <c r="Y4868">
        <v>4</v>
      </c>
      <c r="Z4868" s="86">
        <v>45657</v>
      </c>
      <c r="AA4868">
        <v>3</v>
      </c>
      <c r="AB4868">
        <v>3</v>
      </c>
      <c r="AC4868" t="s">
        <v>156</v>
      </c>
    </row>
    <row r="4869" spans="1:29" x14ac:dyDescent="0.2">
      <c r="A4869" t="s">
        <v>11695</v>
      </c>
      <c r="B4869" t="s">
        <v>11696</v>
      </c>
      <c r="C4869" t="s">
        <v>11695</v>
      </c>
      <c r="D4869" t="s">
        <v>84</v>
      </c>
      <c r="E4869" t="s">
        <v>89</v>
      </c>
      <c r="G4869" t="s">
        <v>90</v>
      </c>
      <c r="I4869" t="s">
        <v>118</v>
      </c>
      <c r="J4869" t="s">
        <v>9553</v>
      </c>
      <c r="K4869" t="s">
        <v>11697</v>
      </c>
      <c r="O4869">
        <v>23.069636559999999</v>
      </c>
      <c r="P4869">
        <v>21.486000000000001</v>
      </c>
      <c r="Q4869" s="86">
        <v>45434</v>
      </c>
      <c r="S4869">
        <v>1.33</v>
      </c>
      <c r="W4869">
        <v>6</v>
      </c>
      <c r="X4869" s="86">
        <v>45707</v>
      </c>
      <c r="Y4869">
        <v>5</v>
      </c>
      <c r="Z4869" s="86">
        <v>45707</v>
      </c>
      <c r="AA4869">
        <v>3</v>
      </c>
      <c r="AB4869">
        <v>3</v>
      </c>
      <c r="AC4869" t="s">
        <v>156</v>
      </c>
    </row>
    <row r="4870" spans="1:29" x14ac:dyDescent="0.2">
      <c r="A4870" t="s">
        <v>11698</v>
      </c>
      <c r="B4870" t="s">
        <v>11699</v>
      </c>
      <c r="C4870" t="s">
        <v>11698</v>
      </c>
      <c r="D4870" t="s">
        <v>84</v>
      </c>
      <c r="E4870" t="s">
        <v>89</v>
      </c>
      <c r="G4870" t="s">
        <v>90</v>
      </c>
      <c r="O4870">
        <v>4.6623852809999997</v>
      </c>
      <c r="P4870">
        <v>9.6080000000000005</v>
      </c>
      <c r="S4870">
        <v>0.6</v>
      </c>
      <c r="W4870">
        <v>4</v>
      </c>
      <c r="X4870" s="86">
        <v>45783</v>
      </c>
      <c r="Y4870">
        <v>3</v>
      </c>
      <c r="Z4870" s="86">
        <v>45783</v>
      </c>
      <c r="AB4870">
        <v>3</v>
      </c>
      <c r="AC4870" t="s">
        <v>156</v>
      </c>
    </row>
    <row r="4871" spans="1:29" x14ac:dyDescent="0.2">
      <c r="A4871" t="s">
        <v>11700</v>
      </c>
      <c r="B4871" t="s">
        <v>11701</v>
      </c>
      <c r="C4871" t="s">
        <v>11700</v>
      </c>
      <c r="D4871" t="s">
        <v>84</v>
      </c>
      <c r="E4871" t="s">
        <v>89</v>
      </c>
      <c r="G4871" t="s">
        <v>90</v>
      </c>
      <c r="I4871" t="s">
        <v>91</v>
      </c>
      <c r="J4871" t="s">
        <v>9553</v>
      </c>
      <c r="K4871" t="s">
        <v>1004</v>
      </c>
      <c r="L4871">
        <v>20.114000000000001</v>
      </c>
      <c r="M4871">
        <v>17.861597410000002</v>
      </c>
      <c r="N4871">
        <v>19.335999999999999</v>
      </c>
      <c r="O4871">
        <v>14.750458549999999</v>
      </c>
      <c r="P4871">
        <v>14.912000000000001</v>
      </c>
      <c r="Q4871" s="86">
        <v>45821</v>
      </c>
      <c r="R4871">
        <v>5</v>
      </c>
      <c r="S4871">
        <v>1.03</v>
      </c>
      <c r="T4871">
        <v>0.9</v>
      </c>
      <c r="V4871" t="s">
        <v>11702</v>
      </c>
      <c r="W4871">
        <v>6</v>
      </c>
      <c r="X4871" s="86">
        <v>45729</v>
      </c>
      <c r="Y4871">
        <v>4</v>
      </c>
      <c r="Z4871" s="86">
        <v>45729</v>
      </c>
      <c r="AA4871">
        <v>3</v>
      </c>
      <c r="AB4871">
        <v>3</v>
      </c>
      <c r="AC4871" t="s">
        <v>156</v>
      </c>
    </row>
    <row r="4872" spans="1:29" x14ac:dyDescent="0.2">
      <c r="A4872" t="s">
        <v>11703</v>
      </c>
      <c r="B4872" t="s">
        <v>11704</v>
      </c>
      <c r="C4872" t="s">
        <v>11703</v>
      </c>
      <c r="D4872" t="s">
        <v>84</v>
      </c>
      <c r="E4872" t="s">
        <v>89</v>
      </c>
      <c r="G4872" t="s">
        <v>90</v>
      </c>
      <c r="H4872" t="s">
        <v>11705</v>
      </c>
      <c r="I4872" t="s">
        <v>91</v>
      </c>
      <c r="S4872">
        <v>1.49</v>
      </c>
      <c r="Y4872">
        <v>4</v>
      </c>
      <c r="Z4872" s="86">
        <v>45545</v>
      </c>
      <c r="AB4872">
        <v>3</v>
      </c>
      <c r="AC4872" t="s">
        <v>156</v>
      </c>
    </row>
    <row r="4873" spans="1:29" x14ac:dyDescent="0.2">
      <c r="A4873" t="s">
        <v>11706</v>
      </c>
      <c r="B4873" t="s">
        <v>11707</v>
      </c>
      <c r="C4873" t="s">
        <v>11706</v>
      </c>
      <c r="D4873" t="s">
        <v>84</v>
      </c>
      <c r="E4873" t="s">
        <v>89</v>
      </c>
      <c r="G4873" t="s">
        <v>699</v>
      </c>
      <c r="H4873" t="s">
        <v>11708</v>
      </c>
      <c r="I4873" t="s">
        <v>91</v>
      </c>
      <c r="O4873">
        <v>10.854708069999999</v>
      </c>
      <c r="P4873">
        <v>12.295</v>
      </c>
      <c r="S4873">
        <v>0.51</v>
      </c>
      <c r="W4873">
        <v>6</v>
      </c>
      <c r="X4873" s="86">
        <v>45748</v>
      </c>
      <c r="Y4873">
        <v>4</v>
      </c>
      <c r="Z4873" s="86">
        <v>45748</v>
      </c>
      <c r="AB4873">
        <v>3</v>
      </c>
      <c r="AC4873" t="s">
        <v>156</v>
      </c>
    </row>
    <row r="4874" spans="1:29" x14ac:dyDescent="0.2">
      <c r="A4874" t="s">
        <v>17019</v>
      </c>
      <c r="B4874" t="s">
        <v>17020</v>
      </c>
      <c r="C4874" t="s">
        <v>17019</v>
      </c>
      <c r="D4874" t="s">
        <v>84</v>
      </c>
      <c r="E4874" t="s">
        <v>89</v>
      </c>
      <c r="G4874" t="s">
        <v>90</v>
      </c>
      <c r="H4874" t="s">
        <v>225</v>
      </c>
      <c r="I4874" t="s">
        <v>91</v>
      </c>
      <c r="O4874">
        <v>13.55634307</v>
      </c>
      <c r="P4874">
        <v>14.074999999999999</v>
      </c>
      <c r="S4874">
        <v>1.04</v>
      </c>
      <c r="W4874">
        <v>6</v>
      </c>
      <c r="X4874" s="86">
        <v>45777</v>
      </c>
      <c r="Y4874">
        <v>5</v>
      </c>
      <c r="Z4874" s="86">
        <v>45777</v>
      </c>
      <c r="AB4874">
        <v>3</v>
      </c>
      <c r="AC4874" t="s">
        <v>156</v>
      </c>
    </row>
    <row r="4875" spans="1:29" x14ac:dyDescent="0.2">
      <c r="A4875" t="s">
        <v>17739</v>
      </c>
      <c r="B4875" t="s">
        <v>17740</v>
      </c>
      <c r="C4875" t="s">
        <v>17739</v>
      </c>
      <c r="D4875" t="s">
        <v>84</v>
      </c>
      <c r="E4875" t="s">
        <v>116</v>
      </c>
      <c r="G4875" t="s">
        <v>90</v>
      </c>
      <c r="H4875" t="s">
        <v>17679</v>
      </c>
      <c r="I4875" t="s">
        <v>91</v>
      </c>
      <c r="S4875">
        <v>0.72</v>
      </c>
      <c r="Y4875">
        <v>4</v>
      </c>
      <c r="Z4875" s="86">
        <v>45716</v>
      </c>
      <c r="AB4875">
        <v>3</v>
      </c>
      <c r="AC4875" t="s">
        <v>156</v>
      </c>
    </row>
    <row r="4876" spans="1:29" x14ac:dyDescent="0.2">
      <c r="A4876" t="s">
        <v>11709</v>
      </c>
      <c r="B4876" t="s">
        <v>11710</v>
      </c>
      <c r="C4876" t="s">
        <v>11709</v>
      </c>
      <c r="D4876" t="s">
        <v>84</v>
      </c>
      <c r="E4876" t="s">
        <v>89</v>
      </c>
      <c r="G4876" t="s">
        <v>90</v>
      </c>
      <c r="S4876">
        <v>1.46</v>
      </c>
      <c r="T4876">
        <v>1.46</v>
      </c>
      <c r="Y4876">
        <v>4</v>
      </c>
      <c r="Z4876" s="86">
        <v>45331</v>
      </c>
      <c r="AB4876">
        <v>3</v>
      </c>
      <c r="AC4876" t="s">
        <v>156</v>
      </c>
    </row>
    <row r="4877" spans="1:29" x14ac:dyDescent="0.2">
      <c r="A4877" t="s">
        <v>11711</v>
      </c>
      <c r="B4877" t="s">
        <v>11712</v>
      </c>
      <c r="C4877" t="s">
        <v>11711</v>
      </c>
      <c r="D4877" t="s">
        <v>84</v>
      </c>
      <c r="E4877" t="s">
        <v>89</v>
      </c>
      <c r="G4877" t="s">
        <v>90</v>
      </c>
      <c r="S4877">
        <v>1.24</v>
      </c>
      <c r="T4877">
        <v>1.24</v>
      </c>
      <c r="Y4877">
        <v>4</v>
      </c>
      <c r="Z4877" s="86">
        <v>45331</v>
      </c>
      <c r="AB4877">
        <v>3</v>
      </c>
      <c r="AC4877" t="s">
        <v>156</v>
      </c>
    </row>
    <row r="4878" spans="1:29" x14ac:dyDescent="0.2">
      <c r="A4878" t="s">
        <v>11713</v>
      </c>
      <c r="B4878" t="s">
        <v>11714</v>
      </c>
      <c r="C4878" t="s">
        <v>11713</v>
      </c>
      <c r="D4878" t="s">
        <v>84</v>
      </c>
      <c r="E4878" t="s">
        <v>89</v>
      </c>
      <c r="G4878" t="s">
        <v>90</v>
      </c>
      <c r="H4878" t="s">
        <v>196</v>
      </c>
      <c r="I4878" t="s">
        <v>91</v>
      </c>
      <c r="O4878">
        <v>17.858657470000001</v>
      </c>
      <c r="P4878">
        <v>18.562000000000001</v>
      </c>
      <c r="S4878">
        <v>0.74</v>
      </c>
      <c r="W4878">
        <v>6</v>
      </c>
      <c r="X4878" s="86">
        <v>45747</v>
      </c>
      <c r="Y4878">
        <v>4</v>
      </c>
      <c r="Z4878" s="86">
        <v>45747</v>
      </c>
      <c r="AB4878">
        <v>3</v>
      </c>
      <c r="AC4878" t="s">
        <v>156</v>
      </c>
    </row>
    <row r="4879" spans="1:29" x14ac:dyDescent="0.2">
      <c r="A4879" t="s">
        <v>11715</v>
      </c>
      <c r="B4879" t="s">
        <v>11716</v>
      </c>
      <c r="C4879" t="s">
        <v>11715</v>
      </c>
      <c r="D4879" t="s">
        <v>84</v>
      </c>
      <c r="E4879" t="s">
        <v>89</v>
      </c>
      <c r="G4879" t="s">
        <v>90</v>
      </c>
      <c r="H4879" t="s">
        <v>2245</v>
      </c>
      <c r="I4879" t="s">
        <v>118</v>
      </c>
      <c r="O4879">
        <v>18.647579289999999</v>
      </c>
      <c r="P4879">
        <v>18.204999999999998</v>
      </c>
      <c r="S4879">
        <v>0.68</v>
      </c>
      <c r="W4879">
        <v>6</v>
      </c>
      <c r="X4879" s="86">
        <v>45747</v>
      </c>
      <c r="Y4879">
        <v>5</v>
      </c>
      <c r="Z4879" s="86">
        <v>45747</v>
      </c>
      <c r="AB4879">
        <v>3</v>
      </c>
      <c r="AC4879" t="s">
        <v>156</v>
      </c>
    </row>
    <row r="4880" spans="1:29" x14ac:dyDescent="0.2">
      <c r="A4880" t="s">
        <v>11717</v>
      </c>
      <c r="B4880" t="s">
        <v>11718</v>
      </c>
      <c r="C4880" t="s">
        <v>11717</v>
      </c>
      <c r="D4880" t="s">
        <v>84</v>
      </c>
      <c r="E4880" t="s">
        <v>89</v>
      </c>
      <c r="G4880" t="s">
        <v>90</v>
      </c>
      <c r="H4880" t="s">
        <v>11719</v>
      </c>
      <c r="I4880" t="s">
        <v>91</v>
      </c>
      <c r="M4880">
        <v>7.1133364989999999</v>
      </c>
      <c r="N4880">
        <v>6.7910000000000004</v>
      </c>
      <c r="O4880">
        <v>4.2762819710000004</v>
      </c>
      <c r="P4880">
        <v>3.5790000000000002</v>
      </c>
      <c r="S4880">
        <v>0.43</v>
      </c>
      <c r="W4880">
        <v>4</v>
      </c>
      <c r="X4880" s="86">
        <v>45805</v>
      </c>
      <c r="Y4880">
        <v>5</v>
      </c>
      <c r="Z4880" s="86">
        <v>45805</v>
      </c>
      <c r="AB4880">
        <v>3</v>
      </c>
      <c r="AC4880" t="s">
        <v>156</v>
      </c>
    </row>
    <row r="4881" spans="1:29" x14ac:dyDescent="0.2">
      <c r="A4881" t="s">
        <v>16935</v>
      </c>
      <c r="B4881" t="s">
        <v>16936</v>
      </c>
      <c r="C4881" t="s">
        <v>16935</v>
      </c>
      <c r="D4881" t="s">
        <v>84</v>
      </c>
      <c r="E4881" t="s">
        <v>89</v>
      </c>
      <c r="G4881" t="s">
        <v>90</v>
      </c>
      <c r="H4881" t="s">
        <v>225</v>
      </c>
      <c r="I4881" t="s">
        <v>91</v>
      </c>
      <c r="L4881">
        <v>6.9059999999999997</v>
      </c>
      <c r="M4881">
        <v>7.1026903900000002</v>
      </c>
      <c r="N4881">
        <v>6.7910000000000004</v>
      </c>
      <c r="O4881">
        <v>4.2823172090000003</v>
      </c>
      <c r="P4881">
        <v>3.5619999999999998</v>
      </c>
      <c r="Q4881" s="86">
        <v>45821</v>
      </c>
      <c r="S4881">
        <v>0.79</v>
      </c>
      <c r="W4881">
        <v>4</v>
      </c>
      <c r="X4881" s="86">
        <v>45747</v>
      </c>
      <c r="Y4881">
        <v>5</v>
      </c>
      <c r="Z4881" s="86">
        <v>45747</v>
      </c>
      <c r="AB4881">
        <v>3</v>
      </c>
      <c r="AC4881" t="s">
        <v>156</v>
      </c>
    </row>
    <row r="4882" spans="1:29" x14ac:dyDescent="0.2">
      <c r="A4882" t="s">
        <v>11720</v>
      </c>
      <c r="B4882" t="s">
        <v>11721</v>
      </c>
      <c r="C4882" t="s">
        <v>11720</v>
      </c>
      <c r="D4882" t="s">
        <v>84</v>
      </c>
      <c r="E4882" t="s">
        <v>116</v>
      </c>
      <c r="G4882" t="s">
        <v>294</v>
      </c>
      <c r="H4882" t="s">
        <v>11722</v>
      </c>
      <c r="I4882" t="s">
        <v>118</v>
      </c>
      <c r="J4882" t="s">
        <v>9553</v>
      </c>
      <c r="M4882">
        <v>174.9125478</v>
      </c>
      <c r="N4882">
        <v>197.49279999999999</v>
      </c>
      <c r="O4882">
        <v>191.46033980000001</v>
      </c>
      <c r="P4882">
        <v>254.29900000000001</v>
      </c>
      <c r="Q4882" s="86">
        <v>45434</v>
      </c>
      <c r="AB4882">
        <v>5</v>
      </c>
      <c r="AC4882" t="s">
        <v>86</v>
      </c>
    </row>
    <row r="4883" spans="1:29" x14ac:dyDescent="0.2">
      <c r="A4883" t="s">
        <v>16455</v>
      </c>
      <c r="B4883" t="s">
        <v>16456</v>
      </c>
      <c r="C4883" t="s">
        <v>16455</v>
      </c>
      <c r="D4883" t="s">
        <v>84</v>
      </c>
      <c r="E4883" t="s">
        <v>116</v>
      </c>
      <c r="G4883" t="s">
        <v>90</v>
      </c>
      <c r="H4883" t="s">
        <v>16039</v>
      </c>
      <c r="S4883">
        <v>0.65</v>
      </c>
      <c r="Y4883">
        <v>6</v>
      </c>
      <c r="Z4883" s="86">
        <v>45791</v>
      </c>
      <c r="AB4883">
        <v>4</v>
      </c>
      <c r="AC4883" t="s">
        <v>127</v>
      </c>
    </row>
    <row r="4884" spans="1:29" x14ac:dyDescent="0.2">
      <c r="A4884" t="s">
        <v>11723</v>
      </c>
      <c r="B4884" t="s">
        <v>11724</v>
      </c>
      <c r="C4884" t="s">
        <v>11723</v>
      </c>
      <c r="D4884" t="s">
        <v>84</v>
      </c>
      <c r="E4884" t="s">
        <v>89</v>
      </c>
      <c r="G4884" t="s">
        <v>90</v>
      </c>
      <c r="H4884" t="s">
        <v>2291</v>
      </c>
      <c r="I4884" t="s">
        <v>91</v>
      </c>
      <c r="P4884">
        <v>4.3049999999999997</v>
      </c>
      <c r="S4884">
        <v>0.6</v>
      </c>
      <c r="W4884">
        <v>4</v>
      </c>
      <c r="X4884" s="86">
        <v>45777</v>
      </c>
      <c r="Y4884">
        <v>3</v>
      </c>
      <c r="Z4884" s="86">
        <v>45777</v>
      </c>
      <c r="AB4884">
        <v>3</v>
      </c>
      <c r="AC4884" t="s">
        <v>156</v>
      </c>
    </row>
    <row r="4885" spans="1:29" x14ac:dyDescent="0.2">
      <c r="A4885" t="s">
        <v>11725</v>
      </c>
      <c r="B4885" t="s">
        <v>11726</v>
      </c>
      <c r="C4885" t="s">
        <v>11725</v>
      </c>
      <c r="D4885" t="s">
        <v>84</v>
      </c>
      <c r="E4885" t="s">
        <v>89</v>
      </c>
      <c r="G4885" t="s">
        <v>90</v>
      </c>
      <c r="I4885" t="s">
        <v>118</v>
      </c>
      <c r="P4885">
        <v>10.986000000000001</v>
      </c>
      <c r="S4885">
        <v>2.2999999999999998</v>
      </c>
      <c r="Y4885">
        <v>4</v>
      </c>
      <c r="Z4885" s="86">
        <v>45684</v>
      </c>
      <c r="AB4885">
        <v>3</v>
      </c>
      <c r="AC4885" t="s">
        <v>156</v>
      </c>
    </row>
    <row r="4886" spans="1:29" x14ac:dyDescent="0.2">
      <c r="A4886" t="s">
        <v>11727</v>
      </c>
      <c r="B4886" t="s">
        <v>11728</v>
      </c>
      <c r="C4886" t="s">
        <v>11727</v>
      </c>
      <c r="D4886" t="s">
        <v>84</v>
      </c>
      <c r="E4886" t="s">
        <v>1465</v>
      </c>
      <c r="G4886" t="s">
        <v>90</v>
      </c>
      <c r="I4886" t="s">
        <v>91</v>
      </c>
      <c r="S4886">
        <v>1.9</v>
      </c>
      <c r="Y4886">
        <v>4</v>
      </c>
      <c r="Z4886" s="86">
        <v>45331</v>
      </c>
      <c r="AB4886">
        <v>3</v>
      </c>
      <c r="AC4886" t="s">
        <v>156</v>
      </c>
    </row>
    <row r="4887" spans="1:29" x14ac:dyDescent="0.2">
      <c r="A4887" t="s">
        <v>11729</v>
      </c>
      <c r="B4887" t="s">
        <v>11730</v>
      </c>
      <c r="C4887" t="s">
        <v>11729</v>
      </c>
      <c r="D4887" t="s">
        <v>84</v>
      </c>
      <c r="E4887" t="s">
        <v>89</v>
      </c>
      <c r="G4887" t="s">
        <v>90</v>
      </c>
      <c r="H4887" t="s">
        <v>2245</v>
      </c>
      <c r="I4887" t="s">
        <v>118</v>
      </c>
      <c r="P4887">
        <v>1.9239999999999999</v>
      </c>
      <c r="S4887">
        <v>0.6</v>
      </c>
      <c r="Y4887">
        <v>2</v>
      </c>
      <c r="Z4887" s="86">
        <v>45777</v>
      </c>
      <c r="AB4887">
        <v>2</v>
      </c>
      <c r="AC4887" t="s">
        <v>153</v>
      </c>
    </row>
    <row r="4888" spans="1:29" x14ac:dyDescent="0.2">
      <c r="A4888" t="s">
        <v>11731</v>
      </c>
      <c r="B4888" t="s">
        <v>11732</v>
      </c>
      <c r="C4888" t="s">
        <v>11731</v>
      </c>
      <c r="D4888" t="s">
        <v>84</v>
      </c>
      <c r="E4888" t="s">
        <v>982</v>
      </c>
      <c r="G4888" t="s">
        <v>90</v>
      </c>
      <c r="I4888" t="s">
        <v>118</v>
      </c>
      <c r="P4888">
        <v>0.16400000000000001</v>
      </c>
      <c r="S4888">
        <v>0.3</v>
      </c>
      <c r="W4888">
        <v>1</v>
      </c>
      <c r="X4888" s="86">
        <v>45772</v>
      </c>
      <c r="Y4888">
        <v>1</v>
      </c>
      <c r="Z4888" s="86">
        <v>45772</v>
      </c>
      <c r="AB4888">
        <v>1</v>
      </c>
      <c r="AC4888" t="s">
        <v>124</v>
      </c>
    </row>
    <row r="4889" spans="1:29" x14ac:dyDescent="0.2">
      <c r="A4889" t="s">
        <v>15977</v>
      </c>
      <c r="B4889" t="s">
        <v>15978</v>
      </c>
      <c r="C4889" t="s">
        <v>15977</v>
      </c>
      <c r="D4889" t="s">
        <v>84</v>
      </c>
      <c r="E4889" t="s">
        <v>89</v>
      </c>
      <c r="G4889" t="s">
        <v>90</v>
      </c>
      <c r="H4889" t="s">
        <v>225</v>
      </c>
      <c r="I4889" t="s">
        <v>91</v>
      </c>
      <c r="P4889">
        <v>12.747</v>
      </c>
      <c r="S4889">
        <v>0.9</v>
      </c>
      <c r="W4889">
        <v>6</v>
      </c>
      <c r="X4889" s="86">
        <v>45707</v>
      </c>
      <c r="Y4889">
        <v>4</v>
      </c>
      <c r="Z4889" s="86">
        <v>45688</v>
      </c>
      <c r="AB4889">
        <v>3</v>
      </c>
      <c r="AC4889" t="s">
        <v>156</v>
      </c>
    </row>
    <row r="4890" spans="1:29" x14ac:dyDescent="0.2">
      <c r="A4890" t="s">
        <v>17373</v>
      </c>
      <c r="B4890" t="s">
        <v>17374</v>
      </c>
      <c r="C4890" t="s">
        <v>17373</v>
      </c>
      <c r="D4890" t="s">
        <v>84</v>
      </c>
      <c r="E4890" t="s">
        <v>89</v>
      </c>
      <c r="G4890" t="s">
        <v>699</v>
      </c>
      <c r="H4890" t="s">
        <v>700</v>
      </c>
      <c r="I4890" t="s">
        <v>91</v>
      </c>
      <c r="P4890">
        <v>15.227</v>
      </c>
      <c r="S4890">
        <v>0.9</v>
      </c>
      <c r="W4890">
        <v>6</v>
      </c>
      <c r="X4890" s="86">
        <v>45707</v>
      </c>
      <c r="Y4890">
        <v>4</v>
      </c>
      <c r="Z4890" s="86">
        <v>45199</v>
      </c>
      <c r="AB4890">
        <v>3</v>
      </c>
      <c r="AC4890" t="s">
        <v>156</v>
      </c>
    </row>
    <row r="4891" spans="1:29" x14ac:dyDescent="0.2">
      <c r="A4891" t="s">
        <v>11733</v>
      </c>
      <c r="B4891" t="s">
        <v>11734</v>
      </c>
      <c r="C4891" t="s">
        <v>11733</v>
      </c>
      <c r="D4891" t="s">
        <v>84</v>
      </c>
      <c r="E4891" t="s">
        <v>89</v>
      </c>
      <c r="G4891" t="s">
        <v>90</v>
      </c>
      <c r="P4891">
        <v>14.41</v>
      </c>
      <c r="S4891">
        <v>0.96</v>
      </c>
      <c r="W4891">
        <v>6</v>
      </c>
      <c r="X4891" s="86">
        <v>45716</v>
      </c>
      <c r="Y4891">
        <v>4</v>
      </c>
      <c r="Z4891" s="86">
        <v>45716</v>
      </c>
      <c r="AB4891">
        <v>3</v>
      </c>
      <c r="AC4891" t="s">
        <v>156</v>
      </c>
    </row>
    <row r="4892" spans="1:29" x14ac:dyDescent="0.2">
      <c r="A4892" t="s">
        <v>11735</v>
      </c>
      <c r="B4892" t="s">
        <v>11736</v>
      </c>
      <c r="C4892" t="s">
        <v>11735</v>
      </c>
      <c r="D4892" t="s">
        <v>84</v>
      </c>
      <c r="E4892" t="s">
        <v>89</v>
      </c>
      <c r="G4892" t="s">
        <v>90</v>
      </c>
      <c r="H4892" t="s">
        <v>196</v>
      </c>
      <c r="I4892" t="s">
        <v>91</v>
      </c>
      <c r="P4892">
        <v>14.936999999999999</v>
      </c>
      <c r="S4892">
        <v>0.18</v>
      </c>
      <c r="W4892">
        <v>6</v>
      </c>
      <c r="X4892" s="86">
        <v>45763</v>
      </c>
      <c r="Y4892">
        <v>5</v>
      </c>
      <c r="Z4892" s="86">
        <v>45747</v>
      </c>
      <c r="AB4892">
        <v>3</v>
      </c>
      <c r="AC4892" t="s">
        <v>156</v>
      </c>
    </row>
    <row r="4893" spans="1:29" x14ac:dyDescent="0.2">
      <c r="A4893" t="s">
        <v>11737</v>
      </c>
      <c r="B4893" t="s">
        <v>11738</v>
      </c>
      <c r="C4893" t="s">
        <v>11737</v>
      </c>
      <c r="D4893" t="s">
        <v>84</v>
      </c>
      <c r="E4893" t="s">
        <v>89</v>
      </c>
      <c r="G4893" t="s">
        <v>90</v>
      </c>
      <c r="P4893">
        <v>13.477</v>
      </c>
      <c r="W4893">
        <v>6</v>
      </c>
      <c r="X4893" s="86">
        <v>45747</v>
      </c>
      <c r="Y4893">
        <v>5</v>
      </c>
      <c r="Z4893" s="86">
        <v>45747</v>
      </c>
      <c r="AB4893">
        <v>3</v>
      </c>
      <c r="AC4893" t="s">
        <v>156</v>
      </c>
    </row>
    <row r="4894" spans="1:29" x14ac:dyDescent="0.2">
      <c r="A4894" t="s">
        <v>11739</v>
      </c>
      <c r="B4894" t="s">
        <v>11740</v>
      </c>
      <c r="C4894" t="s">
        <v>11739</v>
      </c>
      <c r="D4894" t="s">
        <v>84</v>
      </c>
      <c r="E4894" t="s">
        <v>89</v>
      </c>
      <c r="G4894" t="s">
        <v>90</v>
      </c>
      <c r="H4894" t="s">
        <v>225</v>
      </c>
      <c r="I4894" t="s">
        <v>118</v>
      </c>
      <c r="P4894">
        <v>11.212</v>
      </c>
      <c r="S4894">
        <v>1</v>
      </c>
      <c r="W4894">
        <v>6</v>
      </c>
      <c r="X4894" s="86">
        <v>45777</v>
      </c>
      <c r="Y4894">
        <v>4</v>
      </c>
      <c r="Z4894" s="86">
        <v>45777</v>
      </c>
      <c r="AB4894">
        <v>3</v>
      </c>
      <c r="AC4894" t="s">
        <v>156</v>
      </c>
    </row>
    <row r="4895" spans="1:29" x14ac:dyDescent="0.2">
      <c r="A4895" t="s">
        <v>11741</v>
      </c>
      <c r="B4895" t="s">
        <v>11742</v>
      </c>
      <c r="C4895" t="s">
        <v>11741</v>
      </c>
      <c r="D4895" t="s">
        <v>84</v>
      </c>
      <c r="E4895" t="s">
        <v>89</v>
      </c>
      <c r="G4895" t="s">
        <v>90</v>
      </c>
      <c r="I4895" t="s">
        <v>91</v>
      </c>
      <c r="P4895">
        <v>5.968</v>
      </c>
      <c r="S4895">
        <v>0.21</v>
      </c>
      <c r="W4895">
        <v>5</v>
      </c>
      <c r="X4895" s="86">
        <v>45796</v>
      </c>
      <c r="Y4895">
        <v>3</v>
      </c>
      <c r="Z4895" s="86">
        <v>45796</v>
      </c>
      <c r="AB4895">
        <v>3</v>
      </c>
      <c r="AC4895" t="s">
        <v>156</v>
      </c>
    </row>
    <row r="4896" spans="1:29" x14ac:dyDescent="0.2">
      <c r="A4896" t="s">
        <v>11743</v>
      </c>
      <c r="B4896" t="s">
        <v>11744</v>
      </c>
      <c r="C4896" t="s">
        <v>11743</v>
      </c>
      <c r="D4896" t="s">
        <v>84</v>
      </c>
      <c r="E4896" t="s">
        <v>89</v>
      </c>
      <c r="G4896" t="s">
        <v>90</v>
      </c>
      <c r="H4896" t="s">
        <v>1740</v>
      </c>
      <c r="I4896" t="s">
        <v>91</v>
      </c>
      <c r="P4896">
        <v>5.968</v>
      </c>
      <c r="S4896">
        <v>2.1</v>
      </c>
      <c r="W4896">
        <v>5</v>
      </c>
      <c r="X4896" s="86">
        <v>45796</v>
      </c>
      <c r="Y4896">
        <v>3</v>
      </c>
      <c r="Z4896" s="86">
        <v>45796</v>
      </c>
      <c r="AB4896">
        <v>3</v>
      </c>
      <c r="AC4896" t="s">
        <v>156</v>
      </c>
    </row>
    <row r="4897" spans="1:29" x14ac:dyDescent="0.2">
      <c r="A4897" t="s">
        <v>11745</v>
      </c>
      <c r="B4897" t="s">
        <v>11746</v>
      </c>
      <c r="C4897" t="s">
        <v>11745</v>
      </c>
      <c r="D4897" t="s">
        <v>84</v>
      </c>
      <c r="E4897" t="s">
        <v>89</v>
      </c>
      <c r="G4897" t="s">
        <v>90</v>
      </c>
      <c r="H4897" t="s">
        <v>2291</v>
      </c>
      <c r="I4897" t="s">
        <v>91</v>
      </c>
      <c r="P4897">
        <v>14.723000000000001</v>
      </c>
      <c r="S4897">
        <v>0.6</v>
      </c>
      <c r="W4897">
        <v>6</v>
      </c>
      <c r="X4897" s="86">
        <v>45393</v>
      </c>
      <c r="Y4897">
        <v>5</v>
      </c>
      <c r="Z4897" s="86">
        <v>45378</v>
      </c>
      <c r="AB4897">
        <v>3</v>
      </c>
      <c r="AC4897" t="s">
        <v>156</v>
      </c>
    </row>
    <row r="4898" spans="1:29" x14ac:dyDescent="0.2">
      <c r="A4898" t="s">
        <v>11747</v>
      </c>
      <c r="B4898" t="s">
        <v>11748</v>
      </c>
      <c r="C4898" t="s">
        <v>11747</v>
      </c>
      <c r="D4898" t="s">
        <v>84</v>
      </c>
      <c r="E4898" t="s">
        <v>89</v>
      </c>
      <c r="G4898" t="s">
        <v>90</v>
      </c>
      <c r="I4898" t="s">
        <v>91</v>
      </c>
      <c r="P4898">
        <v>0.245</v>
      </c>
      <c r="S4898">
        <v>0.88</v>
      </c>
      <c r="W4898">
        <v>1</v>
      </c>
      <c r="X4898" s="86">
        <v>45657</v>
      </c>
      <c r="Y4898">
        <v>1</v>
      </c>
      <c r="Z4898" s="86">
        <v>45657</v>
      </c>
      <c r="AB4898">
        <v>1</v>
      </c>
      <c r="AC4898" t="s">
        <v>124</v>
      </c>
    </row>
    <row r="4899" spans="1:29" x14ac:dyDescent="0.2">
      <c r="A4899" t="s">
        <v>11749</v>
      </c>
      <c r="B4899" t="s">
        <v>11750</v>
      </c>
      <c r="C4899" t="s">
        <v>11749</v>
      </c>
      <c r="D4899" t="s">
        <v>84</v>
      </c>
      <c r="E4899" t="s">
        <v>89</v>
      </c>
      <c r="G4899" t="s">
        <v>90</v>
      </c>
      <c r="I4899" t="s">
        <v>91</v>
      </c>
      <c r="P4899">
        <v>0.23699999999999999</v>
      </c>
      <c r="S4899">
        <v>6.3E-3</v>
      </c>
      <c r="W4899">
        <v>1</v>
      </c>
      <c r="X4899" s="86">
        <v>45657</v>
      </c>
      <c r="Y4899">
        <v>1</v>
      </c>
      <c r="Z4899" s="86">
        <v>45657</v>
      </c>
      <c r="AB4899">
        <v>1</v>
      </c>
      <c r="AC4899" t="s">
        <v>124</v>
      </c>
    </row>
    <row r="4900" spans="1:29" x14ac:dyDescent="0.2">
      <c r="A4900" t="s">
        <v>11751</v>
      </c>
      <c r="B4900" t="s">
        <v>11752</v>
      </c>
      <c r="C4900" t="s">
        <v>11751</v>
      </c>
      <c r="D4900" t="s">
        <v>84</v>
      </c>
      <c r="E4900" t="s">
        <v>89</v>
      </c>
      <c r="G4900" t="s">
        <v>90</v>
      </c>
      <c r="I4900" t="s">
        <v>91</v>
      </c>
      <c r="S4900">
        <v>0.43</v>
      </c>
      <c r="Y4900">
        <v>1</v>
      </c>
      <c r="Z4900" s="86">
        <v>45331</v>
      </c>
      <c r="AB4900">
        <v>1</v>
      </c>
      <c r="AC4900" t="s">
        <v>124</v>
      </c>
    </row>
    <row r="4901" spans="1:29" x14ac:dyDescent="0.2">
      <c r="A4901" t="s">
        <v>11753</v>
      </c>
      <c r="B4901" t="s">
        <v>11754</v>
      </c>
      <c r="C4901" t="s">
        <v>11753</v>
      </c>
      <c r="D4901" t="s">
        <v>84</v>
      </c>
      <c r="E4901" t="s">
        <v>89</v>
      </c>
      <c r="G4901" t="s">
        <v>90</v>
      </c>
      <c r="I4901" t="s">
        <v>91</v>
      </c>
      <c r="P4901">
        <v>13.177</v>
      </c>
      <c r="S4901">
        <v>0.12</v>
      </c>
      <c r="W4901">
        <v>6</v>
      </c>
      <c r="X4901" s="86">
        <v>45747</v>
      </c>
      <c r="Y4901">
        <v>5</v>
      </c>
      <c r="Z4901" s="86">
        <v>45747</v>
      </c>
      <c r="AB4901">
        <v>3</v>
      </c>
      <c r="AC4901" t="s">
        <v>156</v>
      </c>
    </row>
    <row r="4902" spans="1:29" x14ac:dyDescent="0.2">
      <c r="A4902" t="s">
        <v>11755</v>
      </c>
      <c r="B4902" t="s">
        <v>11756</v>
      </c>
      <c r="C4902" t="s">
        <v>11755</v>
      </c>
      <c r="D4902" t="s">
        <v>84</v>
      </c>
      <c r="E4902" t="s">
        <v>89</v>
      </c>
      <c r="G4902" t="s">
        <v>90</v>
      </c>
      <c r="H4902" t="s">
        <v>11757</v>
      </c>
      <c r="I4902" t="s">
        <v>91</v>
      </c>
      <c r="P4902">
        <v>9.3249999999999993</v>
      </c>
      <c r="S4902">
        <v>0.05</v>
      </c>
      <c r="W4902">
        <v>6</v>
      </c>
      <c r="X4902" s="86">
        <v>45699</v>
      </c>
      <c r="Y4902">
        <v>4</v>
      </c>
      <c r="Z4902" s="86">
        <v>45791</v>
      </c>
      <c r="AB4902">
        <v>3</v>
      </c>
      <c r="AC4902" t="s">
        <v>156</v>
      </c>
    </row>
    <row r="4903" spans="1:29" x14ac:dyDescent="0.2">
      <c r="A4903" t="s">
        <v>11758</v>
      </c>
      <c r="B4903" t="s">
        <v>11759</v>
      </c>
      <c r="C4903" t="s">
        <v>11758</v>
      </c>
      <c r="D4903" t="s">
        <v>84</v>
      </c>
      <c r="E4903" t="s">
        <v>89</v>
      </c>
      <c r="G4903" t="s">
        <v>90</v>
      </c>
      <c r="H4903" t="s">
        <v>11760</v>
      </c>
      <c r="I4903" t="s">
        <v>91</v>
      </c>
      <c r="P4903">
        <v>13.927</v>
      </c>
      <c r="S4903">
        <v>0.05</v>
      </c>
      <c r="W4903">
        <v>6</v>
      </c>
      <c r="X4903" s="86">
        <v>45699</v>
      </c>
      <c r="Y4903">
        <v>5</v>
      </c>
      <c r="Z4903" s="86">
        <v>45791</v>
      </c>
      <c r="AB4903">
        <v>3</v>
      </c>
      <c r="AC4903" t="s">
        <v>156</v>
      </c>
    </row>
    <row r="4904" spans="1:29" x14ac:dyDescent="0.2">
      <c r="A4904" t="s">
        <v>11761</v>
      </c>
      <c r="B4904" t="s">
        <v>11762</v>
      </c>
      <c r="C4904" t="s">
        <v>11761</v>
      </c>
      <c r="D4904" t="s">
        <v>84</v>
      </c>
      <c r="E4904" t="s">
        <v>89</v>
      </c>
      <c r="G4904" t="s">
        <v>90</v>
      </c>
      <c r="H4904" t="s">
        <v>2291</v>
      </c>
      <c r="I4904" t="s">
        <v>91</v>
      </c>
      <c r="S4904">
        <v>0.25</v>
      </c>
      <c r="W4904">
        <v>4</v>
      </c>
      <c r="X4904" s="86">
        <v>45747</v>
      </c>
      <c r="Y4904">
        <v>3</v>
      </c>
      <c r="Z4904" s="86">
        <v>45747</v>
      </c>
      <c r="AB4904">
        <v>3</v>
      </c>
      <c r="AC4904" t="s">
        <v>156</v>
      </c>
    </row>
    <row r="4905" spans="1:29" x14ac:dyDescent="0.2">
      <c r="A4905" t="s">
        <v>11763</v>
      </c>
      <c r="B4905" t="s">
        <v>11764</v>
      </c>
      <c r="C4905" t="s">
        <v>11763</v>
      </c>
      <c r="D4905" t="s">
        <v>84</v>
      </c>
      <c r="E4905" t="s">
        <v>89</v>
      </c>
      <c r="G4905" t="s">
        <v>90</v>
      </c>
      <c r="H4905" t="s">
        <v>2245</v>
      </c>
      <c r="I4905" t="s">
        <v>91</v>
      </c>
      <c r="P4905">
        <v>3.601</v>
      </c>
      <c r="S4905">
        <v>0.86</v>
      </c>
      <c r="W4905">
        <v>4</v>
      </c>
      <c r="X4905" s="86">
        <v>45747</v>
      </c>
      <c r="Y4905">
        <v>5</v>
      </c>
      <c r="Z4905" s="86">
        <v>45747</v>
      </c>
      <c r="AB4905">
        <v>3</v>
      </c>
      <c r="AC4905" t="s">
        <v>156</v>
      </c>
    </row>
    <row r="4906" spans="1:29" x14ac:dyDescent="0.2">
      <c r="A4906" t="s">
        <v>11765</v>
      </c>
      <c r="B4906" t="s">
        <v>11766</v>
      </c>
      <c r="C4906" t="s">
        <v>11765</v>
      </c>
      <c r="D4906" t="s">
        <v>84</v>
      </c>
      <c r="E4906" t="s">
        <v>89</v>
      </c>
      <c r="G4906" t="s">
        <v>90</v>
      </c>
      <c r="H4906" t="s">
        <v>11767</v>
      </c>
      <c r="I4906" t="s">
        <v>341</v>
      </c>
      <c r="P4906">
        <v>10.843999999999999</v>
      </c>
      <c r="S4906">
        <v>1.1399999999999999</v>
      </c>
      <c r="W4906">
        <v>4</v>
      </c>
      <c r="X4906" s="86">
        <v>45657</v>
      </c>
      <c r="Y4906">
        <v>3</v>
      </c>
      <c r="Z4906" s="86">
        <v>45657</v>
      </c>
      <c r="AB4906">
        <v>3</v>
      </c>
      <c r="AC4906" t="s">
        <v>156</v>
      </c>
    </row>
    <row r="4907" spans="1:29" x14ac:dyDescent="0.2">
      <c r="A4907" t="s">
        <v>11768</v>
      </c>
      <c r="B4907" t="s">
        <v>11769</v>
      </c>
      <c r="C4907" t="s">
        <v>11768</v>
      </c>
      <c r="D4907" t="s">
        <v>84</v>
      </c>
      <c r="E4907" t="s">
        <v>89</v>
      </c>
      <c r="G4907" t="s">
        <v>90</v>
      </c>
      <c r="H4907" t="s">
        <v>11767</v>
      </c>
      <c r="I4907" t="s">
        <v>341</v>
      </c>
      <c r="P4907">
        <v>8.2509999999999994</v>
      </c>
      <c r="S4907">
        <v>1.34</v>
      </c>
      <c r="W4907">
        <v>5</v>
      </c>
      <c r="X4907" s="86">
        <v>45657</v>
      </c>
      <c r="Y4907">
        <v>4</v>
      </c>
      <c r="Z4907" s="86">
        <v>45657</v>
      </c>
      <c r="AB4907">
        <v>3</v>
      </c>
      <c r="AC4907" t="s">
        <v>156</v>
      </c>
    </row>
    <row r="4908" spans="1:29" x14ac:dyDescent="0.2">
      <c r="A4908" t="s">
        <v>11770</v>
      </c>
      <c r="B4908" t="s">
        <v>11771</v>
      </c>
      <c r="C4908" t="s">
        <v>11770</v>
      </c>
      <c r="D4908" t="s">
        <v>84</v>
      </c>
      <c r="E4908" t="s">
        <v>89</v>
      </c>
      <c r="G4908" t="s">
        <v>90</v>
      </c>
      <c r="H4908" t="s">
        <v>163</v>
      </c>
      <c r="I4908" t="s">
        <v>91</v>
      </c>
      <c r="P4908">
        <v>11.779</v>
      </c>
      <c r="S4908">
        <v>1.02</v>
      </c>
      <c r="W4908">
        <v>6</v>
      </c>
      <c r="X4908" s="86">
        <v>45777</v>
      </c>
      <c r="Y4908">
        <v>6</v>
      </c>
      <c r="Z4908" s="86">
        <v>45777</v>
      </c>
      <c r="AB4908">
        <v>4</v>
      </c>
      <c r="AC4908" t="s">
        <v>127</v>
      </c>
    </row>
    <row r="4909" spans="1:29" x14ac:dyDescent="0.2">
      <c r="A4909" t="s">
        <v>11772</v>
      </c>
      <c r="B4909" t="s">
        <v>11773</v>
      </c>
      <c r="C4909" t="s">
        <v>11772</v>
      </c>
      <c r="D4909" t="s">
        <v>84</v>
      </c>
      <c r="E4909" t="s">
        <v>89</v>
      </c>
      <c r="G4909" t="s">
        <v>90</v>
      </c>
      <c r="H4909" t="s">
        <v>225</v>
      </c>
      <c r="I4909" t="s">
        <v>91</v>
      </c>
      <c r="P4909">
        <v>12.805999999999999</v>
      </c>
      <c r="S4909">
        <v>0.89</v>
      </c>
      <c r="W4909">
        <v>6</v>
      </c>
      <c r="X4909" s="86">
        <v>45772</v>
      </c>
      <c r="Y4909">
        <v>4</v>
      </c>
      <c r="Z4909" s="86">
        <v>45772</v>
      </c>
      <c r="AB4909">
        <v>3</v>
      </c>
      <c r="AC4909" t="s">
        <v>156</v>
      </c>
    </row>
    <row r="4910" spans="1:29" x14ac:dyDescent="0.2">
      <c r="A4910" t="s">
        <v>11774</v>
      </c>
      <c r="B4910" t="s">
        <v>11775</v>
      </c>
      <c r="C4910" t="s">
        <v>11774</v>
      </c>
      <c r="D4910" t="s">
        <v>84</v>
      </c>
      <c r="E4910" t="s">
        <v>89</v>
      </c>
      <c r="G4910" t="s">
        <v>90</v>
      </c>
      <c r="H4910" t="s">
        <v>225</v>
      </c>
      <c r="I4910" t="s">
        <v>91</v>
      </c>
      <c r="P4910">
        <v>15.074</v>
      </c>
      <c r="S4910">
        <v>0.81</v>
      </c>
      <c r="W4910">
        <v>6</v>
      </c>
      <c r="X4910" s="86">
        <v>45695</v>
      </c>
      <c r="Y4910">
        <v>5</v>
      </c>
      <c r="Z4910" s="86">
        <v>45657</v>
      </c>
      <c r="AB4910">
        <v>3</v>
      </c>
      <c r="AC4910" t="s">
        <v>156</v>
      </c>
    </row>
    <row r="4911" spans="1:29" x14ac:dyDescent="0.2">
      <c r="A4911" t="s">
        <v>17036</v>
      </c>
      <c r="B4911" t="s">
        <v>17037</v>
      </c>
      <c r="C4911" t="s">
        <v>17036</v>
      </c>
      <c r="D4911" t="s">
        <v>84</v>
      </c>
      <c r="E4911" t="s">
        <v>89</v>
      </c>
      <c r="G4911" t="s">
        <v>90</v>
      </c>
      <c r="H4911" t="s">
        <v>225</v>
      </c>
      <c r="I4911" t="s">
        <v>91</v>
      </c>
      <c r="S4911">
        <v>1.98</v>
      </c>
      <c r="Y4911">
        <v>3</v>
      </c>
      <c r="Z4911" s="86">
        <v>45645</v>
      </c>
      <c r="AB4911">
        <v>3</v>
      </c>
      <c r="AC4911" t="s">
        <v>156</v>
      </c>
    </row>
    <row r="4912" spans="1:29" x14ac:dyDescent="0.2">
      <c r="A4912" t="s">
        <v>11776</v>
      </c>
      <c r="B4912" t="s">
        <v>11777</v>
      </c>
      <c r="C4912" t="s">
        <v>11776</v>
      </c>
      <c r="D4912" t="s">
        <v>84</v>
      </c>
      <c r="E4912" t="s">
        <v>89</v>
      </c>
      <c r="G4912" t="s">
        <v>90</v>
      </c>
      <c r="I4912" t="s">
        <v>91</v>
      </c>
      <c r="S4912">
        <v>0.5</v>
      </c>
      <c r="W4912">
        <v>4</v>
      </c>
      <c r="X4912" s="86">
        <v>45777</v>
      </c>
      <c r="Y4912">
        <v>3</v>
      </c>
      <c r="Z4912" s="86">
        <v>45777</v>
      </c>
      <c r="AB4912">
        <v>3</v>
      </c>
      <c r="AC4912" t="s">
        <v>156</v>
      </c>
    </row>
    <row r="4913" spans="1:29" x14ac:dyDescent="0.2">
      <c r="A4913" t="s">
        <v>15979</v>
      </c>
      <c r="B4913" t="s">
        <v>15980</v>
      </c>
      <c r="C4913" t="s">
        <v>15979</v>
      </c>
      <c r="D4913" t="s">
        <v>84</v>
      </c>
      <c r="E4913" t="s">
        <v>89</v>
      </c>
      <c r="G4913" t="s">
        <v>90</v>
      </c>
      <c r="H4913" t="s">
        <v>225</v>
      </c>
      <c r="I4913" t="s">
        <v>91</v>
      </c>
      <c r="S4913">
        <v>1.8</v>
      </c>
      <c r="W4913">
        <v>4</v>
      </c>
      <c r="X4913" s="86">
        <v>45688</v>
      </c>
      <c r="Y4913">
        <v>4</v>
      </c>
      <c r="Z4913" s="86">
        <v>45688</v>
      </c>
      <c r="AB4913">
        <v>3</v>
      </c>
      <c r="AC4913" t="s">
        <v>156</v>
      </c>
    </row>
    <row r="4914" spans="1:29" x14ac:dyDescent="0.2">
      <c r="A4914" t="s">
        <v>15981</v>
      </c>
      <c r="B4914" t="s">
        <v>15982</v>
      </c>
      <c r="C4914" t="s">
        <v>15981</v>
      </c>
      <c r="D4914" t="s">
        <v>84</v>
      </c>
      <c r="E4914" t="s">
        <v>89</v>
      </c>
      <c r="G4914" t="s">
        <v>90</v>
      </c>
      <c r="H4914" t="s">
        <v>225</v>
      </c>
      <c r="I4914" t="s">
        <v>118</v>
      </c>
      <c r="S4914">
        <v>1.8</v>
      </c>
      <c r="W4914">
        <v>4</v>
      </c>
      <c r="X4914" s="86">
        <v>45688</v>
      </c>
      <c r="Y4914">
        <v>4</v>
      </c>
      <c r="Z4914" s="86">
        <v>45688</v>
      </c>
      <c r="AB4914">
        <v>3</v>
      </c>
      <c r="AC4914" t="s">
        <v>156</v>
      </c>
    </row>
    <row r="4915" spans="1:29" x14ac:dyDescent="0.2">
      <c r="A4915" t="s">
        <v>17741</v>
      </c>
      <c r="B4915" t="s">
        <v>17742</v>
      </c>
      <c r="C4915" t="s">
        <v>17741</v>
      </c>
      <c r="D4915" t="s">
        <v>84</v>
      </c>
      <c r="E4915" t="s">
        <v>89</v>
      </c>
      <c r="G4915" t="s">
        <v>90</v>
      </c>
      <c r="H4915" t="s">
        <v>225</v>
      </c>
      <c r="I4915" t="s">
        <v>91</v>
      </c>
      <c r="S4915">
        <v>0.06</v>
      </c>
      <c r="W4915">
        <v>6</v>
      </c>
      <c r="X4915" s="86">
        <v>45729</v>
      </c>
      <c r="Y4915">
        <v>4</v>
      </c>
      <c r="Z4915" s="86">
        <v>45791</v>
      </c>
      <c r="AB4915">
        <v>3</v>
      </c>
      <c r="AC4915" t="s">
        <v>156</v>
      </c>
    </row>
    <row r="4916" spans="1:29" x14ac:dyDescent="0.2">
      <c r="A4916" t="s">
        <v>17743</v>
      </c>
      <c r="B4916" t="s">
        <v>17744</v>
      </c>
      <c r="C4916" t="s">
        <v>17743</v>
      </c>
      <c r="D4916" t="s">
        <v>84</v>
      </c>
      <c r="E4916" t="s">
        <v>89</v>
      </c>
      <c r="G4916" t="s">
        <v>90</v>
      </c>
      <c r="I4916" t="s">
        <v>91</v>
      </c>
      <c r="S4916">
        <v>1.26</v>
      </c>
      <c r="W4916">
        <v>7</v>
      </c>
      <c r="X4916" s="86">
        <v>45677</v>
      </c>
      <c r="AB4916">
        <v>5</v>
      </c>
      <c r="AC4916" t="s">
        <v>86</v>
      </c>
    </row>
    <row r="4917" spans="1:29" x14ac:dyDescent="0.2">
      <c r="A4917" t="s">
        <v>11778</v>
      </c>
      <c r="B4917" t="s">
        <v>11779</v>
      </c>
      <c r="C4917" t="s">
        <v>11778</v>
      </c>
      <c r="D4917" t="s">
        <v>84</v>
      </c>
      <c r="E4917" t="s">
        <v>116</v>
      </c>
      <c r="G4917" t="s">
        <v>90</v>
      </c>
      <c r="H4917" t="s">
        <v>4520</v>
      </c>
      <c r="L4917">
        <v>41.5593</v>
      </c>
      <c r="M4917">
        <v>40.075283349999999</v>
      </c>
      <c r="N4917">
        <v>40.5794</v>
      </c>
      <c r="O4917">
        <v>30.39365514</v>
      </c>
      <c r="P4917">
        <v>28.249500000000001</v>
      </c>
      <c r="Q4917" s="86">
        <v>45821</v>
      </c>
      <c r="AB4917">
        <v>5</v>
      </c>
      <c r="AC4917" t="s">
        <v>86</v>
      </c>
    </row>
    <row r="4918" spans="1:29" x14ac:dyDescent="0.2">
      <c r="A4918" t="s">
        <v>11780</v>
      </c>
      <c r="B4918" t="s">
        <v>11781</v>
      </c>
      <c r="C4918" t="s">
        <v>11780</v>
      </c>
      <c r="D4918" t="s">
        <v>84</v>
      </c>
      <c r="E4918" t="s">
        <v>89</v>
      </c>
      <c r="F4918" t="s">
        <v>642</v>
      </c>
      <c r="G4918" t="s">
        <v>294</v>
      </c>
      <c r="H4918" t="s">
        <v>11782</v>
      </c>
      <c r="I4918" t="s">
        <v>91</v>
      </c>
      <c r="J4918" t="s">
        <v>11783</v>
      </c>
      <c r="K4918" t="s">
        <v>11784</v>
      </c>
      <c r="L4918">
        <v>18.780999999999999</v>
      </c>
      <c r="M4918">
        <v>14.480986359999999</v>
      </c>
      <c r="N4918">
        <v>18.981999999999999</v>
      </c>
      <c r="O4918">
        <v>12.552101240000001</v>
      </c>
      <c r="P4918">
        <v>11.984999999999999</v>
      </c>
      <c r="Q4918" s="86">
        <v>45821</v>
      </c>
      <c r="R4918">
        <v>5</v>
      </c>
      <c r="S4918">
        <v>2.76</v>
      </c>
      <c r="T4918">
        <v>1.5</v>
      </c>
      <c r="V4918" t="s">
        <v>11785</v>
      </c>
      <c r="W4918">
        <v>5</v>
      </c>
      <c r="X4918" s="86">
        <v>45688</v>
      </c>
      <c r="AA4918">
        <v>3</v>
      </c>
      <c r="AB4918">
        <v>3</v>
      </c>
      <c r="AC4918" t="s">
        <v>156</v>
      </c>
    </row>
    <row r="4919" spans="1:29" x14ac:dyDescent="0.2">
      <c r="A4919" t="s">
        <v>11786</v>
      </c>
      <c r="B4919" t="s">
        <v>11787</v>
      </c>
      <c r="C4919" t="s">
        <v>11786</v>
      </c>
      <c r="D4919" t="s">
        <v>84</v>
      </c>
      <c r="E4919" t="s">
        <v>89</v>
      </c>
      <c r="G4919" t="s">
        <v>294</v>
      </c>
      <c r="H4919" t="s">
        <v>11782</v>
      </c>
      <c r="L4919">
        <v>15.928000000000001</v>
      </c>
      <c r="M4919">
        <v>13.332654420000001</v>
      </c>
      <c r="N4919">
        <v>15.743</v>
      </c>
      <c r="O4919">
        <v>15.182992949999999</v>
      </c>
      <c r="P4919">
        <v>16.202000000000002</v>
      </c>
      <c r="Q4919" s="86">
        <v>45821</v>
      </c>
      <c r="W4919">
        <v>5</v>
      </c>
      <c r="X4919" s="86">
        <v>45688</v>
      </c>
      <c r="AB4919">
        <v>3</v>
      </c>
      <c r="AC4919" t="s">
        <v>156</v>
      </c>
    </row>
    <row r="4920" spans="1:29" x14ac:dyDescent="0.2">
      <c r="A4920" t="s">
        <v>11788</v>
      </c>
      <c r="B4920" t="s">
        <v>11789</v>
      </c>
      <c r="C4920" t="s">
        <v>11788</v>
      </c>
      <c r="D4920" t="s">
        <v>84</v>
      </c>
      <c r="E4920" t="s">
        <v>89</v>
      </c>
      <c r="F4920" t="s">
        <v>642</v>
      </c>
      <c r="G4920" t="s">
        <v>90</v>
      </c>
      <c r="I4920" t="s">
        <v>91</v>
      </c>
      <c r="J4920" t="s">
        <v>11783</v>
      </c>
      <c r="K4920" t="s">
        <v>11790</v>
      </c>
      <c r="L4920">
        <v>10.215999999999999</v>
      </c>
      <c r="M4920">
        <v>8.5101506130000004</v>
      </c>
      <c r="N4920">
        <v>11.349</v>
      </c>
      <c r="O4920">
        <v>7.3793146070000004</v>
      </c>
      <c r="P4920">
        <v>9.8160000000000007</v>
      </c>
      <c r="Q4920" s="86">
        <v>45821</v>
      </c>
      <c r="S4920">
        <v>2.42</v>
      </c>
      <c r="V4920" t="s">
        <v>11791</v>
      </c>
      <c r="W4920">
        <v>4</v>
      </c>
      <c r="X4920" s="86">
        <v>44232</v>
      </c>
      <c r="AA4920">
        <v>2</v>
      </c>
      <c r="AB4920">
        <v>3</v>
      </c>
      <c r="AC4920" t="s">
        <v>156</v>
      </c>
    </row>
    <row r="4921" spans="1:29" x14ac:dyDescent="0.2">
      <c r="A4921" t="s">
        <v>11792</v>
      </c>
      <c r="B4921" t="s">
        <v>11793</v>
      </c>
      <c r="C4921" t="s">
        <v>11792</v>
      </c>
      <c r="D4921" t="s">
        <v>84</v>
      </c>
      <c r="E4921" t="s">
        <v>89</v>
      </c>
      <c r="G4921" t="s">
        <v>90</v>
      </c>
      <c r="I4921" t="s">
        <v>341</v>
      </c>
      <c r="L4921">
        <v>8.3740000000000006</v>
      </c>
      <c r="M4921">
        <v>8.5317822159999999</v>
      </c>
      <c r="N4921">
        <v>8.766</v>
      </c>
      <c r="O4921">
        <v>7.5483149840000001</v>
      </c>
      <c r="P4921">
        <v>8.3840000000000003</v>
      </c>
      <c r="Q4921" s="86">
        <v>45821</v>
      </c>
      <c r="S4921">
        <v>2.13</v>
      </c>
      <c r="Y4921">
        <v>3</v>
      </c>
      <c r="Z4921" s="86">
        <v>45504</v>
      </c>
      <c r="AB4921">
        <v>3</v>
      </c>
      <c r="AC4921" t="s">
        <v>156</v>
      </c>
    </row>
    <row r="4922" spans="1:29" x14ac:dyDescent="0.2">
      <c r="A4922" t="s">
        <v>11794</v>
      </c>
      <c r="B4922" t="s">
        <v>11795</v>
      </c>
      <c r="C4922" t="s">
        <v>11794</v>
      </c>
      <c r="D4922" t="s">
        <v>84</v>
      </c>
      <c r="E4922" t="s">
        <v>89</v>
      </c>
      <c r="G4922" t="s">
        <v>90</v>
      </c>
      <c r="I4922" t="s">
        <v>118</v>
      </c>
      <c r="J4922" t="s">
        <v>11783</v>
      </c>
      <c r="L4922">
        <v>9.7249999999999996</v>
      </c>
      <c r="M4922">
        <v>8.4456807870000006</v>
      </c>
      <c r="N4922">
        <v>10.476000000000001</v>
      </c>
      <c r="O4922">
        <v>7.4245647970000004</v>
      </c>
      <c r="P4922">
        <v>14.013999999999999</v>
      </c>
      <c r="Q4922" s="86">
        <v>45821</v>
      </c>
      <c r="V4922" t="s">
        <v>11796</v>
      </c>
      <c r="AB4922">
        <v>2</v>
      </c>
      <c r="AC4922" t="s">
        <v>153</v>
      </c>
    </row>
    <row r="4923" spans="1:29" x14ac:dyDescent="0.2">
      <c r="A4923" t="s">
        <v>11797</v>
      </c>
      <c r="B4923" t="s">
        <v>11798</v>
      </c>
      <c r="C4923" t="s">
        <v>11797</v>
      </c>
      <c r="D4923" t="s">
        <v>84</v>
      </c>
      <c r="E4923" t="s">
        <v>89</v>
      </c>
      <c r="F4923" t="s">
        <v>642</v>
      </c>
      <c r="G4923" t="s">
        <v>5307</v>
      </c>
      <c r="I4923" t="s">
        <v>91</v>
      </c>
      <c r="J4923" t="s">
        <v>11783</v>
      </c>
      <c r="L4923">
        <v>10.117000000000001</v>
      </c>
      <c r="M4923">
        <v>8.4249174399999998</v>
      </c>
      <c r="N4923">
        <v>11.268000000000001</v>
      </c>
      <c r="O4923">
        <v>7.3793591840000001</v>
      </c>
      <c r="P4923">
        <v>9.8109999999999999</v>
      </c>
      <c r="Q4923" s="86">
        <v>45821</v>
      </c>
      <c r="S4923">
        <v>2.56</v>
      </c>
      <c r="T4923">
        <v>0.55000000000000004</v>
      </c>
      <c r="V4923" t="s">
        <v>11799</v>
      </c>
      <c r="W4923">
        <v>4</v>
      </c>
      <c r="X4923" s="86">
        <v>43138</v>
      </c>
      <c r="AA4923">
        <v>2</v>
      </c>
      <c r="AB4923">
        <v>3</v>
      </c>
      <c r="AC4923" t="s">
        <v>156</v>
      </c>
    </row>
    <row r="4924" spans="1:29" x14ac:dyDescent="0.2">
      <c r="A4924" t="s">
        <v>11800</v>
      </c>
      <c r="B4924" t="s">
        <v>11801</v>
      </c>
      <c r="C4924" t="s">
        <v>11800</v>
      </c>
      <c r="D4924" t="s">
        <v>84</v>
      </c>
      <c r="E4924" t="s">
        <v>89</v>
      </c>
      <c r="G4924" t="s">
        <v>699</v>
      </c>
      <c r="H4924" t="s">
        <v>11802</v>
      </c>
      <c r="I4924" t="s">
        <v>341</v>
      </c>
      <c r="L4924">
        <v>8.2100000000000009</v>
      </c>
      <c r="M4924">
        <v>8.4070390689999996</v>
      </c>
      <c r="N4924">
        <v>8.657</v>
      </c>
      <c r="O4924">
        <v>7.5374157960000003</v>
      </c>
      <c r="P4924">
        <v>8.3770000000000007</v>
      </c>
      <c r="Q4924" s="86">
        <v>45821</v>
      </c>
      <c r="W4924">
        <v>4</v>
      </c>
      <c r="X4924" s="86">
        <v>43138</v>
      </c>
      <c r="AB4924">
        <v>3</v>
      </c>
      <c r="AC4924" t="s">
        <v>156</v>
      </c>
    </row>
    <row r="4925" spans="1:29" x14ac:dyDescent="0.2">
      <c r="A4925" t="s">
        <v>11803</v>
      </c>
      <c r="B4925" t="s">
        <v>11804</v>
      </c>
      <c r="C4925" t="s">
        <v>11803</v>
      </c>
      <c r="D4925" t="s">
        <v>84</v>
      </c>
      <c r="E4925" t="s">
        <v>89</v>
      </c>
      <c r="G4925" t="s">
        <v>699</v>
      </c>
      <c r="H4925" t="s">
        <v>11802</v>
      </c>
      <c r="I4925" t="s">
        <v>118</v>
      </c>
      <c r="L4925">
        <v>9.6869999999999994</v>
      </c>
      <c r="M4925">
        <v>8.3487617160000003</v>
      </c>
      <c r="N4925">
        <v>10.48</v>
      </c>
      <c r="O4925">
        <v>7.5769020559999998</v>
      </c>
      <c r="P4925">
        <v>14.135999999999999</v>
      </c>
      <c r="Q4925" s="86">
        <v>45821</v>
      </c>
      <c r="AB4925">
        <v>2</v>
      </c>
      <c r="AC4925" t="s">
        <v>153</v>
      </c>
    </row>
    <row r="4926" spans="1:29" x14ac:dyDescent="0.2">
      <c r="A4926" t="s">
        <v>11805</v>
      </c>
      <c r="B4926" t="s">
        <v>11806</v>
      </c>
      <c r="C4926" t="s">
        <v>11805</v>
      </c>
      <c r="D4926" t="s">
        <v>84</v>
      </c>
      <c r="E4926" t="s">
        <v>89</v>
      </c>
      <c r="G4926" t="s">
        <v>294</v>
      </c>
      <c r="H4926" t="s">
        <v>11782</v>
      </c>
      <c r="I4926" t="s">
        <v>341</v>
      </c>
      <c r="L4926">
        <v>18.690000000000001</v>
      </c>
      <c r="M4926">
        <v>17.439300670000002</v>
      </c>
      <c r="N4926">
        <v>18.850000000000001</v>
      </c>
      <c r="O4926">
        <v>16.471146310000002</v>
      </c>
      <c r="P4926">
        <v>14.715999999999999</v>
      </c>
      <c r="Q4926" s="86">
        <v>45821</v>
      </c>
      <c r="W4926">
        <v>5</v>
      </c>
      <c r="X4926" s="86">
        <v>45688</v>
      </c>
      <c r="AB4926">
        <v>3</v>
      </c>
      <c r="AC4926" t="s">
        <v>156</v>
      </c>
    </row>
    <row r="4927" spans="1:29" x14ac:dyDescent="0.2">
      <c r="A4927" t="s">
        <v>11807</v>
      </c>
      <c r="B4927" t="s">
        <v>16914</v>
      </c>
      <c r="C4927" t="s">
        <v>11807</v>
      </c>
      <c r="D4927" t="s">
        <v>84</v>
      </c>
      <c r="E4927" t="s">
        <v>89</v>
      </c>
      <c r="F4927" t="s">
        <v>642</v>
      </c>
      <c r="G4927" t="s">
        <v>90</v>
      </c>
      <c r="I4927" t="s">
        <v>91</v>
      </c>
      <c r="J4927" t="s">
        <v>11783</v>
      </c>
      <c r="K4927" t="s">
        <v>11790</v>
      </c>
      <c r="L4927">
        <v>16.259</v>
      </c>
      <c r="M4927">
        <v>11.62504515</v>
      </c>
      <c r="N4927">
        <v>15.696999999999999</v>
      </c>
      <c r="O4927">
        <v>10.298459080000001</v>
      </c>
      <c r="P4927">
        <v>10.625999999999999</v>
      </c>
      <c r="Q4927" s="86">
        <v>45821</v>
      </c>
      <c r="S4927">
        <v>2.1800000000000002</v>
      </c>
      <c r="V4927" t="s">
        <v>11808</v>
      </c>
      <c r="Y4927">
        <v>4</v>
      </c>
      <c r="Z4927" s="86">
        <v>45504</v>
      </c>
      <c r="AB4927">
        <v>3</v>
      </c>
      <c r="AC4927" t="s">
        <v>156</v>
      </c>
    </row>
    <row r="4928" spans="1:29" x14ac:dyDescent="0.2">
      <c r="A4928" t="s">
        <v>11809</v>
      </c>
      <c r="B4928" t="s">
        <v>11810</v>
      </c>
      <c r="C4928" t="s">
        <v>11809</v>
      </c>
      <c r="D4928" t="s">
        <v>84</v>
      </c>
      <c r="E4928" t="s">
        <v>89</v>
      </c>
      <c r="G4928" t="s">
        <v>90</v>
      </c>
      <c r="I4928" t="s">
        <v>341</v>
      </c>
      <c r="L4928">
        <v>15.036</v>
      </c>
      <c r="M4928">
        <v>11.638954699999999</v>
      </c>
      <c r="N4928">
        <v>13.856999999999999</v>
      </c>
      <c r="O4928">
        <v>10.44692103</v>
      </c>
      <c r="P4928">
        <v>10.432</v>
      </c>
      <c r="Q4928" s="86">
        <v>45821</v>
      </c>
      <c r="S4928">
        <v>2.21</v>
      </c>
      <c r="Y4928">
        <v>4</v>
      </c>
      <c r="Z4928" s="86">
        <v>45504</v>
      </c>
      <c r="AB4928">
        <v>3</v>
      </c>
      <c r="AC4928" t="s">
        <v>156</v>
      </c>
    </row>
    <row r="4929" spans="1:29" x14ac:dyDescent="0.2">
      <c r="A4929" t="s">
        <v>11811</v>
      </c>
      <c r="B4929" t="s">
        <v>11812</v>
      </c>
      <c r="C4929" t="s">
        <v>11811</v>
      </c>
      <c r="D4929" t="s">
        <v>84</v>
      </c>
      <c r="E4929" t="s">
        <v>89</v>
      </c>
      <c r="G4929" t="s">
        <v>90</v>
      </c>
      <c r="I4929" t="s">
        <v>118</v>
      </c>
      <c r="L4929">
        <v>11.69</v>
      </c>
      <c r="M4929">
        <v>11.67593267</v>
      </c>
      <c r="N4929">
        <v>11.44</v>
      </c>
      <c r="O4929">
        <v>10.4323412</v>
      </c>
      <c r="P4929">
        <v>11.885999999999999</v>
      </c>
      <c r="Q4929" s="86">
        <v>45821</v>
      </c>
      <c r="S4929">
        <v>2.21</v>
      </c>
      <c r="Y4929">
        <v>4</v>
      </c>
      <c r="Z4929" s="86">
        <v>45504</v>
      </c>
      <c r="AB4929">
        <v>3</v>
      </c>
      <c r="AC4929" t="s">
        <v>156</v>
      </c>
    </row>
    <row r="4930" spans="1:29" x14ac:dyDescent="0.2">
      <c r="A4930" t="s">
        <v>11813</v>
      </c>
      <c r="B4930" t="s">
        <v>11814</v>
      </c>
      <c r="C4930" t="s">
        <v>11813</v>
      </c>
      <c r="D4930" t="s">
        <v>84</v>
      </c>
      <c r="E4930" t="s">
        <v>89</v>
      </c>
      <c r="G4930" t="s">
        <v>699</v>
      </c>
      <c r="H4930" t="s">
        <v>11802</v>
      </c>
      <c r="I4930" t="s">
        <v>91</v>
      </c>
      <c r="L4930">
        <v>16.106000000000002</v>
      </c>
      <c r="M4930">
        <v>11.497264510000001</v>
      </c>
      <c r="N4930">
        <v>15.601000000000001</v>
      </c>
      <c r="O4930">
        <v>10.29132605</v>
      </c>
      <c r="P4930">
        <v>10.622999999999999</v>
      </c>
      <c r="Q4930" s="86">
        <v>45821</v>
      </c>
      <c r="W4930">
        <v>5</v>
      </c>
      <c r="X4930" s="86">
        <v>43138</v>
      </c>
      <c r="AB4930">
        <v>3</v>
      </c>
      <c r="AC4930" t="s">
        <v>156</v>
      </c>
    </row>
    <row r="4931" spans="1:29" x14ac:dyDescent="0.2">
      <c r="A4931" t="s">
        <v>11815</v>
      </c>
      <c r="B4931" t="s">
        <v>11816</v>
      </c>
      <c r="C4931" t="s">
        <v>11815</v>
      </c>
      <c r="D4931" t="s">
        <v>84</v>
      </c>
      <c r="E4931" t="s">
        <v>89</v>
      </c>
      <c r="G4931" t="s">
        <v>699</v>
      </c>
      <c r="H4931" t="s">
        <v>11802</v>
      </c>
      <c r="I4931" t="s">
        <v>341</v>
      </c>
      <c r="O4931">
        <v>10.45599101</v>
      </c>
      <c r="P4931">
        <v>10.445</v>
      </c>
      <c r="W4931">
        <v>5</v>
      </c>
      <c r="X4931" s="86">
        <v>44125</v>
      </c>
      <c r="AB4931">
        <v>3</v>
      </c>
      <c r="AC4931" t="s">
        <v>156</v>
      </c>
    </row>
    <row r="4932" spans="1:29" x14ac:dyDescent="0.2">
      <c r="A4932" t="s">
        <v>11817</v>
      </c>
      <c r="B4932" t="s">
        <v>11818</v>
      </c>
      <c r="C4932" t="s">
        <v>11817</v>
      </c>
      <c r="D4932" t="s">
        <v>84</v>
      </c>
      <c r="E4932" t="s">
        <v>89</v>
      </c>
      <c r="G4932" t="s">
        <v>699</v>
      </c>
      <c r="H4932" t="s">
        <v>11802</v>
      </c>
      <c r="I4932" t="s">
        <v>118</v>
      </c>
      <c r="L4932">
        <v>11.444000000000001</v>
      </c>
      <c r="M4932">
        <v>11.452803149999999</v>
      </c>
      <c r="N4932">
        <v>11.311999999999999</v>
      </c>
      <c r="O4932">
        <v>10.484342760000001</v>
      </c>
      <c r="P4932">
        <v>11.986000000000001</v>
      </c>
      <c r="Q4932" s="86">
        <v>45821</v>
      </c>
      <c r="AB4932">
        <v>3</v>
      </c>
      <c r="AC4932" t="s">
        <v>156</v>
      </c>
    </row>
    <row r="4933" spans="1:29" x14ac:dyDescent="0.2">
      <c r="A4933" t="s">
        <v>11819</v>
      </c>
      <c r="B4933" t="s">
        <v>11820</v>
      </c>
      <c r="C4933" t="s">
        <v>11819</v>
      </c>
      <c r="D4933" t="s">
        <v>84</v>
      </c>
      <c r="E4933" t="s">
        <v>340</v>
      </c>
      <c r="G4933" t="s">
        <v>348</v>
      </c>
      <c r="AB4933">
        <v>5</v>
      </c>
      <c r="AC4933" t="s">
        <v>86</v>
      </c>
    </row>
    <row r="4934" spans="1:29" x14ac:dyDescent="0.2">
      <c r="A4934" t="s">
        <v>11821</v>
      </c>
      <c r="B4934" t="s">
        <v>11822</v>
      </c>
      <c r="C4934" t="s">
        <v>11821</v>
      </c>
      <c r="D4934" t="s">
        <v>84</v>
      </c>
      <c r="E4934" t="s">
        <v>89</v>
      </c>
      <c r="G4934" t="s">
        <v>294</v>
      </c>
      <c r="H4934" t="s">
        <v>11782</v>
      </c>
      <c r="L4934">
        <v>18.88</v>
      </c>
      <c r="M4934">
        <v>14.61285794</v>
      </c>
      <c r="N4934">
        <v>19.071000000000002</v>
      </c>
      <c r="O4934">
        <v>12.720312570000001</v>
      </c>
      <c r="P4934">
        <v>12.51</v>
      </c>
      <c r="Q4934" s="86">
        <v>45821</v>
      </c>
      <c r="W4934">
        <v>5</v>
      </c>
      <c r="X4934" s="86">
        <v>45688</v>
      </c>
      <c r="AB4934">
        <v>3</v>
      </c>
      <c r="AC4934" t="s">
        <v>156</v>
      </c>
    </row>
    <row r="4935" spans="1:29" x14ac:dyDescent="0.2">
      <c r="A4935" t="s">
        <v>11823</v>
      </c>
      <c r="B4935" t="s">
        <v>11824</v>
      </c>
      <c r="C4935" t="s">
        <v>11823</v>
      </c>
      <c r="D4935" t="s">
        <v>84</v>
      </c>
      <c r="E4935" t="s">
        <v>89</v>
      </c>
      <c r="G4935" t="s">
        <v>98</v>
      </c>
      <c r="I4935" t="s">
        <v>91</v>
      </c>
      <c r="J4935" t="s">
        <v>11783</v>
      </c>
      <c r="L4935">
        <v>15.162000000000001</v>
      </c>
      <c r="M4935">
        <v>10.32312992</v>
      </c>
      <c r="N4935">
        <v>16.434999999999999</v>
      </c>
      <c r="O4935">
        <v>10.329087599999999</v>
      </c>
      <c r="P4935">
        <v>8.5960000000000001</v>
      </c>
      <c r="Q4935" s="86">
        <v>45821</v>
      </c>
      <c r="S4935">
        <v>2.8</v>
      </c>
      <c r="V4935" t="s">
        <v>11825</v>
      </c>
      <c r="W4935">
        <v>4</v>
      </c>
      <c r="X4935" s="86">
        <v>44470</v>
      </c>
      <c r="AA4935">
        <v>3</v>
      </c>
      <c r="AB4935">
        <v>3</v>
      </c>
      <c r="AC4935" t="s">
        <v>156</v>
      </c>
    </row>
    <row r="4936" spans="1:29" x14ac:dyDescent="0.2">
      <c r="A4936" t="s">
        <v>11826</v>
      </c>
      <c r="B4936" t="s">
        <v>11827</v>
      </c>
      <c r="C4936" t="s">
        <v>11826</v>
      </c>
      <c r="D4936" t="s">
        <v>84</v>
      </c>
      <c r="E4936" t="s">
        <v>89</v>
      </c>
      <c r="F4936" t="s">
        <v>642</v>
      </c>
      <c r="G4936" t="s">
        <v>90</v>
      </c>
      <c r="I4936" t="s">
        <v>91</v>
      </c>
      <c r="J4936" t="s">
        <v>11783</v>
      </c>
      <c r="L4936">
        <v>15.180999999999999</v>
      </c>
      <c r="M4936">
        <v>10.36628303</v>
      </c>
      <c r="N4936">
        <v>16.481999999999999</v>
      </c>
      <c r="O4936">
        <v>10.416930689999999</v>
      </c>
      <c r="P4936">
        <v>8.66</v>
      </c>
      <c r="Q4936" s="86">
        <v>45821</v>
      </c>
      <c r="S4936">
        <v>1.25</v>
      </c>
      <c r="V4936" t="s">
        <v>11828</v>
      </c>
      <c r="W4936">
        <v>4</v>
      </c>
      <c r="X4936" s="86">
        <v>44470</v>
      </c>
      <c r="AA4936">
        <v>3</v>
      </c>
      <c r="AB4936">
        <v>3</v>
      </c>
      <c r="AC4936" t="s">
        <v>156</v>
      </c>
    </row>
    <row r="4937" spans="1:29" x14ac:dyDescent="0.2">
      <c r="A4937" t="s">
        <v>11829</v>
      </c>
      <c r="B4937" t="s">
        <v>11830</v>
      </c>
      <c r="C4937" t="s">
        <v>11829</v>
      </c>
      <c r="D4937" t="s">
        <v>84</v>
      </c>
      <c r="E4937" t="s">
        <v>89</v>
      </c>
      <c r="G4937" t="s">
        <v>5307</v>
      </c>
      <c r="H4937" t="s">
        <v>11831</v>
      </c>
      <c r="I4937" t="s">
        <v>91</v>
      </c>
      <c r="P4937">
        <v>11.351000000000001</v>
      </c>
      <c r="S4937">
        <v>4.25</v>
      </c>
      <c r="W4937">
        <v>6</v>
      </c>
      <c r="X4937" s="86">
        <v>44236</v>
      </c>
      <c r="Y4937">
        <v>4</v>
      </c>
      <c r="Z4937" s="86">
        <v>45323</v>
      </c>
      <c r="AB4937">
        <v>3</v>
      </c>
      <c r="AC4937" t="s">
        <v>156</v>
      </c>
    </row>
    <row r="4938" spans="1:29" x14ac:dyDescent="0.2">
      <c r="A4938" t="s">
        <v>11832</v>
      </c>
      <c r="B4938" t="s">
        <v>11833</v>
      </c>
      <c r="C4938" t="s">
        <v>11832</v>
      </c>
      <c r="D4938" t="s">
        <v>84</v>
      </c>
      <c r="E4938" t="s">
        <v>89</v>
      </c>
      <c r="G4938" t="s">
        <v>5307</v>
      </c>
      <c r="H4938" t="s">
        <v>11834</v>
      </c>
      <c r="I4938" t="s">
        <v>91</v>
      </c>
      <c r="P4938">
        <v>11.785</v>
      </c>
      <c r="S4938">
        <v>4.25</v>
      </c>
      <c r="W4938">
        <v>6</v>
      </c>
      <c r="X4938" s="86">
        <v>44236</v>
      </c>
      <c r="Y4938">
        <v>4</v>
      </c>
      <c r="Z4938" s="86">
        <v>45323</v>
      </c>
      <c r="AB4938">
        <v>3</v>
      </c>
      <c r="AC4938" t="s">
        <v>156</v>
      </c>
    </row>
    <row r="4939" spans="1:29" x14ac:dyDescent="0.2">
      <c r="A4939" t="s">
        <v>11835</v>
      </c>
      <c r="B4939" t="s">
        <v>11836</v>
      </c>
      <c r="C4939" t="s">
        <v>11835</v>
      </c>
      <c r="D4939" t="s">
        <v>84</v>
      </c>
      <c r="E4939" t="s">
        <v>89</v>
      </c>
      <c r="G4939" t="s">
        <v>5307</v>
      </c>
      <c r="H4939" t="s">
        <v>11831</v>
      </c>
      <c r="I4939" t="s">
        <v>118</v>
      </c>
      <c r="P4939">
        <v>11.433999999999999</v>
      </c>
      <c r="S4939">
        <v>4.25</v>
      </c>
      <c r="W4939">
        <v>6</v>
      </c>
      <c r="X4939" s="86">
        <v>44236</v>
      </c>
      <c r="Y4939">
        <v>5</v>
      </c>
      <c r="Z4939" s="86">
        <v>45323</v>
      </c>
      <c r="AB4939">
        <v>3</v>
      </c>
      <c r="AC4939" t="s">
        <v>156</v>
      </c>
    </row>
    <row r="4940" spans="1:29" x14ac:dyDescent="0.2">
      <c r="A4940" t="s">
        <v>11837</v>
      </c>
      <c r="B4940" t="s">
        <v>11838</v>
      </c>
      <c r="C4940" t="s">
        <v>11837</v>
      </c>
      <c r="D4940" t="s">
        <v>84</v>
      </c>
      <c r="E4940" t="s">
        <v>89</v>
      </c>
      <c r="F4940" t="s">
        <v>642</v>
      </c>
      <c r="G4940" t="s">
        <v>5307</v>
      </c>
      <c r="I4940" t="s">
        <v>91</v>
      </c>
      <c r="J4940" t="s">
        <v>11783</v>
      </c>
      <c r="P4940">
        <v>11.768000000000001</v>
      </c>
      <c r="Q4940" s="86">
        <v>45154</v>
      </c>
      <c r="S4940">
        <v>3.01</v>
      </c>
      <c r="V4940" t="s">
        <v>11839</v>
      </c>
      <c r="W4940">
        <v>6</v>
      </c>
      <c r="X4940" s="86">
        <v>44236</v>
      </c>
      <c r="AA4940">
        <v>3</v>
      </c>
      <c r="AB4940">
        <v>4</v>
      </c>
      <c r="AC4940" t="s">
        <v>127</v>
      </c>
    </row>
    <row r="4941" spans="1:29" x14ac:dyDescent="0.2">
      <c r="A4941" t="s">
        <v>11840</v>
      </c>
      <c r="B4941" t="s">
        <v>11841</v>
      </c>
      <c r="C4941" t="s">
        <v>11840</v>
      </c>
      <c r="D4941" t="s">
        <v>84</v>
      </c>
      <c r="E4941" t="s">
        <v>89</v>
      </c>
      <c r="G4941" t="s">
        <v>5307</v>
      </c>
      <c r="H4941" t="s">
        <v>11842</v>
      </c>
      <c r="I4941" t="s">
        <v>91</v>
      </c>
      <c r="J4941" t="s">
        <v>11783</v>
      </c>
      <c r="P4941">
        <v>11.786</v>
      </c>
      <c r="Q4941" s="86">
        <v>45154</v>
      </c>
      <c r="S4941">
        <v>4.25</v>
      </c>
      <c r="W4941">
        <v>6</v>
      </c>
      <c r="X4941" s="86">
        <v>44236</v>
      </c>
      <c r="AA4941">
        <v>3</v>
      </c>
      <c r="AB4941">
        <v>4</v>
      </c>
      <c r="AC4941" t="s">
        <v>127</v>
      </c>
    </row>
    <row r="4942" spans="1:29" x14ac:dyDescent="0.2">
      <c r="A4942" t="s">
        <v>17451</v>
      </c>
      <c r="B4942" t="s">
        <v>17452</v>
      </c>
      <c r="C4942" t="s">
        <v>17451</v>
      </c>
      <c r="D4942" t="s">
        <v>84</v>
      </c>
      <c r="E4942" t="s">
        <v>89</v>
      </c>
      <c r="G4942" t="s">
        <v>699</v>
      </c>
      <c r="H4942" t="s">
        <v>17446</v>
      </c>
      <c r="I4942" t="s">
        <v>91</v>
      </c>
      <c r="L4942">
        <v>14.183999999999999</v>
      </c>
      <c r="M4942">
        <v>9.3745719699999999</v>
      </c>
      <c r="N4942">
        <v>15.868</v>
      </c>
      <c r="O4942">
        <v>8.9565158559999993</v>
      </c>
      <c r="P4942">
        <v>6.72</v>
      </c>
      <c r="Q4942" s="86">
        <v>45821</v>
      </c>
      <c r="W4942">
        <v>3</v>
      </c>
      <c r="X4942" s="86">
        <v>44475</v>
      </c>
      <c r="AB4942">
        <v>3</v>
      </c>
      <c r="AC4942" t="s">
        <v>156</v>
      </c>
    </row>
    <row r="4943" spans="1:29" x14ac:dyDescent="0.2">
      <c r="A4943" t="s">
        <v>17444</v>
      </c>
      <c r="B4943" t="s">
        <v>17445</v>
      </c>
      <c r="C4943" t="s">
        <v>17444</v>
      </c>
      <c r="D4943" t="s">
        <v>84</v>
      </c>
      <c r="E4943" t="s">
        <v>89</v>
      </c>
      <c r="G4943" t="s">
        <v>699</v>
      </c>
      <c r="H4943" t="s">
        <v>17446</v>
      </c>
      <c r="I4943" t="s">
        <v>91</v>
      </c>
      <c r="L4943">
        <v>14.276</v>
      </c>
      <c r="M4943">
        <v>9.5105809580000003</v>
      </c>
      <c r="N4943">
        <v>15.898999999999999</v>
      </c>
      <c r="O4943">
        <v>9.0047480219999994</v>
      </c>
      <c r="P4943">
        <v>6.7220000000000004</v>
      </c>
      <c r="Q4943" s="86">
        <v>45821</v>
      </c>
      <c r="W4943">
        <v>3</v>
      </c>
      <c r="X4943" s="86">
        <v>44475</v>
      </c>
      <c r="AB4943">
        <v>3</v>
      </c>
      <c r="AC4943" t="s">
        <v>156</v>
      </c>
    </row>
    <row r="4944" spans="1:29" x14ac:dyDescent="0.2">
      <c r="A4944" t="s">
        <v>17453</v>
      </c>
      <c r="B4944" t="s">
        <v>17454</v>
      </c>
      <c r="C4944" t="s">
        <v>17453</v>
      </c>
      <c r="D4944" t="s">
        <v>84</v>
      </c>
      <c r="E4944" t="s">
        <v>89</v>
      </c>
      <c r="G4944" t="s">
        <v>699</v>
      </c>
      <c r="H4944" t="s">
        <v>17446</v>
      </c>
      <c r="I4944" t="s">
        <v>91</v>
      </c>
      <c r="L4944">
        <v>16.562000000000001</v>
      </c>
      <c r="M4944">
        <v>12.122854220000001</v>
      </c>
      <c r="N4944">
        <v>18.349</v>
      </c>
      <c r="O4944">
        <v>11.975663239999999</v>
      </c>
      <c r="P4944">
        <v>9.8640000000000008</v>
      </c>
      <c r="Q4944" s="86">
        <v>45821</v>
      </c>
      <c r="W4944">
        <v>6</v>
      </c>
      <c r="X4944" s="86">
        <v>44475</v>
      </c>
      <c r="AB4944">
        <v>4</v>
      </c>
      <c r="AC4944" t="s">
        <v>127</v>
      </c>
    </row>
    <row r="4945" spans="1:29" x14ac:dyDescent="0.2">
      <c r="A4945" t="s">
        <v>17447</v>
      </c>
      <c r="B4945" t="s">
        <v>17448</v>
      </c>
      <c r="C4945" t="s">
        <v>17447</v>
      </c>
      <c r="D4945" t="s">
        <v>84</v>
      </c>
      <c r="E4945" t="s">
        <v>89</v>
      </c>
      <c r="G4945" t="s">
        <v>699</v>
      </c>
      <c r="H4945" t="s">
        <v>17446</v>
      </c>
      <c r="I4945" t="s">
        <v>91</v>
      </c>
      <c r="L4945">
        <v>14.593</v>
      </c>
      <c r="M4945">
        <v>10.831100429999999</v>
      </c>
      <c r="N4945">
        <v>17.602</v>
      </c>
      <c r="O4945">
        <v>11.9921202</v>
      </c>
      <c r="P4945">
        <v>9.8659999999999997</v>
      </c>
      <c r="Q4945" s="86">
        <v>45821</v>
      </c>
      <c r="W4945">
        <v>6</v>
      </c>
      <c r="X4945" s="86">
        <v>44475</v>
      </c>
      <c r="AB4945">
        <v>4</v>
      </c>
      <c r="AC4945" t="s">
        <v>127</v>
      </c>
    </row>
    <row r="4946" spans="1:29" x14ac:dyDescent="0.2">
      <c r="A4946" t="s">
        <v>11843</v>
      </c>
      <c r="B4946" t="s">
        <v>11844</v>
      </c>
      <c r="C4946" t="s">
        <v>11843</v>
      </c>
      <c r="D4946" t="s">
        <v>84</v>
      </c>
      <c r="E4946" t="s">
        <v>89</v>
      </c>
      <c r="F4946" t="s">
        <v>642</v>
      </c>
      <c r="G4946" t="s">
        <v>294</v>
      </c>
      <c r="H4946" t="s">
        <v>11782</v>
      </c>
      <c r="I4946" t="s">
        <v>91</v>
      </c>
      <c r="J4946" t="s">
        <v>11783</v>
      </c>
      <c r="K4946" t="s">
        <v>11784</v>
      </c>
      <c r="L4946">
        <v>18.859000000000002</v>
      </c>
      <c r="M4946">
        <v>14.594527490000001</v>
      </c>
      <c r="N4946">
        <v>19.038</v>
      </c>
      <c r="O4946">
        <v>12.681716359999999</v>
      </c>
      <c r="P4946">
        <v>12.433999999999999</v>
      </c>
      <c r="Q4946" s="86">
        <v>45821</v>
      </c>
      <c r="S4946">
        <v>3.45</v>
      </c>
      <c r="V4946" t="s">
        <v>11845</v>
      </c>
      <c r="W4946">
        <v>5</v>
      </c>
      <c r="X4946" s="86">
        <v>45688</v>
      </c>
      <c r="AA4946">
        <v>3</v>
      </c>
      <c r="AB4946">
        <v>3</v>
      </c>
      <c r="AC4946" t="s">
        <v>156</v>
      </c>
    </row>
    <row r="4947" spans="1:29" x14ac:dyDescent="0.2">
      <c r="A4947" t="s">
        <v>11846</v>
      </c>
      <c r="B4947" t="s">
        <v>11847</v>
      </c>
      <c r="C4947" t="s">
        <v>11846</v>
      </c>
      <c r="D4947" t="s">
        <v>84</v>
      </c>
      <c r="E4947" t="s">
        <v>89</v>
      </c>
      <c r="F4947" t="s">
        <v>642</v>
      </c>
      <c r="G4947" t="s">
        <v>294</v>
      </c>
      <c r="H4947" t="s">
        <v>11782</v>
      </c>
      <c r="I4947" t="s">
        <v>91</v>
      </c>
      <c r="J4947" t="s">
        <v>11783</v>
      </c>
      <c r="K4947" t="s">
        <v>11784</v>
      </c>
      <c r="L4947">
        <v>18.704000000000001</v>
      </c>
      <c r="M4947">
        <v>15.82285763</v>
      </c>
      <c r="N4947">
        <v>18.838999999999999</v>
      </c>
      <c r="O4947">
        <v>15.57915414</v>
      </c>
      <c r="P4947">
        <v>14.949</v>
      </c>
      <c r="Q4947" s="86">
        <v>45821</v>
      </c>
      <c r="S4947">
        <v>2.99</v>
      </c>
      <c r="V4947" t="s">
        <v>11848</v>
      </c>
      <c r="W4947">
        <v>5</v>
      </c>
      <c r="X4947" s="86">
        <v>45688</v>
      </c>
      <c r="AA4947">
        <v>3</v>
      </c>
      <c r="AB4947">
        <v>3</v>
      </c>
      <c r="AC4947" t="s">
        <v>156</v>
      </c>
    </row>
    <row r="4948" spans="1:29" x14ac:dyDescent="0.2">
      <c r="A4948" t="s">
        <v>16256</v>
      </c>
      <c r="B4948" t="s">
        <v>16257</v>
      </c>
      <c r="C4948" t="s">
        <v>16256</v>
      </c>
      <c r="D4948" t="s">
        <v>84</v>
      </c>
      <c r="E4948" t="s">
        <v>89</v>
      </c>
      <c r="G4948" t="s">
        <v>294</v>
      </c>
      <c r="H4948" t="s">
        <v>11782</v>
      </c>
      <c r="I4948" t="s">
        <v>91</v>
      </c>
      <c r="L4948">
        <v>18.646999999999998</v>
      </c>
      <c r="M4948">
        <v>15.71372854</v>
      </c>
      <c r="N4948">
        <v>18.731000000000002</v>
      </c>
      <c r="O4948">
        <v>15.36812179</v>
      </c>
      <c r="P4948">
        <v>14.396000000000001</v>
      </c>
      <c r="Q4948" s="86">
        <v>45821</v>
      </c>
      <c r="S4948">
        <v>1.69</v>
      </c>
      <c r="W4948">
        <v>5</v>
      </c>
      <c r="X4948" s="86">
        <v>45688</v>
      </c>
      <c r="AB4948">
        <v>3</v>
      </c>
      <c r="AC4948" t="s">
        <v>156</v>
      </c>
    </row>
    <row r="4949" spans="1:29" x14ac:dyDescent="0.2">
      <c r="A4949" t="s">
        <v>11849</v>
      </c>
      <c r="B4949" t="s">
        <v>11850</v>
      </c>
      <c r="C4949" t="s">
        <v>11849</v>
      </c>
      <c r="D4949" t="s">
        <v>84</v>
      </c>
      <c r="E4949" t="s">
        <v>89</v>
      </c>
      <c r="F4949" t="s">
        <v>642</v>
      </c>
      <c r="G4949" t="s">
        <v>294</v>
      </c>
      <c r="H4949" t="s">
        <v>11782</v>
      </c>
      <c r="I4949" t="s">
        <v>91</v>
      </c>
      <c r="J4949" t="s">
        <v>11783</v>
      </c>
      <c r="K4949" t="s">
        <v>11784</v>
      </c>
      <c r="L4949">
        <v>18.687999999999999</v>
      </c>
      <c r="M4949">
        <v>15.785889969999999</v>
      </c>
      <c r="N4949">
        <v>18.797999999999998</v>
      </c>
      <c r="O4949">
        <v>15.48663588</v>
      </c>
      <c r="P4949">
        <v>14.755000000000001</v>
      </c>
      <c r="Q4949" s="86">
        <v>45821</v>
      </c>
      <c r="S4949">
        <v>3.38</v>
      </c>
      <c r="V4949" t="s">
        <v>11851</v>
      </c>
      <c r="W4949">
        <v>5</v>
      </c>
      <c r="X4949" s="86">
        <v>45688</v>
      </c>
      <c r="AA4949">
        <v>3</v>
      </c>
      <c r="AB4949">
        <v>3</v>
      </c>
      <c r="AC4949" t="s">
        <v>156</v>
      </c>
    </row>
    <row r="4950" spans="1:29" x14ac:dyDescent="0.2">
      <c r="A4950" t="s">
        <v>11852</v>
      </c>
      <c r="B4950" t="s">
        <v>11853</v>
      </c>
      <c r="C4950" t="s">
        <v>11852</v>
      </c>
      <c r="D4950" t="s">
        <v>84</v>
      </c>
      <c r="E4950" t="s">
        <v>89</v>
      </c>
      <c r="F4950" t="s">
        <v>642</v>
      </c>
      <c r="G4950" t="s">
        <v>294</v>
      </c>
      <c r="H4950" t="s">
        <v>11782</v>
      </c>
      <c r="I4950" t="s">
        <v>91</v>
      </c>
      <c r="J4950" t="s">
        <v>11783</v>
      </c>
      <c r="K4950" t="s">
        <v>11784</v>
      </c>
      <c r="L4950">
        <v>15.91</v>
      </c>
      <c r="M4950">
        <v>13.35659549</v>
      </c>
      <c r="N4950">
        <v>15.715</v>
      </c>
      <c r="O4950">
        <v>15.175952179999999</v>
      </c>
      <c r="P4950">
        <v>16.189</v>
      </c>
      <c r="Q4950" s="86">
        <v>45821</v>
      </c>
      <c r="S4950">
        <v>3.23</v>
      </c>
      <c r="V4950" t="s">
        <v>11854</v>
      </c>
      <c r="W4950">
        <v>5</v>
      </c>
      <c r="X4950" s="86">
        <v>45688</v>
      </c>
      <c r="AA4950">
        <v>3</v>
      </c>
      <c r="AB4950">
        <v>3</v>
      </c>
      <c r="AC4950" t="s">
        <v>156</v>
      </c>
    </row>
    <row r="4951" spans="1:29" x14ac:dyDescent="0.2">
      <c r="A4951" t="s">
        <v>11855</v>
      </c>
      <c r="B4951" t="s">
        <v>11856</v>
      </c>
      <c r="C4951" t="s">
        <v>11855</v>
      </c>
      <c r="D4951" t="s">
        <v>84</v>
      </c>
      <c r="E4951" t="s">
        <v>89</v>
      </c>
      <c r="G4951" t="s">
        <v>294</v>
      </c>
      <c r="H4951" t="s">
        <v>11782</v>
      </c>
      <c r="I4951" t="s">
        <v>91</v>
      </c>
      <c r="J4951" t="s">
        <v>11783</v>
      </c>
      <c r="K4951" t="s">
        <v>11784</v>
      </c>
      <c r="L4951">
        <v>15.92</v>
      </c>
      <c r="M4951">
        <v>13.350853409999999</v>
      </c>
      <c r="N4951">
        <v>15.741</v>
      </c>
      <c r="O4951">
        <v>15.176601829999999</v>
      </c>
      <c r="P4951">
        <v>16.213999999999999</v>
      </c>
      <c r="Q4951" s="86">
        <v>45821</v>
      </c>
      <c r="S4951">
        <v>3.26</v>
      </c>
      <c r="V4951" t="s">
        <v>11857</v>
      </c>
      <c r="W4951">
        <v>5</v>
      </c>
      <c r="X4951" s="86">
        <v>45688</v>
      </c>
      <c r="AA4951">
        <v>3</v>
      </c>
      <c r="AB4951">
        <v>3</v>
      </c>
      <c r="AC4951" t="s">
        <v>156</v>
      </c>
    </row>
    <row r="4952" spans="1:29" x14ac:dyDescent="0.2">
      <c r="A4952" t="s">
        <v>11858</v>
      </c>
      <c r="B4952" t="s">
        <v>11859</v>
      </c>
      <c r="C4952" t="s">
        <v>11858</v>
      </c>
      <c r="D4952" t="s">
        <v>84</v>
      </c>
      <c r="E4952" t="s">
        <v>89</v>
      </c>
      <c r="F4952" t="s">
        <v>642</v>
      </c>
      <c r="G4952" t="s">
        <v>5307</v>
      </c>
      <c r="I4952" t="s">
        <v>91</v>
      </c>
      <c r="J4952" t="s">
        <v>11783</v>
      </c>
      <c r="K4952" t="s">
        <v>11860</v>
      </c>
      <c r="L4952">
        <v>21.321999999999999</v>
      </c>
      <c r="M4952">
        <v>20.701953169999999</v>
      </c>
      <c r="N4952">
        <v>8.6159999999999997</v>
      </c>
      <c r="O4952">
        <v>5.4234692899999999</v>
      </c>
      <c r="P4952">
        <v>4.3739999999999997</v>
      </c>
      <c r="Q4952" s="86">
        <v>45701</v>
      </c>
      <c r="S4952">
        <v>2.8</v>
      </c>
      <c r="V4952" t="s">
        <v>11861</v>
      </c>
      <c r="W4952">
        <v>3</v>
      </c>
      <c r="X4952" s="86">
        <v>42865</v>
      </c>
      <c r="AA4952">
        <v>4</v>
      </c>
      <c r="AB4952">
        <v>3</v>
      </c>
      <c r="AC4952" t="s">
        <v>156</v>
      </c>
    </row>
    <row r="4953" spans="1:29" x14ac:dyDescent="0.2">
      <c r="A4953" t="s">
        <v>11862</v>
      </c>
      <c r="B4953" t="s">
        <v>11863</v>
      </c>
      <c r="C4953" t="s">
        <v>11862</v>
      </c>
      <c r="D4953" t="s">
        <v>84</v>
      </c>
      <c r="E4953" t="s">
        <v>89</v>
      </c>
      <c r="G4953" t="s">
        <v>699</v>
      </c>
      <c r="I4953" t="s">
        <v>91</v>
      </c>
      <c r="J4953" t="s">
        <v>11783</v>
      </c>
      <c r="L4953">
        <v>21.256</v>
      </c>
      <c r="M4953">
        <v>20.668921300000001</v>
      </c>
      <c r="N4953">
        <v>8.6029999999999998</v>
      </c>
      <c r="O4953">
        <v>5.4265579019999999</v>
      </c>
      <c r="P4953">
        <v>4.3780000000000001</v>
      </c>
      <c r="Q4953" s="86">
        <v>45701</v>
      </c>
      <c r="S4953">
        <v>1.25</v>
      </c>
      <c r="V4953" t="s">
        <v>11864</v>
      </c>
      <c r="W4953">
        <v>4</v>
      </c>
      <c r="X4953" s="86">
        <v>44515</v>
      </c>
      <c r="AA4953">
        <v>4</v>
      </c>
      <c r="AB4953">
        <v>3</v>
      </c>
      <c r="AC4953" t="s">
        <v>156</v>
      </c>
    </row>
    <row r="4954" spans="1:29" x14ac:dyDescent="0.2">
      <c r="A4954" t="s">
        <v>11865</v>
      </c>
      <c r="B4954" t="s">
        <v>11866</v>
      </c>
      <c r="C4954" t="s">
        <v>11865</v>
      </c>
      <c r="D4954" t="s">
        <v>84</v>
      </c>
      <c r="E4954" t="s">
        <v>89</v>
      </c>
      <c r="G4954" t="s">
        <v>90</v>
      </c>
      <c r="I4954" t="s">
        <v>91</v>
      </c>
      <c r="J4954" t="s">
        <v>11783</v>
      </c>
      <c r="L4954">
        <v>21.29</v>
      </c>
      <c r="M4954">
        <v>20.69352203</v>
      </c>
      <c r="N4954">
        <v>8.5960000000000001</v>
      </c>
      <c r="O4954">
        <v>5.4193727430000003</v>
      </c>
      <c r="P4954">
        <v>4.3710000000000004</v>
      </c>
      <c r="Q4954" s="86">
        <v>45701</v>
      </c>
      <c r="S4954">
        <v>1.8</v>
      </c>
      <c r="V4954" t="s">
        <v>11867</v>
      </c>
      <c r="W4954">
        <v>4</v>
      </c>
      <c r="X4954" s="86">
        <v>44515</v>
      </c>
      <c r="AA4954">
        <v>4</v>
      </c>
      <c r="AB4954">
        <v>3</v>
      </c>
      <c r="AC4954" t="s">
        <v>156</v>
      </c>
    </row>
    <row r="4955" spans="1:29" x14ac:dyDescent="0.2">
      <c r="A4955" t="s">
        <v>11868</v>
      </c>
      <c r="B4955" t="s">
        <v>11869</v>
      </c>
      <c r="C4955" t="s">
        <v>11868</v>
      </c>
      <c r="D4955" t="s">
        <v>84</v>
      </c>
      <c r="E4955" t="s">
        <v>89</v>
      </c>
      <c r="G4955" t="s">
        <v>5307</v>
      </c>
      <c r="I4955" t="s">
        <v>91</v>
      </c>
      <c r="J4955" t="s">
        <v>11783</v>
      </c>
      <c r="L4955">
        <v>32.915999999999997</v>
      </c>
      <c r="M4955">
        <v>21.52605694</v>
      </c>
      <c r="N4955">
        <v>16.337</v>
      </c>
      <c r="O4955">
        <v>6.6153850309999997</v>
      </c>
      <c r="P4955">
        <v>5.9189999999999996</v>
      </c>
      <c r="Q4955" s="86">
        <v>45821</v>
      </c>
      <c r="S4955">
        <v>2.8</v>
      </c>
      <c r="V4955" t="s">
        <v>11870</v>
      </c>
      <c r="W4955">
        <v>4</v>
      </c>
      <c r="X4955" s="86">
        <v>44515</v>
      </c>
      <c r="AA4955">
        <v>5</v>
      </c>
      <c r="AB4955">
        <v>3</v>
      </c>
      <c r="AC4955" t="s">
        <v>156</v>
      </c>
    </row>
    <row r="4956" spans="1:29" x14ac:dyDescent="0.2">
      <c r="A4956" t="s">
        <v>11871</v>
      </c>
      <c r="B4956" t="s">
        <v>11872</v>
      </c>
      <c r="C4956" t="s">
        <v>11871</v>
      </c>
      <c r="D4956" t="s">
        <v>84</v>
      </c>
      <c r="E4956" t="s">
        <v>89</v>
      </c>
      <c r="G4956" t="s">
        <v>90</v>
      </c>
      <c r="I4956" t="s">
        <v>91</v>
      </c>
      <c r="J4956" t="s">
        <v>11783</v>
      </c>
      <c r="K4956" t="s">
        <v>11860</v>
      </c>
      <c r="L4956">
        <v>32.951000000000001</v>
      </c>
      <c r="M4956">
        <v>21.519489910000001</v>
      </c>
      <c r="N4956">
        <v>16.285</v>
      </c>
      <c r="O4956">
        <v>6.6249467549999999</v>
      </c>
      <c r="P4956">
        <v>5.931</v>
      </c>
      <c r="Q4956" s="86">
        <v>45821</v>
      </c>
      <c r="S4956">
        <v>1.25</v>
      </c>
      <c r="V4956" t="s">
        <v>11873</v>
      </c>
      <c r="W4956">
        <v>4</v>
      </c>
      <c r="X4956" s="86">
        <v>44515</v>
      </c>
      <c r="AA4956">
        <v>4</v>
      </c>
      <c r="AB4956">
        <v>3</v>
      </c>
      <c r="AC4956" t="s">
        <v>156</v>
      </c>
    </row>
    <row r="4957" spans="1:29" x14ac:dyDescent="0.2">
      <c r="A4957" t="s">
        <v>11874</v>
      </c>
      <c r="B4957" t="s">
        <v>11875</v>
      </c>
      <c r="C4957" t="s">
        <v>11874</v>
      </c>
      <c r="D4957" t="s">
        <v>84</v>
      </c>
      <c r="E4957" t="s">
        <v>89</v>
      </c>
      <c r="G4957" t="s">
        <v>90</v>
      </c>
      <c r="I4957" t="s">
        <v>91</v>
      </c>
      <c r="J4957" t="s">
        <v>11783</v>
      </c>
      <c r="L4957">
        <v>32.866</v>
      </c>
      <c r="M4957">
        <v>21.512105290000001</v>
      </c>
      <c r="N4957">
        <v>16.279</v>
      </c>
      <c r="O4957">
        <v>6.6185819060000002</v>
      </c>
      <c r="P4957">
        <v>5.9219999999999997</v>
      </c>
      <c r="Q4957" s="86">
        <v>45821</v>
      </c>
      <c r="S4957">
        <v>1.8</v>
      </c>
      <c r="V4957" t="s">
        <v>11876</v>
      </c>
      <c r="W4957">
        <v>4</v>
      </c>
      <c r="X4957" s="86">
        <v>44515</v>
      </c>
      <c r="AA4957">
        <v>3</v>
      </c>
      <c r="AB4957">
        <v>3</v>
      </c>
      <c r="AC4957" t="s">
        <v>156</v>
      </c>
    </row>
    <row r="4958" spans="1:29" x14ac:dyDescent="0.2">
      <c r="A4958" t="s">
        <v>11877</v>
      </c>
      <c r="B4958" t="s">
        <v>11878</v>
      </c>
      <c r="C4958" t="s">
        <v>11877</v>
      </c>
      <c r="D4958" t="s">
        <v>84</v>
      </c>
      <c r="E4958" t="s">
        <v>89</v>
      </c>
      <c r="F4958" t="s">
        <v>642</v>
      </c>
      <c r="G4958" t="s">
        <v>699</v>
      </c>
      <c r="I4958" t="s">
        <v>91</v>
      </c>
      <c r="J4958" t="s">
        <v>11783</v>
      </c>
      <c r="K4958" t="s">
        <v>11860</v>
      </c>
      <c r="L4958">
        <v>54.722999999999999</v>
      </c>
      <c r="M4958">
        <v>58.385277500000001</v>
      </c>
      <c r="N4958">
        <v>11.62</v>
      </c>
      <c r="O4958">
        <v>6.8569274189999998</v>
      </c>
      <c r="P4958">
        <v>7.6189999999999998</v>
      </c>
      <c r="Q4958" s="86">
        <v>45821</v>
      </c>
      <c r="S4958">
        <v>2.8</v>
      </c>
      <c r="V4958" t="s">
        <v>11879</v>
      </c>
      <c r="W4958">
        <v>6</v>
      </c>
      <c r="X4958" s="86">
        <v>44515</v>
      </c>
      <c r="AA4958">
        <v>5</v>
      </c>
      <c r="AB4958">
        <v>4</v>
      </c>
      <c r="AC4958" t="s">
        <v>127</v>
      </c>
    </row>
    <row r="4959" spans="1:29" x14ac:dyDescent="0.2">
      <c r="A4959" t="s">
        <v>11880</v>
      </c>
      <c r="B4959" t="s">
        <v>11881</v>
      </c>
      <c r="C4959" t="s">
        <v>11880</v>
      </c>
      <c r="D4959" t="s">
        <v>84</v>
      </c>
      <c r="E4959" t="s">
        <v>89</v>
      </c>
      <c r="G4959" t="s">
        <v>699</v>
      </c>
      <c r="I4959" t="s">
        <v>91</v>
      </c>
      <c r="K4959" t="s">
        <v>11860</v>
      </c>
      <c r="O4959">
        <v>6.7961649609999997</v>
      </c>
      <c r="P4959">
        <v>7.5359999999999996</v>
      </c>
      <c r="Q4959" s="86">
        <v>45154</v>
      </c>
      <c r="V4959" t="s">
        <v>11882</v>
      </c>
      <c r="W4959">
        <v>6</v>
      </c>
      <c r="X4959" s="86">
        <v>44515</v>
      </c>
      <c r="AA4959">
        <v>4</v>
      </c>
      <c r="AB4959">
        <v>4</v>
      </c>
      <c r="AC4959" t="s">
        <v>127</v>
      </c>
    </row>
    <row r="4960" spans="1:29" x14ac:dyDescent="0.2">
      <c r="A4960" t="s">
        <v>11883</v>
      </c>
      <c r="B4960" t="s">
        <v>11884</v>
      </c>
      <c r="C4960" t="s">
        <v>11883</v>
      </c>
      <c r="D4960" t="s">
        <v>84</v>
      </c>
      <c r="E4960" t="s">
        <v>89</v>
      </c>
      <c r="G4960" t="s">
        <v>699</v>
      </c>
      <c r="I4960" t="s">
        <v>91</v>
      </c>
      <c r="J4960" t="s">
        <v>11783</v>
      </c>
      <c r="L4960">
        <v>53.225999999999999</v>
      </c>
      <c r="M4960">
        <v>56.524962760000001</v>
      </c>
      <c r="N4960">
        <v>11.55</v>
      </c>
      <c r="O4960">
        <v>6.7872167790000004</v>
      </c>
      <c r="P4960">
        <v>7.524</v>
      </c>
      <c r="Q4960" s="86">
        <v>45821</v>
      </c>
      <c r="S4960">
        <v>1.8</v>
      </c>
      <c r="V4960" t="s">
        <v>11885</v>
      </c>
      <c r="W4960">
        <v>6</v>
      </c>
      <c r="X4960" s="86">
        <v>44515</v>
      </c>
      <c r="AA4960">
        <v>4</v>
      </c>
      <c r="AB4960">
        <v>4</v>
      </c>
      <c r="AC4960" t="s">
        <v>127</v>
      </c>
    </row>
    <row r="4961" spans="1:29" x14ac:dyDescent="0.2">
      <c r="A4961" t="s">
        <v>17449</v>
      </c>
      <c r="B4961" t="s">
        <v>17450</v>
      </c>
      <c r="C4961" t="s">
        <v>17449</v>
      </c>
      <c r="D4961" t="s">
        <v>84</v>
      </c>
      <c r="E4961" t="s">
        <v>89</v>
      </c>
      <c r="G4961" t="s">
        <v>699</v>
      </c>
      <c r="H4961" t="s">
        <v>17446</v>
      </c>
      <c r="I4961" t="s">
        <v>91</v>
      </c>
      <c r="L4961">
        <v>8.4979999999999993</v>
      </c>
      <c r="M4961">
        <v>1.2019146629999999</v>
      </c>
      <c r="N4961">
        <v>8.5079999999999991</v>
      </c>
      <c r="O4961">
        <v>1.680811914</v>
      </c>
      <c r="P4961">
        <v>8.7639999999999993</v>
      </c>
      <c r="Q4961" s="86">
        <v>45821</v>
      </c>
      <c r="W4961">
        <v>4</v>
      </c>
      <c r="X4961" s="86">
        <v>44470</v>
      </c>
      <c r="AB4961">
        <v>3</v>
      </c>
      <c r="AC4961" t="s">
        <v>156</v>
      </c>
    </row>
    <row r="4962" spans="1:29" x14ac:dyDescent="0.2">
      <c r="A4962" t="s">
        <v>11886</v>
      </c>
      <c r="B4962" t="s">
        <v>11887</v>
      </c>
      <c r="C4962" t="s">
        <v>11886</v>
      </c>
      <c r="D4962" t="s">
        <v>84</v>
      </c>
      <c r="E4962" t="s">
        <v>89</v>
      </c>
      <c r="F4962" t="s">
        <v>642</v>
      </c>
      <c r="G4962" t="s">
        <v>90</v>
      </c>
      <c r="I4962" t="s">
        <v>91</v>
      </c>
      <c r="J4962" t="s">
        <v>11783</v>
      </c>
      <c r="K4962" t="s">
        <v>11888</v>
      </c>
      <c r="N4962">
        <v>8.5180000000000007</v>
      </c>
      <c r="P4962">
        <v>5.758</v>
      </c>
      <c r="Q4962" s="86">
        <v>45154</v>
      </c>
      <c r="V4962" t="s">
        <v>11889</v>
      </c>
      <c r="AB4962">
        <v>2</v>
      </c>
      <c r="AC4962" t="s">
        <v>153</v>
      </c>
    </row>
    <row r="4963" spans="1:29" x14ac:dyDescent="0.2">
      <c r="A4963" t="s">
        <v>11890</v>
      </c>
      <c r="B4963" t="s">
        <v>11891</v>
      </c>
      <c r="C4963" t="s">
        <v>11890</v>
      </c>
      <c r="D4963" t="s">
        <v>84</v>
      </c>
      <c r="E4963" t="s">
        <v>89</v>
      </c>
      <c r="G4963" t="s">
        <v>294</v>
      </c>
      <c r="H4963" t="s">
        <v>11892</v>
      </c>
      <c r="I4963" t="s">
        <v>91</v>
      </c>
      <c r="L4963">
        <v>27.109000000000002</v>
      </c>
      <c r="M4963">
        <v>22.426783799999999</v>
      </c>
      <c r="N4963">
        <v>26.998000000000001</v>
      </c>
      <c r="O4963">
        <v>17.746907</v>
      </c>
      <c r="P4963">
        <v>19.443999999999999</v>
      </c>
      <c r="Q4963" s="86">
        <v>45821</v>
      </c>
      <c r="U4963">
        <v>6</v>
      </c>
      <c r="W4963">
        <v>6</v>
      </c>
      <c r="X4963" s="86">
        <v>44576</v>
      </c>
      <c r="AB4963">
        <v>4</v>
      </c>
      <c r="AC4963" t="s">
        <v>127</v>
      </c>
    </row>
    <row r="4964" spans="1:29" x14ac:dyDescent="0.2">
      <c r="A4964" t="s">
        <v>11893</v>
      </c>
      <c r="B4964" t="s">
        <v>11894</v>
      </c>
      <c r="C4964" t="s">
        <v>11893</v>
      </c>
      <c r="D4964" t="s">
        <v>84</v>
      </c>
      <c r="E4964" t="s">
        <v>89</v>
      </c>
      <c r="G4964" t="s">
        <v>294</v>
      </c>
      <c r="H4964" t="s">
        <v>11895</v>
      </c>
      <c r="I4964" t="s">
        <v>91</v>
      </c>
      <c r="L4964">
        <v>27.035</v>
      </c>
      <c r="M4964">
        <v>22.36641646</v>
      </c>
      <c r="N4964">
        <v>26.934000000000001</v>
      </c>
      <c r="O4964">
        <v>17.660452670000002</v>
      </c>
      <c r="P4964">
        <v>19.433</v>
      </c>
      <c r="Q4964" s="86">
        <v>45821</v>
      </c>
      <c r="W4964">
        <v>6</v>
      </c>
      <c r="X4964" s="86">
        <v>44576</v>
      </c>
      <c r="AB4964">
        <v>4</v>
      </c>
      <c r="AC4964" t="s">
        <v>127</v>
      </c>
    </row>
    <row r="4965" spans="1:29" x14ac:dyDescent="0.2">
      <c r="A4965" t="s">
        <v>11896</v>
      </c>
      <c r="B4965" t="s">
        <v>11897</v>
      </c>
      <c r="C4965" t="s">
        <v>11896</v>
      </c>
      <c r="D4965" t="s">
        <v>84</v>
      </c>
      <c r="E4965" t="s">
        <v>89</v>
      </c>
      <c r="G4965" t="s">
        <v>294</v>
      </c>
      <c r="H4965" t="s">
        <v>11898</v>
      </c>
      <c r="I4965" t="s">
        <v>91</v>
      </c>
      <c r="L4965">
        <v>27.135999999999999</v>
      </c>
      <c r="M4965">
        <v>22.448500630000002</v>
      </c>
      <c r="N4965">
        <v>26.975000000000001</v>
      </c>
      <c r="O4965">
        <v>17.733880840000001</v>
      </c>
      <c r="P4965">
        <v>19.456</v>
      </c>
      <c r="Q4965" s="86">
        <v>45821</v>
      </c>
      <c r="U4965">
        <v>4</v>
      </c>
      <c r="W4965">
        <v>6</v>
      </c>
      <c r="X4965" s="86">
        <v>44576</v>
      </c>
      <c r="AB4965">
        <v>4</v>
      </c>
      <c r="AC4965" t="s">
        <v>127</v>
      </c>
    </row>
    <row r="4966" spans="1:29" x14ac:dyDescent="0.2">
      <c r="A4966" t="s">
        <v>11899</v>
      </c>
      <c r="B4966" t="s">
        <v>11900</v>
      </c>
      <c r="C4966" t="s">
        <v>11899</v>
      </c>
      <c r="D4966" t="s">
        <v>84</v>
      </c>
      <c r="E4966" t="s">
        <v>89</v>
      </c>
      <c r="F4966" t="s">
        <v>642</v>
      </c>
      <c r="G4966" t="s">
        <v>294</v>
      </c>
      <c r="H4966" t="s">
        <v>11895</v>
      </c>
      <c r="I4966" t="s">
        <v>91</v>
      </c>
      <c r="J4966" t="s">
        <v>11783</v>
      </c>
      <c r="K4966" t="s">
        <v>4326</v>
      </c>
      <c r="L4966">
        <v>27.15</v>
      </c>
      <c r="M4966">
        <v>22.465325379999999</v>
      </c>
      <c r="N4966">
        <v>27.021999999999998</v>
      </c>
      <c r="O4966">
        <v>17.755173339999999</v>
      </c>
      <c r="P4966">
        <v>19.498000000000001</v>
      </c>
      <c r="Q4966" s="86">
        <v>45821</v>
      </c>
      <c r="S4966">
        <v>3.79</v>
      </c>
      <c r="V4966" t="s">
        <v>11901</v>
      </c>
      <c r="W4966">
        <v>6</v>
      </c>
      <c r="X4966" s="86">
        <v>44576</v>
      </c>
      <c r="AA4966">
        <v>3</v>
      </c>
      <c r="AB4966">
        <v>4</v>
      </c>
      <c r="AC4966" t="s">
        <v>127</v>
      </c>
    </row>
    <row r="4967" spans="1:29" x14ac:dyDescent="0.2">
      <c r="A4967" t="s">
        <v>11902</v>
      </c>
      <c r="B4967" t="s">
        <v>11903</v>
      </c>
      <c r="C4967" t="s">
        <v>11902</v>
      </c>
      <c r="D4967" t="s">
        <v>84</v>
      </c>
      <c r="E4967" t="s">
        <v>89</v>
      </c>
      <c r="F4967" t="s">
        <v>642</v>
      </c>
      <c r="G4967" t="s">
        <v>90</v>
      </c>
      <c r="H4967" t="s">
        <v>11904</v>
      </c>
      <c r="I4967" t="s">
        <v>91</v>
      </c>
      <c r="J4967" t="s">
        <v>11783</v>
      </c>
      <c r="K4967" t="s">
        <v>11790</v>
      </c>
      <c r="L4967">
        <v>10.220000000000001</v>
      </c>
      <c r="M4967">
        <v>8.5078691329999998</v>
      </c>
      <c r="N4967">
        <v>11.349</v>
      </c>
      <c r="O4967">
        <v>7.3797555800000003</v>
      </c>
      <c r="P4967">
        <v>9.8190000000000008</v>
      </c>
      <c r="Q4967" s="86">
        <v>45821</v>
      </c>
      <c r="S4967">
        <v>1.48</v>
      </c>
      <c r="T4967">
        <v>0.85</v>
      </c>
      <c r="V4967" t="s">
        <v>11905</v>
      </c>
      <c r="Y4967">
        <v>3</v>
      </c>
      <c r="Z4967" s="86">
        <v>45504</v>
      </c>
      <c r="AB4967">
        <v>3</v>
      </c>
      <c r="AC4967" t="s">
        <v>156</v>
      </c>
    </row>
    <row r="4968" spans="1:29" x14ac:dyDescent="0.2">
      <c r="A4968" t="s">
        <v>11906</v>
      </c>
      <c r="B4968" t="s">
        <v>11907</v>
      </c>
      <c r="C4968" t="s">
        <v>11906</v>
      </c>
      <c r="D4968" t="s">
        <v>84</v>
      </c>
      <c r="E4968" t="s">
        <v>89</v>
      </c>
      <c r="G4968" t="s">
        <v>90</v>
      </c>
      <c r="H4968" t="s">
        <v>11904</v>
      </c>
      <c r="I4968" t="s">
        <v>341</v>
      </c>
      <c r="L4968">
        <v>8.3510000000000009</v>
      </c>
      <c r="M4968">
        <v>8.559566963</v>
      </c>
      <c r="N4968">
        <v>8.8219999999999992</v>
      </c>
      <c r="O4968">
        <v>7.5493807129999997</v>
      </c>
      <c r="P4968">
        <v>8.3859999999999992</v>
      </c>
      <c r="Q4968" s="86">
        <v>45821</v>
      </c>
      <c r="S4968">
        <v>1.48</v>
      </c>
      <c r="T4968">
        <v>0.85</v>
      </c>
      <c r="Y4968">
        <v>3</v>
      </c>
      <c r="Z4968" s="86">
        <v>45504</v>
      </c>
      <c r="AB4968">
        <v>3</v>
      </c>
      <c r="AC4968" t="s">
        <v>156</v>
      </c>
    </row>
    <row r="4969" spans="1:29" x14ac:dyDescent="0.2">
      <c r="A4969" t="s">
        <v>11908</v>
      </c>
      <c r="B4969" t="s">
        <v>11909</v>
      </c>
      <c r="C4969" t="s">
        <v>11908</v>
      </c>
      <c r="D4969" t="s">
        <v>84</v>
      </c>
      <c r="E4969" t="s">
        <v>89</v>
      </c>
      <c r="G4969" t="s">
        <v>90</v>
      </c>
      <c r="H4969" t="s">
        <v>11904</v>
      </c>
      <c r="I4969" t="s">
        <v>118</v>
      </c>
      <c r="P4969">
        <v>10.039</v>
      </c>
      <c r="S4969">
        <v>1.48</v>
      </c>
      <c r="T4969">
        <v>0.85</v>
      </c>
      <c r="Y4969">
        <v>3</v>
      </c>
      <c r="Z4969" s="86">
        <v>45504</v>
      </c>
      <c r="AB4969">
        <v>3</v>
      </c>
      <c r="AC4969" t="s">
        <v>156</v>
      </c>
    </row>
    <row r="4970" spans="1:29" x14ac:dyDescent="0.2">
      <c r="A4970" t="s">
        <v>11910</v>
      </c>
      <c r="B4970" t="s">
        <v>11911</v>
      </c>
      <c r="C4970" t="s">
        <v>11910</v>
      </c>
      <c r="D4970" t="s">
        <v>84</v>
      </c>
      <c r="F4970" t="s">
        <v>642</v>
      </c>
      <c r="G4970" t="s">
        <v>90</v>
      </c>
      <c r="K4970" t="s">
        <v>11860</v>
      </c>
      <c r="L4970">
        <v>13.667</v>
      </c>
      <c r="M4970">
        <v>11.225902639999999</v>
      </c>
      <c r="N4970">
        <v>12.941000000000001</v>
      </c>
      <c r="O4970">
        <v>10.05880606</v>
      </c>
      <c r="P4970">
        <v>9.2409999999999997</v>
      </c>
      <c r="Q4970" s="86">
        <v>45821</v>
      </c>
      <c r="S4970">
        <v>2.5</v>
      </c>
      <c r="V4970" t="s">
        <v>11912</v>
      </c>
      <c r="W4970">
        <v>5</v>
      </c>
      <c r="X4970" s="86">
        <v>44515</v>
      </c>
      <c r="AB4970">
        <v>3</v>
      </c>
      <c r="AC4970" t="s">
        <v>156</v>
      </c>
    </row>
    <row r="4971" spans="1:29" x14ac:dyDescent="0.2">
      <c r="A4971" t="s">
        <v>11913</v>
      </c>
      <c r="B4971" t="s">
        <v>11914</v>
      </c>
      <c r="C4971" t="s">
        <v>11913</v>
      </c>
      <c r="D4971" t="s">
        <v>84</v>
      </c>
      <c r="E4971" t="s">
        <v>89</v>
      </c>
      <c r="G4971" t="s">
        <v>699</v>
      </c>
      <c r="I4971" t="s">
        <v>91</v>
      </c>
      <c r="J4971" t="s">
        <v>11783</v>
      </c>
      <c r="K4971" t="s">
        <v>11860</v>
      </c>
      <c r="L4971">
        <v>12.994</v>
      </c>
      <c r="M4971">
        <v>11.166790840000001</v>
      </c>
      <c r="N4971">
        <v>12.952</v>
      </c>
      <c r="O4971">
        <v>10.13290087</v>
      </c>
      <c r="P4971">
        <v>9.2910000000000004</v>
      </c>
      <c r="Q4971" s="86">
        <v>45821</v>
      </c>
      <c r="S4971">
        <v>1.25</v>
      </c>
      <c r="T4971">
        <v>0.95</v>
      </c>
      <c r="V4971" t="s">
        <v>11915</v>
      </c>
      <c r="W4971">
        <v>5</v>
      </c>
      <c r="X4971" s="86">
        <v>44515</v>
      </c>
      <c r="AA4971">
        <v>3</v>
      </c>
      <c r="AB4971">
        <v>3</v>
      </c>
      <c r="AC4971" t="s">
        <v>156</v>
      </c>
    </row>
    <row r="4972" spans="1:29" x14ac:dyDescent="0.2">
      <c r="A4972" t="s">
        <v>11916</v>
      </c>
      <c r="B4972" t="s">
        <v>11917</v>
      </c>
      <c r="C4972" t="s">
        <v>11916</v>
      </c>
      <c r="D4972" t="s">
        <v>84</v>
      </c>
      <c r="E4972" t="s">
        <v>89</v>
      </c>
      <c r="G4972" t="s">
        <v>699</v>
      </c>
      <c r="H4972" t="s">
        <v>11918</v>
      </c>
      <c r="I4972" t="s">
        <v>91</v>
      </c>
      <c r="L4972">
        <v>13.717000000000001</v>
      </c>
      <c r="M4972">
        <v>10.50749229</v>
      </c>
      <c r="N4972">
        <v>13.007</v>
      </c>
      <c r="O4972">
        <v>10.13286475</v>
      </c>
      <c r="P4972">
        <v>9.2910000000000004</v>
      </c>
      <c r="Q4972" s="86">
        <v>45821</v>
      </c>
      <c r="S4972">
        <v>3.83</v>
      </c>
      <c r="W4972">
        <v>5</v>
      </c>
      <c r="X4972" s="86">
        <v>44515</v>
      </c>
      <c r="Y4972">
        <v>2</v>
      </c>
      <c r="Z4972" s="86">
        <v>45322</v>
      </c>
      <c r="AB4972">
        <v>2</v>
      </c>
      <c r="AC4972" t="s">
        <v>153</v>
      </c>
    </row>
    <row r="4973" spans="1:29" x14ac:dyDescent="0.2">
      <c r="A4973" t="s">
        <v>11919</v>
      </c>
      <c r="B4973" t="s">
        <v>11920</v>
      </c>
      <c r="C4973" t="s">
        <v>11919</v>
      </c>
      <c r="D4973" t="s">
        <v>84</v>
      </c>
      <c r="E4973" t="s">
        <v>89</v>
      </c>
      <c r="G4973" t="s">
        <v>90</v>
      </c>
      <c r="I4973" t="s">
        <v>91</v>
      </c>
      <c r="S4973">
        <v>1.79</v>
      </c>
      <c r="T4973">
        <v>1</v>
      </c>
      <c r="Y4973">
        <v>2</v>
      </c>
      <c r="Z4973" s="86">
        <v>45504</v>
      </c>
      <c r="AB4973">
        <v>2</v>
      </c>
      <c r="AC4973" t="s">
        <v>153</v>
      </c>
    </row>
    <row r="4974" spans="1:29" x14ac:dyDescent="0.2">
      <c r="A4974" t="s">
        <v>11921</v>
      </c>
      <c r="B4974" t="s">
        <v>11922</v>
      </c>
      <c r="C4974" t="s">
        <v>11921</v>
      </c>
      <c r="D4974" t="s">
        <v>84</v>
      </c>
      <c r="E4974" t="s">
        <v>89</v>
      </c>
      <c r="G4974" t="s">
        <v>90</v>
      </c>
      <c r="I4974" t="s">
        <v>341</v>
      </c>
      <c r="S4974">
        <v>1.79</v>
      </c>
      <c r="T4974">
        <v>1</v>
      </c>
      <c r="Y4974">
        <v>2</v>
      </c>
      <c r="Z4974" s="86">
        <v>45504</v>
      </c>
      <c r="AB4974">
        <v>2</v>
      </c>
      <c r="AC4974" t="s">
        <v>153</v>
      </c>
    </row>
    <row r="4975" spans="1:29" x14ac:dyDescent="0.2">
      <c r="A4975" t="s">
        <v>11923</v>
      </c>
      <c r="B4975" t="s">
        <v>11924</v>
      </c>
      <c r="C4975" t="s">
        <v>11923</v>
      </c>
      <c r="D4975" t="s">
        <v>84</v>
      </c>
      <c r="E4975" t="s">
        <v>89</v>
      </c>
      <c r="G4975" t="s">
        <v>90</v>
      </c>
      <c r="I4975" t="s">
        <v>118</v>
      </c>
      <c r="S4975">
        <v>1.79</v>
      </c>
      <c r="T4975">
        <v>1</v>
      </c>
      <c r="Y4975">
        <v>2</v>
      </c>
      <c r="Z4975" s="86">
        <v>45504</v>
      </c>
      <c r="AB4975">
        <v>2</v>
      </c>
      <c r="AC4975" t="s">
        <v>153</v>
      </c>
    </row>
    <row r="4976" spans="1:29" x14ac:dyDescent="0.2">
      <c r="A4976" t="s">
        <v>11925</v>
      </c>
      <c r="B4976" t="s">
        <v>11926</v>
      </c>
      <c r="C4976" t="s">
        <v>11925</v>
      </c>
      <c r="D4976" t="s">
        <v>84</v>
      </c>
      <c r="E4976" t="s">
        <v>89</v>
      </c>
      <c r="G4976" t="s">
        <v>699</v>
      </c>
      <c r="H4976" t="s">
        <v>11802</v>
      </c>
      <c r="I4976" t="s">
        <v>91</v>
      </c>
      <c r="AB4976">
        <v>5</v>
      </c>
      <c r="AC4976" t="s">
        <v>86</v>
      </c>
    </row>
    <row r="4977" spans="1:29" x14ac:dyDescent="0.2">
      <c r="A4977" t="s">
        <v>11927</v>
      </c>
      <c r="B4977" t="s">
        <v>11928</v>
      </c>
      <c r="C4977" t="s">
        <v>11927</v>
      </c>
      <c r="D4977" t="s">
        <v>84</v>
      </c>
      <c r="E4977" t="s">
        <v>89</v>
      </c>
      <c r="G4977" t="s">
        <v>699</v>
      </c>
      <c r="H4977" t="s">
        <v>11802</v>
      </c>
      <c r="I4977" t="s">
        <v>341</v>
      </c>
      <c r="AB4977">
        <v>5</v>
      </c>
      <c r="AC4977" t="s">
        <v>86</v>
      </c>
    </row>
    <row r="4978" spans="1:29" x14ac:dyDescent="0.2">
      <c r="A4978" t="s">
        <v>11929</v>
      </c>
      <c r="B4978" t="s">
        <v>11930</v>
      </c>
      <c r="C4978" t="s">
        <v>11929</v>
      </c>
      <c r="D4978" t="s">
        <v>84</v>
      </c>
      <c r="E4978" t="s">
        <v>89</v>
      </c>
      <c r="G4978" t="s">
        <v>699</v>
      </c>
      <c r="H4978" t="s">
        <v>11802</v>
      </c>
      <c r="I4978" t="s">
        <v>118</v>
      </c>
      <c r="AB4978">
        <v>5</v>
      </c>
      <c r="AC4978" t="s">
        <v>86</v>
      </c>
    </row>
    <row r="4979" spans="1:29" x14ac:dyDescent="0.2">
      <c r="A4979" t="s">
        <v>11931</v>
      </c>
      <c r="B4979" t="s">
        <v>11932</v>
      </c>
      <c r="C4979" t="s">
        <v>11931</v>
      </c>
      <c r="D4979" t="s">
        <v>84</v>
      </c>
      <c r="E4979" t="s">
        <v>89</v>
      </c>
      <c r="G4979" t="s">
        <v>90</v>
      </c>
      <c r="H4979" t="s">
        <v>11904</v>
      </c>
      <c r="I4979" t="s">
        <v>91</v>
      </c>
      <c r="S4979">
        <v>1.64</v>
      </c>
      <c r="T4979">
        <v>0.85</v>
      </c>
      <c r="Y4979">
        <v>2</v>
      </c>
      <c r="Z4979" s="86">
        <v>45504</v>
      </c>
      <c r="AB4979">
        <v>2</v>
      </c>
      <c r="AC4979" t="s">
        <v>153</v>
      </c>
    </row>
    <row r="4980" spans="1:29" x14ac:dyDescent="0.2">
      <c r="A4980" t="s">
        <v>11933</v>
      </c>
      <c r="B4980" t="s">
        <v>11934</v>
      </c>
      <c r="C4980" t="s">
        <v>11933</v>
      </c>
      <c r="D4980" t="s">
        <v>84</v>
      </c>
      <c r="E4980" t="s">
        <v>89</v>
      </c>
      <c r="G4980" t="s">
        <v>90</v>
      </c>
      <c r="H4980" t="s">
        <v>11904</v>
      </c>
      <c r="I4980" t="s">
        <v>341</v>
      </c>
      <c r="S4980">
        <v>1.64</v>
      </c>
      <c r="T4980">
        <v>0.85</v>
      </c>
      <c r="Y4980">
        <v>2</v>
      </c>
      <c r="Z4980" s="86">
        <v>45504</v>
      </c>
      <c r="AB4980">
        <v>2</v>
      </c>
      <c r="AC4980" t="s">
        <v>153</v>
      </c>
    </row>
    <row r="4981" spans="1:29" x14ac:dyDescent="0.2">
      <c r="A4981" t="s">
        <v>11935</v>
      </c>
      <c r="B4981" t="s">
        <v>11936</v>
      </c>
      <c r="C4981" t="s">
        <v>11935</v>
      </c>
      <c r="D4981" t="s">
        <v>84</v>
      </c>
      <c r="E4981" t="s">
        <v>89</v>
      </c>
      <c r="G4981" t="s">
        <v>90</v>
      </c>
      <c r="H4981" t="s">
        <v>11904</v>
      </c>
      <c r="I4981" t="s">
        <v>118</v>
      </c>
      <c r="S4981">
        <v>1.64</v>
      </c>
      <c r="T4981">
        <v>0.85</v>
      </c>
      <c r="Y4981">
        <v>2</v>
      </c>
      <c r="Z4981" s="86">
        <v>45504</v>
      </c>
      <c r="AB4981">
        <v>2</v>
      </c>
      <c r="AC4981" t="s">
        <v>153</v>
      </c>
    </row>
    <row r="4982" spans="1:29" x14ac:dyDescent="0.2">
      <c r="A4982" t="s">
        <v>11937</v>
      </c>
      <c r="B4982" t="s">
        <v>11938</v>
      </c>
      <c r="C4982" t="s">
        <v>11937</v>
      </c>
      <c r="D4982" t="s">
        <v>84</v>
      </c>
      <c r="E4982" t="s">
        <v>89</v>
      </c>
      <c r="G4982" t="s">
        <v>90</v>
      </c>
      <c r="H4982" t="s">
        <v>1740</v>
      </c>
      <c r="I4982" t="s">
        <v>341</v>
      </c>
      <c r="S4982">
        <v>2.5499999999999998</v>
      </c>
      <c r="Y4982">
        <v>4</v>
      </c>
      <c r="Z4982" s="86">
        <v>45468</v>
      </c>
      <c r="AB4982">
        <v>3</v>
      </c>
      <c r="AC4982" t="s">
        <v>156</v>
      </c>
    </row>
    <row r="4983" spans="1:29" x14ac:dyDescent="0.2">
      <c r="A4983" t="s">
        <v>11939</v>
      </c>
      <c r="B4983" t="s">
        <v>11940</v>
      </c>
      <c r="C4983" t="s">
        <v>11939</v>
      </c>
      <c r="D4983" t="s">
        <v>84</v>
      </c>
      <c r="E4983" t="s">
        <v>89</v>
      </c>
      <c r="G4983" t="s">
        <v>90</v>
      </c>
      <c r="H4983" t="s">
        <v>1740</v>
      </c>
      <c r="I4983" t="s">
        <v>91</v>
      </c>
      <c r="S4983">
        <v>2.5499999999999998</v>
      </c>
      <c r="Y4983">
        <v>4</v>
      </c>
      <c r="Z4983" s="86">
        <v>45468</v>
      </c>
      <c r="AB4983">
        <v>3</v>
      </c>
      <c r="AC4983" t="s">
        <v>156</v>
      </c>
    </row>
    <row r="4984" spans="1:29" x14ac:dyDescent="0.2">
      <c r="A4984" t="s">
        <v>11941</v>
      </c>
      <c r="B4984" t="s">
        <v>11942</v>
      </c>
      <c r="C4984" t="s">
        <v>11941</v>
      </c>
      <c r="D4984" t="s">
        <v>84</v>
      </c>
      <c r="E4984" t="s">
        <v>89</v>
      </c>
      <c r="G4984" t="s">
        <v>90</v>
      </c>
      <c r="H4984" t="s">
        <v>1740</v>
      </c>
      <c r="I4984" t="s">
        <v>118</v>
      </c>
      <c r="S4984">
        <v>2.5499999999999998</v>
      </c>
      <c r="Y4984">
        <v>4</v>
      </c>
      <c r="Z4984" s="86">
        <v>45468</v>
      </c>
      <c r="AB4984">
        <v>3</v>
      </c>
      <c r="AC4984" t="s">
        <v>156</v>
      </c>
    </row>
    <row r="4985" spans="1:29" x14ac:dyDescent="0.2">
      <c r="A4985" t="s">
        <v>11943</v>
      </c>
      <c r="B4985" t="s">
        <v>11944</v>
      </c>
      <c r="C4985" t="s">
        <v>11943</v>
      </c>
      <c r="D4985" t="s">
        <v>84</v>
      </c>
      <c r="E4985" t="s">
        <v>89</v>
      </c>
      <c r="G4985" t="s">
        <v>90</v>
      </c>
      <c r="I4985" t="s">
        <v>91</v>
      </c>
      <c r="S4985">
        <v>1.79</v>
      </c>
      <c r="T4985">
        <v>1</v>
      </c>
      <c r="Y4985">
        <v>2</v>
      </c>
      <c r="Z4985" s="86">
        <v>45504</v>
      </c>
      <c r="AB4985">
        <v>2</v>
      </c>
      <c r="AC4985" t="s">
        <v>153</v>
      </c>
    </row>
    <row r="4986" spans="1:29" x14ac:dyDescent="0.2">
      <c r="A4986" t="s">
        <v>11945</v>
      </c>
      <c r="B4986" t="s">
        <v>11946</v>
      </c>
      <c r="C4986" t="s">
        <v>11945</v>
      </c>
      <c r="D4986" t="s">
        <v>84</v>
      </c>
      <c r="E4986" t="s">
        <v>89</v>
      </c>
      <c r="G4986" t="s">
        <v>90</v>
      </c>
      <c r="I4986" t="s">
        <v>341</v>
      </c>
      <c r="S4986">
        <v>1.79</v>
      </c>
      <c r="T4986">
        <v>1</v>
      </c>
      <c r="Y4986">
        <v>2</v>
      </c>
      <c r="Z4986" s="86">
        <v>45504</v>
      </c>
      <c r="AB4986">
        <v>2</v>
      </c>
      <c r="AC4986" t="s">
        <v>153</v>
      </c>
    </row>
    <row r="4987" spans="1:29" x14ac:dyDescent="0.2">
      <c r="A4987" t="s">
        <v>11947</v>
      </c>
      <c r="B4987" t="s">
        <v>11948</v>
      </c>
      <c r="C4987" t="s">
        <v>11947</v>
      </c>
      <c r="D4987" t="s">
        <v>84</v>
      </c>
      <c r="E4987" t="s">
        <v>89</v>
      </c>
      <c r="G4987" t="s">
        <v>90</v>
      </c>
      <c r="I4987" t="s">
        <v>118</v>
      </c>
      <c r="S4987">
        <v>1.79</v>
      </c>
      <c r="T4987">
        <v>1</v>
      </c>
      <c r="Y4987">
        <v>2</v>
      </c>
      <c r="Z4987" s="86">
        <v>45504</v>
      </c>
      <c r="AB4987">
        <v>2</v>
      </c>
      <c r="AC4987" t="s">
        <v>153</v>
      </c>
    </row>
    <row r="4988" spans="1:29" x14ac:dyDescent="0.2">
      <c r="A4988" t="s">
        <v>11949</v>
      </c>
      <c r="B4988" t="s">
        <v>11950</v>
      </c>
      <c r="C4988" t="s">
        <v>11949</v>
      </c>
      <c r="D4988" t="s">
        <v>84</v>
      </c>
      <c r="E4988" t="s">
        <v>89</v>
      </c>
      <c r="G4988" t="s">
        <v>699</v>
      </c>
      <c r="H4988" t="s">
        <v>11802</v>
      </c>
      <c r="I4988" t="s">
        <v>91</v>
      </c>
      <c r="AB4988">
        <v>5</v>
      </c>
      <c r="AC4988" t="s">
        <v>86</v>
      </c>
    </row>
    <row r="4989" spans="1:29" x14ac:dyDescent="0.2">
      <c r="A4989" t="s">
        <v>11951</v>
      </c>
      <c r="B4989" t="s">
        <v>11952</v>
      </c>
      <c r="C4989" t="s">
        <v>11951</v>
      </c>
      <c r="D4989" t="s">
        <v>84</v>
      </c>
      <c r="E4989" t="s">
        <v>89</v>
      </c>
      <c r="G4989" t="s">
        <v>699</v>
      </c>
      <c r="H4989" t="s">
        <v>11802</v>
      </c>
      <c r="I4989" t="s">
        <v>341</v>
      </c>
      <c r="AB4989">
        <v>5</v>
      </c>
      <c r="AC4989" t="s">
        <v>86</v>
      </c>
    </row>
    <row r="4990" spans="1:29" x14ac:dyDescent="0.2">
      <c r="A4990" t="s">
        <v>11953</v>
      </c>
      <c r="B4990" t="s">
        <v>11954</v>
      </c>
      <c r="C4990" t="s">
        <v>11953</v>
      </c>
      <c r="D4990" t="s">
        <v>84</v>
      </c>
      <c r="E4990" t="s">
        <v>89</v>
      </c>
      <c r="G4990" t="s">
        <v>699</v>
      </c>
      <c r="H4990" t="s">
        <v>11802</v>
      </c>
      <c r="I4990" t="s">
        <v>118</v>
      </c>
      <c r="AB4990">
        <v>5</v>
      </c>
      <c r="AC4990" t="s">
        <v>86</v>
      </c>
    </row>
    <row r="4991" spans="1:29" x14ac:dyDescent="0.2">
      <c r="A4991" t="s">
        <v>11955</v>
      </c>
      <c r="B4991" t="s">
        <v>11956</v>
      </c>
      <c r="C4991" t="s">
        <v>11955</v>
      </c>
      <c r="D4991" t="s">
        <v>84</v>
      </c>
      <c r="E4991" t="s">
        <v>89</v>
      </c>
      <c r="G4991" t="s">
        <v>90</v>
      </c>
      <c r="H4991" t="s">
        <v>11904</v>
      </c>
      <c r="I4991" t="s">
        <v>91</v>
      </c>
      <c r="S4991">
        <v>1.64</v>
      </c>
      <c r="T4991">
        <v>0.85</v>
      </c>
      <c r="Y4991">
        <v>2</v>
      </c>
      <c r="Z4991" s="86">
        <v>45504</v>
      </c>
      <c r="AB4991">
        <v>2</v>
      </c>
      <c r="AC4991" t="s">
        <v>153</v>
      </c>
    </row>
    <row r="4992" spans="1:29" x14ac:dyDescent="0.2">
      <c r="A4992" t="s">
        <v>11957</v>
      </c>
      <c r="B4992" t="s">
        <v>11958</v>
      </c>
      <c r="C4992" t="s">
        <v>11957</v>
      </c>
      <c r="D4992" t="s">
        <v>84</v>
      </c>
      <c r="E4992" t="s">
        <v>89</v>
      </c>
      <c r="G4992" t="s">
        <v>90</v>
      </c>
      <c r="H4992" t="s">
        <v>11904</v>
      </c>
      <c r="I4992" t="s">
        <v>341</v>
      </c>
      <c r="S4992">
        <v>1.64</v>
      </c>
      <c r="T4992">
        <v>0.85</v>
      </c>
      <c r="Y4992">
        <v>2</v>
      </c>
      <c r="Z4992" s="86">
        <v>45504</v>
      </c>
      <c r="AB4992">
        <v>2</v>
      </c>
      <c r="AC4992" t="s">
        <v>153</v>
      </c>
    </row>
    <row r="4993" spans="1:29" x14ac:dyDescent="0.2">
      <c r="A4993" t="s">
        <v>11959</v>
      </c>
      <c r="B4993" t="s">
        <v>11960</v>
      </c>
      <c r="C4993" t="s">
        <v>11959</v>
      </c>
      <c r="D4993" t="s">
        <v>84</v>
      </c>
      <c r="E4993" t="s">
        <v>89</v>
      </c>
      <c r="G4993" t="s">
        <v>90</v>
      </c>
      <c r="H4993" t="s">
        <v>11904</v>
      </c>
      <c r="I4993" t="s">
        <v>118</v>
      </c>
      <c r="S4993">
        <v>1.64</v>
      </c>
      <c r="T4993">
        <v>0.85</v>
      </c>
      <c r="Y4993">
        <v>2</v>
      </c>
      <c r="Z4993" s="86">
        <v>45504</v>
      </c>
      <c r="AB4993">
        <v>2</v>
      </c>
      <c r="AC4993" t="s">
        <v>153</v>
      </c>
    </row>
    <row r="4994" spans="1:29" x14ac:dyDescent="0.2">
      <c r="A4994" t="s">
        <v>11961</v>
      </c>
      <c r="B4994" t="s">
        <v>11962</v>
      </c>
      <c r="C4994" t="s">
        <v>11961</v>
      </c>
      <c r="D4994" t="s">
        <v>84</v>
      </c>
      <c r="E4994" t="s">
        <v>89</v>
      </c>
      <c r="G4994" t="s">
        <v>90</v>
      </c>
      <c r="H4994" t="s">
        <v>11904</v>
      </c>
      <c r="I4994" t="s">
        <v>91</v>
      </c>
      <c r="S4994">
        <v>1.56</v>
      </c>
      <c r="T4994">
        <v>0.85</v>
      </c>
      <c r="Y4994">
        <v>4</v>
      </c>
      <c r="Z4994" s="86">
        <v>45504</v>
      </c>
      <c r="AB4994">
        <v>3</v>
      </c>
      <c r="AC4994" t="s">
        <v>156</v>
      </c>
    </row>
    <row r="4995" spans="1:29" x14ac:dyDescent="0.2">
      <c r="A4995" t="s">
        <v>11963</v>
      </c>
      <c r="B4995" t="s">
        <v>11964</v>
      </c>
      <c r="C4995" t="s">
        <v>11963</v>
      </c>
      <c r="D4995" t="s">
        <v>84</v>
      </c>
      <c r="E4995" t="s">
        <v>89</v>
      </c>
      <c r="G4995" t="s">
        <v>90</v>
      </c>
      <c r="H4995" t="s">
        <v>11904</v>
      </c>
      <c r="I4995" t="s">
        <v>341</v>
      </c>
      <c r="S4995">
        <v>1.56</v>
      </c>
      <c r="T4995">
        <v>0.85</v>
      </c>
      <c r="Y4995">
        <v>4</v>
      </c>
      <c r="Z4995" s="86">
        <v>45504</v>
      </c>
      <c r="AB4995">
        <v>3</v>
      </c>
      <c r="AC4995" t="s">
        <v>156</v>
      </c>
    </row>
    <row r="4996" spans="1:29" x14ac:dyDescent="0.2">
      <c r="A4996" t="s">
        <v>11965</v>
      </c>
      <c r="B4996" t="s">
        <v>11966</v>
      </c>
      <c r="C4996" t="s">
        <v>11965</v>
      </c>
      <c r="D4996" t="s">
        <v>84</v>
      </c>
      <c r="E4996" t="s">
        <v>89</v>
      </c>
      <c r="G4996" t="s">
        <v>90</v>
      </c>
      <c r="H4996" t="s">
        <v>11904</v>
      </c>
      <c r="I4996" t="s">
        <v>118</v>
      </c>
      <c r="S4996">
        <v>1.56</v>
      </c>
      <c r="T4996">
        <v>0.85</v>
      </c>
      <c r="Y4996">
        <v>4</v>
      </c>
      <c r="Z4996" s="86">
        <v>45504</v>
      </c>
      <c r="AB4996">
        <v>3</v>
      </c>
      <c r="AC4996" t="s">
        <v>156</v>
      </c>
    </row>
    <row r="4997" spans="1:29" x14ac:dyDescent="0.2">
      <c r="A4997" t="s">
        <v>11967</v>
      </c>
      <c r="B4997" t="s">
        <v>11968</v>
      </c>
      <c r="C4997" t="s">
        <v>11967</v>
      </c>
      <c r="D4997" t="s">
        <v>84</v>
      </c>
      <c r="E4997" t="s">
        <v>89</v>
      </c>
      <c r="F4997" t="s">
        <v>642</v>
      </c>
      <c r="G4997" t="s">
        <v>294</v>
      </c>
      <c r="H4997" t="s">
        <v>11895</v>
      </c>
      <c r="I4997" t="s">
        <v>91</v>
      </c>
      <c r="J4997" t="s">
        <v>11783</v>
      </c>
      <c r="K4997" t="s">
        <v>4326</v>
      </c>
      <c r="L4997">
        <v>27.146000000000001</v>
      </c>
      <c r="M4997">
        <v>22.522372069999999</v>
      </c>
      <c r="N4997">
        <v>27.062999999999999</v>
      </c>
      <c r="O4997">
        <v>17.759352629999999</v>
      </c>
      <c r="P4997">
        <v>19.507999999999999</v>
      </c>
      <c r="Q4997" s="86">
        <v>45821</v>
      </c>
      <c r="S4997">
        <v>2.29</v>
      </c>
      <c r="V4997" t="s">
        <v>11969</v>
      </c>
      <c r="W4997">
        <v>6</v>
      </c>
      <c r="X4997" s="86">
        <v>44576</v>
      </c>
      <c r="AA4997">
        <v>4</v>
      </c>
      <c r="AB4997">
        <v>4</v>
      </c>
      <c r="AC4997" t="s">
        <v>127</v>
      </c>
    </row>
    <row r="4998" spans="1:29" x14ac:dyDescent="0.2">
      <c r="A4998" t="s">
        <v>16976</v>
      </c>
      <c r="B4998" t="s">
        <v>16977</v>
      </c>
      <c r="C4998" t="s">
        <v>16976</v>
      </c>
      <c r="D4998" t="s">
        <v>84</v>
      </c>
      <c r="E4998" t="s">
        <v>340</v>
      </c>
      <c r="G4998" t="s">
        <v>294</v>
      </c>
      <c r="H4998" t="s">
        <v>16978</v>
      </c>
      <c r="I4998" t="s">
        <v>91</v>
      </c>
      <c r="AB4998">
        <v>5</v>
      </c>
      <c r="AC4998" t="s">
        <v>86</v>
      </c>
    </row>
    <row r="4999" spans="1:29" x14ac:dyDescent="0.2">
      <c r="A4999" t="s">
        <v>11970</v>
      </c>
      <c r="B4999" t="s">
        <v>11971</v>
      </c>
      <c r="C4999" t="s">
        <v>11970</v>
      </c>
      <c r="D4999" t="s">
        <v>84</v>
      </c>
      <c r="E4999" t="s">
        <v>89</v>
      </c>
      <c r="F4999" t="s">
        <v>642</v>
      </c>
      <c r="G4999" t="s">
        <v>90</v>
      </c>
      <c r="I4999" t="s">
        <v>91</v>
      </c>
      <c r="J4999" t="s">
        <v>11972</v>
      </c>
      <c r="K4999" t="s">
        <v>11973</v>
      </c>
      <c r="L4999">
        <v>11.366</v>
      </c>
      <c r="M4999">
        <v>11.659667239999999</v>
      </c>
      <c r="N4999">
        <v>9.9390000000000001</v>
      </c>
      <c r="O4999">
        <v>8.5467760330000004</v>
      </c>
      <c r="P4999">
        <v>8.5399999999999991</v>
      </c>
      <c r="Q4999" s="86">
        <v>45821</v>
      </c>
      <c r="T4999">
        <v>0.55000000000000004</v>
      </c>
      <c r="V4999" t="s">
        <v>11974</v>
      </c>
      <c r="AB4999">
        <v>3</v>
      </c>
      <c r="AC4999" t="s">
        <v>156</v>
      </c>
    </row>
    <row r="5000" spans="1:29" x14ac:dyDescent="0.2">
      <c r="A5000" t="s">
        <v>11975</v>
      </c>
      <c r="B5000" t="s">
        <v>11976</v>
      </c>
      <c r="C5000" t="s">
        <v>11975</v>
      </c>
      <c r="D5000" t="s">
        <v>84</v>
      </c>
      <c r="E5000" t="s">
        <v>89</v>
      </c>
      <c r="F5000" t="s">
        <v>117</v>
      </c>
      <c r="G5000" t="s">
        <v>90</v>
      </c>
      <c r="I5000" t="s">
        <v>91</v>
      </c>
      <c r="J5000" t="s">
        <v>11972</v>
      </c>
      <c r="M5000">
        <v>15.11316459</v>
      </c>
      <c r="N5000">
        <v>17.056999999999999</v>
      </c>
      <c r="O5000">
        <v>11.871773810000001</v>
      </c>
      <c r="P5000">
        <v>10.555999999999999</v>
      </c>
      <c r="Q5000" s="86">
        <v>45434</v>
      </c>
      <c r="T5000">
        <v>0.75</v>
      </c>
      <c r="AB5000">
        <v>4</v>
      </c>
      <c r="AC5000" t="s">
        <v>127</v>
      </c>
    </row>
    <row r="5001" spans="1:29" x14ac:dyDescent="0.2">
      <c r="A5001" t="s">
        <v>11977</v>
      </c>
      <c r="B5001" t="s">
        <v>11978</v>
      </c>
      <c r="C5001" t="s">
        <v>11977</v>
      </c>
      <c r="D5001" t="s">
        <v>84</v>
      </c>
      <c r="E5001" t="s">
        <v>89</v>
      </c>
      <c r="G5001" t="s">
        <v>294</v>
      </c>
      <c r="H5001" t="s">
        <v>11979</v>
      </c>
      <c r="I5001" t="s">
        <v>118</v>
      </c>
      <c r="O5001">
        <v>3.9840095029999998</v>
      </c>
      <c r="P5001">
        <v>3.629</v>
      </c>
      <c r="AB5001">
        <v>2</v>
      </c>
      <c r="AC5001" t="s">
        <v>153</v>
      </c>
    </row>
    <row r="5002" spans="1:29" x14ac:dyDescent="0.2">
      <c r="A5002" t="s">
        <v>17091</v>
      </c>
      <c r="B5002" t="s">
        <v>17092</v>
      </c>
      <c r="C5002" t="s">
        <v>17091</v>
      </c>
      <c r="D5002" t="s">
        <v>84</v>
      </c>
      <c r="E5002" t="s">
        <v>89</v>
      </c>
      <c r="G5002" t="s">
        <v>294</v>
      </c>
      <c r="H5002" t="s">
        <v>17093</v>
      </c>
      <c r="AB5002">
        <v>5</v>
      </c>
      <c r="AC5002" t="s">
        <v>86</v>
      </c>
    </row>
    <row r="5003" spans="1:29" x14ac:dyDescent="0.2">
      <c r="A5003" t="s">
        <v>11980</v>
      </c>
      <c r="B5003" t="s">
        <v>11981</v>
      </c>
      <c r="C5003" t="s">
        <v>11980</v>
      </c>
      <c r="D5003" t="s">
        <v>84</v>
      </c>
      <c r="S5003">
        <v>2.5</v>
      </c>
      <c r="W5003">
        <v>7</v>
      </c>
      <c r="AB5003">
        <v>5</v>
      </c>
      <c r="AC5003" t="s">
        <v>86</v>
      </c>
    </row>
    <row r="5004" spans="1:29" x14ac:dyDescent="0.2">
      <c r="A5004" t="s">
        <v>11982</v>
      </c>
      <c r="B5004" t="s">
        <v>11983</v>
      </c>
      <c r="C5004" t="s">
        <v>11982</v>
      </c>
      <c r="D5004" t="s">
        <v>84</v>
      </c>
      <c r="E5004" t="s">
        <v>116</v>
      </c>
      <c r="G5004" t="s">
        <v>90</v>
      </c>
      <c r="L5004">
        <v>16.064299999999999</v>
      </c>
      <c r="M5004">
        <v>13.876557869999999</v>
      </c>
      <c r="N5004">
        <v>13.738300000000001</v>
      </c>
      <c r="O5004">
        <v>10.767876340000001</v>
      </c>
      <c r="P5004">
        <v>12.125299999999999</v>
      </c>
      <c r="Q5004" s="86">
        <v>45821</v>
      </c>
      <c r="AB5004">
        <v>4</v>
      </c>
      <c r="AC5004" t="s">
        <v>127</v>
      </c>
    </row>
    <row r="5005" spans="1:29" x14ac:dyDescent="0.2">
      <c r="A5005" t="s">
        <v>11984</v>
      </c>
      <c r="B5005" t="s">
        <v>11985</v>
      </c>
      <c r="C5005" t="s">
        <v>11984</v>
      </c>
      <c r="D5005" t="s">
        <v>84</v>
      </c>
      <c r="E5005" t="s">
        <v>116</v>
      </c>
      <c r="G5005" t="s">
        <v>90</v>
      </c>
      <c r="H5005" t="s">
        <v>150</v>
      </c>
      <c r="I5005" t="s">
        <v>341</v>
      </c>
      <c r="L5005">
        <v>22.161300000000001</v>
      </c>
      <c r="M5005">
        <v>21.905649480000001</v>
      </c>
      <c r="N5005">
        <v>21.973500000000001</v>
      </c>
      <c r="O5005">
        <v>22.547921689999999</v>
      </c>
      <c r="P5005">
        <v>27.3752</v>
      </c>
      <c r="Q5005" s="86">
        <v>45821</v>
      </c>
      <c r="AB5005">
        <v>4</v>
      </c>
      <c r="AC5005" t="s">
        <v>127</v>
      </c>
    </row>
    <row r="5006" spans="1:29" x14ac:dyDescent="0.2">
      <c r="A5006" t="s">
        <v>11986</v>
      </c>
      <c r="B5006" t="s">
        <v>11987</v>
      </c>
      <c r="C5006" t="s">
        <v>11986</v>
      </c>
      <c r="D5006" t="s">
        <v>84</v>
      </c>
      <c r="E5006" t="s">
        <v>116</v>
      </c>
      <c r="F5006" t="s">
        <v>117</v>
      </c>
      <c r="G5006" t="s">
        <v>90</v>
      </c>
      <c r="I5006" t="s">
        <v>341</v>
      </c>
      <c r="J5006" t="s">
        <v>836</v>
      </c>
      <c r="L5006">
        <v>35.874099999999999</v>
      </c>
      <c r="M5006">
        <v>37.075280839999998</v>
      </c>
      <c r="N5006">
        <v>40.528799999999997</v>
      </c>
      <c r="O5006">
        <v>31.839852619999998</v>
      </c>
      <c r="P5006">
        <v>28.969799999999999</v>
      </c>
      <c r="Q5006" s="86">
        <v>45821</v>
      </c>
      <c r="V5006" t="s">
        <v>11988</v>
      </c>
      <c r="AA5006">
        <v>4</v>
      </c>
      <c r="AB5006">
        <v>5</v>
      </c>
      <c r="AC5006" t="s">
        <v>86</v>
      </c>
    </row>
    <row r="5007" spans="1:29" x14ac:dyDescent="0.2">
      <c r="A5007" t="s">
        <v>11989</v>
      </c>
      <c r="B5007" t="s">
        <v>11990</v>
      </c>
      <c r="C5007" t="s">
        <v>11989</v>
      </c>
      <c r="D5007" t="s">
        <v>84</v>
      </c>
      <c r="E5007" t="s">
        <v>116</v>
      </c>
      <c r="F5007" t="s">
        <v>117</v>
      </c>
      <c r="G5007" t="s">
        <v>90</v>
      </c>
      <c r="I5007" t="s">
        <v>341</v>
      </c>
      <c r="J5007" t="s">
        <v>836</v>
      </c>
      <c r="L5007">
        <v>31.392600000000002</v>
      </c>
      <c r="M5007">
        <v>26.16224528</v>
      </c>
      <c r="N5007">
        <v>27.955300000000001</v>
      </c>
      <c r="O5007">
        <v>24.177766269999999</v>
      </c>
      <c r="P5007">
        <v>28.7286</v>
      </c>
      <c r="Q5007" s="86">
        <v>45821</v>
      </c>
      <c r="V5007" t="s">
        <v>11991</v>
      </c>
      <c r="AA5007">
        <v>4</v>
      </c>
      <c r="AB5007">
        <v>5</v>
      </c>
      <c r="AC5007" t="s">
        <v>86</v>
      </c>
    </row>
    <row r="5008" spans="1:29" x14ac:dyDescent="0.2">
      <c r="A5008" t="s">
        <v>11992</v>
      </c>
      <c r="B5008" t="s">
        <v>11993</v>
      </c>
      <c r="C5008" t="s">
        <v>11992</v>
      </c>
      <c r="D5008" t="s">
        <v>84</v>
      </c>
      <c r="E5008" t="s">
        <v>89</v>
      </c>
      <c r="F5008" t="s">
        <v>117</v>
      </c>
      <c r="G5008" t="s">
        <v>5307</v>
      </c>
      <c r="I5008" t="s">
        <v>341</v>
      </c>
      <c r="J5008" t="s">
        <v>836</v>
      </c>
      <c r="M5008">
        <v>14.29604732</v>
      </c>
      <c r="N5008">
        <v>14.971</v>
      </c>
      <c r="O5008">
        <v>15.77329595</v>
      </c>
      <c r="P5008">
        <v>13.680999999999999</v>
      </c>
      <c r="Q5008" s="86">
        <v>45154</v>
      </c>
      <c r="S5008">
        <v>4.5</v>
      </c>
      <c r="T5008">
        <v>3</v>
      </c>
      <c r="V5008" t="s">
        <v>11994</v>
      </c>
      <c r="W5008">
        <v>6</v>
      </c>
      <c r="X5008" s="86">
        <v>44607</v>
      </c>
      <c r="AA5008">
        <v>3</v>
      </c>
      <c r="AB5008">
        <v>4</v>
      </c>
      <c r="AC5008" t="s">
        <v>127</v>
      </c>
    </row>
    <row r="5009" spans="1:29" x14ac:dyDescent="0.2">
      <c r="A5009" t="s">
        <v>11995</v>
      </c>
      <c r="B5009" t="s">
        <v>11996</v>
      </c>
      <c r="C5009" t="s">
        <v>11995</v>
      </c>
      <c r="D5009" t="s">
        <v>84</v>
      </c>
      <c r="E5009" t="s">
        <v>116</v>
      </c>
      <c r="F5009" t="s">
        <v>117</v>
      </c>
      <c r="G5009" t="s">
        <v>90</v>
      </c>
      <c r="I5009" t="s">
        <v>341</v>
      </c>
      <c r="J5009" t="s">
        <v>836</v>
      </c>
      <c r="L5009">
        <v>553.03740000000005</v>
      </c>
      <c r="M5009">
        <v>618.23609260000001</v>
      </c>
      <c r="N5009">
        <v>713.72500000000002</v>
      </c>
      <c r="O5009">
        <v>873.74884889999998</v>
      </c>
      <c r="P5009">
        <v>37.368499999999997</v>
      </c>
      <c r="Q5009" s="86">
        <v>45821</v>
      </c>
      <c r="AB5009">
        <v>5</v>
      </c>
      <c r="AC5009" t="s">
        <v>86</v>
      </c>
    </row>
    <row r="5010" spans="1:29" x14ac:dyDescent="0.2">
      <c r="A5010" t="s">
        <v>11997</v>
      </c>
      <c r="B5010" t="s">
        <v>11998</v>
      </c>
      <c r="C5010" t="s">
        <v>11997</v>
      </c>
      <c r="D5010" t="s">
        <v>84</v>
      </c>
      <c r="E5010" t="s">
        <v>116</v>
      </c>
      <c r="F5010" t="s">
        <v>117</v>
      </c>
      <c r="G5010" t="s">
        <v>90</v>
      </c>
      <c r="I5010" t="s">
        <v>341</v>
      </c>
      <c r="J5010" t="s">
        <v>836</v>
      </c>
      <c r="L5010">
        <v>20.765799999999999</v>
      </c>
      <c r="M5010">
        <v>21.19855901</v>
      </c>
      <c r="N5010">
        <v>21.774000000000001</v>
      </c>
      <c r="O5010">
        <v>18.159114840000001</v>
      </c>
      <c r="P5010">
        <v>14.6198</v>
      </c>
      <c r="Q5010" s="86">
        <v>45821</v>
      </c>
      <c r="V5010" t="s">
        <v>11999</v>
      </c>
      <c r="AB5010">
        <v>4</v>
      </c>
      <c r="AC5010" t="s">
        <v>127</v>
      </c>
    </row>
    <row r="5011" spans="1:29" x14ac:dyDescent="0.2">
      <c r="A5011" t="s">
        <v>12000</v>
      </c>
      <c r="B5011" t="s">
        <v>12001</v>
      </c>
      <c r="C5011" t="s">
        <v>12000</v>
      </c>
      <c r="D5011" t="s">
        <v>84</v>
      </c>
      <c r="E5011" t="s">
        <v>116</v>
      </c>
      <c r="F5011" t="s">
        <v>117</v>
      </c>
      <c r="G5011" t="s">
        <v>90</v>
      </c>
      <c r="I5011" t="s">
        <v>91</v>
      </c>
      <c r="J5011" t="s">
        <v>836</v>
      </c>
      <c r="K5011" t="s">
        <v>172</v>
      </c>
      <c r="L5011">
        <v>18.218</v>
      </c>
      <c r="M5011">
        <v>16.328507129999998</v>
      </c>
      <c r="N5011">
        <v>19.925000000000001</v>
      </c>
      <c r="O5011">
        <v>18.945989390000001</v>
      </c>
      <c r="P5011">
        <v>14.528</v>
      </c>
      <c r="Q5011" s="86">
        <v>45821</v>
      </c>
      <c r="S5011">
        <v>0.25</v>
      </c>
      <c r="T5011">
        <v>0.25</v>
      </c>
      <c r="V5011" t="s">
        <v>12002</v>
      </c>
      <c r="W5011">
        <v>6</v>
      </c>
      <c r="X5011" s="86">
        <v>44967</v>
      </c>
      <c r="Y5011">
        <v>5</v>
      </c>
      <c r="Z5011" s="86">
        <v>45657</v>
      </c>
      <c r="AA5011">
        <v>3</v>
      </c>
      <c r="AB5011">
        <v>3</v>
      </c>
      <c r="AC5011" t="s">
        <v>156</v>
      </c>
    </row>
    <row r="5012" spans="1:29" x14ac:dyDescent="0.2">
      <c r="A5012" t="s">
        <v>12003</v>
      </c>
      <c r="B5012" t="s">
        <v>12004</v>
      </c>
      <c r="C5012" t="s">
        <v>12003</v>
      </c>
      <c r="D5012" t="s">
        <v>84</v>
      </c>
      <c r="E5012" t="s">
        <v>116</v>
      </c>
      <c r="F5012" t="s">
        <v>117</v>
      </c>
      <c r="G5012" t="s">
        <v>90</v>
      </c>
      <c r="I5012" t="s">
        <v>341</v>
      </c>
      <c r="J5012" t="s">
        <v>836</v>
      </c>
      <c r="L5012">
        <v>35.9773</v>
      </c>
      <c r="M5012">
        <v>37.221529259999997</v>
      </c>
      <c r="N5012">
        <v>39.012999999999998</v>
      </c>
      <c r="O5012">
        <v>28.121551400000001</v>
      </c>
      <c r="P5012">
        <v>26.601600000000001</v>
      </c>
      <c r="Q5012" s="86">
        <v>45821</v>
      </c>
      <c r="V5012" t="s">
        <v>12005</v>
      </c>
      <c r="AA5012">
        <v>4</v>
      </c>
      <c r="AB5012">
        <v>5</v>
      </c>
      <c r="AC5012" t="s">
        <v>86</v>
      </c>
    </row>
    <row r="5013" spans="1:29" x14ac:dyDescent="0.2">
      <c r="A5013" t="s">
        <v>12006</v>
      </c>
      <c r="B5013" t="s">
        <v>12007</v>
      </c>
      <c r="C5013" t="s">
        <v>12006</v>
      </c>
      <c r="D5013" t="s">
        <v>84</v>
      </c>
      <c r="E5013" t="s">
        <v>116</v>
      </c>
      <c r="F5013" t="s">
        <v>117</v>
      </c>
      <c r="G5013" t="s">
        <v>90</v>
      </c>
      <c r="I5013" t="s">
        <v>341</v>
      </c>
      <c r="J5013" t="s">
        <v>836</v>
      </c>
      <c r="L5013">
        <v>27.984400000000001</v>
      </c>
      <c r="M5013">
        <v>28.61215911</v>
      </c>
      <c r="N5013">
        <v>29.601600000000001</v>
      </c>
      <c r="O5013">
        <v>30.393713349999999</v>
      </c>
      <c r="P5013">
        <v>27.961500000000001</v>
      </c>
      <c r="Q5013" s="86">
        <v>45821</v>
      </c>
      <c r="V5013" t="s">
        <v>12008</v>
      </c>
      <c r="AA5013">
        <v>4</v>
      </c>
      <c r="AB5013">
        <v>4</v>
      </c>
      <c r="AC5013" t="s">
        <v>127</v>
      </c>
    </row>
    <row r="5014" spans="1:29" x14ac:dyDescent="0.2">
      <c r="A5014" t="s">
        <v>12009</v>
      </c>
      <c r="B5014" t="s">
        <v>12010</v>
      </c>
      <c r="C5014" t="s">
        <v>12009</v>
      </c>
      <c r="D5014" t="s">
        <v>84</v>
      </c>
      <c r="E5014" t="s">
        <v>116</v>
      </c>
      <c r="G5014" t="s">
        <v>90</v>
      </c>
      <c r="I5014" t="s">
        <v>91</v>
      </c>
      <c r="J5014" t="s">
        <v>836</v>
      </c>
      <c r="K5014" t="s">
        <v>172</v>
      </c>
      <c r="L5014">
        <v>15.74</v>
      </c>
      <c r="M5014">
        <v>11.506209760000001</v>
      </c>
      <c r="N5014">
        <v>15.644</v>
      </c>
      <c r="O5014">
        <v>9.6814355089999999</v>
      </c>
      <c r="P5014">
        <v>10.691000000000001</v>
      </c>
      <c r="Q5014" s="86">
        <v>45821</v>
      </c>
      <c r="S5014">
        <v>0.38</v>
      </c>
      <c r="T5014">
        <v>0.38</v>
      </c>
      <c r="W5014">
        <v>6</v>
      </c>
      <c r="X5014" s="86">
        <v>45694</v>
      </c>
      <c r="Y5014">
        <v>4</v>
      </c>
      <c r="Z5014" s="86">
        <v>45657</v>
      </c>
      <c r="AA5014">
        <v>3</v>
      </c>
      <c r="AB5014">
        <v>3</v>
      </c>
      <c r="AC5014" t="s">
        <v>156</v>
      </c>
    </row>
    <row r="5015" spans="1:29" x14ac:dyDescent="0.2">
      <c r="A5015" t="s">
        <v>12011</v>
      </c>
      <c r="B5015" t="s">
        <v>12012</v>
      </c>
      <c r="C5015" t="s">
        <v>12011</v>
      </c>
      <c r="D5015" t="s">
        <v>84</v>
      </c>
      <c r="E5015" t="s">
        <v>116</v>
      </c>
      <c r="F5015" t="s">
        <v>117</v>
      </c>
      <c r="G5015" t="s">
        <v>90</v>
      </c>
      <c r="I5015" t="s">
        <v>341</v>
      </c>
      <c r="J5015" t="s">
        <v>836</v>
      </c>
      <c r="L5015">
        <v>34.2836</v>
      </c>
      <c r="M5015">
        <v>28.458002239999999</v>
      </c>
      <c r="N5015">
        <v>26.6309</v>
      </c>
      <c r="O5015">
        <v>21.41851939</v>
      </c>
      <c r="P5015">
        <v>17.3736</v>
      </c>
      <c r="Q5015" s="86">
        <v>45821</v>
      </c>
      <c r="V5015" t="s">
        <v>12013</v>
      </c>
      <c r="AA5015">
        <v>4</v>
      </c>
      <c r="AB5015">
        <v>5</v>
      </c>
      <c r="AC5015" t="s">
        <v>86</v>
      </c>
    </row>
    <row r="5016" spans="1:29" x14ac:dyDescent="0.2">
      <c r="A5016" t="s">
        <v>12014</v>
      </c>
      <c r="B5016" t="s">
        <v>12015</v>
      </c>
      <c r="C5016" t="s">
        <v>12014</v>
      </c>
      <c r="D5016" t="s">
        <v>84</v>
      </c>
      <c r="E5016" t="s">
        <v>116</v>
      </c>
      <c r="F5016" t="s">
        <v>117</v>
      </c>
      <c r="G5016" t="s">
        <v>90</v>
      </c>
      <c r="I5016" t="s">
        <v>341</v>
      </c>
      <c r="J5016" t="s">
        <v>836</v>
      </c>
      <c r="L5016">
        <v>55.030099999999997</v>
      </c>
      <c r="M5016">
        <v>59.4697751</v>
      </c>
      <c r="N5016">
        <v>64.516499999999994</v>
      </c>
      <c r="O5016">
        <v>74.511995350000007</v>
      </c>
      <c r="P5016">
        <v>36.116199999999999</v>
      </c>
      <c r="Q5016" s="86">
        <v>45821</v>
      </c>
      <c r="AB5016">
        <v>5</v>
      </c>
      <c r="AC5016" t="s">
        <v>86</v>
      </c>
    </row>
    <row r="5017" spans="1:29" x14ac:dyDescent="0.2">
      <c r="A5017" t="s">
        <v>12016</v>
      </c>
      <c r="B5017" t="s">
        <v>12017</v>
      </c>
      <c r="C5017" t="s">
        <v>12016</v>
      </c>
      <c r="D5017" t="s">
        <v>84</v>
      </c>
      <c r="E5017" t="s">
        <v>116</v>
      </c>
      <c r="F5017" t="s">
        <v>117</v>
      </c>
      <c r="G5017" t="s">
        <v>90</v>
      </c>
      <c r="L5017">
        <v>51.924500000000002</v>
      </c>
      <c r="M5017">
        <v>54.645890080000001</v>
      </c>
      <c r="N5017">
        <v>55.207999999999998</v>
      </c>
      <c r="O5017">
        <v>60.231625219999998</v>
      </c>
      <c r="P5017">
        <v>59.6584</v>
      </c>
      <c r="Q5017" s="86">
        <v>45821</v>
      </c>
      <c r="AB5017">
        <v>5</v>
      </c>
      <c r="AC5017" t="s">
        <v>86</v>
      </c>
    </row>
    <row r="5018" spans="1:29" x14ac:dyDescent="0.2">
      <c r="A5018" t="s">
        <v>12018</v>
      </c>
      <c r="B5018" t="s">
        <v>12019</v>
      </c>
      <c r="C5018" t="s">
        <v>12018</v>
      </c>
      <c r="D5018" t="s">
        <v>84</v>
      </c>
      <c r="E5018" t="s">
        <v>116</v>
      </c>
      <c r="F5018" t="s">
        <v>117</v>
      </c>
      <c r="G5018" t="s">
        <v>90</v>
      </c>
      <c r="I5018" t="s">
        <v>341</v>
      </c>
      <c r="J5018" t="s">
        <v>836</v>
      </c>
      <c r="L5018">
        <v>36.912799999999997</v>
      </c>
      <c r="M5018">
        <v>39.930396299999998</v>
      </c>
      <c r="N5018">
        <v>40.976100000000002</v>
      </c>
      <c r="O5018">
        <v>27.627344300000001</v>
      </c>
      <c r="P5018">
        <v>23.108000000000001</v>
      </c>
      <c r="Q5018" s="86">
        <v>45821</v>
      </c>
      <c r="V5018" t="s">
        <v>12020</v>
      </c>
      <c r="AB5018">
        <v>5</v>
      </c>
      <c r="AC5018" t="s">
        <v>86</v>
      </c>
    </row>
    <row r="5019" spans="1:29" x14ac:dyDescent="0.2">
      <c r="A5019" t="s">
        <v>12021</v>
      </c>
      <c r="B5019" t="s">
        <v>12022</v>
      </c>
      <c r="C5019" t="s">
        <v>12021</v>
      </c>
      <c r="D5019" t="s">
        <v>84</v>
      </c>
      <c r="F5019" t="s">
        <v>117</v>
      </c>
      <c r="G5019" t="s">
        <v>90</v>
      </c>
      <c r="J5019" t="s">
        <v>923</v>
      </c>
      <c r="L5019">
        <v>35.663800000000002</v>
      </c>
      <c r="M5019">
        <v>34.3170073</v>
      </c>
      <c r="N5019">
        <v>37.807400000000001</v>
      </c>
      <c r="O5019">
        <v>39.584476860000002</v>
      </c>
      <c r="P5019">
        <v>31.977599999999999</v>
      </c>
      <c r="Q5019" s="86">
        <v>45821</v>
      </c>
      <c r="V5019" t="s">
        <v>12023</v>
      </c>
      <c r="AB5019">
        <v>5</v>
      </c>
      <c r="AC5019" t="s">
        <v>86</v>
      </c>
    </row>
    <row r="5020" spans="1:29" x14ac:dyDescent="0.2">
      <c r="A5020" t="s">
        <v>12024</v>
      </c>
      <c r="B5020" t="s">
        <v>12025</v>
      </c>
      <c r="C5020" t="s">
        <v>12024</v>
      </c>
      <c r="D5020" t="s">
        <v>84</v>
      </c>
      <c r="E5020" t="s">
        <v>116</v>
      </c>
      <c r="G5020" t="s">
        <v>90</v>
      </c>
      <c r="H5020" t="s">
        <v>12026</v>
      </c>
      <c r="N5020">
        <v>138.4376</v>
      </c>
      <c r="O5020">
        <v>120.71898729999999</v>
      </c>
      <c r="P5020">
        <v>123.7443</v>
      </c>
      <c r="Q5020" s="86">
        <v>45637</v>
      </c>
      <c r="AB5020">
        <v>5</v>
      </c>
      <c r="AC5020" t="s">
        <v>86</v>
      </c>
    </row>
    <row r="5021" spans="1:29" x14ac:dyDescent="0.2">
      <c r="A5021" t="s">
        <v>12027</v>
      </c>
      <c r="B5021" t="s">
        <v>12028</v>
      </c>
      <c r="C5021" t="s">
        <v>12027</v>
      </c>
      <c r="D5021" t="s">
        <v>84</v>
      </c>
      <c r="AB5021">
        <v>5</v>
      </c>
      <c r="AC5021" t="s">
        <v>86</v>
      </c>
    </row>
    <row r="5022" spans="1:29" x14ac:dyDescent="0.2">
      <c r="A5022" t="s">
        <v>12029</v>
      </c>
      <c r="B5022" t="s">
        <v>4813</v>
      </c>
      <c r="C5022" t="s">
        <v>12029</v>
      </c>
      <c r="D5022" t="s">
        <v>84</v>
      </c>
      <c r="E5022" t="s">
        <v>116</v>
      </c>
      <c r="G5022" t="s">
        <v>90</v>
      </c>
      <c r="H5022" t="s">
        <v>12030</v>
      </c>
      <c r="L5022">
        <v>27.93</v>
      </c>
      <c r="Q5022" s="86">
        <v>45460</v>
      </c>
      <c r="AB5022">
        <v>4</v>
      </c>
      <c r="AC5022" t="s">
        <v>127</v>
      </c>
    </row>
    <row r="5023" spans="1:29" x14ac:dyDescent="0.2">
      <c r="A5023" t="s">
        <v>12031</v>
      </c>
      <c r="B5023" t="s">
        <v>11985</v>
      </c>
      <c r="C5023" t="s">
        <v>12031</v>
      </c>
      <c r="D5023" t="s">
        <v>84</v>
      </c>
      <c r="E5023" t="s">
        <v>116</v>
      </c>
      <c r="G5023" t="s">
        <v>90</v>
      </c>
      <c r="H5023" t="s">
        <v>12032</v>
      </c>
      <c r="I5023" t="s">
        <v>341</v>
      </c>
      <c r="L5023">
        <v>27.49</v>
      </c>
      <c r="Q5023" s="86">
        <v>45544</v>
      </c>
      <c r="AB5023">
        <v>4</v>
      </c>
      <c r="AC5023" t="s">
        <v>127</v>
      </c>
    </row>
    <row r="5024" spans="1:29" x14ac:dyDescent="0.2">
      <c r="A5024" t="s">
        <v>12033</v>
      </c>
      <c r="B5024" t="s">
        <v>12034</v>
      </c>
      <c r="C5024" t="s">
        <v>12033</v>
      </c>
      <c r="D5024" t="s">
        <v>84</v>
      </c>
      <c r="E5024" t="s">
        <v>116</v>
      </c>
      <c r="G5024" t="s">
        <v>90</v>
      </c>
      <c r="H5024" t="s">
        <v>12035</v>
      </c>
      <c r="I5024" t="s">
        <v>91</v>
      </c>
      <c r="L5024">
        <v>27.77</v>
      </c>
      <c r="Q5024" s="86">
        <v>45645</v>
      </c>
      <c r="AB5024">
        <v>4</v>
      </c>
      <c r="AC5024" t="s">
        <v>127</v>
      </c>
    </row>
    <row r="5025" spans="1:29" x14ac:dyDescent="0.2">
      <c r="A5025" t="s">
        <v>16696</v>
      </c>
      <c r="B5025" t="s">
        <v>16697</v>
      </c>
      <c r="C5025" t="s">
        <v>16696</v>
      </c>
      <c r="D5025" t="s">
        <v>84</v>
      </c>
      <c r="E5025" t="s">
        <v>116</v>
      </c>
      <c r="G5025" t="s">
        <v>90</v>
      </c>
      <c r="H5025" t="s">
        <v>16695</v>
      </c>
      <c r="L5025">
        <v>26.51</v>
      </c>
      <c r="Q5025" s="86">
        <v>45730</v>
      </c>
      <c r="AB5025">
        <v>4</v>
      </c>
      <c r="AC5025" t="s">
        <v>127</v>
      </c>
    </row>
    <row r="5026" spans="1:29" x14ac:dyDescent="0.2">
      <c r="A5026" t="s">
        <v>17525</v>
      </c>
      <c r="B5026" t="s">
        <v>17526</v>
      </c>
      <c r="C5026" t="s">
        <v>17525</v>
      </c>
      <c r="D5026" t="s">
        <v>84</v>
      </c>
      <c r="E5026" t="s">
        <v>116</v>
      </c>
      <c r="G5026" t="s">
        <v>90</v>
      </c>
      <c r="H5026" t="s">
        <v>17527</v>
      </c>
      <c r="L5026">
        <v>27.84</v>
      </c>
      <c r="Q5026" s="86">
        <v>45810</v>
      </c>
      <c r="AB5026">
        <v>4</v>
      </c>
      <c r="AC5026" t="s">
        <v>127</v>
      </c>
    </row>
    <row r="5027" spans="1:29" x14ac:dyDescent="0.2">
      <c r="A5027" t="s">
        <v>12036</v>
      </c>
      <c r="B5027" t="s">
        <v>12037</v>
      </c>
      <c r="C5027" t="s">
        <v>12036</v>
      </c>
      <c r="D5027" t="s">
        <v>84</v>
      </c>
      <c r="E5027" t="s">
        <v>116</v>
      </c>
      <c r="G5027" t="s">
        <v>90</v>
      </c>
      <c r="H5027" t="s">
        <v>17701</v>
      </c>
      <c r="I5027" t="s">
        <v>319</v>
      </c>
      <c r="L5027">
        <v>30.59</v>
      </c>
      <c r="M5027">
        <v>2699.8685529999998</v>
      </c>
      <c r="O5027">
        <v>3816.0610459999998</v>
      </c>
      <c r="P5027">
        <v>44.476999999999997</v>
      </c>
      <c r="Q5027" s="86">
        <v>45628</v>
      </c>
      <c r="AB5027">
        <v>5</v>
      </c>
      <c r="AC5027" t="s">
        <v>86</v>
      </c>
    </row>
    <row r="5028" spans="1:29" x14ac:dyDescent="0.2">
      <c r="A5028" t="s">
        <v>12038</v>
      </c>
      <c r="B5028" t="s">
        <v>12039</v>
      </c>
      <c r="C5028" t="s">
        <v>12038</v>
      </c>
      <c r="D5028" t="s">
        <v>84</v>
      </c>
      <c r="E5028" t="s">
        <v>116</v>
      </c>
      <c r="G5028" t="s">
        <v>90</v>
      </c>
      <c r="I5028" t="s">
        <v>319</v>
      </c>
      <c r="J5028" t="s">
        <v>12040</v>
      </c>
      <c r="L5028">
        <v>27.919499999999999</v>
      </c>
      <c r="M5028">
        <v>27.954278500000001</v>
      </c>
      <c r="N5028">
        <v>28.872599999999998</v>
      </c>
      <c r="O5028">
        <v>21.525783010000001</v>
      </c>
      <c r="P5028">
        <v>23.024699999999999</v>
      </c>
      <c r="Q5028" s="86">
        <v>45821</v>
      </c>
      <c r="V5028" t="s">
        <v>12041</v>
      </c>
      <c r="AB5028">
        <v>4</v>
      </c>
      <c r="AC5028" t="s">
        <v>127</v>
      </c>
    </row>
    <row r="5029" spans="1:29" x14ac:dyDescent="0.2">
      <c r="A5029" t="s">
        <v>12042</v>
      </c>
      <c r="B5029" t="s">
        <v>12043</v>
      </c>
      <c r="C5029" t="s">
        <v>12042</v>
      </c>
      <c r="D5029" t="s">
        <v>84</v>
      </c>
      <c r="E5029" t="s">
        <v>116</v>
      </c>
      <c r="G5029" t="s">
        <v>90</v>
      </c>
      <c r="I5029" t="s">
        <v>319</v>
      </c>
      <c r="J5029" t="s">
        <v>12040</v>
      </c>
      <c r="L5029">
        <v>27.534300000000002</v>
      </c>
      <c r="M5029">
        <v>26.607346140000001</v>
      </c>
      <c r="N5029">
        <v>29.8156</v>
      </c>
      <c r="O5029">
        <v>26.156242209999998</v>
      </c>
      <c r="P5029">
        <v>24.786999999999999</v>
      </c>
      <c r="Q5029" s="86">
        <v>45821</v>
      </c>
      <c r="AB5029">
        <v>4</v>
      </c>
      <c r="AC5029" t="s">
        <v>127</v>
      </c>
    </row>
    <row r="5030" spans="1:29" x14ac:dyDescent="0.2">
      <c r="A5030" t="s">
        <v>12044</v>
      </c>
      <c r="B5030" t="s">
        <v>12045</v>
      </c>
      <c r="C5030" t="s">
        <v>12044</v>
      </c>
      <c r="D5030" t="s">
        <v>84</v>
      </c>
      <c r="E5030" t="s">
        <v>434</v>
      </c>
      <c r="G5030" t="s">
        <v>348</v>
      </c>
      <c r="H5030" t="s">
        <v>12046</v>
      </c>
      <c r="AB5030">
        <v>5</v>
      </c>
      <c r="AC5030" t="s">
        <v>86</v>
      </c>
    </row>
    <row r="5031" spans="1:29" x14ac:dyDescent="0.2">
      <c r="A5031" t="s">
        <v>12047</v>
      </c>
      <c r="B5031" t="s">
        <v>12048</v>
      </c>
      <c r="C5031" t="s">
        <v>12047</v>
      </c>
      <c r="D5031" t="s">
        <v>84</v>
      </c>
      <c r="E5031" t="s">
        <v>434</v>
      </c>
      <c r="G5031" t="s">
        <v>348</v>
      </c>
      <c r="H5031" t="s">
        <v>12049</v>
      </c>
      <c r="AB5031">
        <v>5</v>
      </c>
      <c r="AC5031" t="s">
        <v>86</v>
      </c>
    </row>
    <row r="5032" spans="1:29" x14ac:dyDescent="0.2">
      <c r="A5032" t="s">
        <v>12050</v>
      </c>
      <c r="B5032" t="s">
        <v>12051</v>
      </c>
      <c r="C5032" t="s">
        <v>12050</v>
      </c>
      <c r="D5032" t="s">
        <v>84</v>
      </c>
      <c r="E5032" t="s">
        <v>434</v>
      </c>
      <c r="G5032" t="s">
        <v>348</v>
      </c>
      <c r="H5032" t="s">
        <v>12049</v>
      </c>
      <c r="AB5032">
        <v>5</v>
      </c>
      <c r="AC5032" t="s">
        <v>86</v>
      </c>
    </row>
    <row r="5033" spans="1:29" x14ac:dyDescent="0.2">
      <c r="A5033" t="s">
        <v>12052</v>
      </c>
      <c r="B5033" t="s">
        <v>12053</v>
      </c>
      <c r="C5033" t="s">
        <v>12052</v>
      </c>
      <c r="D5033" t="s">
        <v>84</v>
      </c>
      <c r="E5033" t="s">
        <v>434</v>
      </c>
      <c r="G5033" t="s">
        <v>348</v>
      </c>
      <c r="H5033" t="s">
        <v>12049</v>
      </c>
      <c r="AB5033">
        <v>5</v>
      </c>
      <c r="AC5033" t="s">
        <v>86</v>
      </c>
    </row>
    <row r="5034" spans="1:29" x14ac:dyDescent="0.2">
      <c r="A5034" t="s">
        <v>12054</v>
      </c>
      <c r="B5034" t="s">
        <v>12055</v>
      </c>
      <c r="C5034" t="s">
        <v>12054</v>
      </c>
      <c r="D5034" t="s">
        <v>84</v>
      </c>
      <c r="E5034" t="s">
        <v>434</v>
      </c>
      <c r="G5034" t="s">
        <v>348</v>
      </c>
      <c r="H5034" t="s">
        <v>12049</v>
      </c>
      <c r="AB5034">
        <v>5</v>
      </c>
      <c r="AC5034" t="s">
        <v>86</v>
      </c>
    </row>
    <row r="5035" spans="1:29" x14ac:dyDescent="0.2">
      <c r="A5035" t="s">
        <v>12056</v>
      </c>
      <c r="B5035" t="s">
        <v>12057</v>
      </c>
      <c r="C5035" t="s">
        <v>12056</v>
      </c>
      <c r="D5035" t="s">
        <v>84</v>
      </c>
      <c r="E5035" t="s">
        <v>434</v>
      </c>
      <c r="G5035" t="s">
        <v>348</v>
      </c>
      <c r="H5035" t="s">
        <v>12049</v>
      </c>
      <c r="AB5035">
        <v>5</v>
      </c>
      <c r="AC5035" t="s">
        <v>86</v>
      </c>
    </row>
    <row r="5036" spans="1:29" x14ac:dyDescent="0.2">
      <c r="A5036" t="s">
        <v>12058</v>
      </c>
      <c r="B5036" t="s">
        <v>12059</v>
      </c>
      <c r="C5036" t="s">
        <v>12058</v>
      </c>
      <c r="D5036" t="s">
        <v>84</v>
      </c>
      <c r="E5036" t="s">
        <v>434</v>
      </c>
      <c r="G5036" t="s">
        <v>348</v>
      </c>
      <c r="H5036" t="s">
        <v>12049</v>
      </c>
      <c r="AB5036">
        <v>5</v>
      </c>
      <c r="AC5036" t="s">
        <v>86</v>
      </c>
    </row>
    <row r="5037" spans="1:29" x14ac:dyDescent="0.2">
      <c r="A5037" t="s">
        <v>12060</v>
      </c>
      <c r="B5037" t="s">
        <v>12061</v>
      </c>
      <c r="C5037" t="s">
        <v>12060</v>
      </c>
      <c r="D5037" t="s">
        <v>84</v>
      </c>
      <c r="E5037" t="s">
        <v>434</v>
      </c>
      <c r="G5037" t="s">
        <v>348</v>
      </c>
      <c r="H5037" t="s">
        <v>12049</v>
      </c>
      <c r="AB5037">
        <v>5</v>
      </c>
      <c r="AC5037" t="s">
        <v>86</v>
      </c>
    </row>
    <row r="5038" spans="1:29" x14ac:dyDescent="0.2">
      <c r="A5038" t="s">
        <v>12062</v>
      </c>
      <c r="B5038" t="s">
        <v>12063</v>
      </c>
      <c r="C5038" t="s">
        <v>12062</v>
      </c>
      <c r="D5038" t="s">
        <v>84</v>
      </c>
      <c r="E5038" t="s">
        <v>434</v>
      </c>
      <c r="G5038" t="s">
        <v>348</v>
      </c>
      <c r="H5038" t="s">
        <v>12049</v>
      </c>
      <c r="AB5038">
        <v>5</v>
      </c>
      <c r="AC5038" t="s">
        <v>86</v>
      </c>
    </row>
    <row r="5039" spans="1:29" x14ac:dyDescent="0.2">
      <c r="A5039" t="s">
        <v>12064</v>
      </c>
      <c r="B5039" t="s">
        <v>12065</v>
      </c>
      <c r="C5039" t="s">
        <v>12064</v>
      </c>
      <c r="D5039" t="s">
        <v>84</v>
      </c>
      <c r="E5039" t="s">
        <v>434</v>
      </c>
      <c r="G5039" t="s">
        <v>348</v>
      </c>
      <c r="H5039" t="s">
        <v>12049</v>
      </c>
      <c r="AB5039">
        <v>5</v>
      </c>
      <c r="AC5039" t="s">
        <v>86</v>
      </c>
    </row>
    <row r="5040" spans="1:29" x14ac:dyDescent="0.2">
      <c r="A5040" t="s">
        <v>12066</v>
      </c>
      <c r="B5040" t="s">
        <v>12067</v>
      </c>
      <c r="C5040" t="s">
        <v>12066</v>
      </c>
      <c r="D5040" t="s">
        <v>84</v>
      </c>
      <c r="E5040" t="s">
        <v>434</v>
      </c>
      <c r="G5040" t="s">
        <v>348</v>
      </c>
      <c r="H5040" t="s">
        <v>12049</v>
      </c>
      <c r="AB5040">
        <v>5</v>
      </c>
      <c r="AC5040" t="s">
        <v>86</v>
      </c>
    </row>
    <row r="5041" spans="1:29" x14ac:dyDescent="0.2">
      <c r="A5041" t="s">
        <v>17702</v>
      </c>
      <c r="B5041" t="s">
        <v>17703</v>
      </c>
      <c r="C5041" t="s">
        <v>17702</v>
      </c>
      <c r="D5041" t="s">
        <v>84</v>
      </c>
      <c r="E5041" t="s">
        <v>116</v>
      </c>
      <c r="G5041" t="s">
        <v>90</v>
      </c>
      <c r="H5041" t="s">
        <v>17704</v>
      </c>
      <c r="I5041" t="s">
        <v>319</v>
      </c>
      <c r="L5041">
        <v>29.15</v>
      </c>
      <c r="M5041">
        <v>2699.7149949999998</v>
      </c>
      <c r="O5041">
        <v>3815.609778</v>
      </c>
      <c r="P5041">
        <v>43.646999999999998</v>
      </c>
      <c r="Q5041" s="86">
        <v>45817</v>
      </c>
      <c r="AB5041">
        <v>4</v>
      </c>
      <c r="AC5041" t="s">
        <v>127</v>
      </c>
    </row>
    <row r="5042" spans="1:29" x14ac:dyDescent="0.2">
      <c r="A5042" t="s">
        <v>12068</v>
      </c>
      <c r="B5042" t="s">
        <v>94</v>
      </c>
      <c r="C5042" t="s">
        <v>12068</v>
      </c>
      <c r="D5042" t="s">
        <v>84</v>
      </c>
      <c r="Q5042" s="86">
        <v>45154</v>
      </c>
      <c r="AB5042">
        <v>5</v>
      </c>
      <c r="AC5042" t="s">
        <v>86</v>
      </c>
    </row>
    <row r="5043" spans="1:29" x14ac:dyDescent="0.2">
      <c r="A5043" t="s">
        <v>12069</v>
      </c>
      <c r="B5043" t="s">
        <v>12070</v>
      </c>
      <c r="C5043" t="s">
        <v>12069</v>
      </c>
      <c r="D5043" t="s">
        <v>84</v>
      </c>
      <c r="E5043" t="s">
        <v>116</v>
      </c>
      <c r="F5043" t="s">
        <v>117</v>
      </c>
      <c r="G5043" t="s">
        <v>90</v>
      </c>
      <c r="I5043" t="s">
        <v>118</v>
      </c>
      <c r="J5043" t="s">
        <v>12071</v>
      </c>
      <c r="L5043">
        <v>66.465100000000007</v>
      </c>
      <c r="M5043">
        <v>65.736414109999998</v>
      </c>
      <c r="N5043">
        <v>70.868499999999997</v>
      </c>
      <c r="O5043">
        <v>69.823128800000006</v>
      </c>
      <c r="P5043">
        <v>53.059199999999997</v>
      </c>
      <c r="Q5043" s="86">
        <v>45821</v>
      </c>
      <c r="V5043" t="s">
        <v>12072</v>
      </c>
      <c r="AA5043">
        <v>5</v>
      </c>
      <c r="AB5043">
        <v>5</v>
      </c>
      <c r="AC5043" t="s">
        <v>86</v>
      </c>
    </row>
    <row r="5044" spans="1:29" x14ac:dyDescent="0.2">
      <c r="A5044" t="s">
        <v>12073</v>
      </c>
      <c r="B5044" t="s">
        <v>12074</v>
      </c>
      <c r="C5044" t="s">
        <v>12073</v>
      </c>
      <c r="D5044" t="s">
        <v>84</v>
      </c>
      <c r="E5044" t="s">
        <v>293</v>
      </c>
      <c r="G5044" t="s">
        <v>90</v>
      </c>
      <c r="H5044" t="s">
        <v>12075</v>
      </c>
      <c r="I5044" t="s">
        <v>91</v>
      </c>
      <c r="L5044">
        <v>28.67</v>
      </c>
      <c r="Q5044" s="86">
        <v>45575</v>
      </c>
      <c r="AB5044">
        <v>4</v>
      </c>
      <c r="AC5044" t="s">
        <v>127</v>
      </c>
    </row>
    <row r="5045" spans="1:29" x14ac:dyDescent="0.2">
      <c r="A5045" t="s">
        <v>12076</v>
      </c>
      <c r="B5045" t="s">
        <v>12077</v>
      </c>
      <c r="C5045" t="s">
        <v>12076</v>
      </c>
      <c r="D5045" t="s">
        <v>84</v>
      </c>
      <c r="E5045" t="s">
        <v>293</v>
      </c>
      <c r="G5045" t="s">
        <v>90</v>
      </c>
      <c r="H5045" t="s">
        <v>12075</v>
      </c>
      <c r="I5045" t="s">
        <v>91</v>
      </c>
      <c r="L5045">
        <v>0.63</v>
      </c>
      <c r="Q5045" s="86">
        <v>45575</v>
      </c>
      <c r="AB5045">
        <v>1</v>
      </c>
      <c r="AC5045" t="s">
        <v>124</v>
      </c>
    </row>
    <row r="5046" spans="1:29" x14ac:dyDescent="0.2">
      <c r="A5046" t="s">
        <v>12078</v>
      </c>
      <c r="B5046" t="s">
        <v>12079</v>
      </c>
      <c r="C5046" t="s">
        <v>12078</v>
      </c>
      <c r="D5046" t="s">
        <v>84</v>
      </c>
      <c r="E5046" t="s">
        <v>293</v>
      </c>
      <c r="G5046" t="s">
        <v>90</v>
      </c>
      <c r="H5046" t="s">
        <v>12075</v>
      </c>
      <c r="I5046" t="s">
        <v>91</v>
      </c>
      <c r="L5046">
        <v>2.74</v>
      </c>
      <c r="Q5046" s="86">
        <v>45575</v>
      </c>
      <c r="AB5046">
        <v>1</v>
      </c>
      <c r="AC5046" t="s">
        <v>124</v>
      </c>
    </row>
    <row r="5047" spans="1:29" x14ac:dyDescent="0.2">
      <c r="A5047" t="s">
        <v>12080</v>
      </c>
      <c r="B5047" t="s">
        <v>12081</v>
      </c>
      <c r="C5047" t="s">
        <v>12080</v>
      </c>
      <c r="D5047" t="s">
        <v>84</v>
      </c>
      <c r="E5047" t="s">
        <v>293</v>
      </c>
      <c r="G5047" t="s">
        <v>90</v>
      </c>
      <c r="H5047" t="s">
        <v>12075</v>
      </c>
      <c r="I5047" t="s">
        <v>91</v>
      </c>
      <c r="L5047">
        <v>5.72</v>
      </c>
      <c r="Q5047" s="86">
        <v>45575</v>
      </c>
      <c r="AB5047">
        <v>2</v>
      </c>
      <c r="AC5047" t="s">
        <v>153</v>
      </c>
    </row>
    <row r="5048" spans="1:29" x14ac:dyDescent="0.2">
      <c r="A5048" t="s">
        <v>12082</v>
      </c>
      <c r="B5048" t="s">
        <v>12083</v>
      </c>
      <c r="C5048" t="s">
        <v>12082</v>
      </c>
      <c r="D5048" t="s">
        <v>84</v>
      </c>
      <c r="E5048" t="s">
        <v>293</v>
      </c>
      <c r="G5048" t="s">
        <v>90</v>
      </c>
      <c r="H5048" t="s">
        <v>12075</v>
      </c>
      <c r="I5048" t="s">
        <v>91</v>
      </c>
      <c r="L5048">
        <v>9.76</v>
      </c>
      <c r="Q5048" s="86">
        <v>45575</v>
      </c>
      <c r="AB5048">
        <v>2</v>
      </c>
      <c r="AC5048" t="s">
        <v>153</v>
      </c>
    </row>
    <row r="5049" spans="1:29" x14ac:dyDescent="0.2">
      <c r="A5049" t="s">
        <v>12084</v>
      </c>
      <c r="B5049" t="s">
        <v>12085</v>
      </c>
      <c r="C5049" t="s">
        <v>12084</v>
      </c>
      <c r="D5049" t="s">
        <v>84</v>
      </c>
      <c r="E5049" t="s">
        <v>293</v>
      </c>
      <c r="G5049" t="s">
        <v>90</v>
      </c>
      <c r="H5049" t="s">
        <v>12075</v>
      </c>
      <c r="I5049" t="s">
        <v>91</v>
      </c>
      <c r="L5049">
        <v>11.91</v>
      </c>
      <c r="Q5049" s="86">
        <v>45575</v>
      </c>
      <c r="AB5049">
        <v>3</v>
      </c>
      <c r="AC5049" t="s">
        <v>156</v>
      </c>
    </row>
    <row r="5050" spans="1:29" x14ac:dyDescent="0.2">
      <c r="A5050" t="s">
        <v>12086</v>
      </c>
      <c r="B5050" t="s">
        <v>12087</v>
      </c>
      <c r="C5050" t="s">
        <v>12086</v>
      </c>
      <c r="D5050" t="s">
        <v>84</v>
      </c>
      <c r="E5050" t="s">
        <v>293</v>
      </c>
      <c r="G5050" t="s">
        <v>90</v>
      </c>
      <c r="H5050" t="s">
        <v>12075</v>
      </c>
      <c r="I5050" t="s">
        <v>91</v>
      </c>
      <c r="L5050">
        <v>14.41</v>
      </c>
      <c r="Q5050" s="86">
        <v>45575</v>
      </c>
      <c r="AB5050">
        <v>3</v>
      </c>
      <c r="AC5050" t="s">
        <v>156</v>
      </c>
    </row>
    <row r="5051" spans="1:29" x14ac:dyDescent="0.2">
      <c r="A5051" t="s">
        <v>12088</v>
      </c>
      <c r="B5051" t="s">
        <v>12089</v>
      </c>
      <c r="C5051" t="s">
        <v>12088</v>
      </c>
      <c r="D5051" t="s">
        <v>84</v>
      </c>
      <c r="E5051" t="s">
        <v>293</v>
      </c>
      <c r="G5051" t="s">
        <v>90</v>
      </c>
      <c r="H5051" t="s">
        <v>12075</v>
      </c>
      <c r="I5051" t="s">
        <v>91</v>
      </c>
      <c r="L5051">
        <v>17.27</v>
      </c>
      <c r="Q5051" s="86">
        <v>45575</v>
      </c>
      <c r="AB5051">
        <v>4</v>
      </c>
      <c r="AC5051" t="s">
        <v>127</v>
      </c>
    </row>
    <row r="5052" spans="1:29" x14ac:dyDescent="0.2">
      <c r="A5052" t="s">
        <v>12090</v>
      </c>
      <c r="B5052" t="s">
        <v>12091</v>
      </c>
      <c r="C5052" t="s">
        <v>12090</v>
      </c>
      <c r="D5052" t="s">
        <v>84</v>
      </c>
      <c r="E5052" t="s">
        <v>293</v>
      </c>
      <c r="G5052" t="s">
        <v>90</v>
      </c>
      <c r="H5052" t="s">
        <v>12075</v>
      </c>
      <c r="I5052" t="s">
        <v>91</v>
      </c>
      <c r="L5052">
        <v>22.98</v>
      </c>
      <c r="Q5052" s="86">
        <v>45575</v>
      </c>
      <c r="AB5052">
        <v>4</v>
      </c>
      <c r="AC5052" t="s">
        <v>127</v>
      </c>
    </row>
    <row r="5053" spans="1:29" x14ac:dyDescent="0.2">
      <c r="A5053" t="s">
        <v>12092</v>
      </c>
      <c r="B5053" t="s">
        <v>12093</v>
      </c>
      <c r="C5053" t="s">
        <v>12092</v>
      </c>
      <c r="D5053" t="s">
        <v>84</v>
      </c>
      <c r="E5053" t="s">
        <v>293</v>
      </c>
      <c r="G5053" t="s">
        <v>90</v>
      </c>
      <c r="H5053" t="s">
        <v>12075</v>
      </c>
      <c r="I5053" t="s">
        <v>91</v>
      </c>
      <c r="L5053">
        <v>1.41</v>
      </c>
      <c r="Q5053" s="86">
        <v>45575</v>
      </c>
      <c r="AB5053">
        <v>1</v>
      </c>
      <c r="AC5053" t="s">
        <v>124</v>
      </c>
    </row>
    <row r="5054" spans="1:29" x14ac:dyDescent="0.2">
      <c r="A5054" t="s">
        <v>12094</v>
      </c>
      <c r="B5054" t="s">
        <v>12095</v>
      </c>
      <c r="C5054" t="s">
        <v>12094</v>
      </c>
      <c r="D5054" t="s">
        <v>84</v>
      </c>
      <c r="E5054" t="s">
        <v>293</v>
      </c>
      <c r="G5054" t="s">
        <v>90</v>
      </c>
      <c r="H5054" t="s">
        <v>12075</v>
      </c>
      <c r="I5054" t="s">
        <v>91</v>
      </c>
      <c r="L5054">
        <v>4.16</v>
      </c>
      <c r="Q5054" s="86">
        <v>45575</v>
      </c>
      <c r="AB5054">
        <v>2</v>
      </c>
      <c r="AC5054" t="s">
        <v>153</v>
      </c>
    </row>
    <row r="5055" spans="1:29" x14ac:dyDescent="0.2">
      <c r="A5055" t="s">
        <v>12096</v>
      </c>
      <c r="B5055" t="s">
        <v>12097</v>
      </c>
      <c r="C5055" t="s">
        <v>12096</v>
      </c>
      <c r="D5055" t="s">
        <v>84</v>
      </c>
      <c r="E5055" t="s">
        <v>293</v>
      </c>
      <c r="G5055" t="s">
        <v>90</v>
      </c>
      <c r="H5055" t="s">
        <v>12075</v>
      </c>
      <c r="I5055" t="s">
        <v>91</v>
      </c>
      <c r="L5055">
        <v>8.0399999999999991</v>
      </c>
      <c r="Q5055" s="86">
        <v>45575</v>
      </c>
      <c r="AB5055">
        <v>2</v>
      </c>
      <c r="AC5055" t="s">
        <v>153</v>
      </c>
    </row>
    <row r="5056" spans="1:29" x14ac:dyDescent="0.2">
      <c r="A5056" t="s">
        <v>12098</v>
      </c>
      <c r="B5056" t="s">
        <v>12099</v>
      </c>
      <c r="C5056" t="s">
        <v>12098</v>
      </c>
      <c r="D5056" t="s">
        <v>84</v>
      </c>
      <c r="G5056" t="s">
        <v>699</v>
      </c>
      <c r="I5056" t="s">
        <v>91</v>
      </c>
      <c r="K5056" t="s">
        <v>12100</v>
      </c>
      <c r="Q5056" s="86">
        <v>45154</v>
      </c>
      <c r="AA5056">
        <v>3</v>
      </c>
      <c r="AB5056">
        <v>5</v>
      </c>
      <c r="AC5056" t="s">
        <v>86</v>
      </c>
    </row>
    <row r="5057" spans="1:29" x14ac:dyDescent="0.2">
      <c r="A5057" t="s">
        <v>12101</v>
      </c>
      <c r="B5057" t="s">
        <v>12102</v>
      </c>
      <c r="C5057" t="s">
        <v>12101</v>
      </c>
      <c r="D5057" t="s">
        <v>84</v>
      </c>
      <c r="E5057" t="s">
        <v>116</v>
      </c>
      <c r="G5057" t="s">
        <v>90</v>
      </c>
      <c r="L5057">
        <v>20.057200000000002</v>
      </c>
      <c r="M5057">
        <v>19.181661640000002</v>
      </c>
      <c r="N5057">
        <v>19.8459</v>
      </c>
      <c r="O5057">
        <v>17.703710350000001</v>
      </c>
      <c r="P5057">
        <v>16.158000000000001</v>
      </c>
      <c r="Q5057" s="86">
        <v>45821</v>
      </c>
      <c r="AB5057">
        <v>4</v>
      </c>
      <c r="AC5057" t="s">
        <v>127</v>
      </c>
    </row>
    <row r="5058" spans="1:29" x14ac:dyDescent="0.2">
      <c r="A5058" t="s">
        <v>12103</v>
      </c>
      <c r="B5058" t="s">
        <v>12104</v>
      </c>
      <c r="C5058" t="s">
        <v>12103</v>
      </c>
      <c r="D5058" t="s">
        <v>84</v>
      </c>
      <c r="E5058" t="s">
        <v>89</v>
      </c>
      <c r="G5058" t="s">
        <v>294</v>
      </c>
      <c r="H5058" t="s">
        <v>8494</v>
      </c>
      <c r="I5058" t="s">
        <v>341</v>
      </c>
      <c r="L5058">
        <v>99.632999999999996</v>
      </c>
      <c r="M5058">
        <v>90.201764409999996</v>
      </c>
      <c r="N5058">
        <v>88.71</v>
      </c>
      <c r="O5058">
        <v>82.085222650000006</v>
      </c>
      <c r="P5058">
        <v>95.894999999999996</v>
      </c>
      <c r="Q5058" s="86">
        <v>45821</v>
      </c>
      <c r="Y5058">
        <v>6</v>
      </c>
      <c r="Z5058" s="86">
        <v>45671</v>
      </c>
      <c r="AB5058">
        <v>4</v>
      </c>
      <c r="AC5058" t="s">
        <v>127</v>
      </c>
    </row>
    <row r="5059" spans="1:29" x14ac:dyDescent="0.2">
      <c r="A5059" t="s">
        <v>12105</v>
      </c>
      <c r="B5059" t="s">
        <v>12106</v>
      </c>
      <c r="C5059" t="s">
        <v>12105</v>
      </c>
      <c r="D5059" t="s">
        <v>84</v>
      </c>
      <c r="E5059" t="s">
        <v>293</v>
      </c>
      <c r="G5059" t="s">
        <v>348</v>
      </c>
      <c r="H5059" t="s">
        <v>12107</v>
      </c>
      <c r="AB5059">
        <v>5</v>
      </c>
      <c r="AC5059" t="s">
        <v>86</v>
      </c>
    </row>
    <row r="5060" spans="1:29" x14ac:dyDescent="0.2">
      <c r="A5060" t="s">
        <v>12108</v>
      </c>
      <c r="B5060" t="s">
        <v>12109</v>
      </c>
      <c r="C5060" t="s">
        <v>12108</v>
      </c>
      <c r="D5060" t="s">
        <v>84</v>
      </c>
      <c r="E5060" t="s">
        <v>293</v>
      </c>
      <c r="G5060" t="s">
        <v>348</v>
      </c>
      <c r="H5060" t="s">
        <v>12110</v>
      </c>
      <c r="AB5060">
        <v>5</v>
      </c>
      <c r="AC5060" t="s">
        <v>86</v>
      </c>
    </row>
    <row r="5061" spans="1:29" x14ac:dyDescent="0.2">
      <c r="A5061" t="s">
        <v>12111</v>
      </c>
      <c r="B5061" t="s">
        <v>12112</v>
      </c>
      <c r="C5061" t="s">
        <v>12111</v>
      </c>
      <c r="D5061" t="s">
        <v>84</v>
      </c>
      <c r="E5061" t="s">
        <v>116</v>
      </c>
      <c r="F5061" t="s">
        <v>117</v>
      </c>
      <c r="G5061" t="s">
        <v>90</v>
      </c>
      <c r="I5061" t="s">
        <v>631</v>
      </c>
      <c r="J5061" t="s">
        <v>12113</v>
      </c>
      <c r="L5061">
        <v>25.424800000000001</v>
      </c>
      <c r="M5061">
        <v>26.188173160000002</v>
      </c>
      <c r="N5061">
        <v>24.6599</v>
      </c>
      <c r="O5061">
        <v>19.99508582</v>
      </c>
      <c r="P5061">
        <v>19.798300000000001</v>
      </c>
      <c r="Q5061" s="86">
        <v>45821</v>
      </c>
      <c r="V5061" t="s">
        <v>12114</v>
      </c>
      <c r="AB5061">
        <v>4</v>
      </c>
      <c r="AC5061" t="s">
        <v>127</v>
      </c>
    </row>
    <row r="5062" spans="1:29" x14ac:dyDescent="0.2">
      <c r="A5062" t="s">
        <v>12115</v>
      </c>
      <c r="B5062" t="s">
        <v>12116</v>
      </c>
      <c r="C5062" t="s">
        <v>12115</v>
      </c>
      <c r="D5062" t="s">
        <v>84</v>
      </c>
      <c r="E5062" t="s">
        <v>116</v>
      </c>
      <c r="G5062" t="s">
        <v>90</v>
      </c>
      <c r="H5062" t="s">
        <v>12117</v>
      </c>
      <c r="I5062" t="s">
        <v>631</v>
      </c>
      <c r="L5062">
        <v>38.68</v>
      </c>
      <c r="Q5062" s="86">
        <v>45492</v>
      </c>
      <c r="AB5062">
        <v>5</v>
      </c>
      <c r="AC5062" t="s">
        <v>86</v>
      </c>
    </row>
    <row r="5063" spans="1:29" x14ac:dyDescent="0.2">
      <c r="A5063" t="s">
        <v>12118</v>
      </c>
      <c r="B5063" t="s">
        <v>12119</v>
      </c>
      <c r="C5063" t="s">
        <v>12118</v>
      </c>
      <c r="D5063" t="s">
        <v>84</v>
      </c>
      <c r="E5063" t="s">
        <v>116</v>
      </c>
      <c r="G5063" t="s">
        <v>90</v>
      </c>
      <c r="H5063" t="s">
        <v>4520</v>
      </c>
      <c r="I5063" t="s">
        <v>631</v>
      </c>
      <c r="L5063">
        <v>37.063299999999998</v>
      </c>
      <c r="M5063">
        <v>35.564261369999997</v>
      </c>
      <c r="N5063">
        <v>36.296700000000001</v>
      </c>
      <c r="O5063">
        <v>36.237835680000003</v>
      </c>
      <c r="P5063">
        <v>43.688299999999998</v>
      </c>
      <c r="Q5063" s="86">
        <v>45821</v>
      </c>
      <c r="AB5063">
        <v>5</v>
      </c>
      <c r="AC5063" t="s">
        <v>86</v>
      </c>
    </row>
    <row r="5064" spans="1:29" x14ac:dyDescent="0.2">
      <c r="A5064" t="s">
        <v>12120</v>
      </c>
      <c r="B5064" t="s">
        <v>12121</v>
      </c>
      <c r="C5064" t="s">
        <v>12120</v>
      </c>
      <c r="D5064" t="s">
        <v>84</v>
      </c>
      <c r="E5064" t="s">
        <v>116</v>
      </c>
      <c r="G5064" t="s">
        <v>90</v>
      </c>
      <c r="H5064" t="s">
        <v>12122</v>
      </c>
      <c r="I5064" t="s">
        <v>631</v>
      </c>
      <c r="O5064">
        <v>33.53</v>
      </c>
      <c r="Q5064" s="86">
        <v>45469</v>
      </c>
      <c r="AB5064">
        <v>5</v>
      </c>
      <c r="AC5064" t="s">
        <v>86</v>
      </c>
    </row>
    <row r="5065" spans="1:29" x14ac:dyDescent="0.2">
      <c r="A5065" t="s">
        <v>12123</v>
      </c>
      <c r="B5065" t="s">
        <v>12124</v>
      </c>
      <c r="C5065" t="s">
        <v>12123</v>
      </c>
      <c r="D5065" t="s">
        <v>84</v>
      </c>
      <c r="E5065" t="s">
        <v>521</v>
      </c>
      <c r="I5065" t="s">
        <v>634</v>
      </c>
      <c r="J5065" t="s">
        <v>12125</v>
      </c>
      <c r="L5065">
        <v>22.117799999999999</v>
      </c>
      <c r="M5065">
        <v>22.18452928</v>
      </c>
      <c r="N5065">
        <v>23.106100000000001</v>
      </c>
      <c r="O5065">
        <v>23.049560530000001</v>
      </c>
      <c r="P5065">
        <v>16.045200000000001</v>
      </c>
      <c r="Q5065" s="86">
        <v>45821</v>
      </c>
      <c r="V5065" t="s">
        <v>12126</v>
      </c>
      <c r="AB5065">
        <v>4</v>
      </c>
      <c r="AC5065" t="s">
        <v>127</v>
      </c>
    </row>
    <row r="5066" spans="1:29" x14ac:dyDescent="0.2">
      <c r="A5066" t="s">
        <v>16702</v>
      </c>
      <c r="B5066" t="s">
        <v>16703</v>
      </c>
      <c r="C5066" t="s">
        <v>16702</v>
      </c>
      <c r="D5066" t="s">
        <v>84</v>
      </c>
      <c r="E5066" t="s">
        <v>116</v>
      </c>
      <c r="G5066" t="s">
        <v>90</v>
      </c>
      <c r="H5066" t="s">
        <v>2291</v>
      </c>
      <c r="I5066" t="s">
        <v>118</v>
      </c>
      <c r="L5066">
        <v>19.497399999999999</v>
      </c>
      <c r="M5066">
        <v>16.69444609</v>
      </c>
      <c r="N5066">
        <v>16.556100000000001</v>
      </c>
      <c r="O5066">
        <v>17.131414280000001</v>
      </c>
      <c r="P5066">
        <v>18.6631</v>
      </c>
      <c r="Q5066" s="86">
        <v>45821</v>
      </c>
      <c r="AB5066">
        <v>4</v>
      </c>
      <c r="AC5066" t="s">
        <v>127</v>
      </c>
    </row>
    <row r="5067" spans="1:29" x14ac:dyDescent="0.2">
      <c r="A5067" t="s">
        <v>12127</v>
      </c>
      <c r="B5067" t="s">
        <v>12128</v>
      </c>
      <c r="C5067" t="s">
        <v>12127</v>
      </c>
      <c r="D5067" t="s">
        <v>84</v>
      </c>
      <c r="E5067" t="s">
        <v>521</v>
      </c>
      <c r="G5067" t="s">
        <v>90</v>
      </c>
      <c r="I5067" t="s">
        <v>634</v>
      </c>
      <c r="J5067" t="s">
        <v>12125</v>
      </c>
      <c r="L5067">
        <v>16.7179</v>
      </c>
      <c r="M5067">
        <v>15.43077287</v>
      </c>
      <c r="N5067">
        <v>14.9636</v>
      </c>
      <c r="O5067">
        <v>14.452470119999999</v>
      </c>
      <c r="P5067">
        <v>10.663</v>
      </c>
      <c r="Q5067" s="86">
        <v>45821</v>
      </c>
      <c r="V5067" t="s">
        <v>12129</v>
      </c>
      <c r="AB5067">
        <v>4</v>
      </c>
      <c r="AC5067" t="s">
        <v>127</v>
      </c>
    </row>
    <row r="5068" spans="1:29" x14ac:dyDescent="0.2">
      <c r="A5068" t="s">
        <v>12130</v>
      </c>
      <c r="B5068" t="s">
        <v>12131</v>
      </c>
      <c r="C5068" t="s">
        <v>12130</v>
      </c>
      <c r="D5068" t="s">
        <v>84</v>
      </c>
      <c r="E5068" t="s">
        <v>521</v>
      </c>
      <c r="G5068" t="s">
        <v>90</v>
      </c>
      <c r="I5068" t="s">
        <v>634</v>
      </c>
      <c r="J5068" t="s">
        <v>12125</v>
      </c>
      <c r="L5068">
        <v>15.582100000000001</v>
      </c>
      <c r="M5068">
        <v>13.794097799999999</v>
      </c>
      <c r="N5068">
        <v>13.9529</v>
      </c>
      <c r="O5068">
        <v>14.785180130000001</v>
      </c>
      <c r="P5068">
        <v>13.987</v>
      </c>
      <c r="Q5068" s="86">
        <v>45821</v>
      </c>
      <c r="V5068" t="s">
        <v>12132</v>
      </c>
      <c r="AB5068">
        <v>4</v>
      </c>
      <c r="AC5068" t="s">
        <v>127</v>
      </c>
    </row>
    <row r="5069" spans="1:29" x14ac:dyDescent="0.2">
      <c r="A5069" t="s">
        <v>12133</v>
      </c>
      <c r="B5069" t="s">
        <v>12134</v>
      </c>
      <c r="C5069" t="s">
        <v>12133</v>
      </c>
      <c r="D5069" t="s">
        <v>84</v>
      </c>
      <c r="E5069" t="s">
        <v>521</v>
      </c>
      <c r="G5069" t="s">
        <v>90</v>
      </c>
      <c r="I5069" t="s">
        <v>634</v>
      </c>
      <c r="J5069" t="s">
        <v>12125</v>
      </c>
      <c r="L5069">
        <v>14.182700000000001</v>
      </c>
      <c r="M5069">
        <v>12.61320197</v>
      </c>
      <c r="N5069">
        <v>12.7003</v>
      </c>
      <c r="O5069">
        <v>13.54892347</v>
      </c>
      <c r="P5069">
        <v>15.0905</v>
      </c>
      <c r="Q5069" s="86">
        <v>45821</v>
      </c>
      <c r="V5069" t="s">
        <v>12135</v>
      </c>
      <c r="AB5069">
        <v>3</v>
      </c>
      <c r="AC5069" t="s">
        <v>156</v>
      </c>
    </row>
    <row r="5070" spans="1:29" x14ac:dyDescent="0.2">
      <c r="A5070" t="s">
        <v>12136</v>
      </c>
      <c r="B5070" t="s">
        <v>12137</v>
      </c>
      <c r="C5070" t="s">
        <v>12136</v>
      </c>
      <c r="D5070" t="s">
        <v>84</v>
      </c>
      <c r="E5070" t="s">
        <v>2591</v>
      </c>
      <c r="G5070" t="s">
        <v>90</v>
      </c>
      <c r="I5070" t="s">
        <v>634</v>
      </c>
      <c r="L5070">
        <v>18.136600000000001</v>
      </c>
      <c r="M5070">
        <v>18.336335800000001</v>
      </c>
      <c r="N5070">
        <v>19.316400000000002</v>
      </c>
      <c r="O5070">
        <v>18.160566379999999</v>
      </c>
      <c r="P5070">
        <v>19.899000000000001</v>
      </c>
      <c r="Q5070" s="86">
        <v>45821</v>
      </c>
      <c r="AB5070">
        <v>4</v>
      </c>
      <c r="AC5070" t="s">
        <v>127</v>
      </c>
    </row>
    <row r="5071" spans="1:29" x14ac:dyDescent="0.2">
      <c r="A5071" t="s">
        <v>12138</v>
      </c>
      <c r="B5071" t="s">
        <v>12139</v>
      </c>
      <c r="C5071" t="s">
        <v>12138</v>
      </c>
      <c r="D5071" t="s">
        <v>84</v>
      </c>
      <c r="E5071" t="s">
        <v>521</v>
      </c>
      <c r="G5071" t="s">
        <v>90</v>
      </c>
      <c r="I5071" t="s">
        <v>634</v>
      </c>
      <c r="J5071" t="s">
        <v>12125</v>
      </c>
      <c r="L5071">
        <v>16.640999999999998</v>
      </c>
      <c r="M5071">
        <v>15.673333510000001</v>
      </c>
      <c r="N5071">
        <v>16.2546</v>
      </c>
      <c r="O5071">
        <v>16.737376950000002</v>
      </c>
      <c r="P5071">
        <v>17.664300000000001</v>
      </c>
      <c r="Q5071" s="86">
        <v>45821</v>
      </c>
      <c r="V5071" t="s">
        <v>12140</v>
      </c>
      <c r="AB5071">
        <v>4</v>
      </c>
      <c r="AC5071" t="s">
        <v>127</v>
      </c>
    </row>
    <row r="5072" spans="1:29" x14ac:dyDescent="0.2">
      <c r="A5072" t="s">
        <v>12141</v>
      </c>
      <c r="B5072" t="s">
        <v>12142</v>
      </c>
      <c r="C5072" t="s">
        <v>12141</v>
      </c>
      <c r="D5072" t="s">
        <v>84</v>
      </c>
      <c r="E5072" t="s">
        <v>116</v>
      </c>
      <c r="F5072" t="s">
        <v>117</v>
      </c>
      <c r="G5072" t="s">
        <v>90</v>
      </c>
      <c r="I5072" t="s">
        <v>634</v>
      </c>
      <c r="J5072" t="s">
        <v>12125</v>
      </c>
      <c r="L5072">
        <v>12.6075</v>
      </c>
      <c r="M5072">
        <v>13.13927541</v>
      </c>
      <c r="N5072">
        <v>13.609500000000001</v>
      </c>
      <c r="O5072">
        <v>10.7856896</v>
      </c>
      <c r="P5072">
        <v>12.317299999999999</v>
      </c>
      <c r="Q5072" s="86">
        <v>45821</v>
      </c>
      <c r="V5072" t="s">
        <v>12143</v>
      </c>
      <c r="AB5072">
        <v>3</v>
      </c>
      <c r="AC5072" t="s">
        <v>156</v>
      </c>
    </row>
    <row r="5073" spans="1:29" x14ac:dyDescent="0.2">
      <c r="A5073" t="s">
        <v>12144</v>
      </c>
      <c r="B5073" t="s">
        <v>12145</v>
      </c>
      <c r="C5073" t="s">
        <v>12144</v>
      </c>
      <c r="D5073" t="s">
        <v>84</v>
      </c>
      <c r="E5073" t="s">
        <v>89</v>
      </c>
      <c r="F5073" t="s">
        <v>642</v>
      </c>
      <c r="G5073" t="s">
        <v>90</v>
      </c>
      <c r="I5073" t="s">
        <v>634</v>
      </c>
      <c r="J5073" t="s">
        <v>12125</v>
      </c>
      <c r="K5073" t="s">
        <v>12146</v>
      </c>
      <c r="L5073">
        <v>22.849</v>
      </c>
      <c r="M5073">
        <v>20.988063409999999</v>
      </c>
      <c r="N5073">
        <v>26.093</v>
      </c>
      <c r="O5073">
        <v>17.816908420000001</v>
      </c>
      <c r="P5073">
        <v>20.626000000000001</v>
      </c>
      <c r="Q5073" s="86">
        <v>45821</v>
      </c>
      <c r="R5073">
        <v>5</v>
      </c>
      <c r="T5073">
        <v>1.75</v>
      </c>
      <c r="V5073" t="s">
        <v>12147</v>
      </c>
      <c r="AB5073">
        <v>4</v>
      </c>
      <c r="AC5073" t="s">
        <v>127</v>
      </c>
    </row>
    <row r="5074" spans="1:29" x14ac:dyDescent="0.2">
      <c r="A5074" t="s">
        <v>12148</v>
      </c>
      <c r="B5074" t="s">
        <v>12149</v>
      </c>
      <c r="C5074" t="s">
        <v>12148</v>
      </c>
      <c r="D5074" t="s">
        <v>84</v>
      </c>
      <c r="E5074" t="s">
        <v>89</v>
      </c>
      <c r="F5074" t="s">
        <v>642</v>
      </c>
      <c r="G5074" t="s">
        <v>90</v>
      </c>
      <c r="I5074" t="s">
        <v>634</v>
      </c>
      <c r="J5074" t="s">
        <v>12125</v>
      </c>
      <c r="L5074">
        <v>16.289000000000001</v>
      </c>
      <c r="M5074">
        <v>13.24734948</v>
      </c>
      <c r="N5074">
        <v>17.873999999999999</v>
      </c>
      <c r="O5074">
        <v>10.35810931</v>
      </c>
      <c r="P5074">
        <v>11.000999999999999</v>
      </c>
      <c r="Q5074" s="86">
        <v>45821</v>
      </c>
      <c r="R5074">
        <v>5</v>
      </c>
      <c r="T5074">
        <v>2</v>
      </c>
      <c r="V5074" t="s">
        <v>12150</v>
      </c>
      <c r="AB5074">
        <v>4</v>
      </c>
      <c r="AC5074" t="s">
        <v>127</v>
      </c>
    </row>
    <row r="5075" spans="1:29" x14ac:dyDescent="0.2">
      <c r="A5075" t="s">
        <v>12151</v>
      </c>
      <c r="B5075" t="s">
        <v>12152</v>
      </c>
      <c r="C5075" t="s">
        <v>12151</v>
      </c>
      <c r="D5075" t="s">
        <v>84</v>
      </c>
      <c r="E5075" t="s">
        <v>89</v>
      </c>
      <c r="G5075" t="s">
        <v>90</v>
      </c>
      <c r="I5075" t="s">
        <v>634</v>
      </c>
      <c r="J5075" t="s">
        <v>12125</v>
      </c>
      <c r="K5075" t="s">
        <v>1670</v>
      </c>
      <c r="L5075">
        <v>14.635999999999999</v>
      </c>
      <c r="M5075">
        <v>11.57346433</v>
      </c>
      <c r="N5075">
        <v>15.363</v>
      </c>
      <c r="O5075">
        <v>10.050651240000001</v>
      </c>
      <c r="P5075">
        <v>8.7240000000000002</v>
      </c>
      <c r="Q5075" s="86">
        <v>45821</v>
      </c>
      <c r="R5075">
        <v>5</v>
      </c>
      <c r="T5075">
        <v>3</v>
      </c>
      <c r="V5075" t="s">
        <v>12153</v>
      </c>
      <c r="AB5075">
        <v>3</v>
      </c>
      <c r="AC5075" t="s">
        <v>156</v>
      </c>
    </row>
    <row r="5076" spans="1:29" x14ac:dyDescent="0.2">
      <c r="A5076" t="s">
        <v>12154</v>
      </c>
      <c r="B5076" t="s">
        <v>12155</v>
      </c>
      <c r="C5076" t="s">
        <v>12154</v>
      </c>
      <c r="D5076" t="s">
        <v>84</v>
      </c>
      <c r="E5076" t="s">
        <v>89</v>
      </c>
      <c r="G5076" t="s">
        <v>699</v>
      </c>
      <c r="H5076" t="s">
        <v>12156</v>
      </c>
      <c r="I5076" t="s">
        <v>118</v>
      </c>
      <c r="L5076">
        <v>14.523999999999999</v>
      </c>
      <c r="M5076">
        <v>14.45969764</v>
      </c>
      <c r="N5076">
        <v>15.26</v>
      </c>
      <c r="O5076">
        <v>11.906275409999999</v>
      </c>
      <c r="P5076">
        <v>8.6630000000000003</v>
      </c>
      <c r="Q5076" s="86">
        <v>45821</v>
      </c>
      <c r="AB5076">
        <v>3</v>
      </c>
      <c r="AC5076" t="s">
        <v>156</v>
      </c>
    </row>
    <row r="5077" spans="1:29" x14ac:dyDescent="0.2">
      <c r="A5077" t="s">
        <v>12157</v>
      </c>
      <c r="B5077" t="s">
        <v>12158</v>
      </c>
      <c r="C5077" t="s">
        <v>12157</v>
      </c>
      <c r="D5077" t="s">
        <v>84</v>
      </c>
      <c r="E5077" t="s">
        <v>89</v>
      </c>
      <c r="G5077" t="s">
        <v>90</v>
      </c>
      <c r="I5077" t="s">
        <v>634</v>
      </c>
      <c r="J5077" t="s">
        <v>12125</v>
      </c>
      <c r="L5077">
        <v>16.073</v>
      </c>
      <c r="M5077">
        <v>14.22049951</v>
      </c>
      <c r="N5077">
        <v>16.443999999999999</v>
      </c>
      <c r="O5077">
        <v>12.17798384</v>
      </c>
      <c r="P5077">
        <v>11.188000000000001</v>
      </c>
      <c r="Q5077" s="86">
        <v>45821</v>
      </c>
      <c r="R5077">
        <v>5</v>
      </c>
      <c r="T5077">
        <v>0.48</v>
      </c>
      <c r="V5077" t="s">
        <v>12159</v>
      </c>
      <c r="AB5077">
        <v>4</v>
      </c>
      <c r="AC5077" t="s">
        <v>127</v>
      </c>
    </row>
    <row r="5078" spans="1:29" x14ac:dyDescent="0.2">
      <c r="A5078" t="s">
        <v>12160</v>
      </c>
      <c r="B5078" t="s">
        <v>12161</v>
      </c>
      <c r="C5078" t="s">
        <v>12160</v>
      </c>
      <c r="D5078" t="s">
        <v>84</v>
      </c>
      <c r="E5078" t="s">
        <v>89</v>
      </c>
      <c r="G5078" t="s">
        <v>699</v>
      </c>
      <c r="H5078" t="s">
        <v>12162</v>
      </c>
      <c r="I5078" t="s">
        <v>118</v>
      </c>
      <c r="L5078">
        <v>16.068000000000001</v>
      </c>
      <c r="M5078">
        <v>16.240243079999999</v>
      </c>
      <c r="N5078">
        <v>16.405999999999999</v>
      </c>
      <c r="O5078">
        <v>13.130969800000001</v>
      </c>
      <c r="P5078">
        <v>11.04</v>
      </c>
      <c r="Q5078" s="86">
        <v>45821</v>
      </c>
      <c r="AB5078">
        <v>4</v>
      </c>
      <c r="AC5078" t="s">
        <v>127</v>
      </c>
    </row>
    <row r="5079" spans="1:29" x14ac:dyDescent="0.2">
      <c r="A5079" t="s">
        <v>12163</v>
      </c>
      <c r="B5079" t="s">
        <v>12164</v>
      </c>
      <c r="C5079" t="s">
        <v>12163</v>
      </c>
      <c r="D5079" t="s">
        <v>84</v>
      </c>
      <c r="E5079" t="s">
        <v>89</v>
      </c>
      <c r="G5079" t="s">
        <v>90</v>
      </c>
      <c r="I5079" t="s">
        <v>634</v>
      </c>
      <c r="J5079" t="s">
        <v>12125</v>
      </c>
      <c r="L5079">
        <v>11.930999999999999</v>
      </c>
      <c r="M5079">
        <v>7.6307880480000003</v>
      </c>
      <c r="N5079">
        <v>11.311999999999999</v>
      </c>
      <c r="O5079">
        <v>6.6207318839999996</v>
      </c>
      <c r="P5079">
        <v>7.7350000000000003</v>
      </c>
      <c r="Q5079" s="86">
        <v>45821</v>
      </c>
      <c r="R5079">
        <v>5</v>
      </c>
      <c r="T5079">
        <v>1.2</v>
      </c>
      <c r="V5079" t="s">
        <v>12165</v>
      </c>
      <c r="AB5079">
        <v>3</v>
      </c>
      <c r="AC5079" t="s">
        <v>156</v>
      </c>
    </row>
    <row r="5080" spans="1:29" x14ac:dyDescent="0.2">
      <c r="A5080" t="s">
        <v>12166</v>
      </c>
      <c r="B5080" t="s">
        <v>12167</v>
      </c>
      <c r="C5080" t="s">
        <v>12166</v>
      </c>
      <c r="D5080" t="s">
        <v>84</v>
      </c>
      <c r="G5080" t="s">
        <v>98</v>
      </c>
      <c r="H5080" t="s">
        <v>12168</v>
      </c>
      <c r="I5080" t="s">
        <v>91</v>
      </c>
      <c r="J5080" t="s">
        <v>12125</v>
      </c>
      <c r="P5080">
        <v>9.3369999999999997</v>
      </c>
      <c r="Q5080" s="86">
        <v>45154</v>
      </c>
      <c r="AA5080">
        <v>3</v>
      </c>
      <c r="AB5080">
        <v>5</v>
      </c>
      <c r="AC5080" t="s">
        <v>86</v>
      </c>
    </row>
    <row r="5081" spans="1:29" x14ac:dyDescent="0.2">
      <c r="A5081" t="s">
        <v>12169</v>
      </c>
      <c r="B5081" t="s">
        <v>12170</v>
      </c>
      <c r="C5081" t="s">
        <v>12169</v>
      </c>
      <c r="D5081" t="s">
        <v>84</v>
      </c>
      <c r="E5081" t="s">
        <v>340</v>
      </c>
      <c r="G5081" t="s">
        <v>98</v>
      </c>
      <c r="H5081" t="s">
        <v>12168</v>
      </c>
      <c r="I5081" t="s">
        <v>341</v>
      </c>
      <c r="T5081">
        <v>0.01</v>
      </c>
      <c r="AB5081">
        <v>5</v>
      </c>
      <c r="AC5081" t="s">
        <v>86</v>
      </c>
    </row>
    <row r="5082" spans="1:29" x14ac:dyDescent="0.2">
      <c r="A5082" t="s">
        <v>12171</v>
      </c>
      <c r="B5082" t="s">
        <v>12172</v>
      </c>
      <c r="C5082" t="s">
        <v>12171</v>
      </c>
      <c r="D5082" t="s">
        <v>84</v>
      </c>
      <c r="G5082" t="s">
        <v>98</v>
      </c>
      <c r="H5082" t="s">
        <v>12168</v>
      </c>
      <c r="I5082" t="s">
        <v>91</v>
      </c>
      <c r="J5082" t="s">
        <v>12125</v>
      </c>
      <c r="P5082">
        <v>9.3089999999999993</v>
      </c>
      <c r="Q5082" s="86">
        <v>45154</v>
      </c>
      <c r="AA5082">
        <v>3</v>
      </c>
      <c r="AB5082">
        <v>5</v>
      </c>
      <c r="AC5082" t="s">
        <v>86</v>
      </c>
    </row>
    <row r="5083" spans="1:29" x14ac:dyDescent="0.2">
      <c r="A5083" t="s">
        <v>17038</v>
      </c>
      <c r="B5083" t="s">
        <v>17039</v>
      </c>
      <c r="C5083" t="s">
        <v>17038</v>
      </c>
      <c r="D5083" t="s">
        <v>84</v>
      </c>
      <c r="E5083" t="s">
        <v>116</v>
      </c>
      <c r="G5083" t="s">
        <v>90</v>
      </c>
      <c r="L5083">
        <v>35.056100000000001</v>
      </c>
      <c r="M5083">
        <v>36.57734292</v>
      </c>
      <c r="N5083">
        <v>33.646900000000002</v>
      </c>
      <c r="O5083">
        <v>31.871894210000001</v>
      </c>
      <c r="P5083">
        <v>30.870799999999999</v>
      </c>
      <c r="Q5083" s="86">
        <v>45821</v>
      </c>
      <c r="AB5083">
        <v>5</v>
      </c>
      <c r="AC5083" t="s">
        <v>86</v>
      </c>
    </row>
    <row r="5084" spans="1:29" x14ac:dyDescent="0.2">
      <c r="A5084" t="s">
        <v>12173</v>
      </c>
      <c r="B5084" t="s">
        <v>12174</v>
      </c>
      <c r="C5084" t="s">
        <v>12173</v>
      </c>
      <c r="D5084" t="s">
        <v>84</v>
      </c>
      <c r="G5084" t="s">
        <v>98</v>
      </c>
      <c r="H5084" t="s">
        <v>12168</v>
      </c>
      <c r="I5084" t="s">
        <v>91</v>
      </c>
      <c r="J5084" t="s">
        <v>12125</v>
      </c>
      <c r="P5084">
        <v>9.3829999999999991</v>
      </c>
      <c r="Q5084" s="86">
        <v>45154</v>
      </c>
      <c r="AA5084">
        <v>3</v>
      </c>
      <c r="AB5084">
        <v>5</v>
      </c>
      <c r="AC5084" t="s">
        <v>86</v>
      </c>
    </row>
    <row r="5085" spans="1:29" x14ac:dyDescent="0.2">
      <c r="A5085" t="s">
        <v>12175</v>
      </c>
      <c r="B5085" t="s">
        <v>12176</v>
      </c>
      <c r="C5085" t="s">
        <v>12175</v>
      </c>
      <c r="D5085" t="s">
        <v>602</v>
      </c>
      <c r="E5085" t="s">
        <v>603</v>
      </c>
      <c r="I5085" t="s">
        <v>91</v>
      </c>
      <c r="Q5085" s="86">
        <v>45154</v>
      </c>
      <c r="AB5085">
        <v>5</v>
      </c>
      <c r="AC5085" t="s">
        <v>86</v>
      </c>
    </row>
    <row r="5086" spans="1:29" x14ac:dyDescent="0.2">
      <c r="A5086" t="s">
        <v>12177</v>
      </c>
      <c r="B5086" t="s">
        <v>12176</v>
      </c>
      <c r="C5086" t="s">
        <v>12177</v>
      </c>
      <c r="D5086" t="s">
        <v>602</v>
      </c>
      <c r="E5086" t="s">
        <v>603</v>
      </c>
      <c r="I5086" t="s">
        <v>91</v>
      </c>
      <c r="Q5086" s="86">
        <v>45154</v>
      </c>
      <c r="AB5086">
        <v>5</v>
      </c>
      <c r="AC5086" t="s">
        <v>86</v>
      </c>
    </row>
    <row r="5087" spans="1:29" x14ac:dyDescent="0.2">
      <c r="A5087" t="s">
        <v>12178</v>
      </c>
      <c r="B5087" t="s">
        <v>12179</v>
      </c>
      <c r="C5087" t="s">
        <v>12178</v>
      </c>
      <c r="D5087" t="s">
        <v>84</v>
      </c>
      <c r="E5087" t="s">
        <v>116</v>
      </c>
      <c r="F5087" t="s">
        <v>117</v>
      </c>
      <c r="G5087" t="s">
        <v>90</v>
      </c>
      <c r="I5087" t="s">
        <v>118</v>
      </c>
      <c r="L5087">
        <v>24.907499999999999</v>
      </c>
      <c r="M5087">
        <v>25.692700729999999</v>
      </c>
      <c r="N5087">
        <v>26.6798</v>
      </c>
      <c r="O5087">
        <v>22.541677109999998</v>
      </c>
      <c r="P5087">
        <v>12.9863</v>
      </c>
      <c r="Q5087" s="86">
        <v>45821</v>
      </c>
      <c r="V5087" t="s">
        <v>12180</v>
      </c>
      <c r="AA5087">
        <v>4</v>
      </c>
      <c r="AB5087">
        <v>4</v>
      </c>
      <c r="AC5087" t="s">
        <v>127</v>
      </c>
    </row>
    <row r="5088" spans="1:29" x14ac:dyDescent="0.2">
      <c r="A5088" t="s">
        <v>17308</v>
      </c>
      <c r="B5088" t="s">
        <v>16709</v>
      </c>
      <c r="C5088" t="s">
        <v>17308</v>
      </c>
      <c r="D5088" t="s">
        <v>84</v>
      </c>
      <c r="E5088" t="s">
        <v>293</v>
      </c>
      <c r="G5088" t="s">
        <v>294</v>
      </c>
      <c r="H5088" t="s">
        <v>17309</v>
      </c>
      <c r="I5088" t="s">
        <v>118</v>
      </c>
      <c r="L5088">
        <v>31.8963</v>
      </c>
      <c r="M5088">
        <v>32.41620623</v>
      </c>
      <c r="N5088">
        <v>36.348500000000001</v>
      </c>
      <c r="O5088">
        <v>32.982225190000001</v>
      </c>
      <c r="P5088">
        <v>36.673999999999999</v>
      </c>
      <c r="Q5088" s="86">
        <v>45821</v>
      </c>
      <c r="AB5088">
        <v>5</v>
      </c>
      <c r="AC5088" t="s">
        <v>86</v>
      </c>
    </row>
    <row r="5089" spans="1:29" x14ac:dyDescent="0.2">
      <c r="A5089" t="s">
        <v>12181</v>
      </c>
      <c r="B5089" t="s">
        <v>12182</v>
      </c>
      <c r="C5089" t="s">
        <v>12181</v>
      </c>
      <c r="D5089" t="s">
        <v>84</v>
      </c>
      <c r="E5089" t="s">
        <v>116</v>
      </c>
      <c r="F5089" t="s">
        <v>117</v>
      </c>
      <c r="G5089" t="s">
        <v>90</v>
      </c>
      <c r="I5089" t="s">
        <v>118</v>
      </c>
      <c r="L5089">
        <v>25.571999999999999</v>
      </c>
      <c r="M5089">
        <v>25.76248017</v>
      </c>
      <c r="N5089">
        <v>23.143000000000001</v>
      </c>
      <c r="O5089">
        <v>21.568569350000001</v>
      </c>
      <c r="P5089">
        <v>22.594000000000001</v>
      </c>
      <c r="Q5089" s="86">
        <v>45821</v>
      </c>
      <c r="AA5089">
        <v>3</v>
      </c>
      <c r="AB5089">
        <v>4</v>
      </c>
      <c r="AC5089" t="s">
        <v>127</v>
      </c>
    </row>
    <row r="5090" spans="1:29" x14ac:dyDescent="0.2">
      <c r="A5090" t="s">
        <v>12183</v>
      </c>
      <c r="B5090" t="s">
        <v>12184</v>
      </c>
      <c r="C5090" t="s">
        <v>12183</v>
      </c>
      <c r="D5090" t="s">
        <v>84</v>
      </c>
      <c r="E5090" t="s">
        <v>116</v>
      </c>
      <c r="G5090" t="s">
        <v>90</v>
      </c>
      <c r="I5090" t="s">
        <v>118</v>
      </c>
      <c r="L5090">
        <v>16.555</v>
      </c>
      <c r="M5090">
        <v>16.955920030000001</v>
      </c>
      <c r="N5090">
        <v>17.97</v>
      </c>
      <c r="O5090">
        <v>15.4465748</v>
      </c>
      <c r="P5090">
        <v>13.802</v>
      </c>
      <c r="Q5090" s="86">
        <v>45821</v>
      </c>
      <c r="V5090" t="s">
        <v>12185</v>
      </c>
      <c r="AA5090">
        <v>3</v>
      </c>
      <c r="AB5090">
        <v>4</v>
      </c>
      <c r="AC5090" t="s">
        <v>127</v>
      </c>
    </row>
    <row r="5091" spans="1:29" x14ac:dyDescent="0.2">
      <c r="A5091" t="s">
        <v>12186</v>
      </c>
      <c r="B5091" t="s">
        <v>12187</v>
      </c>
      <c r="C5091" t="s">
        <v>12186</v>
      </c>
      <c r="D5091" t="s">
        <v>84</v>
      </c>
      <c r="E5091" t="s">
        <v>116</v>
      </c>
      <c r="G5091" t="s">
        <v>90</v>
      </c>
      <c r="I5091" t="s">
        <v>118</v>
      </c>
      <c r="L5091">
        <v>38.442999999999998</v>
      </c>
      <c r="M5091">
        <v>36.111654870000002</v>
      </c>
      <c r="N5091">
        <v>34.398000000000003</v>
      </c>
      <c r="O5091">
        <v>32.025151839999999</v>
      </c>
      <c r="P5091">
        <v>19.021999999999998</v>
      </c>
      <c r="Q5091" s="86">
        <v>45821</v>
      </c>
      <c r="V5091" t="s">
        <v>12188</v>
      </c>
      <c r="AA5091">
        <v>4</v>
      </c>
      <c r="AB5091">
        <v>5</v>
      </c>
      <c r="AC5091" t="s">
        <v>86</v>
      </c>
    </row>
    <row r="5092" spans="1:29" x14ac:dyDescent="0.2">
      <c r="A5092" t="s">
        <v>12189</v>
      </c>
      <c r="B5092" t="s">
        <v>12190</v>
      </c>
      <c r="C5092" t="s">
        <v>12189</v>
      </c>
      <c r="D5092" t="s">
        <v>84</v>
      </c>
      <c r="E5092" t="s">
        <v>116</v>
      </c>
      <c r="G5092" t="s">
        <v>90</v>
      </c>
      <c r="I5092" t="s">
        <v>118</v>
      </c>
      <c r="L5092">
        <v>20.725999999999999</v>
      </c>
      <c r="M5092">
        <v>21.196045130000002</v>
      </c>
      <c r="N5092">
        <v>21.045999999999999</v>
      </c>
      <c r="O5092">
        <v>19.842525720000001</v>
      </c>
      <c r="P5092">
        <v>14.608000000000001</v>
      </c>
      <c r="Q5092" s="86">
        <v>45821</v>
      </c>
      <c r="V5092" t="s">
        <v>12191</v>
      </c>
      <c r="AA5092">
        <v>4</v>
      </c>
      <c r="AB5092">
        <v>4</v>
      </c>
      <c r="AC5092" t="s">
        <v>127</v>
      </c>
    </row>
    <row r="5093" spans="1:29" x14ac:dyDescent="0.2">
      <c r="A5093" t="s">
        <v>12192</v>
      </c>
      <c r="B5093" t="s">
        <v>12193</v>
      </c>
      <c r="C5093" t="s">
        <v>12192</v>
      </c>
      <c r="D5093" t="s">
        <v>84</v>
      </c>
      <c r="E5093" t="s">
        <v>116</v>
      </c>
      <c r="F5093" t="s">
        <v>117</v>
      </c>
      <c r="G5093" t="s">
        <v>90</v>
      </c>
      <c r="I5093" t="s">
        <v>118</v>
      </c>
      <c r="L5093">
        <v>22.694400000000002</v>
      </c>
      <c r="M5093">
        <v>24.033852830000001</v>
      </c>
      <c r="N5093">
        <v>24.863</v>
      </c>
      <c r="O5093">
        <v>16.64016127</v>
      </c>
      <c r="P5093">
        <v>16.690200000000001</v>
      </c>
      <c r="Q5093" s="86">
        <v>45821</v>
      </c>
      <c r="V5093" t="s">
        <v>12194</v>
      </c>
      <c r="AA5093">
        <v>4</v>
      </c>
      <c r="AB5093">
        <v>4</v>
      </c>
      <c r="AC5093" t="s">
        <v>127</v>
      </c>
    </row>
    <row r="5094" spans="1:29" x14ac:dyDescent="0.2">
      <c r="A5094" t="s">
        <v>12195</v>
      </c>
      <c r="B5094" t="s">
        <v>12196</v>
      </c>
      <c r="C5094" t="s">
        <v>12195</v>
      </c>
      <c r="D5094" t="s">
        <v>84</v>
      </c>
      <c r="E5094" t="s">
        <v>116</v>
      </c>
      <c r="F5094" t="s">
        <v>117</v>
      </c>
      <c r="G5094" t="s">
        <v>90</v>
      </c>
      <c r="I5094" t="s">
        <v>118</v>
      </c>
      <c r="K5094" t="s">
        <v>12197</v>
      </c>
      <c r="L5094">
        <v>43.610999999999997</v>
      </c>
      <c r="M5094">
        <v>44.286325220000002</v>
      </c>
      <c r="N5094">
        <v>43.314</v>
      </c>
      <c r="O5094">
        <v>43.810327690000001</v>
      </c>
      <c r="P5094">
        <v>37.637</v>
      </c>
      <c r="Q5094" s="86">
        <v>45821</v>
      </c>
      <c r="V5094" t="s">
        <v>12198</v>
      </c>
      <c r="AA5094">
        <v>4</v>
      </c>
      <c r="AB5094">
        <v>5</v>
      </c>
      <c r="AC5094" t="s">
        <v>86</v>
      </c>
    </row>
    <row r="5095" spans="1:29" x14ac:dyDescent="0.2">
      <c r="A5095" t="s">
        <v>12199</v>
      </c>
      <c r="B5095" t="s">
        <v>12200</v>
      </c>
      <c r="C5095" t="s">
        <v>12199</v>
      </c>
      <c r="D5095" t="s">
        <v>84</v>
      </c>
      <c r="E5095" t="s">
        <v>116</v>
      </c>
      <c r="F5095" t="s">
        <v>117</v>
      </c>
      <c r="G5095" t="s">
        <v>90</v>
      </c>
      <c r="I5095" t="s">
        <v>118</v>
      </c>
      <c r="K5095" t="s">
        <v>12197</v>
      </c>
      <c r="L5095">
        <v>30.954999999999998</v>
      </c>
      <c r="M5095">
        <v>30.69945199</v>
      </c>
      <c r="N5095">
        <v>31.498999999999999</v>
      </c>
      <c r="O5095">
        <v>30.651549030000002</v>
      </c>
      <c r="P5095">
        <v>33.947000000000003</v>
      </c>
      <c r="Q5095" s="86">
        <v>45821</v>
      </c>
      <c r="V5095" t="s">
        <v>12198</v>
      </c>
      <c r="AA5095">
        <v>4</v>
      </c>
      <c r="AB5095">
        <v>5</v>
      </c>
      <c r="AC5095" t="s">
        <v>86</v>
      </c>
    </row>
    <row r="5096" spans="1:29" x14ac:dyDescent="0.2">
      <c r="A5096" t="s">
        <v>12201</v>
      </c>
      <c r="B5096" t="s">
        <v>12202</v>
      </c>
      <c r="C5096" t="s">
        <v>12201</v>
      </c>
      <c r="D5096" t="s">
        <v>84</v>
      </c>
      <c r="E5096" t="s">
        <v>116</v>
      </c>
      <c r="G5096" t="s">
        <v>90</v>
      </c>
      <c r="I5096" t="s">
        <v>118</v>
      </c>
      <c r="K5096" t="s">
        <v>12203</v>
      </c>
      <c r="L5096">
        <v>40.029000000000003</v>
      </c>
      <c r="M5096">
        <v>39.761536669999998</v>
      </c>
      <c r="N5096">
        <v>39.850999999999999</v>
      </c>
      <c r="O5096">
        <v>42.795218089999999</v>
      </c>
      <c r="P5096">
        <v>34.915999999999997</v>
      </c>
      <c r="Q5096" s="86">
        <v>45821</v>
      </c>
      <c r="V5096" t="s">
        <v>12204</v>
      </c>
      <c r="AA5096">
        <v>5</v>
      </c>
      <c r="AB5096">
        <v>5</v>
      </c>
      <c r="AC5096" t="s">
        <v>86</v>
      </c>
    </row>
    <row r="5097" spans="1:29" x14ac:dyDescent="0.2">
      <c r="A5097" t="s">
        <v>12205</v>
      </c>
      <c r="B5097" t="s">
        <v>12206</v>
      </c>
      <c r="C5097" t="s">
        <v>12205</v>
      </c>
      <c r="D5097" t="s">
        <v>84</v>
      </c>
      <c r="E5097" t="s">
        <v>116</v>
      </c>
      <c r="F5097" t="s">
        <v>117</v>
      </c>
      <c r="G5097" t="s">
        <v>90</v>
      </c>
      <c r="I5097" t="s">
        <v>118</v>
      </c>
      <c r="K5097" t="s">
        <v>12197</v>
      </c>
      <c r="L5097">
        <v>41.923999999999999</v>
      </c>
      <c r="M5097">
        <v>43.256116949999999</v>
      </c>
      <c r="N5097">
        <v>41.924999999999997</v>
      </c>
      <c r="O5097">
        <v>39.989936489999998</v>
      </c>
      <c r="P5097">
        <v>36.148000000000003</v>
      </c>
      <c r="Q5097" s="86">
        <v>45821</v>
      </c>
      <c r="V5097" t="s">
        <v>12207</v>
      </c>
      <c r="AA5097">
        <v>5</v>
      </c>
      <c r="AB5097">
        <v>5</v>
      </c>
      <c r="AC5097" t="s">
        <v>86</v>
      </c>
    </row>
    <row r="5098" spans="1:29" x14ac:dyDescent="0.2">
      <c r="A5098" t="s">
        <v>12208</v>
      </c>
      <c r="B5098" t="s">
        <v>12209</v>
      </c>
      <c r="C5098" t="s">
        <v>12208</v>
      </c>
      <c r="D5098" t="s">
        <v>84</v>
      </c>
      <c r="E5098" t="s">
        <v>116</v>
      </c>
      <c r="G5098" t="s">
        <v>90</v>
      </c>
      <c r="I5098" t="s">
        <v>118</v>
      </c>
      <c r="K5098" t="s">
        <v>12197</v>
      </c>
      <c r="L5098">
        <v>41.017000000000003</v>
      </c>
      <c r="M5098">
        <v>43.70469602</v>
      </c>
      <c r="N5098">
        <v>42.354999999999997</v>
      </c>
      <c r="O5098">
        <v>41.364632010000001</v>
      </c>
      <c r="P5098">
        <v>37.093000000000004</v>
      </c>
      <c r="Q5098" s="86">
        <v>45821</v>
      </c>
      <c r="V5098" t="s">
        <v>12210</v>
      </c>
      <c r="AA5098">
        <v>5</v>
      </c>
      <c r="AB5098">
        <v>5</v>
      </c>
      <c r="AC5098" t="s">
        <v>86</v>
      </c>
    </row>
    <row r="5099" spans="1:29" x14ac:dyDescent="0.2">
      <c r="A5099" t="s">
        <v>17745</v>
      </c>
      <c r="B5099" t="s">
        <v>17746</v>
      </c>
      <c r="C5099" t="s">
        <v>17745</v>
      </c>
      <c r="D5099" t="s">
        <v>84</v>
      </c>
      <c r="E5099" t="s">
        <v>116</v>
      </c>
      <c r="G5099" t="s">
        <v>90</v>
      </c>
      <c r="I5099" t="s">
        <v>118</v>
      </c>
      <c r="M5099">
        <v>167.27</v>
      </c>
      <c r="Q5099" s="86">
        <v>45821</v>
      </c>
      <c r="AB5099">
        <v>5</v>
      </c>
      <c r="AC5099" t="s">
        <v>86</v>
      </c>
    </row>
    <row r="5100" spans="1:29" x14ac:dyDescent="0.2">
      <c r="A5100" t="s">
        <v>12211</v>
      </c>
      <c r="B5100" t="s">
        <v>12212</v>
      </c>
      <c r="C5100" t="s">
        <v>12211</v>
      </c>
      <c r="D5100" t="s">
        <v>84</v>
      </c>
      <c r="E5100" t="s">
        <v>116</v>
      </c>
      <c r="F5100" t="s">
        <v>117</v>
      </c>
      <c r="G5100" t="s">
        <v>90</v>
      </c>
      <c r="I5100" t="s">
        <v>118</v>
      </c>
      <c r="L5100">
        <v>20.267700000000001</v>
      </c>
      <c r="M5100">
        <v>20.426800050000001</v>
      </c>
      <c r="N5100">
        <v>20.038399999999999</v>
      </c>
      <c r="O5100">
        <v>19.270836339999999</v>
      </c>
      <c r="P5100">
        <v>17.904499999999999</v>
      </c>
      <c r="Q5100" s="86">
        <v>45821</v>
      </c>
      <c r="V5100" t="s">
        <v>12213</v>
      </c>
      <c r="AA5100">
        <v>4</v>
      </c>
      <c r="AB5100">
        <v>4</v>
      </c>
      <c r="AC5100" t="s">
        <v>127</v>
      </c>
    </row>
    <row r="5101" spans="1:29" x14ac:dyDescent="0.2">
      <c r="A5101" t="s">
        <v>12214</v>
      </c>
      <c r="B5101" t="s">
        <v>12215</v>
      </c>
      <c r="C5101" t="s">
        <v>12214</v>
      </c>
      <c r="D5101" t="s">
        <v>84</v>
      </c>
      <c r="E5101" t="s">
        <v>116</v>
      </c>
      <c r="F5101" t="s">
        <v>117</v>
      </c>
      <c r="G5101" t="s">
        <v>90</v>
      </c>
      <c r="I5101" t="s">
        <v>118</v>
      </c>
      <c r="L5101">
        <v>23.6633</v>
      </c>
      <c r="M5101">
        <v>23.21910338</v>
      </c>
      <c r="N5101">
        <v>22.205400000000001</v>
      </c>
      <c r="O5101">
        <v>22.161335640000001</v>
      </c>
      <c r="P5101">
        <v>23.732600000000001</v>
      </c>
      <c r="Q5101" s="86">
        <v>45821</v>
      </c>
      <c r="V5101" t="s">
        <v>12216</v>
      </c>
      <c r="AA5101">
        <v>4</v>
      </c>
      <c r="AB5101">
        <v>4</v>
      </c>
      <c r="AC5101" t="s">
        <v>127</v>
      </c>
    </row>
    <row r="5102" spans="1:29" x14ac:dyDescent="0.2">
      <c r="A5102" t="s">
        <v>12217</v>
      </c>
      <c r="B5102" t="s">
        <v>12218</v>
      </c>
      <c r="C5102" t="s">
        <v>12217</v>
      </c>
      <c r="D5102" t="s">
        <v>84</v>
      </c>
      <c r="E5102" t="s">
        <v>116</v>
      </c>
      <c r="F5102" t="s">
        <v>117</v>
      </c>
      <c r="G5102" t="s">
        <v>90</v>
      </c>
      <c r="I5102" t="s">
        <v>118</v>
      </c>
      <c r="K5102" t="s">
        <v>1004</v>
      </c>
      <c r="L5102">
        <v>14.055999999999999</v>
      </c>
      <c r="M5102">
        <v>13.960332060000001</v>
      </c>
      <c r="N5102">
        <v>12.596</v>
      </c>
      <c r="O5102">
        <v>9.8528982779999996</v>
      </c>
      <c r="P5102">
        <v>10.518000000000001</v>
      </c>
      <c r="Q5102" s="86">
        <v>45821</v>
      </c>
      <c r="V5102" t="s">
        <v>12219</v>
      </c>
      <c r="AA5102">
        <v>4</v>
      </c>
      <c r="AB5102">
        <v>3</v>
      </c>
      <c r="AC5102" t="s">
        <v>156</v>
      </c>
    </row>
    <row r="5103" spans="1:29" x14ac:dyDescent="0.2">
      <c r="A5103" t="s">
        <v>16274</v>
      </c>
      <c r="B5103" t="s">
        <v>16275</v>
      </c>
      <c r="C5103" t="s">
        <v>16274</v>
      </c>
      <c r="D5103" t="s">
        <v>84</v>
      </c>
      <c r="E5103" t="s">
        <v>116</v>
      </c>
      <c r="G5103" t="s">
        <v>90</v>
      </c>
      <c r="H5103" t="s">
        <v>16039</v>
      </c>
      <c r="I5103" t="s">
        <v>118</v>
      </c>
      <c r="L5103">
        <v>13.425000000000001</v>
      </c>
      <c r="M5103">
        <v>13.34204536</v>
      </c>
      <c r="N5103">
        <v>12.305</v>
      </c>
      <c r="O5103">
        <v>9.4211404079999994</v>
      </c>
      <c r="P5103">
        <v>10.206</v>
      </c>
      <c r="Q5103" s="86">
        <v>45821</v>
      </c>
      <c r="S5103">
        <v>0.36</v>
      </c>
      <c r="AB5103">
        <v>3</v>
      </c>
      <c r="AC5103" t="s">
        <v>156</v>
      </c>
    </row>
    <row r="5104" spans="1:29" x14ac:dyDescent="0.2">
      <c r="A5104" t="s">
        <v>16948</v>
      </c>
      <c r="B5104" t="s">
        <v>16949</v>
      </c>
      <c r="C5104" t="s">
        <v>16948</v>
      </c>
      <c r="D5104" t="s">
        <v>84</v>
      </c>
      <c r="E5104" t="s">
        <v>116</v>
      </c>
      <c r="G5104" t="s">
        <v>90</v>
      </c>
      <c r="H5104" t="s">
        <v>16039</v>
      </c>
      <c r="I5104" t="s">
        <v>118</v>
      </c>
      <c r="L5104">
        <v>17.11</v>
      </c>
      <c r="M5104">
        <v>16.904738930000001</v>
      </c>
      <c r="O5104">
        <v>15.886905609999999</v>
      </c>
      <c r="Q5104" s="86">
        <v>45750</v>
      </c>
      <c r="S5104">
        <v>0.6</v>
      </c>
      <c r="AB5104">
        <v>4</v>
      </c>
      <c r="AC5104" t="s">
        <v>127</v>
      </c>
    </row>
    <row r="5105" spans="1:29" x14ac:dyDescent="0.2">
      <c r="A5105" t="s">
        <v>12220</v>
      </c>
      <c r="B5105" t="s">
        <v>12221</v>
      </c>
      <c r="C5105" t="s">
        <v>12220</v>
      </c>
      <c r="D5105" t="s">
        <v>84</v>
      </c>
      <c r="E5105" t="s">
        <v>116</v>
      </c>
      <c r="F5105" t="s">
        <v>117</v>
      </c>
      <c r="G5105" t="s">
        <v>90</v>
      </c>
      <c r="I5105" t="s">
        <v>118</v>
      </c>
      <c r="K5105" t="s">
        <v>1004</v>
      </c>
      <c r="L5105">
        <v>31.46</v>
      </c>
      <c r="M5105">
        <v>25.815151069999999</v>
      </c>
      <c r="N5105">
        <v>26.681999999999999</v>
      </c>
      <c r="O5105">
        <v>24.04688311</v>
      </c>
      <c r="P5105">
        <v>28.030999999999999</v>
      </c>
      <c r="Q5105" s="86">
        <v>45821</v>
      </c>
      <c r="V5105" t="s">
        <v>12222</v>
      </c>
      <c r="AA5105">
        <v>4</v>
      </c>
      <c r="AB5105">
        <v>5</v>
      </c>
      <c r="AC5105" t="s">
        <v>86</v>
      </c>
    </row>
    <row r="5106" spans="1:29" x14ac:dyDescent="0.2">
      <c r="A5106" t="s">
        <v>12223</v>
      </c>
      <c r="B5106" t="s">
        <v>12224</v>
      </c>
      <c r="C5106" t="s">
        <v>12223</v>
      </c>
      <c r="D5106" t="s">
        <v>84</v>
      </c>
      <c r="E5106" t="s">
        <v>116</v>
      </c>
      <c r="F5106" t="s">
        <v>117</v>
      </c>
      <c r="G5106" t="s">
        <v>90</v>
      </c>
      <c r="I5106" t="s">
        <v>118</v>
      </c>
      <c r="L5106">
        <v>21.900200000000002</v>
      </c>
      <c r="N5106">
        <v>22.270800000000001</v>
      </c>
      <c r="P5106">
        <v>0.84509999999999996</v>
      </c>
      <c r="Q5106" s="86">
        <v>45154</v>
      </c>
      <c r="V5106" t="s">
        <v>12225</v>
      </c>
      <c r="AA5106">
        <v>4</v>
      </c>
      <c r="AB5106">
        <v>4</v>
      </c>
      <c r="AC5106" t="s">
        <v>127</v>
      </c>
    </row>
    <row r="5107" spans="1:29" x14ac:dyDescent="0.2">
      <c r="A5107" t="s">
        <v>12226</v>
      </c>
      <c r="B5107" t="s">
        <v>12227</v>
      </c>
      <c r="C5107" t="s">
        <v>12226</v>
      </c>
      <c r="D5107" t="s">
        <v>84</v>
      </c>
      <c r="E5107" t="s">
        <v>116</v>
      </c>
      <c r="F5107" t="s">
        <v>117</v>
      </c>
      <c r="G5107" t="s">
        <v>90</v>
      </c>
      <c r="I5107" t="s">
        <v>118</v>
      </c>
      <c r="L5107">
        <v>36.314500000000002</v>
      </c>
      <c r="M5107">
        <v>38.504896100000003</v>
      </c>
      <c r="N5107">
        <v>39.154800000000002</v>
      </c>
      <c r="O5107">
        <v>35.086633050000003</v>
      </c>
      <c r="P5107">
        <v>38.045099999999998</v>
      </c>
      <c r="Q5107" s="86">
        <v>45821</v>
      </c>
      <c r="V5107" t="s">
        <v>12228</v>
      </c>
      <c r="AA5107">
        <v>4</v>
      </c>
      <c r="AB5107">
        <v>5</v>
      </c>
      <c r="AC5107" t="s">
        <v>86</v>
      </c>
    </row>
    <row r="5108" spans="1:29" x14ac:dyDescent="0.2">
      <c r="A5108" t="s">
        <v>12229</v>
      </c>
      <c r="B5108" t="s">
        <v>12230</v>
      </c>
      <c r="C5108" t="s">
        <v>12229</v>
      </c>
      <c r="D5108" t="s">
        <v>84</v>
      </c>
      <c r="E5108" t="s">
        <v>116</v>
      </c>
      <c r="G5108" t="s">
        <v>294</v>
      </c>
      <c r="M5108">
        <v>57.439135280000002</v>
      </c>
      <c r="N5108">
        <v>64.025999999999996</v>
      </c>
      <c r="O5108">
        <v>63.554473659999999</v>
      </c>
      <c r="P5108">
        <v>51.273000000000003</v>
      </c>
      <c r="AB5108">
        <v>5</v>
      </c>
      <c r="AC5108" t="s">
        <v>86</v>
      </c>
    </row>
    <row r="5109" spans="1:29" x14ac:dyDescent="0.2">
      <c r="A5109" t="s">
        <v>12231</v>
      </c>
      <c r="B5109" t="s">
        <v>12232</v>
      </c>
      <c r="C5109" t="s">
        <v>12231</v>
      </c>
      <c r="D5109" t="s">
        <v>84</v>
      </c>
      <c r="E5109" t="s">
        <v>116</v>
      </c>
      <c r="G5109" t="s">
        <v>294</v>
      </c>
      <c r="I5109" t="s">
        <v>118</v>
      </c>
      <c r="L5109">
        <v>47.603000000000002</v>
      </c>
      <c r="M5109">
        <v>41.695648140000003</v>
      </c>
      <c r="N5109">
        <v>44.665999999999997</v>
      </c>
      <c r="O5109">
        <v>41.168078039999997</v>
      </c>
      <c r="P5109">
        <v>29.780999999999999</v>
      </c>
      <c r="Q5109" s="86">
        <v>45821</v>
      </c>
      <c r="V5109" t="s">
        <v>12233</v>
      </c>
      <c r="AA5109">
        <v>5</v>
      </c>
      <c r="AB5109">
        <v>5</v>
      </c>
      <c r="AC5109" t="s">
        <v>86</v>
      </c>
    </row>
    <row r="5110" spans="1:29" x14ac:dyDescent="0.2">
      <c r="A5110" t="s">
        <v>12234</v>
      </c>
      <c r="B5110" t="s">
        <v>12235</v>
      </c>
      <c r="C5110" t="s">
        <v>12234</v>
      </c>
      <c r="D5110" t="s">
        <v>84</v>
      </c>
      <c r="E5110" t="s">
        <v>116</v>
      </c>
      <c r="G5110" t="s">
        <v>90</v>
      </c>
      <c r="L5110">
        <v>58.564999999999998</v>
      </c>
      <c r="M5110">
        <v>62.796916240000002</v>
      </c>
      <c r="N5110">
        <v>68.247</v>
      </c>
      <c r="O5110">
        <v>78.292488140000003</v>
      </c>
      <c r="P5110">
        <v>36.857199999999999</v>
      </c>
      <c r="Q5110" s="86">
        <v>45821</v>
      </c>
      <c r="AB5110">
        <v>5</v>
      </c>
      <c r="AC5110" t="s">
        <v>86</v>
      </c>
    </row>
    <row r="5111" spans="1:29" x14ac:dyDescent="0.2">
      <c r="A5111" t="s">
        <v>12236</v>
      </c>
      <c r="B5111" t="s">
        <v>12237</v>
      </c>
      <c r="C5111" t="s">
        <v>12236</v>
      </c>
      <c r="D5111" t="s">
        <v>84</v>
      </c>
      <c r="E5111" t="s">
        <v>116</v>
      </c>
      <c r="F5111" t="s">
        <v>117</v>
      </c>
      <c r="G5111" t="s">
        <v>90</v>
      </c>
      <c r="I5111" t="s">
        <v>118</v>
      </c>
      <c r="L5111">
        <v>53.708500000000001</v>
      </c>
      <c r="M5111">
        <v>53.026757959999998</v>
      </c>
      <c r="N5111">
        <v>51.520499999999998</v>
      </c>
      <c r="O5111">
        <v>37.615867629999997</v>
      </c>
      <c r="P5111">
        <v>31.067599999999999</v>
      </c>
      <c r="Q5111" s="86">
        <v>45821</v>
      </c>
      <c r="V5111" t="s">
        <v>12238</v>
      </c>
      <c r="AA5111">
        <v>5</v>
      </c>
      <c r="AB5111">
        <v>5</v>
      </c>
      <c r="AC5111" t="s">
        <v>86</v>
      </c>
    </row>
    <row r="5112" spans="1:29" x14ac:dyDescent="0.2">
      <c r="A5112" t="s">
        <v>12239</v>
      </c>
      <c r="B5112" t="s">
        <v>12240</v>
      </c>
      <c r="C5112" t="s">
        <v>12239</v>
      </c>
      <c r="D5112" t="s">
        <v>84</v>
      </c>
      <c r="E5112" t="s">
        <v>116</v>
      </c>
      <c r="F5112" t="s">
        <v>117</v>
      </c>
      <c r="G5112" t="s">
        <v>90</v>
      </c>
      <c r="L5112">
        <v>47.079099999999997</v>
      </c>
      <c r="M5112">
        <v>46.498452960000002</v>
      </c>
      <c r="N5112">
        <v>42.524999999999999</v>
      </c>
      <c r="O5112">
        <v>49.1875535</v>
      </c>
      <c r="P5112">
        <v>56.4009</v>
      </c>
      <c r="Q5112" s="86">
        <v>45821</v>
      </c>
      <c r="AB5112">
        <v>5</v>
      </c>
      <c r="AC5112" t="s">
        <v>86</v>
      </c>
    </row>
    <row r="5113" spans="1:29" x14ac:dyDescent="0.2">
      <c r="A5113" t="s">
        <v>12241</v>
      </c>
      <c r="B5113" t="s">
        <v>12242</v>
      </c>
      <c r="C5113" t="s">
        <v>12241</v>
      </c>
      <c r="D5113" t="s">
        <v>84</v>
      </c>
      <c r="E5113" t="s">
        <v>116</v>
      </c>
      <c r="G5113" t="s">
        <v>90</v>
      </c>
      <c r="I5113" t="s">
        <v>118</v>
      </c>
      <c r="M5113">
        <v>38.744407119999998</v>
      </c>
      <c r="N5113">
        <v>40.576799999999999</v>
      </c>
      <c r="O5113">
        <v>32.769554710000001</v>
      </c>
      <c r="P5113">
        <v>28.020900000000001</v>
      </c>
      <c r="Q5113" s="86">
        <v>45506</v>
      </c>
      <c r="AB5113">
        <v>5</v>
      </c>
      <c r="AC5113" t="s">
        <v>86</v>
      </c>
    </row>
    <row r="5114" spans="1:29" x14ac:dyDescent="0.2">
      <c r="A5114" t="s">
        <v>12243</v>
      </c>
      <c r="B5114" t="s">
        <v>12244</v>
      </c>
      <c r="C5114" t="s">
        <v>12243</v>
      </c>
      <c r="D5114" t="s">
        <v>84</v>
      </c>
      <c r="E5114" t="s">
        <v>116</v>
      </c>
      <c r="F5114" t="s">
        <v>117</v>
      </c>
      <c r="G5114" t="s">
        <v>90</v>
      </c>
      <c r="I5114" t="s">
        <v>118</v>
      </c>
      <c r="L5114">
        <v>79.820800000000006</v>
      </c>
      <c r="M5114">
        <v>79.316064010000005</v>
      </c>
      <c r="N5114">
        <v>79.288399999999996</v>
      </c>
      <c r="O5114">
        <v>91.382140149999998</v>
      </c>
      <c r="P5114">
        <v>102.9213</v>
      </c>
      <c r="Q5114" s="86">
        <v>45474</v>
      </c>
      <c r="V5114" t="s">
        <v>12245</v>
      </c>
      <c r="AA5114">
        <v>5</v>
      </c>
      <c r="AB5114">
        <v>5</v>
      </c>
      <c r="AC5114" t="s">
        <v>86</v>
      </c>
    </row>
    <row r="5115" spans="1:29" x14ac:dyDescent="0.2">
      <c r="A5115" t="s">
        <v>12246</v>
      </c>
      <c r="B5115" t="s">
        <v>12247</v>
      </c>
      <c r="C5115" t="s">
        <v>12246</v>
      </c>
      <c r="D5115" t="s">
        <v>84</v>
      </c>
      <c r="E5115" t="s">
        <v>116</v>
      </c>
      <c r="G5115" t="s">
        <v>90</v>
      </c>
      <c r="I5115" t="s">
        <v>118</v>
      </c>
      <c r="L5115">
        <v>40.320500000000003</v>
      </c>
      <c r="M5115">
        <v>31.343235459999999</v>
      </c>
      <c r="N5115">
        <v>33.599699999999999</v>
      </c>
      <c r="O5115">
        <v>36.426647010000003</v>
      </c>
      <c r="P5115">
        <v>34.255000000000003</v>
      </c>
      <c r="Q5115" s="86">
        <v>45821</v>
      </c>
      <c r="AB5115">
        <v>5</v>
      </c>
      <c r="AC5115" t="s">
        <v>86</v>
      </c>
    </row>
    <row r="5116" spans="1:29" x14ac:dyDescent="0.2">
      <c r="A5116" t="s">
        <v>12248</v>
      </c>
      <c r="B5116" t="s">
        <v>12249</v>
      </c>
      <c r="C5116" t="s">
        <v>12248</v>
      </c>
      <c r="D5116" t="s">
        <v>84</v>
      </c>
      <c r="E5116" t="s">
        <v>116</v>
      </c>
      <c r="F5116" t="s">
        <v>117</v>
      </c>
      <c r="G5116" t="s">
        <v>90</v>
      </c>
      <c r="I5116" t="s">
        <v>118</v>
      </c>
      <c r="L5116">
        <v>50.184100000000001</v>
      </c>
      <c r="M5116">
        <v>49.464840000000002</v>
      </c>
      <c r="N5116">
        <v>46.810499999999998</v>
      </c>
      <c r="O5116">
        <v>43.595064899999997</v>
      </c>
      <c r="P5116">
        <v>36.091099999999997</v>
      </c>
      <c r="Q5116" s="86">
        <v>45821</v>
      </c>
      <c r="V5116" t="s">
        <v>12250</v>
      </c>
      <c r="AA5116">
        <v>5</v>
      </c>
      <c r="AB5116">
        <v>5</v>
      </c>
      <c r="AC5116" t="s">
        <v>86</v>
      </c>
    </row>
    <row r="5117" spans="1:29" x14ac:dyDescent="0.2">
      <c r="A5117" t="s">
        <v>12251</v>
      </c>
      <c r="B5117" t="s">
        <v>12252</v>
      </c>
      <c r="C5117" t="s">
        <v>12251</v>
      </c>
      <c r="D5117" t="s">
        <v>84</v>
      </c>
      <c r="E5117" t="s">
        <v>116</v>
      </c>
      <c r="G5117" t="s">
        <v>90</v>
      </c>
      <c r="H5117" t="s">
        <v>2432</v>
      </c>
      <c r="I5117" t="s">
        <v>118</v>
      </c>
      <c r="L5117">
        <v>62.0869</v>
      </c>
      <c r="M5117">
        <v>55.228006049999998</v>
      </c>
      <c r="N5117">
        <v>54.2241</v>
      </c>
      <c r="O5117">
        <v>50.081650340000003</v>
      </c>
      <c r="P5117">
        <v>45.642600000000002</v>
      </c>
      <c r="Q5117" s="86">
        <v>45821</v>
      </c>
      <c r="AB5117">
        <v>5</v>
      </c>
      <c r="AC5117" t="s">
        <v>86</v>
      </c>
    </row>
    <row r="5118" spans="1:29" x14ac:dyDescent="0.2">
      <c r="A5118" t="s">
        <v>12253</v>
      </c>
      <c r="B5118" t="s">
        <v>12254</v>
      </c>
      <c r="C5118" t="s">
        <v>12253</v>
      </c>
      <c r="D5118" t="s">
        <v>84</v>
      </c>
      <c r="E5118" t="s">
        <v>116</v>
      </c>
      <c r="F5118" t="s">
        <v>117</v>
      </c>
      <c r="G5118" t="s">
        <v>90</v>
      </c>
      <c r="I5118" t="s">
        <v>118</v>
      </c>
      <c r="L5118">
        <v>46.937800000000003</v>
      </c>
      <c r="M5118">
        <v>50.020182490000003</v>
      </c>
      <c r="N5118">
        <v>52.429099999999998</v>
      </c>
      <c r="O5118">
        <v>42.110936729999999</v>
      </c>
      <c r="P5118">
        <v>51.412500000000001</v>
      </c>
      <c r="Q5118" s="86">
        <v>45821</v>
      </c>
      <c r="V5118" t="s">
        <v>12255</v>
      </c>
      <c r="AA5118">
        <v>5</v>
      </c>
      <c r="AB5118">
        <v>5</v>
      </c>
      <c r="AC5118" t="s">
        <v>86</v>
      </c>
    </row>
    <row r="5119" spans="1:29" x14ac:dyDescent="0.2">
      <c r="A5119" t="s">
        <v>16726</v>
      </c>
      <c r="B5119" t="s">
        <v>16727</v>
      </c>
      <c r="C5119" t="s">
        <v>16726</v>
      </c>
      <c r="D5119" t="s">
        <v>84</v>
      </c>
      <c r="E5119" t="s">
        <v>116</v>
      </c>
      <c r="G5119" t="s">
        <v>90</v>
      </c>
      <c r="I5119" t="s">
        <v>118</v>
      </c>
      <c r="L5119">
        <v>29.4237</v>
      </c>
      <c r="M5119">
        <v>31.424258179999999</v>
      </c>
      <c r="N5119">
        <v>34.433399999999999</v>
      </c>
      <c r="O5119">
        <v>34.347757270000002</v>
      </c>
      <c r="P5119">
        <v>32.816000000000003</v>
      </c>
      <c r="Q5119" s="86">
        <v>45821</v>
      </c>
      <c r="AB5119">
        <v>4</v>
      </c>
      <c r="AC5119" t="s">
        <v>127</v>
      </c>
    </row>
    <row r="5120" spans="1:29" x14ac:dyDescent="0.2">
      <c r="A5120" t="s">
        <v>12256</v>
      </c>
      <c r="B5120" t="s">
        <v>12257</v>
      </c>
      <c r="C5120" t="s">
        <v>12256</v>
      </c>
      <c r="D5120" t="s">
        <v>84</v>
      </c>
      <c r="E5120" t="s">
        <v>116</v>
      </c>
      <c r="F5120" t="s">
        <v>117</v>
      </c>
      <c r="G5120" t="s">
        <v>90</v>
      </c>
      <c r="I5120" t="s">
        <v>118</v>
      </c>
      <c r="L5120">
        <v>47.860399999999998</v>
      </c>
      <c r="M5120">
        <v>51.581905519999999</v>
      </c>
      <c r="N5120">
        <v>53.094000000000001</v>
      </c>
      <c r="O5120">
        <v>54.213802309999998</v>
      </c>
      <c r="P5120">
        <v>68.168099999999995</v>
      </c>
      <c r="Q5120" s="86">
        <v>45821</v>
      </c>
      <c r="V5120" t="s">
        <v>12258</v>
      </c>
      <c r="AA5120">
        <v>5</v>
      </c>
      <c r="AB5120">
        <v>5</v>
      </c>
      <c r="AC5120" t="s">
        <v>86</v>
      </c>
    </row>
    <row r="5121" spans="1:29" x14ac:dyDescent="0.2">
      <c r="A5121" t="s">
        <v>12259</v>
      </c>
      <c r="B5121" t="s">
        <v>12260</v>
      </c>
      <c r="C5121" t="s">
        <v>12259</v>
      </c>
      <c r="D5121" t="s">
        <v>84</v>
      </c>
      <c r="E5121" t="s">
        <v>116</v>
      </c>
      <c r="F5121" t="s">
        <v>117</v>
      </c>
      <c r="G5121" t="s">
        <v>90</v>
      </c>
      <c r="I5121" t="s">
        <v>118</v>
      </c>
      <c r="L5121">
        <v>27.1371</v>
      </c>
      <c r="M5121">
        <v>27.350070240000001</v>
      </c>
      <c r="N5121">
        <v>27.410699999999999</v>
      </c>
      <c r="O5121">
        <v>23.486102450000001</v>
      </c>
      <c r="P5121">
        <v>27.8687</v>
      </c>
      <c r="Q5121" s="86">
        <v>45821</v>
      </c>
      <c r="V5121" t="s">
        <v>12261</v>
      </c>
      <c r="AA5121">
        <v>4</v>
      </c>
      <c r="AB5121">
        <v>4</v>
      </c>
      <c r="AC5121" t="s">
        <v>127</v>
      </c>
    </row>
    <row r="5122" spans="1:29" x14ac:dyDescent="0.2">
      <c r="A5122" t="s">
        <v>12262</v>
      </c>
      <c r="B5122" t="s">
        <v>12263</v>
      </c>
      <c r="C5122" t="s">
        <v>12262</v>
      </c>
      <c r="D5122" t="s">
        <v>84</v>
      </c>
      <c r="E5122" t="s">
        <v>116</v>
      </c>
      <c r="F5122" t="s">
        <v>117</v>
      </c>
      <c r="G5122" t="s">
        <v>90</v>
      </c>
      <c r="I5122" t="s">
        <v>118</v>
      </c>
      <c r="L5122">
        <v>27.007300000000001</v>
      </c>
      <c r="M5122">
        <v>27.60992104</v>
      </c>
      <c r="N5122">
        <v>27.6038</v>
      </c>
      <c r="O5122">
        <v>24.004026580000001</v>
      </c>
      <c r="P5122">
        <v>28.412800000000001</v>
      </c>
      <c r="Q5122" s="86">
        <v>45821</v>
      </c>
      <c r="V5122" t="s">
        <v>12264</v>
      </c>
      <c r="AA5122">
        <v>4</v>
      </c>
      <c r="AB5122">
        <v>4</v>
      </c>
      <c r="AC5122" t="s">
        <v>127</v>
      </c>
    </row>
    <row r="5123" spans="1:29" x14ac:dyDescent="0.2">
      <c r="A5123" t="s">
        <v>12265</v>
      </c>
      <c r="B5123" t="s">
        <v>12266</v>
      </c>
      <c r="C5123" t="s">
        <v>12265</v>
      </c>
      <c r="D5123" t="s">
        <v>84</v>
      </c>
      <c r="E5123" t="s">
        <v>116</v>
      </c>
      <c r="F5123" t="s">
        <v>117</v>
      </c>
      <c r="G5123" t="s">
        <v>90</v>
      </c>
      <c r="I5123" t="s">
        <v>118</v>
      </c>
      <c r="L5123">
        <v>31.882899999999999</v>
      </c>
      <c r="M5123">
        <v>32.98309897</v>
      </c>
      <c r="N5123">
        <v>33.600700000000003</v>
      </c>
      <c r="O5123">
        <v>23.680695499999999</v>
      </c>
      <c r="P5123">
        <v>27.6569</v>
      </c>
      <c r="Q5123" s="86">
        <v>45821</v>
      </c>
      <c r="V5123" t="s">
        <v>12267</v>
      </c>
      <c r="AA5123">
        <v>4</v>
      </c>
      <c r="AB5123">
        <v>5</v>
      </c>
      <c r="AC5123" t="s">
        <v>86</v>
      </c>
    </row>
    <row r="5124" spans="1:29" x14ac:dyDescent="0.2">
      <c r="A5124" t="s">
        <v>12268</v>
      </c>
      <c r="B5124" t="s">
        <v>12269</v>
      </c>
      <c r="C5124" t="s">
        <v>12268</v>
      </c>
      <c r="D5124" t="s">
        <v>84</v>
      </c>
      <c r="E5124" t="s">
        <v>434</v>
      </c>
      <c r="G5124" t="s">
        <v>90</v>
      </c>
      <c r="I5124" t="s">
        <v>118</v>
      </c>
      <c r="AB5124">
        <v>2</v>
      </c>
      <c r="AC5124" t="s">
        <v>153</v>
      </c>
    </row>
    <row r="5125" spans="1:29" x14ac:dyDescent="0.2">
      <c r="A5125" t="s">
        <v>17040</v>
      </c>
      <c r="B5125" t="s">
        <v>17041</v>
      </c>
      <c r="C5125" t="s">
        <v>17040</v>
      </c>
      <c r="D5125" t="s">
        <v>84</v>
      </c>
      <c r="E5125" t="s">
        <v>116</v>
      </c>
      <c r="G5125" t="s">
        <v>90</v>
      </c>
      <c r="L5125">
        <v>31.339400000000001</v>
      </c>
      <c r="M5125">
        <v>26.089732550000001</v>
      </c>
      <c r="N5125">
        <v>26.569500000000001</v>
      </c>
      <c r="O5125">
        <v>27.3617785</v>
      </c>
      <c r="P5125">
        <v>28.985299999999999</v>
      </c>
      <c r="Q5125" s="86">
        <v>45821</v>
      </c>
      <c r="AB5125">
        <v>5</v>
      </c>
      <c r="AC5125" t="s">
        <v>86</v>
      </c>
    </row>
    <row r="5126" spans="1:29" x14ac:dyDescent="0.2">
      <c r="A5126" t="s">
        <v>12270</v>
      </c>
      <c r="B5126" t="s">
        <v>12271</v>
      </c>
      <c r="C5126" t="s">
        <v>12270</v>
      </c>
      <c r="D5126" t="s">
        <v>84</v>
      </c>
      <c r="E5126" t="s">
        <v>116</v>
      </c>
      <c r="G5126" t="s">
        <v>90</v>
      </c>
      <c r="L5126">
        <v>23.324999999999999</v>
      </c>
      <c r="M5126">
        <v>22.80088834</v>
      </c>
      <c r="N5126">
        <v>25.545999999999999</v>
      </c>
      <c r="O5126">
        <v>22.89624289</v>
      </c>
      <c r="P5126">
        <v>22.727</v>
      </c>
      <c r="Q5126" s="86">
        <v>45821</v>
      </c>
      <c r="AB5126">
        <v>4</v>
      </c>
      <c r="AC5126" t="s">
        <v>127</v>
      </c>
    </row>
    <row r="5127" spans="1:29" x14ac:dyDescent="0.2">
      <c r="A5127" t="s">
        <v>12272</v>
      </c>
      <c r="B5127" t="s">
        <v>12273</v>
      </c>
      <c r="C5127" t="s">
        <v>12272</v>
      </c>
      <c r="D5127" t="s">
        <v>84</v>
      </c>
      <c r="E5127" t="s">
        <v>116</v>
      </c>
      <c r="F5127" t="s">
        <v>117</v>
      </c>
      <c r="G5127" t="s">
        <v>90</v>
      </c>
      <c r="I5127" t="s">
        <v>118</v>
      </c>
      <c r="L5127">
        <v>28.816700000000001</v>
      </c>
      <c r="M5127">
        <v>26.856504869999998</v>
      </c>
      <c r="N5127">
        <v>28.244700000000002</v>
      </c>
      <c r="O5127">
        <v>24.27574989</v>
      </c>
      <c r="P5127">
        <v>24.576000000000001</v>
      </c>
      <c r="Q5127" s="86">
        <v>45821</v>
      </c>
      <c r="V5127" t="s">
        <v>12274</v>
      </c>
      <c r="AA5127">
        <v>3</v>
      </c>
      <c r="AB5127">
        <v>4</v>
      </c>
      <c r="AC5127" t="s">
        <v>127</v>
      </c>
    </row>
    <row r="5128" spans="1:29" x14ac:dyDescent="0.2">
      <c r="A5128" t="s">
        <v>16728</v>
      </c>
      <c r="B5128" t="s">
        <v>16729</v>
      </c>
      <c r="C5128" t="s">
        <v>16728</v>
      </c>
      <c r="D5128" t="s">
        <v>84</v>
      </c>
      <c r="E5128" t="s">
        <v>116</v>
      </c>
      <c r="G5128" t="s">
        <v>90</v>
      </c>
      <c r="I5128" t="s">
        <v>118</v>
      </c>
      <c r="L5128">
        <v>22.604399999999998</v>
      </c>
      <c r="M5128">
        <v>23.197981859999999</v>
      </c>
      <c r="N5128">
        <v>21.398900000000001</v>
      </c>
      <c r="O5128">
        <v>21.110005999999998</v>
      </c>
      <c r="P5128">
        <v>20.4267</v>
      </c>
      <c r="Q5128" s="86">
        <v>45821</v>
      </c>
      <c r="AB5128">
        <v>4</v>
      </c>
      <c r="AC5128" t="s">
        <v>127</v>
      </c>
    </row>
    <row r="5129" spans="1:29" x14ac:dyDescent="0.2">
      <c r="A5129" t="s">
        <v>16732</v>
      </c>
      <c r="B5129" t="s">
        <v>16733</v>
      </c>
      <c r="C5129" t="s">
        <v>16732</v>
      </c>
      <c r="D5129" t="s">
        <v>84</v>
      </c>
      <c r="E5129" t="s">
        <v>116</v>
      </c>
      <c r="G5129" t="s">
        <v>90</v>
      </c>
      <c r="I5129" t="s">
        <v>118</v>
      </c>
      <c r="L5129">
        <v>21.778400000000001</v>
      </c>
      <c r="M5129">
        <v>21.970584519999999</v>
      </c>
      <c r="N5129">
        <v>23.168399999999998</v>
      </c>
      <c r="O5129">
        <v>22.600112540000001</v>
      </c>
      <c r="P5129">
        <v>23.832599999999999</v>
      </c>
      <c r="Q5129" s="86">
        <v>45821</v>
      </c>
      <c r="AB5129">
        <v>4</v>
      </c>
      <c r="AC5129" t="s">
        <v>127</v>
      </c>
    </row>
    <row r="5130" spans="1:29" x14ac:dyDescent="0.2">
      <c r="A5130" t="s">
        <v>12275</v>
      </c>
      <c r="B5130" t="s">
        <v>12276</v>
      </c>
      <c r="C5130" t="s">
        <v>12275</v>
      </c>
      <c r="D5130" t="s">
        <v>84</v>
      </c>
      <c r="E5130" t="s">
        <v>116</v>
      </c>
      <c r="G5130" t="s">
        <v>90</v>
      </c>
      <c r="I5130" t="s">
        <v>118</v>
      </c>
      <c r="L5130">
        <v>23.898599999999998</v>
      </c>
      <c r="M5130">
        <v>25.084379599999998</v>
      </c>
      <c r="N5130">
        <v>26.686399999999999</v>
      </c>
      <c r="O5130">
        <v>23.84552987</v>
      </c>
      <c r="P5130">
        <v>27.186499999999999</v>
      </c>
      <c r="Q5130" s="86">
        <v>45821</v>
      </c>
      <c r="V5130" t="s">
        <v>12277</v>
      </c>
      <c r="AA5130">
        <v>5</v>
      </c>
      <c r="AB5130">
        <v>4</v>
      </c>
      <c r="AC5130" t="s">
        <v>127</v>
      </c>
    </row>
    <row r="5131" spans="1:29" x14ac:dyDescent="0.2">
      <c r="A5131" t="s">
        <v>12278</v>
      </c>
      <c r="B5131" t="s">
        <v>12279</v>
      </c>
      <c r="C5131" t="s">
        <v>12278</v>
      </c>
      <c r="D5131" t="s">
        <v>84</v>
      </c>
      <c r="E5131" t="s">
        <v>116</v>
      </c>
      <c r="F5131" t="s">
        <v>117</v>
      </c>
      <c r="G5131" t="s">
        <v>90</v>
      </c>
      <c r="I5131" t="s">
        <v>118</v>
      </c>
      <c r="L5131">
        <v>33.292999999999999</v>
      </c>
      <c r="M5131">
        <v>33.08131041</v>
      </c>
      <c r="N5131">
        <v>32.759</v>
      </c>
      <c r="O5131">
        <v>29.273743060000001</v>
      </c>
      <c r="P5131">
        <v>22.013999999999999</v>
      </c>
      <c r="Q5131" s="86">
        <v>45821</v>
      </c>
      <c r="V5131" t="s">
        <v>12280</v>
      </c>
      <c r="AA5131">
        <v>4</v>
      </c>
      <c r="AB5131">
        <v>5</v>
      </c>
      <c r="AC5131" t="s">
        <v>86</v>
      </c>
    </row>
    <row r="5132" spans="1:29" x14ac:dyDescent="0.2">
      <c r="A5132" t="s">
        <v>12281</v>
      </c>
      <c r="B5132" t="s">
        <v>12282</v>
      </c>
      <c r="C5132" t="s">
        <v>12281</v>
      </c>
      <c r="D5132" t="s">
        <v>84</v>
      </c>
      <c r="E5132" t="s">
        <v>116</v>
      </c>
      <c r="F5132" t="s">
        <v>117</v>
      </c>
      <c r="G5132" t="s">
        <v>90</v>
      </c>
      <c r="I5132" t="s">
        <v>118</v>
      </c>
      <c r="L5132">
        <v>46.323</v>
      </c>
      <c r="M5132">
        <v>46.092861329999998</v>
      </c>
      <c r="N5132">
        <v>45.279000000000003</v>
      </c>
      <c r="O5132">
        <v>45.425727369999997</v>
      </c>
      <c r="P5132">
        <v>41.095999999999997</v>
      </c>
      <c r="Q5132" s="86">
        <v>45821</v>
      </c>
      <c r="V5132" t="s">
        <v>12283</v>
      </c>
      <c r="AA5132">
        <v>5</v>
      </c>
      <c r="AB5132">
        <v>5</v>
      </c>
      <c r="AC5132" t="s">
        <v>86</v>
      </c>
    </row>
    <row r="5133" spans="1:29" x14ac:dyDescent="0.2">
      <c r="A5133" t="s">
        <v>12284</v>
      </c>
      <c r="B5133" t="s">
        <v>12285</v>
      </c>
      <c r="C5133" t="s">
        <v>12284</v>
      </c>
      <c r="D5133" t="s">
        <v>84</v>
      </c>
      <c r="E5133" t="s">
        <v>116</v>
      </c>
      <c r="G5133" t="s">
        <v>90</v>
      </c>
      <c r="I5133" t="s">
        <v>118</v>
      </c>
      <c r="L5133">
        <v>19.719000000000001</v>
      </c>
      <c r="M5133">
        <v>18.937542870000001</v>
      </c>
      <c r="N5133">
        <v>17.184999999999999</v>
      </c>
      <c r="O5133">
        <v>15.438554570000001</v>
      </c>
      <c r="P5133">
        <v>15.96</v>
      </c>
      <c r="Q5133" s="86">
        <v>45821</v>
      </c>
      <c r="S5133">
        <v>0.6</v>
      </c>
      <c r="AB5133">
        <v>4</v>
      </c>
      <c r="AC5133" t="s">
        <v>127</v>
      </c>
    </row>
    <row r="5134" spans="1:29" x14ac:dyDescent="0.2">
      <c r="A5134" t="s">
        <v>12286</v>
      </c>
      <c r="B5134" t="s">
        <v>12287</v>
      </c>
      <c r="C5134" t="s">
        <v>12286</v>
      </c>
      <c r="D5134" t="s">
        <v>84</v>
      </c>
      <c r="E5134" t="s">
        <v>116</v>
      </c>
      <c r="F5134" t="s">
        <v>117</v>
      </c>
      <c r="G5134" t="s">
        <v>90</v>
      </c>
      <c r="I5134" t="s">
        <v>118</v>
      </c>
      <c r="L5134">
        <v>26.137</v>
      </c>
      <c r="M5134">
        <v>27.093908710000001</v>
      </c>
      <c r="N5134">
        <v>29.896999999999998</v>
      </c>
      <c r="O5134">
        <v>25.84910395</v>
      </c>
      <c r="P5134">
        <v>19.555099999999999</v>
      </c>
      <c r="Q5134" s="86">
        <v>45821</v>
      </c>
      <c r="AA5134">
        <v>4</v>
      </c>
      <c r="AB5134">
        <v>4</v>
      </c>
      <c r="AC5134" t="s">
        <v>127</v>
      </c>
    </row>
    <row r="5135" spans="1:29" x14ac:dyDescent="0.2">
      <c r="A5135" t="s">
        <v>12288</v>
      </c>
      <c r="B5135" t="s">
        <v>12289</v>
      </c>
      <c r="C5135" t="s">
        <v>12288</v>
      </c>
      <c r="D5135" t="s">
        <v>84</v>
      </c>
      <c r="E5135" t="s">
        <v>116</v>
      </c>
      <c r="G5135" t="s">
        <v>90</v>
      </c>
      <c r="I5135" t="s">
        <v>118</v>
      </c>
      <c r="L5135">
        <v>75.906000000000006</v>
      </c>
      <c r="M5135">
        <v>50.32349</v>
      </c>
      <c r="N5135">
        <v>42.265300000000003</v>
      </c>
      <c r="O5135">
        <v>37.708854469999999</v>
      </c>
      <c r="P5135">
        <v>35.060299999999998</v>
      </c>
      <c r="Q5135" s="86">
        <v>45821</v>
      </c>
      <c r="AB5135">
        <v>5</v>
      </c>
      <c r="AC5135" t="s">
        <v>86</v>
      </c>
    </row>
    <row r="5136" spans="1:29" x14ac:dyDescent="0.2">
      <c r="A5136" t="s">
        <v>12290</v>
      </c>
      <c r="B5136" t="s">
        <v>12291</v>
      </c>
      <c r="C5136" t="s">
        <v>12290</v>
      </c>
      <c r="D5136" t="s">
        <v>84</v>
      </c>
      <c r="E5136" t="s">
        <v>116</v>
      </c>
      <c r="F5136" t="s">
        <v>117</v>
      </c>
      <c r="G5136" t="s">
        <v>90</v>
      </c>
      <c r="I5136" t="s">
        <v>118</v>
      </c>
      <c r="L5136">
        <v>28.120899999999999</v>
      </c>
      <c r="M5136">
        <v>25.556410960000001</v>
      </c>
      <c r="N5136">
        <v>26.1813</v>
      </c>
      <c r="O5136">
        <v>21.39365248</v>
      </c>
      <c r="P5136">
        <v>19.565200000000001</v>
      </c>
      <c r="Q5136" s="86">
        <v>45821</v>
      </c>
      <c r="V5136" t="s">
        <v>12292</v>
      </c>
      <c r="AA5136">
        <v>4</v>
      </c>
      <c r="AB5136">
        <v>4</v>
      </c>
      <c r="AC5136" t="s">
        <v>127</v>
      </c>
    </row>
    <row r="5137" spans="1:29" x14ac:dyDescent="0.2">
      <c r="A5137" t="s">
        <v>12293</v>
      </c>
      <c r="B5137" t="s">
        <v>12294</v>
      </c>
      <c r="C5137" t="s">
        <v>12293</v>
      </c>
      <c r="D5137" t="s">
        <v>84</v>
      </c>
      <c r="E5137" t="s">
        <v>116</v>
      </c>
      <c r="F5137" t="s">
        <v>117</v>
      </c>
      <c r="G5137" t="s">
        <v>90</v>
      </c>
      <c r="I5137" t="s">
        <v>118</v>
      </c>
      <c r="L5137">
        <v>38.3369</v>
      </c>
      <c r="M5137">
        <v>35.633324440000003</v>
      </c>
      <c r="N5137">
        <v>38.262300000000003</v>
      </c>
      <c r="O5137">
        <v>30.781306350000001</v>
      </c>
      <c r="P5137">
        <v>28.013999999999999</v>
      </c>
      <c r="Q5137" s="86">
        <v>45821</v>
      </c>
      <c r="AA5137">
        <v>5</v>
      </c>
      <c r="AB5137">
        <v>5</v>
      </c>
      <c r="AC5137" t="s">
        <v>86</v>
      </c>
    </row>
    <row r="5138" spans="1:29" x14ac:dyDescent="0.2">
      <c r="A5138" t="s">
        <v>16248</v>
      </c>
      <c r="B5138" t="s">
        <v>16249</v>
      </c>
      <c r="C5138" t="s">
        <v>16248</v>
      </c>
      <c r="D5138" t="s">
        <v>84</v>
      </c>
      <c r="E5138" t="s">
        <v>116</v>
      </c>
      <c r="G5138" t="s">
        <v>90</v>
      </c>
      <c r="I5138" t="s">
        <v>118</v>
      </c>
      <c r="M5138">
        <v>84.667594960000002</v>
      </c>
      <c r="N5138">
        <v>88.308899999999994</v>
      </c>
      <c r="O5138">
        <v>88.930837580000002</v>
      </c>
      <c r="P5138">
        <v>113.70099999999999</v>
      </c>
      <c r="Q5138" s="86">
        <v>45708</v>
      </c>
      <c r="AB5138">
        <v>5</v>
      </c>
      <c r="AC5138" t="s">
        <v>86</v>
      </c>
    </row>
    <row r="5139" spans="1:29" x14ac:dyDescent="0.2">
      <c r="A5139" t="s">
        <v>12295</v>
      </c>
      <c r="B5139" t="s">
        <v>12296</v>
      </c>
      <c r="C5139" t="s">
        <v>12295</v>
      </c>
      <c r="D5139" t="s">
        <v>84</v>
      </c>
      <c r="E5139" t="s">
        <v>116</v>
      </c>
      <c r="I5139" t="s">
        <v>118</v>
      </c>
      <c r="L5139">
        <v>86.506100000000004</v>
      </c>
      <c r="M5139">
        <v>94.751006469999993</v>
      </c>
      <c r="N5139">
        <v>98.356399999999994</v>
      </c>
      <c r="O5139">
        <v>109.3609816</v>
      </c>
      <c r="P5139">
        <v>137.4074</v>
      </c>
      <c r="Q5139" s="86">
        <v>45821</v>
      </c>
      <c r="AA5139">
        <v>5</v>
      </c>
      <c r="AB5139">
        <v>5</v>
      </c>
      <c r="AC5139" t="s">
        <v>86</v>
      </c>
    </row>
    <row r="5140" spans="1:29" x14ac:dyDescent="0.2">
      <c r="A5140" t="s">
        <v>12297</v>
      </c>
      <c r="B5140" t="s">
        <v>12298</v>
      </c>
      <c r="C5140" t="s">
        <v>12297</v>
      </c>
      <c r="D5140" t="s">
        <v>84</v>
      </c>
      <c r="E5140" t="s">
        <v>116</v>
      </c>
      <c r="G5140" t="s">
        <v>90</v>
      </c>
      <c r="I5140" t="s">
        <v>118</v>
      </c>
      <c r="N5140">
        <v>142.75409999999999</v>
      </c>
      <c r="O5140">
        <v>159.483678</v>
      </c>
      <c r="P5140">
        <v>208.1728</v>
      </c>
      <c r="Q5140" s="86">
        <v>45154</v>
      </c>
      <c r="AA5140">
        <v>5</v>
      </c>
      <c r="AB5140">
        <v>5</v>
      </c>
      <c r="AC5140" t="s">
        <v>86</v>
      </c>
    </row>
    <row r="5141" spans="1:29" x14ac:dyDescent="0.2">
      <c r="A5141" t="s">
        <v>12299</v>
      </c>
      <c r="B5141" t="s">
        <v>12300</v>
      </c>
      <c r="C5141" t="s">
        <v>12299</v>
      </c>
      <c r="D5141" t="s">
        <v>84</v>
      </c>
      <c r="E5141" t="s">
        <v>116</v>
      </c>
      <c r="G5141" t="s">
        <v>90</v>
      </c>
      <c r="L5141">
        <v>26.9344</v>
      </c>
      <c r="M5141">
        <v>28.107084159999999</v>
      </c>
      <c r="N5141">
        <v>29.015999999999998</v>
      </c>
      <c r="O5141">
        <v>27.513664599999998</v>
      </c>
      <c r="P5141">
        <v>13.038399999999999</v>
      </c>
      <c r="Q5141" s="86">
        <v>45821</v>
      </c>
      <c r="AB5141">
        <v>4</v>
      </c>
      <c r="AC5141" t="s">
        <v>127</v>
      </c>
    </row>
    <row r="5142" spans="1:29" x14ac:dyDescent="0.2">
      <c r="A5142" t="s">
        <v>12301</v>
      </c>
      <c r="B5142" t="s">
        <v>12302</v>
      </c>
      <c r="C5142" t="s">
        <v>12301</v>
      </c>
      <c r="D5142" t="s">
        <v>84</v>
      </c>
      <c r="E5142" t="s">
        <v>116</v>
      </c>
      <c r="F5142" t="s">
        <v>117</v>
      </c>
      <c r="G5142" t="s">
        <v>90</v>
      </c>
      <c r="I5142" t="s">
        <v>118</v>
      </c>
      <c r="L5142">
        <v>89.511300000000006</v>
      </c>
      <c r="M5142">
        <v>78.578652469999994</v>
      </c>
      <c r="N5142">
        <v>73.984399999999994</v>
      </c>
      <c r="O5142">
        <v>75.741135279999995</v>
      </c>
      <c r="P5142">
        <v>60.8489</v>
      </c>
      <c r="Q5142" s="86">
        <v>45821</v>
      </c>
      <c r="V5142" t="s">
        <v>12303</v>
      </c>
      <c r="AA5142">
        <v>5</v>
      </c>
      <c r="AB5142">
        <v>5</v>
      </c>
      <c r="AC5142" t="s">
        <v>86</v>
      </c>
    </row>
    <row r="5143" spans="1:29" x14ac:dyDescent="0.2">
      <c r="A5143" t="s">
        <v>12304</v>
      </c>
      <c r="B5143" t="s">
        <v>12305</v>
      </c>
      <c r="C5143" t="s">
        <v>12304</v>
      </c>
      <c r="D5143" t="s">
        <v>84</v>
      </c>
      <c r="E5143" t="s">
        <v>116</v>
      </c>
      <c r="G5143" t="s">
        <v>90</v>
      </c>
      <c r="I5143" t="s">
        <v>118</v>
      </c>
      <c r="L5143">
        <v>32.031700000000001</v>
      </c>
      <c r="M5143">
        <v>34.583882170000003</v>
      </c>
      <c r="N5143">
        <v>35.348999999999997</v>
      </c>
      <c r="O5143">
        <v>25.914865290000002</v>
      </c>
      <c r="P5143">
        <v>32.286000000000001</v>
      </c>
      <c r="Q5143" s="86">
        <v>45821</v>
      </c>
      <c r="V5143" t="s">
        <v>12306</v>
      </c>
      <c r="AA5143">
        <v>4</v>
      </c>
      <c r="AB5143">
        <v>5</v>
      </c>
      <c r="AC5143" t="s">
        <v>86</v>
      </c>
    </row>
    <row r="5144" spans="1:29" x14ac:dyDescent="0.2">
      <c r="A5144" t="s">
        <v>12307</v>
      </c>
      <c r="B5144" t="s">
        <v>12308</v>
      </c>
      <c r="C5144" t="s">
        <v>12307</v>
      </c>
      <c r="D5144" t="s">
        <v>84</v>
      </c>
      <c r="E5144" t="s">
        <v>116</v>
      </c>
      <c r="G5144" t="s">
        <v>90</v>
      </c>
      <c r="I5144" t="s">
        <v>118</v>
      </c>
      <c r="L5144">
        <v>39.755600000000001</v>
      </c>
      <c r="M5144">
        <v>38.666577080000003</v>
      </c>
      <c r="N5144">
        <v>36.693100000000001</v>
      </c>
      <c r="O5144">
        <v>35.637707169999999</v>
      </c>
      <c r="P5144">
        <v>36.121899999999997</v>
      </c>
      <c r="Q5144" s="86">
        <v>45821</v>
      </c>
      <c r="AB5144">
        <v>5</v>
      </c>
      <c r="AC5144" t="s">
        <v>86</v>
      </c>
    </row>
    <row r="5145" spans="1:29" x14ac:dyDescent="0.2">
      <c r="A5145" t="s">
        <v>12309</v>
      </c>
      <c r="B5145" t="s">
        <v>12310</v>
      </c>
      <c r="C5145" t="s">
        <v>12309</v>
      </c>
      <c r="D5145" t="s">
        <v>84</v>
      </c>
      <c r="E5145" t="s">
        <v>116</v>
      </c>
      <c r="G5145" t="s">
        <v>90</v>
      </c>
      <c r="H5145" t="s">
        <v>225</v>
      </c>
      <c r="L5145">
        <v>39.755600000000001</v>
      </c>
      <c r="M5145">
        <v>38.666577080000003</v>
      </c>
      <c r="N5145">
        <v>36.693100000000001</v>
      </c>
      <c r="O5145">
        <v>35.637707169999999</v>
      </c>
      <c r="P5145">
        <v>36.121899999999997</v>
      </c>
      <c r="Q5145" s="86">
        <v>45821</v>
      </c>
      <c r="AB5145">
        <v>5</v>
      </c>
      <c r="AC5145" t="s">
        <v>86</v>
      </c>
    </row>
    <row r="5146" spans="1:29" x14ac:dyDescent="0.2">
      <c r="A5146" t="s">
        <v>12311</v>
      </c>
      <c r="B5146" t="s">
        <v>12312</v>
      </c>
      <c r="C5146" t="s">
        <v>12311</v>
      </c>
      <c r="D5146" t="s">
        <v>84</v>
      </c>
      <c r="E5146" t="s">
        <v>116</v>
      </c>
      <c r="G5146" t="s">
        <v>294</v>
      </c>
      <c r="H5146" t="s">
        <v>8494</v>
      </c>
      <c r="I5146" t="s">
        <v>118</v>
      </c>
      <c r="P5146">
        <v>51.276000000000003</v>
      </c>
      <c r="AB5146">
        <v>5</v>
      </c>
      <c r="AC5146" t="s">
        <v>86</v>
      </c>
    </row>
    <row r="5147" spans="1:29" x14ac:dyDescent="0.2">
      <c r="A5147" t="s">
        <v>16653</v>
      </c>
      <c r="B5147" t="s">
        <v>16654</v>
      </c>
      <c r="C5147" t="s">
        <v>16653</v>
      </c>
      <c r="D5147" t="s">
        <v>84</v>
      </c>
      <c r="E5147" t="s">
        <v>116</v>
      </c>
      <c r="G5147" t="s">
        <v>90</v>
      </c>
      <c r="H5147" t="s">
        <v>16655</v>
      </c>
      <c r="I5147" t="s">
        <v>118</v>
      </c>
      <c r="P5147">
        <v>63.06</v>
      </c>
      <c r="Q5147" s="86">
        <v>45728</v>
      </c>
      <c r="AB5147">
        <v>5</v>
      </c>
      <c r="AC5147" t="s">
        <v>86</v>
      </c>
    </row>
    <row r="5148" spans="1:29" x14ac:dyDescent="0.2">
      <c r="A5148" t="s">
        <v>12313</v>
      </c>
      <c r="B5148" t="s">
        <v>12314</v>
      </c>
      <c r="C5148" t="s">
        <v>12313</v>
      </c>
      <c r="D5148" t="s">
        <v>84</v>
      </c>
      <c r="G5148" t="s">
        <v>294</v>
      </c>
      <c r="H5148" t="s">
        <v>12315</v>
      </c>
      <c r="AB5148">
        <v>5</v>
      </c>
      <c r="AC5148" t="s">
        <v>86</v>
      </c>
    </row>
    <row r="5149" spans="1:29" x14ac:dyDescent="0.2">
      <c r="A5149" t="s">
        <v>16698</v>
      </c>
      <c r="B5149" t="s">
        <v>16699</v>
      </c>
      <c r="C5149" t="s">
        <v>16698</v>
      </c>
      <c r="D5149" t="s">
        <v>84</v>
      </c>
      <c r="E5149" t="s">
        <v>116</v>
      </c>
      <c r="G5149" t="s">
        <v>90</v>
      </c>
      <c r="H5149" t="s">
        <v>2291</v>
      </c>
      <c r="I5149" t="s">
        <v>118</v>
      </c>
      <c r="L5149">
        <v>33.141199999999998</v>
      </c>
      <c r="M5149">
        <v>34.444068420000001</v>
      </c>
      <c r="N5149">
        <v>33.440800000000003</v>
      </c>
      <c r="O5149">
        <v>28.125147389999999</v>
      </c>
      <c r="P5149">
        <v>28.1389</v>
      </c>
      <c r="Q5149" s="86">
        <v>45821</v>
      </c>
      <c r="AB5149">
        <v>5</v>
      </c>
      <c r="AC5149" t="s">
        <v>86</v>
      </c>
    </row>
    <row r="5150" spans="1:29" x14ac:dyDescent="0.2">
      <c r="A5150" t="s">
        <v>12316</v>
      </c>
      <c r="B5150" t="s">
        <v>12317</v>
      </c>
      <c r="C5150" t="s">
        <v>12316</v>
      </c>
      <c r="D5150" t="s">
        <v>84</v>
      </c>
      <c r="E5150" t="s">
        <v>116</v>
      </c>
      <c r="G5150" t="s">
        <v>90</v>
      </c>
      <c r="I5150" t="s">
        <v>118</v>
      </c>
      <c r="L5150">
        <v>22.050799999999999</v>
      </c>
      <c r="M5150">
        <v>21.88128687</v>
      </c>
      <c r="N5150">
        <v>20.378399999999999</v>
      </c>
      <c r="O5150">
        <v>17.511829710000001</v>
      </c>
      <c r="P5150">
        <v>15.712199999999999</v>
      </c>
      <c r="Q5150" s="86">
        <v>45821</v>
      </c>
      <c r="V5150" t="s">
        <v>12318</v>
      </c>
      <c r="AA5150">
        <v>5</v>
      </c>
      <c r="AB5150">
        <v>4</v>
      </c>
      <c r="AC5150" t="s">
        <v>127</v>
      </c>
    </row>
    <row r="5151" spans="1:29" x14ac:dyDescent="0.2">
      <c r="A5151" t="s">
        <v>12319</v>
      </c>
      <c r="B5151" t="s">
        <v>12320</v>
      </c>
      <c r="C5151" t="s">
        <v>12319</v>
      </c>
      <c r="D5151" t="s">
        <v>84</v>
      </c>
      <c r="E5151" t="s">
        <v>116</v>
      </c>
      <c r="G5151" t="s">
        <v>90</v>
      </c>
      <c r="H5151" t="s">
        <v>150</v>
      </c>
      <c r="L5151">
        <v>25.03</v>
      </c>
      <c r="Q5151" s="86">
        <v>45460</v>
      </c>
      <c r="AB5151">
        <v>4</v>
      </c>
      <c r="AC5151" t="s">
        <v>127</v>
      </c>
    </row>
    <row r="5152" spans="1:29" x14ac:dyDescent="0.2">
      <c r="A5152" t="s">
        <v>17078</v>
      </c>
      <c r="B5152" t="s">
        <v>17079</v>
      </c>
      <c r="C5152" t="s">
        <v>17078</v>
      </c>
      <c r="D5152" t="s">
        <v>84</v>
      </c>
      <c r="E5152" t="s">
        <v>116</v>
      </c>
      <c r="G5152" t="s">
        <v>90</v>
      </c>
      <c r="L5152">
        <v>28.852</v>
      </c>
      <c r="M5152">
        <v>25.851842810000001</v>
      </c>
      <c r="N5152">
        <v>25.1676</v>
      </c>
      <c r="O5152">
        <v>20.652885250000001</v>
      </c>
      <c r="P5152">
        <v>25.8856</v>
      </c>
      <c r="Q5152" s="86">
        <v>45821</v>
      </c>
      <c r="AB5152">
        <v>4</v>
      </c>
      <c r="AC5152" t="s">
        <v>127</v>
      </c>
    </row>
    <row r="5153" spans="1:29" x14ac:dyDescent="0.2">
      <c r="A5153" t="s">
        <v>12321</v>
      </c>
      <c r="B5153" t="s">
        <v>12322</v>
      </c>
      <c r="C5153" t="s">
        <v>12321</v>
      </c>
      <c r="D5153" t="s">
        <v>84</v>
      </c>
      <c r="E5153" t="s">
        <v>116</v>
      </c>
      <c r="F5153" t="s">
        <v>117</v>
      </c>
      <c r="G5153" t="s">
        <v>90</v>
      </c>
      <c r="I5153" t="s">
        <v>118</v>
      </c>
      <c r="L5153">
        <v>49.558700000000002</v>
      </c>
      <c r="M5153">
        <v>44.146867819999997</v>
      </c>
      <c r="N5153">
        <v>47.942700000000002</v>
      </c>
      <c r="O5153">
        <v>35.393454720000001</v>
      </c>
      <c r="P5153">
        <v>35.302500000000002</v>
      </c>
      <c r="Q5153" s="86">
        <v>45821</v>
      </c>
      <c r="V5153" t="s">
        <v>12323</v>
      </c>
      <c r="AA5153">
        <v>5</v>
      </c>
      <c r="AB5153">
        <v>5</v>
      </c>
      <c r="AC5153" t="s">
        <v>86</v>
      </c>
    </row>
    <row r="5154" spans="1:29" x14ac:dyDescent="0.2">
      <c r="A5154" t="s">
        <v>12324</v>
      </c>
      <c r="B5154" t="s">
        <v>12325</v>
      </c>
      <c r="C5154" t="s">
        <v>12324</v>
      </c>
      <c r="D5154" t="s">
        <v>84</v>
      </c>
      <c r="E5154" t="s">
        <v>116</v>
      </c>
      <c r="G5154" t="s">
        <v>90</v>
      </c>
      <c r="H5154" t="s">
        <v>2432</v>
      </c>
      <c r="I5154" t="s">
        <v>118</v>
      </c>
      <c r="L5154">
        <v>42.333500000000001</v>
      </c>
      <c r="M5154">
        <v>40.880900820000001</v>
      </c>
      <c r="N5154">
        <v>39.245600000000003</v>
      </c>
      <c r="O5154">
        <v>40.523518189999997</v>
      </c>
      <c r="P5154">
        <v>44.4041</v>
      </c>
      <c r="Q5154" s="86">
        <v>45821</v>
      </c>
      <c r="AB5154">
        <v>5</v>
      </c>
      <c r="AC5154" t="s">
        <v>86</v>
      </c>
    </row>
    <row r="5155" spans="1:29" x14ac:dyDescent="0.2">
      <c r="A5155" t="s">
        <v>12326</v>
      </c>
      <c r="B5155" t="s">
        <v>12327</v>
      </c>
      <c r="C5155" t="s">
        <v>12326</v>
      </c>
      <c r="D5155" t="s">
        <v>84</v>
      </c>
      <c r="E5155" t="s">
        <v>116</v>
      </c>
      <c r="F5155" t="s">
        <v>117</v>
      </c>
      <c r="G5155" t="s">
        <v>90</v>
      </c>
      <c r="I5155" t="s">
        <v>118</v>
      </c>
      <c r="L5155">
        <v>28.849699999999999</v>
      </c>
      <c r="M5155">
        <v>28.77675902</v>
      </c>
      <c r="N5155">
        <v>29.911000000000001</v>
      </c>
      <c r="O5155">
        <v>25.094896160000001</v>
      </c>
      <c r="P5155">
        <v>23.183900000000001</v>
      </c>
      <c r="Q5155" s="86">
        <v>45821</v>
      </c>
      <c r="V5155" t="s">
        <v>12328</v>
      </c>
      <c r="AA5155">
        <v>4</v>
      </c>
      <c r="AB5155">
        <v>4</v>
      </c>
      <c r="AC5155" t="s">
        <v>127</v>
      </c>
    </row>
    <row r="5156" spans="1:29" x14ac:dyDescent="0.2">
      <c r="A5156" t="s">
        <v>12329</v>
      </c>
      <c r="B5156" t="s">
        <v>12330</v>
      </c>
      <c r="C5156" t="s">
        <v>12329</v>
      </c>
      <c r="D5156" t="s">
        <v>84</v>
      </c>
      <c r="E5156" t="s">
        <v>116</v>
      </c>
      <c r="G5156" t="s">
        <v>90</v>
      </c>
      <c r="I5156" t="s">
        <v>118</v>
      </c>
      <c r="L5156">
        <v>34.000700000000002</v>
      </c>
      <c r="M5156">
        <v>36.08311484</v>
      </c>
      <c r="N5156">
        <v>39.872999999999998</v>
      </c>
      <c r="O5156">
        <v>38.792676120000003</v>
      </c>
      <c r="P5156">
        <v>35.911000000000001</v>
      </c>
      <c r="Q5156" s="86">
        <v>45821</v>
      </c>
      <c r="AA5156">
        <v>4</v>
      </c>
      <c r="AB5156">
        <v>5</v>
      </c>
      <c r="AC5156" t="s">
        <v>86</v>
      </c>
    </row>
    <row r="5157" spans="1:29" x14ac:dyDescent="0.2">
      <c r="A5157" t="s">
        <v>12331</v>
      </c>
      <c r="B5157" t="s">
        <v>12332</v>
      </c>
      <c r="C5157" t="s">
        <v>12331</v>
      </c>
      <c r="D5157" t="s">
        <v>84</v>
      </c>
      <c r="E5157" t="s">
        <v>116</v>
      </c>
      <c r="G5157" t="s">
        <v>90</v>
      </c>
      <c r="I5157" t="s">
        <v>118</v>
      </c>
      <c r="Q5157" s="86">
        <v>45154</v>
      </c>
      <c r="V5157" t="s">
        <v>12333</v>
      </c>
      <c r="AA5157">
        <v>5</v>
      </c>
      <c r="AB5157">
        <v>5</v>
      </c>
      <c r="AC5157" t="s">
        <v>86</v>
      </c>
    </row>
    <row r="5158" spans="1:29" x14ac:dyDescent="0.2">
      <c r="A5158" t="s">
        <v>12334</v>
      </c>
      <c r="B5158" t="s">
        <v>12335</v>
      </c>
      <c r="C5158" t="s">
        <v>12334</v>
      </c>
      <c r="D5158" t="s">
        <v>84</v>
      </c>
      <c r="E5158" t="s">
        <v>116</v>
      </c>
      <c r="F5158" t="s">
        <v>117</v>
      </c>
      <c r="G5158" t="s">
        <v>90</v>
      </c>
      <c r="I5158" t="s">
        <v>118</v>
      </c>
      <c r="L5158">
        <v>16.183</v>
      </c>
      <c r="M5158">
        <v>15.914939240000001</v>
      </c>
      <c r="N5158">
        <v>14.324999999999999</v>
      </c>
      <c r="O5158">
        <v>11.409871069999999</v>
      </c>
      <c r="P5158">
        <v>12.15</v>
      </c>
      <c r="Q5158" s="86">
        <v>45821</v>
      </c>
      <c r="V5158" t="s">
        <v>12336</v>
      </c>
      <c r="AA5158">
        <v>3</v>
      </c>
      <c r="AB5158">
        <v>4</v>
      </c>
      <c r="AC5158" t="s">
        <v>127</v>
      </c>
    </row>
    <row r="5159" spans="1:29" x14ac:dyDescent="0.2">
      <c r="A5159" t="s">
        <v>12337</v>
      </c>
      <c r="B5159" t="s">
        <v>12338</v>
      </c>
      <c r="C5159" t="s">
        <v>12337</v>
      </c>
      <c r="D5159" t="s">
        <v>84</v>
      </c>
      <c r="E5159" t="s">
        <v>116</v>
      </c>
      <c r="F5159" t="s">
        <v>117</v>
      </c>
      <c r="G5159" t="s">
        <v>90</v>
      </c>
      <c r="I5159" t="s">
        <v>118</v>
      </c>
      <c r="L5159">
        <v>26.660900000000002</v>
      </c>
      <c r="M5159">
        <v>28.808983189999999</v>
      </c>
      <c r="N5159">
        <v>30.450099999999999</v>
      </c>
      <c r="O5159">
        <v>28.948960360000001</v>
      </c>
      <c r="P5159">
        <v>25.619299999999999</v>
      </c>
      <c r="Q5159" s="86">
        <v>45821</v>
      </c>
      <c r="AA5159">
        <v>4</v>
      </c>
      <c r="AB5159">
        <v>4</v>
      </c>
      <c r="AC5159" t="s">
        <v>127</v>
      </c>
    </row>
    <row r="5160" spans="1:29" x14ac:dyDescent="0.2">
      <c r="A5160" t="s">
        <v>12339</v>
      </c>
      <c r="B5160" t="s">
        <v>12340</v>
      </c>
      <c r="C5160" t="s">
        <v>12339</v>
      </c>
      <c r="D5160" t="s">
        <v>84</v>
      </c>
      <c r="E5160" t="s">
        <v>116</v>
      </c>
      <c r="F5160" t="s">
        <v>117</v>
      </c>
      <c r="G5160" t="s">
        <v>90</v>
      </c>
      <c r="I5160" t="s">
        <v>118</v>
      </c>
      <c r="L5160">
        <v>83.952500000000001</v>
      </c>
      <c r="M5160">
        <v>79.382181380000006</v>
      </c>
      <c r="N5160">
        <v>75.077100000000002</v>
      </c>
      <c r="O5160">
        <v>75.674522710000005</v>
      </c>
      <c r="P5160">
        <v>61.223199999999999</v>
      </c>
      <c r="Q5160" s="86">
        <v>45821</v>
      </c>
      <c r="V5160" t="s">
        <v>12341</v>
      </c>
      <c r="AA5160">
        <v>5</v>
      </c>
      <c r="AB5160">
        <v>5</v>
      </c>
      <c r="AC5160" t="s">
        <v>86</v>
      </c>
    </row>
    <row r="5161" spans="1:29" x14ac:dyDescent="0.2">
      <c r="A5161" t="s">
        <v>12342</v>
      </c>
      <c r="B5161" t="s">
        <v>12343</v>
      </c>
      <c r="C5161" t="s">
        <v>12342</v>
      </c>
      <c r="D5161" t="s">
        <v>84</v>
      </c>
      <c r="E5161" t="s">
        <v>116</v>
      </c>
      <c r="F5161" t="s">
        <v>117</v>
      </c>
      <c r="G5161" t="s">
        <v>90</v>
      </c>
      <c r="I5161" t="s">
        <v>118</v>
      </c>
      <c r="L5161">
        <v>20.901</v>
      </c>
      <c r="M5161">
        <v>19.486885999999998</v>
      </c>
      <c r="N5161">
        <v>21.078600000000002</v>
      </c>
      <c r="O5161">
        <v>21.201000390000001</v>
      </c>
      <c r="P5161">
        <v>24.257999999999999</v>
      </c>
      <c r="Q5161" s="86">
        <v>45821</v>
      </c>
      <c r="V5161" t="s">
        <v>12344</v>
      </c>
      <c r="AA5161">
        <v>4</v>
      </c>
      <c r="AB5161">
        <v>4</v>
      </c>
      <c r="AC5161" t="s">
        <v>127</v>
      </c>
    </row>
    <row r="5162" spans="1:29" x14ac:dyDescent="0.2">
      <c r="A5162" t="s">
        <v>12345</v>
      </c>
      <c r="B5162" t="s">
        <v>12346</v>
      </c>
      <c r="C5162" t="s">
        <v>12345</v>
      </c>
      <c r="D5162" t="s">
        <v>84</v>
      </c>
      <c r="E5162" t="s">
        <v>434</v>
      </c>
      <c r="G5162" t="s">
        <v>90</v>
      </c>
      <c r="I5162" t="s">
        <v>118</v>
      </c>
      <c r="AB5162">
        <v>2</v>
      </c>
      <c r="AC5162" t="s">
        <v>153</v>
      </c>
    </row>
    <row r="5163" spans="1:29" x14ac:dyDescent="0.2">
      <c r="A5163" t="s">
        <v>12347</v>
      </c>
      <c r="B5163" t="s">
        <v>12348</v>
      </c>
      <c r="C5163" t="s">
        <v>12347</v>
      </c>
      <c r="D5163" t="s">
        <v>84</v>
      </c>
      <c r="E5163" t="s">
        <v>116</v>
      </c>
      <c r="F5163" t="s">
        <v>117</v>
      </c>
      <c r="G5163" t="s">
        <v>90</v>
      </c>
      <c r="I5163" t="s">
        <v>118</v>
      </c>
      <c r="L5163">
        <v>20.137899999999998</v>
      </c>
      <c r="M5163">
        <v>19.606474760000001</v>
      </c>
      <c r="N5163">
        <v>19.9575</v>
      </c>
      <c r="O5163">
        <v>16.973091230000001</v>
      </c>
      <c r="P5163">
        <v>19.5398</v>
      </c>
      <c r="Q5163" s="86">
        <v>45821</v>
      </c>
      <c r="V5163" t="s">
        <v>12349</v>
      </c>
      <c r="AA5163">
        <v>3</v>
      </c>
      <c r="AB5163">
        <v>4</v>
      </c>
      <c r="AC5163" t="s">
        <v>127</v>
      </c>
    </row>
    <row r="5164" spans="1:29" x14ac:dyDescent="0.2">
      <c r="A5164" t="s">
        <v>12350</v>
      </c>
      <c r="B5164" t="s">
        <v>12351</v>
      </c>
      <c r="C5164" t="s">
        <v>12350</v>
      </c>
      <c r="D5164" t="s">
        <v>84</v>
      </c>
      <c r="E5164" t="s">
        <v>116</v>
      </c>
      <c r="F5164" t="s">
        <v>117</v>
      </c>
      <c r="G5164" t="s">
        <v>90</v>
      </c>
      <c r="I5164" t="s">
        <v>118</v>
      </c>
      <c r="L5164">
        <v>30.961400000000001</v>
      </c>
      <c r="M5164">
        <v>27.642548000000001</v>
      </c>
      <c r="N5164">
        <v>28.555900000000001</v>
      </c>
      <c r="O5164">
        <v>27.795810759999998</v>
      </c>
      <c r="P5164">
        <v>33.6753</v>
      </c>
      <c r="Q5164" s="86">
        <v>45821</v>
      </c>
      <c r="V5164" t="s">
        <v>12352</v>
      </c>
      <c r="AA5164">
        <v>4</v>
      </c>
      <c r="AB5164">
        <v>5</v>
      </c>
      <c r="AC5164" t="s">
        <v>86</v>
      </c>
    </row>
    <row r="5165" spans="1:29" x14ac:dyDescent="0.2">
      <c r="A5165" t="s">
        <v>16950</v>
      </c>
      <c r="B5165" t="s">
        <v>16951</v>
      </c>
      <c r="C5165" t="s">
        <v>16950</v>
      </c>
      <c r="D5165" t="s">
        <v>84</v>
      </c>
      <c r="E5165" t="s">
        <v>116</v>
      </c>
      <c r="G5165" t="s">
        <v>90</v>
      </c>
      <c r="H5165" t="s">
        <v>16039</v>
      </c>
      <c r="I5165" t="s">
        <v>118</v>
      </c>
      <c r="L5165">
        <v>69.438000000000002</v>
      </c>
      <c r="M5165">
        <v>52.05166569</v>
      </c>
      <c r="N5165">
        <v>39.4255</v>
      </c>
      <c r="O5165">
        <v>41.908072539999999</v>
      </c>
      <c r="P5165">
        <v>52.363300000000002</v>
      </c>
      <c r="Q5165" s="86">
        <v>45821</v>
      </c>
      <c r="AB5165">
        <v>5</v>
      </c>
      <c r="AC5165" t="s">
        <v>86</v>
      </c>
    </row>
    <row r="5166" spans="1:29" x14ac:dyDescent="0.2">
      <c r="A5166" t="s">
        <v>12353</v>
      </c>
      <c r="B5166" t="s">
        <v>12354</v>
      </c>
      <c r="C5166" t="s">
        <v>12353</v>
      </c>
      <c r="D5166" t="s">
        <v>84</v>
      </c>
      <c r="E5166" t="s">
        <v>89</v>
      </c>
      <c r="G5166" t="s">
        <v>90</v>
      </c>
      <c r="I5166" t="s">
        <v>118</v>
      </c>
      <c r="K5166" t="s">
        <v>778</v>
      </c>
      <c r="L5166">
        <v>24.42</v>
      </c>
      <c r="M5166">
        <v>24.88966782</v>
      </c>
      <c r="N5166">
        <v>24.260999999999999</v>
      </c>
      <c r="O5166">
        <v>20.790227959999999</v>
      </c>
      <c r="P5166">
        <v>20.722999999999999</v>
      </c>
      <c r="Q5166" s="86">
        <v>45821</v>
      </c>
      <c r="V5166" t="s">
        <v>12355</v>
      </c>
      <c r="AA5166">
        <v>4</v>
      </c>
      <c r="AB5166">
        <v>4</v>
      </c>
      <c r="AC5166" t="s">
        <v>127</v>
      </c>
    </row>
    <row r="5167" spans="1:29" x14ac:dyDescent="0.2">
      <c r="A5167" t="s">
        <v>12356</v>
      </c>
      <c r="B5167" t="s">
        <v>12357</v>
      </c>
      <c r="C5167" t="s">
        <v>12356</v>
      </c>
      <c r="D5167" t="s">
        <v>84</v>
      </c>
      <c r="E5167" t="s">
        <v>116</v>
      </c>
      <c r="G5167" t="s">
        <v>90</v>
      </c>
      <c r="L5167">
        <v>27.6402</v>
      </c>
      <c r="M5167">
        <v>28.802324939999998</v>
      </c>
      <c r="N5167">
        <v>27.648900000000001</v>
      </c>
      <c r="O5167">
        <v>25.064433940000001</v>
      </c>
      <c r="P5167">
        <v>18.6675</v>
      </c>
      <c r="Q5167" s="86">
        <v>45821</v>
      </c>
      <c r="AB5167">
        <v>4</v>
      </c>
      <c r="AC5167" t="s">
        <v>127</v>
      </c>
    </row>
    <row r="5168" spans="1:29" x14ac:dyDescent="0.2">
      <c r="A5168" t="s">
        <v>12358</v>
      </c>
      <c r="B5168" t="s">
        <v>12359</v>
      </c>
      <c r="C5168" t="s">
        <v>12358</v>
      </c>
      <c r="D5168" t="s">
        <v>84</v>
      </c>
      <c r="E5168" t="s">
        <v>89</v>
      </c>
      <c r="G5168" t="s">
        <v>294</v>
      </c>
      <c r="H5168" t="s">
        <v>12360</v>
      </c>
      <c r="L5168">
        <v>4.9379999999999997</v>
      </c>
      <c r="M5168">
        <v>4.6792935929999997</v>
      </c>
      <c r="N5168">
        <v>4.5970000000000004</v>
      </c>
      <c r="O5168">
        <v>2.3216923299999999</v>
      </c>
      <c r="P5168">
        <v>2.6629999999999998</v>
      </c>
      <c r="Q5168" s="86">
        <v>45821</v>
      </c>
      <c r="AB5168">
        <v>2</v>
      </c>
      <c r="AC5168" t="s">
        <v>153</v>
      </c>
    </row>
    <row r="5169" spans="1:29" x14ac:dyDescent="0.2">
      <c r="A5169" t="s">
        <v>12361</v>
      </c>
      <c r="B5169" t="s">
        <v>12362</v>
      </c>
      <c r="C5169" t="s">
        <v>12361</v>
      </c>
      <c r="D5169" t="s">
        <v>84</v>
      </c>
      <c r="E5169" t="s">
        <v>116</v>
      </c>
      <c r="F5169" t="s">
        <v>117</v>
      </c>
      <c r="G5169" t="s">
        <v>90</v>
      </c>
      <c r="I5169" t="s">
        <v>118</v>
      </c>
      <c r="L5169">
        <v>37.402200000000001</v>
      </c>
      <c r="M5169">
        <v>39.363251839999997</v>
      </c>
      <c r="N5169">
        <v>39.350999999999999</v>
      </c>
      <c r="O5169">
        <v>33.605458900000002</v>
      </c>
      <c r="P5169">
        <v>32.392000000000003</v>
      </c>
      <c r="Q5169" s="86">
        <v>45821</v>
      </c>
      <c r="AA5169">
        <v>5</v>
      </c>
      <c r="AB5169">
        <v>5</v>
      </c>
      <c r="AC5169" t="s">
        <v>86</v>
      </c>
    </row>
    <row r="5170" spans="1:29" x14ac:dyDescent="0.2">
      <c r="A5170" t="s">
        <v>12363</v>
      </c>
      <c r="B5170" t="s">
        <v>12364</v>
      </c>
      <c r="C5170" t="s">
        <v>12363</v>
      </c>
      <c r="D5170" t="s">
        <v>84</v>
      </c>
      <c r="E5170" t="s">
        <v>116</v>
      </c>
      <c r="G5170" t="s">
        <v>90</v>
      </c>
      <c r="M5170">
        <v>67.273269979999995</v>
      </c>
      <c r="N5170">
        <v>69.6554</v>
      </c>
      <c r="O5170">
        <v>65.829781850000003</v>
      </c>
      <c r="P5170">
        <v>61.726599999999998</v>
      </c>
      <c r="Q5170" s="86">
        <v>45637</v>
      </c>
      <c r="AB5170">
        <v>5</v>
      </c>
      <c r="AC5170" t="s">
        <v>86</v>
      </c>
    </row>
    <row r="5171" spans="1:29" x14ac:dyDescent="0.2">
      <c r="A5171" t="s">
        <v>12365</v>
      </c>
      <c r="B5171" t="s">
        <v>12366</v>
      </c>
      <c r="C5171" t="s">
        <v>12365</v>
      </c>
      <c r="D5171" t="s">
        <v>84</v>
      </c>
      <c r="E5171" t="s">
        <v>116</v>
      </c>
      <c r="G5171" t="s">
        <v>90</v>
      </c>
      <c r="H5171" t="s">
        <v>225</v>
      </c>
      <c r="L5171">
        <v>28.47</v>
      </c>
      <c r="Q5171" s="86">
        <v>45576</v>
      </c>
      <c r="AB5171">
        <v>4</v>
      </c>
      <c r="AC5171" t="s">
        <v>127</v>
      </c>
    </row>
    <row r="5172" spans="1:29" x14ac:dyDescent="0.2">
      <c r="A5172" t="s">
        <v>12367</v>
      </c>
      <c r="B5172" t="s">
        <v>12368</v>
      </c>
      <c r="C5172" t="s">
        <v>12367</v>
      </c>
      <c r="D5172" t="s">
        <v>84</v>
      </c>
      <c r="E5172" t="s">
        <v>116</v>
      </c>
      <c r="G5172" t="s">
        <v>90</v>
      </c>
      <c r="N5172">
        <v>33.43</v>
      </c>
      <c r="Q5172" s="86">
        <v>45684</v>
      </c>
      <c r="AB5172">
        <v>5</v>
      </c>
      <c r="AC5172" t="s">
        <v>86</v>
      </c>
    </row>
    <row r="5173" spans="1:29" x14ac:dyDescent="0.2">
      <c r="A5173" t="s">
        <v>12369</v>
      </c>
      <c r="B5173" t="s">
        <v>12370</v>
      </c>
      <c r="C5173" t="s">
        <v>12369</v>
      </c>
      <c r="D5173" t="s">
        <v>84</v>
      </c>
      <c r="E5173" t="s">
        <v>116</v>
      </c>
      <c r="F5173" t="s">
        <v>117</v>
      </c>
      <c r="G5173" t="s">
        <v>90</v>
      </c>
      <c r="I5173" t="s">
        <v>118</v>
      </c>
      <c r="L5173">
        <v>73.189499999999995</v>
      </c>
      <c r="M5173">
        <v>76.946764419999994</v>
      </c>
      <c r="N5173">
        <v>87.1785</v>
      </c>
      <c r="O5173">
        <v>89.992517280000001</v>
      </c>
      <c r="P5173">
        <v>106.0476</v>
      </c>
      <c r="Q5173" s="86">
        <v>45474</v>
      </c>
      <c r="V5173" t="s">
        <v>12371</v>
      </c>
      <c r="AA5173">
        <v>5</v>
      </c>
      <c r="AB5173">
        <v>5</v>
      </c>
      <c r="AC5173" t="s">
        <v>86</v>
      </c>
    </row>
    <row r="5174" spans="1:29" x14ac:dyDescent="0.2">
      <c r="A5174" t="s">
        <v>12372</v>
      </c>
      <c r="B5174" t="s">
        <v>12373</v>
      </c>
      <c r="C5174" t="s">
        <v>12372</v>
      </c>
      <c r="D5174" t="s">
        <v>84</v>
      </c>
      <c r="E5174" t="s">
        <v>116</v>
      </c>
      <c r="F5174" t="s">
        <v>117</v>
      </c>
      <c r="G5174" t="s">
        <v>90</v>
      </c>
      <c r="I5174" t="s">
        <v>118</v>
      </c>
      <c r="L5174">
        <v>43.139899999999997</v>
      </c>
      <c r="M5174">
        <v>37.024464250000001</v>
      </c>
      <c r="N5174">
        <v>39.062399999999997</v>
      </c>
      <c r="O5174">
        <v>35.923353730000002</v>
      </c>
      <c r="P5174">
        <v>27.235299999999999</v>
      </c>
      <c r="Q5174" s="86">
        <v>45821</v>
      </c>
      <c r="V5174" t="s">
        <v>12374</v>
      </c>
      <c r="AA5174">
        <v>5</v>
      </c>
      <c r="AB5174">
        <v>5</v>
      </c>
      <c r="AC5174" t="s">
        <v>86</v>
      </c>
    </row>
    <row r="5175" spans="1:29" x14ac:dyDescent="0.2">
      <c r="A5175" t="s">
        <v>12375</v>
      </c>
      <c r="B5175" t="s">
        <v>12376</v>
      </c>
      <c r="C5175" t="s">
        <v>12375</v>
      </c>
      <c r="D5175" t="s">
        <v>84</v>
      </c>
      <c r="E5175" t="s">
        <v>116</v>
      </c>
      <c r="F5175" t="s">
        <v>117</v>
      </c>
      <c r="G5175" t="s">
        <v>90</v>
      </c>
      <c r="I5175" t="s">
        <v>118</v>
      </c>
      <c r="L5175">
        <v>32.276400000000002</v>
      </c>
      <c r="M5175">
        <v>30.11233932</v>
      </c>
      <c r="N5175">
        <v>30.713999999999999</v>
      </c>
      <c r="O5175">
        <v>24.43932328</v>
      </c>
      <c r="P5175">
        <v>25.052299999999999</v>
      </c>
      <c r="Q5175" s="86">
        <v>45821</v>
      </c>
      <c r="V5175" t="s">
        <v>12377</v>
      </c>
      <c r="AA5175">
        <v>4</v>
      </c>
      <c r="AB5175">
        <v>5</v>
      </c>
      <c r="AC5175" t="s">
        <v>86</v>
      </c>
    </row>
    <row r="5176" spans="1:29" x14ac:dyDescent="0.2">
      <c r="A5176" t="s">
        <v>12378</v>
      </c>
      <c r="B5176" t="s">
        <v>12379</v>
      </c>
      <c r="C5176" t="s">
        <v>12378</v>
      </c>
      <c r="D5176" t="s">
        <v>84</v>
      </c>
      <c r="E5176" t="s">
        <v>116</v>
      </c>
      <c r="G5176" t="s">
        <v>90</v>
      </c>
      <c r="I5176" t="s">
        <v>118</v>
      </c>
      <c r="L5176">
        <v>44.508600000000001</v>
      </c>
      <c r="M5176">
        <v>29.433521670000001</v>
      </c>
      <c r="N5176">
        <v>27.966799999999999</v>
      </c>
      <c r="O5176">
        <v>20.54668083</v>
      </c>
      <c r="P5176">
        <v>18.7286</v>
      </c>
      <c r="Q5176" s="86">
        <v>45821</v>
      </c>
      <c r="AB5176">
        <v>5</v>
      </c>
      <c r="AC5176" t="s">
        <v>86</v>
      </c>
    </row>
    <row r="5177" spans="1:29" x14ac:dyDescent="0.2">
      <c r="A5177" t="s">
        <v>17139</v>
      </c>
      <c r="B5177" t="s">
        <v>17140</v>
      </c>
      <c r="C5177" t="s">
        <v>17139</v>
      </c>
      <c r="D5177" t="s">
        <v>84</v>
      </c>
      <c r="E5177" t="s">
        <v>116</v>
      </c>
      <c r="G5177" t="s">
        <v>90</v>
      </c>
      <c r="I5177" t="s">
        <v>118</v>
      </c>
      <c r="L5177">
        <v>20.4925</v>
      </c>
      <c r="M5177">
        <v>18.806809189999999</v>
      </c>
      <c r="N5177">
        <v>17.902000000000001</v>
      </c>
      <c r="O5177">
        <v>16.852890080000002</v>
      </c>
      <c r="P5177">
        <v>19.106200000000001</v>
      </c>
      <c r="Q5177" s="86">
        <v>45821</v>
      </c>
      <c r="AB5177">
        <v>4</v>
      </c>
      <c r="AC5177" t="s">
        <v>127</v>
      </c>
    </row>
    <row r="5178" spans="1:29" x14ac:dyDescent="0.2">
      <c r="A5178" t="s">
        <v>12380</v>
      </c>
      <c r="B5178" t="s">
        <v>12381</v>
      </c>
      <c r="C5178" t="s">
        <v>12380</v>
      </c>
      <c r="D5178" t="s">
        <v>84</v>
      </c>
      <c r="E5178" t="s">
        <v>116</v>
      </c>
      <c r="F5178" t="s">
        <v>117</v>
      </c>
      <c r="G5178" t="s">
        <v>90</v>
      </c>
      <c r="I5178" t="s">
        <v>118</v>
      </c>
      <c r="L5178">
        <v>22.491</v>
      </c>
      <c r="M5178">
        <v>24.46760725</v>
      </c>
      <c r="N5178">
        <v>24.510200000000001</v>
      </c>
      <c r="O5178">
        <v>26.698153680000001</v>
      </c>
      <c r="P5178">
        <v>27.8306</v>
      </c>
      <c r="Q5178" s="86">
        <v>45821</v>
      </c>
      <c r="V5178" t="s">
        <v>12382</v>
      </c>
      <c r="AA5178">
        <v>3</v>
      </c>
      <c r="AB5178">
        <v>4</v>
      </c>
      <c r="AC5178" t="s">
        <v>127</v>
      </c>
    </row>
    <row r="5179" spans="1:29" x14ac:dyDescent="0.2">
      <c r="A5179" t="s">
        <v>12383</v>
      </c>
      <c r="B5179" t="s">
        <v>12384</v>
      </c>
      <c r="C5179" t="s">
        <v>12383</v>
      </c>
      <c r="D5179" t="s">
        <v>84</v>
      </c>
      <c r="E5179" t="s">
        <v>116</v>
      </c>
      <c r="F5179" t="s">
        <v>117</v>
      </c>
      <c r="G5179" t="s">
        <v>90</v>
      </c>
      <c r="I5179" t="s">
        <v>118</v>
      </c>
      <c r="L5179">
        <v>22.5044</v>
      </c>
      <c r="M5179">
        <v>21.492185769999999</v>
      </c>
      <c r="N5179">
        <v>21.491099999999999</v>
      </c>
      <c r="O5179">
        <v>18.304839250000001</v>
      </c>
      <c r="P5179">
        <v>19.8811</v>
      </c>
      <c r="Q5179" s="86">
        <v>45821</v>
      </c>
      <c r="V5179" t="s">
        <v>12385</v>
      </c>
      <c r="AA5179">
        <v>4</v>
      </c>
      <c r="AB5179">
        <v>4</v>
      </c>
      <c r="AC5179" t="s">
        <v>127</v>
      </c>
    </row>
    <row r="5180" spans="1:29" x14ac:dyDescent="0.2">
      <c r="A5180" t="s">
        <v>16730</v>
      </c>
      <c r="B5180" t="s">
        <v>16731</v>
      </c>
      <c r="C5180" t="s">
        <v>16730</v>
      </c>
      <c r="D5180" t="s">
        <v>84</v>
      </c>
      <c r="E5180" t="s">
        <v>116</v>
      </c>
      <c r="G5180" t="s">
        <v>90</v>
      </c>
      <c r="I5180" t="s">
        <v>118</v>
      </c>
      <c r="L5180">
        <v>21.9437</v>
      </c>
      <c r="M5180">
        <v>23.303324509999999</v>
      </c>
      <c r="N5180">
        <v>22.8583</v>
      </c>
      <c r="O5180">
        <v>19.656301070000001</v>
      </c>
      <c r="P5180">
        <v>15.8802</v>
      </c>
      <c r="Q5180" s="86">
        <v>45821</v>
      </c>
      <c r="AB5180">
        <v>4</v>
      </c>
      <c r="AC5180" t="s">
        <v>127</v>
      </c>
    </row>
    <row r="5181" spans="1:29" x14ac:dyDescent="0.2">
      <c r="A5181" t="s">
        <v>12386</v>
      </c>
      <c r="B5181" t="s">
        <v>12387</v>
      </c>
      <c r="C5181" t="s">
        <v>12386</v>
      </c>
      <c r="D5181" t="s">
        <v>84</v>
      </c>
      <c r="E5181" t="s">
        <v>116</v>
      </c>
      <c r="G5181" t="s">
        <v>90</v>
      </c>
      <c r="I5181" t="s">
        <v>118</v>
      </c>
      <c r="L5181">
        <v>36.939300000000003</v>
      </c>
      <c r="M5181">
        <v>40.304179499999996</v>
      </c>
      <c r="N5181">
        <v>43.160200000000003</v>
      </c>
      <c r="O5181">
        <v>44.500597929999998</v>
      </c>
      <c r="P5181">
        <v>58.735199999999999</v>
      </c>
      <c r="Q5181" s="86">
        <v>45821</v>
      </c>
      <c r="AB5181">
        <v>5</v>
      </c>
      <c r="AC5181" t="s">
        <v>86</v>
      </c>
    </row>
    <row r="5182" spans="1:29" x14ac:dyDescent="0.2">
      <c r="A5182" t="s">
        <v>12388</v>
      </c>
      <c r="B5182" t="s">
        <v>12389</v>
      </c>
      <c r="C5182" t="s">
        <v>12388</v>
      </c>
      <c r="D5182" t="s">
        <v>84</v>
      </c>
      <c r="E5182" t="s">
        <v>116</v>
      </c>
      <c r="G5182" t="s">
        <v>90</v>
      </c>
      <c r="H5182" t="s">
        <v>4520</v>
      </c>
      <c r="I5182" t="s">
        <v>118</v>
      </c>
      <c r="L5182">
        <v>23.162500000000001</v>
      </c>
      <c r="M5182">
        <v>23.213101040000002</v>
      </c>
      <c r="N5182">
        <v>22.456800000000001</v>
      </c>
      <c r="O5182">
        <v>23.50961444</v>
      </c>
      <c r="P5182">
        <v>25.6874</v>
      </c>
      <c r="Q5182" s="86">
        <v>45821</v>
      </c>
      <c r="AB5182">
        <v>4</v>
      </c>
      <c r="AC5182" t="s">
        <v>127</v>
      </c>
    </row>
    <row r="5183" spans="1:29" x14ac:dyDescent="0.2">
      <c r="A5183" t="s">
        <v>12390</v>
      </c>
      <c r="B5183" t="s">
        <v>12391</v>
      </c>
      <c r="C5183" t="s">
        <v>12390</v>
      </c>
      <c r="D5183" t="s">
        <v>84</v>
      </c>
      <c r="E5183" t="s">
        <v>116</v>
      </c>
      <c r="F5183" t="s">
        <v>117</v>
      </c>
      <c r="G5183" t="s">
        <v>90</v>
      </c>
      <c r="I5183" t="s">
        <v>118</v>
      </c>
      <c r="M5183">
        <v>101.136332</v>
      </c>
      <c r="N5183">
        <v>112.62050000000001</v>
      </c>
      <c r="O5183">
        <v>73.853395370000001</v>
      </c>
      <c r="P5183">
        <v>67.382999999999996</v>
      </c>
      <c r="Q5183" s="86">
        <v>45154</v>
      </c>
      <c r="V5183" t="s">
        <v>12392</v>
      </c>
      <c r="AA5183">
        <v>5</v>
      </c>
      <c r="AB5183">
        <v>5</v>
      </c>
      <c r="AC5183" t="s">
        <v>86</v>
      </c>
    </row>
    <row r="5184" spans="1:29" x14ac:dyDescent="0.2">
      <c r="A5184" t="s">
        <v>12393</v>
      </c>
      <c r="B5184" t="s">
        <v>12394</v>
      </c>
      <c r="C5184" t="s">
        <v>12393</v>
      </c>
      <c r="D5184" t="s">
        <v>84</v>
      </c>
      <c r="E5184" t="s">
        <v>116</v>
      </c>
      <c r="G5184" t="s">
        <v>90</v>
      </c>
      <c r="H5184" t="s">
        <v>150</v>
      </c>
      <c r="L5184">
        <v>25.47</v>
      </c>
      <c r="Q5184" s="86">
        <v>45460</v>
      </c>
      <c r="AB5184">
        <v>4</v>
      </c>
      <c r="AC5184" t="s">
        <v>127</v>
      </c>
    </row>
    <row r="5185" spans="1:29" x14ac:dyDescent="0.2">
      <c r="A5185" t="s">
        <v>12395</v>
      </c>
      <c r="B5185" t="s">
        <v>12396</v>
      </c>
      <c r="C5185" t="s">
        <v>12395</v>
      </c>
      <c r="D5185" t="s">
        <v>84</v>
      </c>
      <c r="E5185" t="s">
        <v>116</v>
      </c>
      <c r="G5185" t="s">
        <v>90</v>
      </c>
      <c r="I5185" t="s">
        <v>118</v>
      </c>
      <c r="L5185">
        <v>28.909700000000001</v>
      </c>
      <c r="M5185">
        <v>29.917625170000001</v>
      </c>
      <c r="N5185">
        <v>29.529599999999999</v>
      </c>
      <c r="O5185">
        <v>26.19594923</v>
      </c>
      <c r="P5185">
        <v>31.577400000000001</v>
      </c>
      <c r="Q5185" s="86">
        <v>45821</v>
      </c>
      <c r="AB5185">
        <v>4</v>
      </c>
      <c r="AC5185" t="s">
        <v>127</v>
      </c>
    </row>
    <row r="5186" spans="1:29" x14ac:dyDescent="0.2">
      <c r="A5186" t="s">
        <v>12397</v>
      </c>
      <c r="B5186" t="s">
        <v>12398</v>
      </c>
      <c r="C5186" t="s">
        <v>12397</v>
      </c>
      <c r="D5186" t="s">
        <v>84</v>
      </c>
      <c r="E5186" t="s">
        <v>116</v>
      </c>
      <c r="G5186" t="s">
        <v>90</v>
      </c>
      <c r="I5186" t="s">
        <v>118</v>
      </c>
      <c r="L5186">
        <v>51.059100000000001</v>
      </c>
      <c r="M5186">
        <v>51.457418990000001</v>
      </c>
      <c r="N5186">
        <v>45.320399999999999</v>
      </c>
      <c r="O5186">
        <v>40.062529040000001</v>
      </c>
      <c r="P5186">
        <v>39.4437</v>
      </c>
      <c r="Q5186" s="86">
        <v>45821</v>
      </c>
      <c r="AB5186">
        <v>5</v>
      </c>
      <c r="AC5186" t="s">
        <v>86</v>
      </c>
    </row>
    <row r="5187" spans="1:29" x14ac:dyDescent="0.2">
      <c r="A5187" t="s">
        <v>15983</v>
      </c>
      <c r="B5187" t="s">
        <v>15984</v>
      </c>
      <c r="C5187" t="s">
        <v>15983</v>
      </c>
      <c r="D5187" t="s">
        <v>84</v>
      </c>
      <c r="E5187" t="s">
        <v>116</v>
      </c>
      <c r="G5187" t="s">
        <v>90</v>
      </c>
      <c r="H5187" t="s">
        <v>225</v>
      </c>
      <c r="I5187" t="s">
        <v>118</v>
      </c>
      <c r="L5187">
        <v>51.390799999999999</v>
      </c>
      <c r="M5187">
        <v>49.359248669999999</v>
      </c>
      <c r="N5187">
        <v>49.049799999999998</v>
      </c>
      <c r="O5187">
        <v>46.141583939999997</v>
      </c>
      <c r="P5187">
        <v>52.133899999999997</v>
      </c>
      <c r="Q5187" s="86">
        <v>45821</v>
      </c>
      <c r="AB5187">
        <v>5</v>
      </c>
      <c r="AC5187" t="s">
        <v>86</v>
      </c>
    </row>
    <row r="5188" spans="1:29" x14ac:dyDescent="0.2">
      <c r="A5188" t="s">
        <v>12399</v>
      </c>
      <c r="B5188" t="s">
        <v>12400</v>
      </c>
      <c r="C5188" t="s">
        <v>12399</v>
      </c>
      <c r="D5188" t="s">
        <v>84</v>
      </c>
      <c r="E5188" t="s">
        <v>116</v>
      </c>
      <c r="F5188" t="s">
        <v>117</v>
      </c>
      <c r="G5188" t="s">
        <v>90</v>
      </c>
      <c r="I5188" t="s">
        <v>118</v>
      </c>
      <c r="L5188">
        <v>185.00149999999999</v>
      </c>
      <c r="M5188">
        <v>103.0638062</v>
      </c>
      <c r="N5188">
        <v>103.5994</v>
      </c>
      <c r="O5188">
        <v>106.0260954</v>
      </c>
      <c r="P5188">
        <v>147.31180000000001</v>
      </c>
      <c r="Q5188" s="86">
        <v>45821</v>
      </c>
      <c r="V5188" t="s">
        <v>12401</v>
      </c>
      <c r="AA5188">
        <v>5</v>
      </c>
      <c r="AB5188">
        <v>5</v>
      </c>
      <c r="AC5188" t="s">
        <v>86</v>
      </c>
    </row>
    <row r="5189" spans="1:29" x14ac:dyDescent="0.2">
      <c r="A5189" t="s">
        <v>12402</v>
      </c>
      <c r="B5189" t="s">
        <v>12403</v>
      </c>
      <c r="C5189" t="s">
        <v>12402</v>
      </c>
      <c r="D5189" t="s">
        <v>84</v>
      </c>
      <c r="E5189" t="s">
        <v>116</v>
      </c>
      <c r="G5189" t="s">
        <v>90</v>
      </c>
      <c r="L5189">
        <v>32.280500000000004</v>
      </c>
      <c r="M5189">
        <v>34.439836710000002</v>
      </c>
      <c r="N5189">
        <v>36.267699999999998</v>
      </c>
      <c r="O5189">
        <v>31.612699670000001</v>
      </c>
      <c r="P5189">
        <v>25.180599999999998</v>
      </c>
      <c r="Q5189" s="86">
        <v>45821</v>
      </c>
      <c r="AB5189">
        <v>5</v>
      </c>
      <c r="AC5189" t="s">
        <v>86</v>
      </c>
    </row>
    <row r="5190" spans="1:29" x14ac:dyDescent="0.2">
      <c r="A5190" t="s">
        <v>12404</v>
      </c>
      <c r="B5190" t="s">
        <v>12405</v>
      </c>
      <c r="C5190" t="s">
        <v>12404</v>
      </c>
      <c r="D5190" t="s">
        <v>84</v>
      </c>
      <c r="E5190" t="s">
        <v>116</v>
      </c>
      <c r="F5190" t="s">
        <v>117</v>
      </c>
      <c r="G5190" t="s">
        <v>90</v>
      </c>
      <c r="I5190" t="s">
        <v>118</v>
      </c>
      <c r="L5190">
        <v>74.092799999999997</v>
      </c>
      <c r="M5190">
        <v>68.288325549999996</v>
      </c>
      <c r="N5190">
        <v>66.836699999999993</v>
      </c>
      <c r="O5190">
        <v>72.006280559999993</v>
      </c>
      <c r="P5190">
        <v>59.406199999999998</v>
      </c>
      <c r="Q5190" s="86">
        <v>45821</v>
      </c>
      <c r="V5190" t="s">
        <v>12406</v>
      </c>
      <c r="AA5190">
        <v>5</v>
      </c>
      <c r="AB5190">
        <v>5</v>
      </c>
      <c r="AC5190" t="s">
        <v>86</v>
      </c>
    </row>
    <row r="5191" spans="1:29" x14ac:dyDescent="0.2">
      <c r="A5191" t="s">
        <v>12407</v>
      </c>
      <c r="B5191" t="s">
        <v>12408</v>
      </c>
      <c r="C5191" t="s">
        <v>12407</v>
      </c>
      <c r="D5191" t="s">
        <v>84</v>
      </c>
      <c r="E5191" t="s">
        <v>116</v>
      </c>
      <c r="G5191" t="s">
        <v>90</v>
      </c>
      <c r="H5191" t="s">
        <v>2432</v>
      </c>
      <c r="I5191" t="s">
        <v>118</v>
      </c>
      <c r="L5191">
        <v>38.832900000000002</v>
      </c>
      <c r="M5191">
        <v>39.197138080000002</v>
      </c>
      <c r="N5191">
        <v>40.570599999999999</v>
      </c>
      <c r="O5191">
        <v>36.995750450000003</v>
      </c>
      <c r="P5191">
        <v>30.430199999999999</v>
      </c>
      <c r="Q5191" s="86">
        <v>45821</v>
      </c>
      <c r="AB5191">
        <v>5</v>
      </c>
      <c r="AC5191" t="s">
        <v>86</v>
      </c>
    </row>
    <row r="5192" spans="1:29" x14ac:dyDescent="0.2">
      <c r="A5192" t="s">
        <v>12409</v>
      </c>
      <c r="B5192" t="s">
        <v>12410</v>
      </c>
      <c r="C5192" t="s">
        <v>12409</v>
      </c>
      <c r="D5192" t="s">
        <v>84</v>
      </c>
      <c r="E5192" t="s">
        <v>116</v>
      </c>
      <c r="G5192" t="s">
        <v>90</v>
      </c>
      <c r="I5192" t="s">
        <v>118</v>
      </c>
      <c r="L5192">
        <v>99.284000000000006</v>
      </c>
      <c r="M5192">
        <v>101.96586739999999</v>
      </c>
      <c r="N5192">
        <v>112.7107</v>
      </c>
      <c r="O5192">
        <v>131.72121780000001</v>
      </c>
      <c r="P5192">
        <v>158.65950000000001</v>
      </c>
      <c r="Q5192" s="86">
        <v>45821</v>
      </c>
      <c r="AB5192">
        <v>5</v>
      </c>
      <c r="AC5192" t="s">
        <v>86</v>
      </c>
    </row>
    <row r="5193" spans="1:29" x14ac:dyDescent="0.2">
      <c r="A5193" t="s">
        <v>12411</v>
      </c>
      <c r="B5193" t="s">
        <v>12412</v>
      </c>
      <c r="C5193" t="s">
        <v>12411</v>
      </c>
      <c r="D5193" t="s">
        <v>84</v>
      </c>
      <c r="E5193" t="s">
        <v>116</v>
      </c>
      <c r="F5193" t="s">
        <v>117</v>
      </c>
      <c r="G5193" t="s">
        <v>90</v>
      </c>
      <c r="I5193" t="s">
        <v>118</v>
      </c>
      <c r="L5193">
        <v>69.246300000000005</v>
      </c>
      <c r="M5193">
        <v>74.321254760000002</v>
      </c>
      <c r="N5193">
        <v>75.336500000000001</v>
      </c>
      <c r="O5193">
        <v>76.307864719999998</v>
      </c>
      <c r="P5193">
        <v>90.313999999999993</v>
      </c>
      <c r="Q5193" s="86">
        <v>45821</v>
      </c>
      <c r="V5193" t="s">
        <v>12413</v>
      </c>
      <c r="AA5193">
        <v>5</v>
      </c>
      <c r="AB5193">
        <v>5</v>
      </c>
      <c r="AC5193" t="s">
        <v>86</v>
      </c>
    </row>
    <row r="5194" spans="1:29" x14ac:dyDescent="0.2">
      <c r="A5194" t="s">
        <v>12414</v>
      </c>
      <c r="B5194" t="s">
        <v>12415</v>
      </c>
      <c r="C5194" t="s">
        <v>12414</v>
      </c>
      <c r="D5194" t="s">
        <v>84</v>
      </c>
      <c r="E5194" t="s">
        <v>116</v>
      </c>
      <c r="F5194" t="s">
        <v>642</v>
      </c>
      <c r="G5194" t="s">
        <v>90</v>
      </c>
      <c r="I5194" t="s">
        <v>118</v>
      </c>
      <c r="L5194">
        <v>30.3352</v>
      </c>
      <c r="M5194">
        <v>28.436428280000001</v>
      </c>
      <c r="N5194">
        <v>28.803699999999999</v>
      </c>
      <c r="O5194">
        <v>23.078065240000001</v>
      </c>
      <c r="P5194">
        <v>27.9529</v>
      </c>
      <c r="Q5194" s="86">
        <v>45821</v>
      </c>
      <c r="V5194" t="s">
        <v>12416</v>
      </c>
      <c r="AA5194">
        <v>4</v>
      </c>
      <c r="AB5194">
        <v>5</v>
      </c>
      <c r="AC5194" t="s">
        <v>86</v>
      </c>
    </row>
    <row r="5195" spans="1:29" x14ac:dyDescent="0.2">
      <c r="A5195" t="s">
        <v>12417</v>
      </c>
      <c r="B5195" t="s">
        <v>12418</v>
      </c>
      <c r="C5195" t="s">
        <v>12417</v>
      </c>
      <c r="D5195" t="s">
        <v>84</v>
      </c>
      <c r="E5195" t="s">
        <v>89</v>
      </c>
      <c r="G5195" t="s">
        <v>294</v>
      </c>
      <c r="H5195" t="s">
        <v>12419</v>
      </c>
      <c r="L5195">
        <v>3.153</v>
      </c>
      <c r="M5195">
        <v>2.8649545760000001</v>
      </c>
      <c r="N5195">
        <v>2.7850000000000001</v>
      </c>
      <c r="O5195">
        <v>2.0213340290000001</v>
      </c>
      <c r="P5195">
        <v>1.8</v>
      </c>
      <c r="Q5195" s="86">
        <v>45821</v>
      </c>
      <c r="AB5195">
        <v>2</v>
      </c>
      <c r="AC5195" t="s">
        <v>153</v>
      </c>
    </row>
    <row r="5196" spans="1:29" x14ac:dyDescent="0.2">
      <c r="A5196" t="s">
        <v>12420</v>
      </c>
      <c r="B5196" t="s">
        <v>12421</v>
      </c>
      <c r="C5196" t="s">
        <v>12420</v>
      </c>
      <c r="D5196" t="s">
        <v>84</v>
      </c>
      <c r="E5196" t="s">
        <v>116</v>
      </c>
      <c r="F5196" t="s">
        <v>117</v>
      </c>
      <c r="G5196" t="s">
        <v>90</v>
      </c>
      <c r="I5196" t="s">
        <v>118</v>
      </c>
      <c r="L5196">
        <v>24.035299999999999</v>
      </c>
      <c r="M5196">
        <v>22.478269229999999</v>
      </c>
      <c r="N5196">
        <v>20.496200000000002</v>
      </c>
      <c r="O5196">
        <v>17.055244940000001</v>
      </c>
      <c r="P5196">
        <v>15.212199999999999</v>
      </c>
      <c r="Q5196" s="86">
        <v>45821</v>
      </c>
      <c r="V5196" t="s">
        <v>12422</v>
      </c>
      <c r="AA5196">
        <v>4</v>
      </c>
      <c r="AB5196">
        <v>4</v>
      </c>
      <c r="AC5196" t="s">
        <v>127</v>
      </c>
    </row>
    <row r="5197" spans="1:29" x14ac:dyDescent="0.2">
      <c r="A5197" t="s">
        <v>12423</v>
      </c>
      <c r="B5197" t="s">
        <v>12424</v>
      </c>
      <c r="C5197" t="s">
        <v>12423</v>
      </c>
      <c r="D5197" t="s">
        <v>84</v>
      </c>
      <c r="E5197" t="s">
        <v>116</v>
      </c>
      <c r="F5197" t="s">
        <v>117</v>
      </c>
      <c r="G5197" t="s">
        <v>90</v>
      </c>
      <c r="I5197" t="s">
        <v>118</v>
      </c>
      <c r="L5197">
        <v>32.738900000000001</v>
      </c>
      <c r="M5197">
        <v>29.56424921</v>
      </c>
      <c r="N5197">
        <v>30.254999999999999</v>
      </c>
      <c r="O5197">
        <v>27.157130850000001</v>
      </c>
      <c r="P5197">
        <v>25.6602</v>
      </c>
      <c r="Q5197" s="86">
        <v>45821</v>
      </c>
      <c r="V5197" t="s">
        <v>12425</v>
      </c>
      <c r="AA5197">
        <v>5</v>
      </c>
      <c r="AB5197">
        <v>5</v>
      </c>
      <c r="AC5197" t="s">
        <v>86</v>
      </c>
    </row>
    <row r="5198" spans="1:29" x14ac:dyDescent="0.2">
      <c r="A5198" t="s">
        <v>12426</v>
      </c>
      <c r="B5198" t="s">
        <v>12427</v>
      </c>
      <c r="C5198" t="s">
        <v>12426</v>
      </c>
      <c r="D5198" t="s">
        <v>84</v>
      </c>
      <c r="E5198" t="s">
        <v>434</v>
      </c>
      <c r="G5198" t="s">
        <v>90</v>
      </c>
      <c r="H5198" t="s">
        <v>12428</v>
      </c>
      <c r="I5198" t="s">
        <v>118</v>
      </c>
      <c r="AB5198">
        <v>3</v>
      </c>
      <c r="AC5198" t="s">
        <v>156</v>
      </c>
    </row>
    <row r="5199" spans="1:29" x14ac:dyDescent="0.2">
      <c r="A5199" t="s">
        <v>12429</v>
      </c>
      <c r="B5199" t="s">
        <v>12430</v>
      </c>
      <c r="C5199" t="s">
        <v>12429</v>
      </c>
      <c r="D5199" t="s">
        <v>84</v>
      </c>
      <c r="E5199" t="s">
        <v>116</v>
      </c>
      <c r="F5199" t="s">
        <v>117</v>
      </c>
      <c r="G5199" t="s">
        <v>90</v>
      </c>
      <c r="I5199" t="s">
        <v>118</v>
      </c>
      <c r="L5199">
        <v>51.354799999999997</v>
      </c>
      <c r="M5199">
        <v>43.996024349999999</v>
      </c>
      <c r="N5199">
        <v>39.674799999999998</v>
      </c>
      <c r="O5199">
        <v>34.26851585</v>
      </c>
      <c r="P5199">
        <v>37.042000000000002</v>
      </c>
      <c r="Q5199" s="86">
        <v>45821</v>
      </c>
      <c r="V5199" t="s">
        <v>12431</v>
      </c>
      <c r="AA5199">
        <v>5</v>
      </c>
      <c r="AB5199">
        <v>5</v>
      </c>
      <c r="AC5199" t="s">
        <v>86</v>
      </c>
    </row>
    <row r="5200" spans="1:29" x14ac:dyDescent="0.2">
      <c r="A5200" t="s">
        <v>12432</v>
      </c>
      <c r="B5200" t="s">
        <v>12433</v>
      </c>
      <c r="C5200" t="s">
        <v>12432</v>
      </c>
      <c r="D5200" t="s">
        <v>84</v>
      </c>
      <c r="E5200" t="s">
        <v>116</v>
      </c>
      <c r="F5200" t="s">
        <v>117</v>
      </c>
      <c r="G5200" t="s">
        <v>90</v>
      </c>
      <c r="I5200" t="s">
        <v>118</v>
      </c>
      <c r="L5200">
        <v>30.3475</v>
      </c>
      <c r="M5200">
        <v>28.01850628</v>
      </c>
      <c r="N5200">
        <v>27.924099999999999</v>
      </c>
      <c r="O5200">
        <v>26.775734199999999</v>
      </c>
      <c r="P5200">
        <v>25.665500000000002</v>
      </c>
      <c r="Q5200" s="86">
        <v>45821</v>
      </c>
      <c r="V5200" t="s">
        <v>12434</v>
      </c>
      <c r="AA5200">
        <v>4</v>
      </c>
      <c r="AB5200">
        <v>5</v>
      </c>
      <c r="AC5200" t="s">
        <v>86</v>
      </c>
    </row>
    <row r="5201" spans="1:29" x14ac:dyDescent="0.2">
      <c r="A5201" t="s">
        <v>12435</v>
      </c>
      <c r="B5201" t="s">
        <v>12436</v>
      </c>
      <c r="C5201" t="s">
        <v>12435</v>
      </c>
      <c r="D5201" t="s">
        <v>84</v>
      </c>
      <c r="E5201" t="s">
        <v>116</v>
      </c>
      <c r="F5201" t="s">
        <v>117</v>
      </c>
      <c r="G5201" t="s">
        <v>90</v>
      </c>
      <c r="I5201" t="s">
        <v>118</v>
      </c>
      <c r="L5201">
        <v>63.847999999999999</v>
      </c>
      <c r="M5201">
        <v>58.359898370000003</v>
      </c>
      <c r="N5201">
        <v>52.291899999999998</v>
      </c>
      <c r="O5201">
        <v>46.757636550000001</v>
      </c>
      <c r="P5201">
        <v>44.185699999999997</v>
      </c>
      <c r="Q5201" s="86">
        <v>45821</v>
      </c>
      <c r="V5201" t="s">
        <v>12437</v>
      </c>
      <c r="AA5201">
        <v>5</v>
      </c>
      <c r="AB5201">
        <v>5</v>
      </c>
      <c r="AC5201" t="s">
        <v>86</v>
      </c>
    </row>
    <row r="5202" spans="1:29" x14ac:dyDescent="0.2">
      <c r="A5202" t="s">
        <v>12438</v>
      </c>
      <c r="B5202" t="s">
        <v>12439</v>
      </c>
      <c r="C5202" t="s">
        <v>12438</v>
      </c>
      <c r="D5202" t="s">
        <v>84</v>
      </c>
      <c r="E5202" t="s">
        <v>89</v>
      </c>
      <c r="G5202" t="s">
        <v>294</v>
      </c>
      <c r="H5202" t="s">
        <v>12419</v>
      </c>
      <c r="AB5202">
        <v>5</v>
      </c>
      <c r="AC5202" t="s">
        <v>86</v>
      </c>
    </row>
    <row r="5203" spans="1:29" x14ac:dyDescent="0.2">
      <c r="A5203" t="s">
        <v>12440</v>
      </c>
      <c r="B5203" t="s">
        <v>12441</v>
      </c>
      <c r="C5203" t="s">
        <v>12440</v>
      </c>
      <c r="D5203" t="s">
        <v>84</v>
      </c>
      <c r="E5203" t="s">
        <v>116</v>
      </c>
      <c r="F5203" t="s">
        <v>117</v>
      </c>
      <c r="G5203" t="s">
        <v>90</v>
      </c>
      <c r="I5203" t="s">
        <v>118</v>
      </c>
      <c r="L5203">
        <v>24.433599999999998</v>
      </c>
      <c r="M5203">
        <v>25.166634500000001</v>
      </c>
      <c r="N5203">
        <v>27.141100000000002</v>
      </c>
      <c r="O5203">
        <v>29.264606059999998</v>
      </c>
      <c r="P5203">
        <v>25.752600000000001</v>
      </c>
      <c r="Q5203" s="86">
        <v>45821</v>
      </c>
      <c r="V5203" t="s">
        <v>12442</v>
      </c>
      <c r="AA5203">
        <v>4</v>
      </c>
      <c r="AB5203">
        <v>4</v>
      </c>
      <c r="AC5203" t="s">
        <v>127</v>
      </c>
    </row>
    <row r="5204" spans="1:29" x14ac:dyDescent="0.2">
      <c r="A5204" t="s">
        <v>12443</v>
      </c>
      <c r="B5204" t="s">
        <v>12444</v>
      </c>
      <c r="C5204" t="s">
        <v>12443</v>
      </c>
      <c r="D5204" t="s">
        <v>84</v>
      </c>
      <c r="E5204" t="s">
        <v>116</v>
      </c>
      <c r="G5204" t="s">
        <v>90</v>
      </c>
      <c r="I5204" t="s">
        <v>118</v>
      </c>
      <c r="M5204">
        <v>95.813880889999993</v>
      </c>
      <c r="N5204">
        <v>90.854900000000001</v>
      </c>
      <c r="O5204">
        <v>90.054596070000002</v>
      </c>
      <c r="P5204">
        <v>89.253699999999995</v>
      </c>
      <c r="Q5204" s="86">
        <v>45455</v>
      </c>
      <c r="AB5204">
        <v>5</v>
      </c>
      <c r="AC5204" t="s">
        <v>86</v>
      </c>
    </row>
    <row r="5205" spans="1:29" x14ac:dyDescent="0.2">
      <c r="A5205" t="s">
        <v>12445</v>
      </c>
      <c r="B5205" t="s">
        <v>12446</v>
      </c>
      <c r="C5205" t="s">
        <v>12445</v>
      </c>
      <c r="D5205" t="s">
        <v>84</v>
      </c>
      <c r="E5205" t="s">
        <v>116</v>
      </c>
      <c r="G5205" t="s">
        <v>90</v>
      </c>
      <c r="I5205" t="s">
        <v>118</v>
      </c>
      <c r="L5205">
        <v>70.600300000000004</v>
      </c>
      <c r="M5205">
        <v>73.618550330000005</v>
      </c>
      <c r="N5205">
        <v>60.540500000000002</v>
      </c>
      <c r="O5205">
        <v>55.606237710000002</v>
      </c>
      <c r="P5205">
        <v>54.815800000000003</v>
      </c>
      <c r="Q5205" s="86">
        <v>45821</v>
      </c>
      <c r="AB5205">
        <v>5</v>
      </c>
      <c r="AC5205" t="s">
        <v>86</v>
      </c>
    </row>
    <row r="5206" spans="1:29" x14ac:dyDescent="0.2">
      <c r="A5206" t="s">
        <v>12447</v>
      </c>
      <c r="B5206" t="s">
        <v>12448</v>
      </c>
      <c r="C5206" t="s">
        <v>12447</v>
      </c>
      <c r="D5206" t="s">
        <v>84</v>
      </c>
      <c r="E5206" t="s">
        <v>116</v>
      </c>
      <c r="F5206" t="s">
        <v>117</v>
      </c>
      <c r="G5206" t="s">
        <v>90</v>
      </c>
      <c r="I5206" t="s">
        <v>118</v>
      </c>
      <c r="L5206">
        <v>17.1128</v>
      </c>
      <c r="M5206">
        <v>16.417571809999998</v>
      </c>
      <c r="N5206">
        <v>15.6434</v>
      </c>
      <c r="O5206">
        <v>14.565281000000001</v>
      </c>
      <c r="P5206">
        <v>18.733599999999999</v>
      </c>
      <c r="Q5206" s="86">
        <v>45821</v>
      </c>
      <c r="V5206" t="s">
        <v>12449</v>
      </c>
      <c r="AA5206">
        <v>3</v>
      </c>
      <c r="AB5206">
        <v>4</v>
      </c>
      <c r="AC5206" t="s">
        <v>127</v>
      </c>
    </row>
    <row r="5207" spans="1:29" x14ac:dyDescent="0.2">
      <c r="A5207" t="s">
        <v>17420</v>
      </c>
      <c r="B5207" t="s">
        <v>17421</v>
      </c>
      <c r="C5207" t="s">
        <v>17420</v>
      </c>
      <c r="D5207" t="s">
        <v>84</v>
      </c>
      <c r="E5207" t="s">
        <v>116</v>
      </c>
      <c r="G5207" t="s">
        <v>90</v>
      </c>
      <c r="H5207" t="s">
        <v>225</v>
      </c>
      <c r="I5207" t="s">
        <v>118</v>
      </c>
      <c r="L5207">
        <v>63.140700000000002</v>
      </c>
      <c r="M5207">
        <v>57.84569638</v>
      </c>
      <c r="N5207">
        <v>62.2117</v>
      </c>
      <c r="O5207">
        <v>63.478319200000001</v>
      </c>
      <c r="P5207">
        <v>61.283000000000001</v>
      </c>
      <c r="Q5207" s="86">
        <v>45821</v>
      </c>
      <c r="AB5207">
        <v>5</v>
      </c>
      <c r="AC5207" t="s">
        <v>86</v>
      </c>
    </row>
    <row r="5208" spans="1:29" x14ac:dyDescent="0.2">
      <c r="A5208" t="s">
        <v>12450</v>
      </c>
      <c r="B5208" t="s">
        <v>12451</v>
      </c>
      <c r="C5208" t="s">
        <v>12450</v>
      </c>
      <c r="D5208" t="s">
        <v>84</v>
      </c>
      <c r="E5208" t="s">
        <v>116</v>
      </c>
      <c r="G5208" t="s">
        <v>90</v>
      </c>
      <c r="I5208" t="s">
        <v>118</v>
      </c>
      <c r="L5208">
        <v>49.480200000000004</v>
      </c>
      <c r="M5208">
        <v>47.182118189999997</v>
      </c>
      <c r="N5208">
        <v>52.286499999999997</v>
      </c>
      <c r="O5208">
        <v>53.70797572</v>
      </c>
      <c r="P5208">
        <v>45.294899999999998</v>
      </c>
      <c r="Q5208" s="86">
        <v>45821</v>
      </c>
      <c r="AA5208">
        <v>5</v>
      </c>
      <c r="AB5208">
        <v>5</v>
      </c>
      <c r="AC5208" t="s">
        <v>86</v>
      </c>
    </row>
    <row r="5209" spans="1:29" x14ac:dyDescent="0.2">
      <c r="A5209" t="s">
        <v>12452</v>
      </c>
      <c r="B5209" t="s">
        <v>12453</v>
      </c>
      <c r="C5209" t="s">
        <v>12452</v>
      </c>
      <c r="D5209" t="s">
        <v>84</v>
      </c>
      <c r="E5209" t="s">
        <v>116</v>
      </c>
      <c r="F5209" t="s">
        <v>117</v>
      </c>
      <c r="G5209" t="s">
        <v>294</v>
      </c>
      <c r="H5209" t="s">
        <v>12454</v>
      </c>
      <c r="I5209" t="s">
        <v>118</v>
      </c>
      <c r="M5209">
        <v>93.845939770000001</v>
      </c>
      <c r="N5209">
        <v>97.723600000000005</v>
      </c>
      <c r="O5209">
        <v>97.28553445</v>
      </c>
      <c r="P5209">
        <v>86.778499999999994</v>
      </c>
      <c r="Q5209" s="86">
        <v>45154</v>
      </c>
      <c r="AA5209">
        <v>5</v>
      </c>
      <c r="AB5209">
        <v>5</v>
      </c>
      <c r="AC5209" t="s">
        <v>86</v>
      </c>
    </row>
    <row r="5210" spans="1:29" x14ac:dyDescent="0.2">
      <c r="A5210" t="s">
        <v>12455</v>
      </c>
      <c r="B5210" t="s">
        <v>12456</v>
      </c>
      <c r="C5210" t="s">
        <v>12455</v>
      </c>
      <c r="D5210" t="s">
        <v>84</v>
      </c>
      <c r="E5210" t="s">
        <v>116</v>
      </c>
      <c r="G5210" t="s">
        <v>90</v>
      </c>
      <c r="H5210" t="s">
        <v>150</v>
      </c>
      <c r="I5210" t="s">
        <v>118</v>
      </c>
      <c r="L5210">
        <v>15.9435</v>
      </c>
      <c r="M5210">
        <v>16.03627264</v>
      </c>
      <c r="N5210">
        <v>15.673</v>
      </c>
      <c r="O5210">
        <v>14.59248487</v>
      </c>
      <c r="P5210">
        <v>17.142099999999999</v>
      </c>
      <c r="Q5210" s="86">
        <v>45821</v>
      </c>
      <c r="AB5210">
        <v>4</v>
      </c>
      <c r="AC5210" t="s">
        <v>127</v>
      </c>
    </row>
    <row r="5211" spans="1:29" x14ac:dyDescent="0.2">
      <c r="A5211" t="s">
        <v>12457</v>
      </c>
      <c r="B5211" t="s">
        <v>12458</v>
      </c>
      <c r="C5211" t="s">
        <v>12457</v>
      </c>
      <c r="D5211" t="s">
        <v>84</v>
      </c>
      <c r="E5211" t="s">
        <v>116</v>
      </c>
      <c r="F5211" t="s">
        <v>117</v>
      </c>
      <c r="G5211" t="s">
        <v>90</v>
      </c>
      <c r="I5211" t="s">
        <v>118</v>
      </c>
      <c r="L5211">
        <v>26.11</v>
      </c>
      <c r="M5211">
        <v>26.131164439999999</v>
      </c>
      <c r="N5211">
        <v>27.185199999999998</v>
      </c>
      <c r="O5211">
        <v>22.440011129999998</v>
      </c>
      <c r="P5211">
        <v>22.623699999999999</v>
      </c>
      <c r="Q5211" s="86">
        <v>45821</v>
      </c>
      <c r="AA5211">
        <v>4</v>
      </c>
      <c r="AB5211">
        <v>4</v>
      </c>
      <c r="AC5211" t="s">
        <v>127</v>
      </c>
    </row>
    <row r="5212" spans="1:29" x14ac:dyDescent="0.2">
      <c r="A5212" t="s">
        <v>16952</v>
      </c>
      <c r="B5212" t="s">
        <v>16953</v>
      </c>
      <c r="C5212" t="s">
        <v>16952</v>
      </c>
      <c r="D5212" t="s">
        <v>84</v>
      </c>
      <c r="E5212" t="s">
        <v>116</v>
      </c>
      <c r="G5212" t="s">
        <v>90</v>
      </c>
      <c r="H5212" t="s">
        <v>16039</v>
      </c>
      <c r="I5212" t="s">
        <v>118</v>
      </c>
      <c r="L5212">
        <v>67.034599999999998</v>
      </c>
      <c r="M5212">
        <v>70.091564289999994</v>
      </c>
      <c r="N5212">
        <v>56.739400000000003</v>
      </c>
      <c r="O5212">
        <v>48.677976649999998</v>
      </c>
      <c r="P5212">
        <v>50.931399999999996</v>
      </c>
      <c r="Q5212" s="86">
        <v>45821</v>
      </c>
      <c r="AB5212">
        <v>5</v>
      </c>
      <c r="AC5212" t="s">
        <v>86</v>
      </c>
    </row>
    <row r="5213" spans="1:29" x14ac:dyDescent="0.2">
      <c r="A5213" t="s">
        <v>12459</v>
      </c>
      <c r="B5213" t="s">
        <v>12460</v>
      </c>
      <c r="C5213" t="s">
        <v>12459</v>
      </c>
      <c r="D5213" t="s">
        <v>84</v>
      </c>
      <c r="E5213" t="s">
        <v>116</v>
      </c>
      <c r="G5213" t="s">
        <v>90</v>
      </c>
      <c r="O5213">
        <v>40.14</v>
      </c>
      <c r="Q5213" s="86">
        <v>45575</v>
      </c>
      <c r="AB5213">
        <v>5</v>
      </c>
      <c r="AC5213" t="s">
        <v>86</v>
      </c>
    </row>
    <row r="5214" spans="1:29" x14ac:dyDescent="0.2">
      <c r="A5214" t="s">
        <v>12461</v>
      </c>
      <c r="B5214" t="s">
        <v>12462</v>
      </c>
      <c r="C5214" t="s">
        <v>12461</v>
      </c>
      <c r="D5214" t="s">
        <v>84</v>
      </c>
      <c r="E5214" t="s">
        <v>116</v>
      </c>
      <c r="F5214" t="s">
        <v>117</v>
      </c>
      <c r="G5214" t="s">
        <v>90</v>
      </c>
      <c r="I5214" t="s">
        <v>118</v>
      </c>
      <c r="L5214">
        <v>62.078600000000002</v>
      </c>
      <c r="M5214">
        <v>59.458299859999997</v>
      </c>
      <c r="N5214">
        <v>64.078500000000005</v>
      </c>
      <c r="O5214">
        <v>63.304726279999997</v>
      </c>
      <c r="P5214">
        <v>62.824599999999997</v>
      </c>
      <c r="Q5214" s="86">
        <v>45821</v>
      </c>
      <c r="V5214" t="s">
        <v>12463</v>
      </c>
      <c r="AA5214">
        <v>5</v>
      </c>
      <c r="AB5214">
        <v>5</v>
      </c>
      <c r="AC5214" t="s">
        <v>86</v>
      </c>
    </row>
    <row r="5215" spans="1:29" x14ac:dyDescent="0.2">
      <c r="A5215" t="s">
        <v>16954</v>
      </c>
      <c r="B5215" t="s">
        <v>16955</v>
      </c>
      <c r="C5215" t="s">
        <v>16954</v>
      </c>
      <c r="D5215" t="s">
        <v>84</v>
      </c>
      <c r="E5215" t="s">
        <v>116</v>
      </c>
      <c r="G5215" t="s">
        <v>90</v>
      </c>
      <c r="H5215" t="s">
        <v>16039</v>
      </c>
      <c r="I5215" t="s">
        <v>118</v>
      </c>
      <c r="L5215">
        <v>27.101500000000001</v>
      </c>
      <c r="M5215">
        <v>28.076236890000001</v>
      </c>
      <c r="N5215">
        <v>29.186900000000001</v>
      </c>
      <c r="O5215">
        <v>28.493003219999999</v>
      </c>
      <c r="P5215">
        <v>29.425899999999999</v>
      </c>
      <c r="Q5215" s="86">
        <v>45821</v>
      </c>
      <c r="AB5215">
        <v>4</v>
      </c>
      <c r="AC5215" t="s">
        <v>127</v>
      </c>
    </row>
    <row r="5216" spans="1:29" x14ac:dyDescent="0.2">
      <c r="A5216" t="s">
        <v>16956</v>
      </c>
      <c r="B5216" t="s">
        <v>16957</v>
      </c>
      <c r="C5216" t="s">
        <v>16956</v>
      </c>
      <c r="D5216" t="s">
        <v>84</v>
      </c>
      <c r="E5216" t="s">
        <v>116</v>
      </c>
      <c r="G5216" t="s">
        <v>90</v>
      </c>
      <c r="H5216" t="s">
        <v>16039</v>
      </c>
      <c r="I5216" t="s">
        <v>118</v>
      </c>
      <c r="L5216">
        <v>107.13760000000001</v>
      </c>
      <c r="M5216">
        <v>96.339680709999996</v>
      </c>
      <c r="N5216">
        <v>99.543999999999997</v>
      </c>
      <c r="O5216">
        <v>70.475490309999998</v>
      </c>
      <c r="P5216">
        <v>68.36</v>
      </c>
      <c r="Q5216" s="86">
        <v>45821</v>
      </c>
      <c r="AB5216">
        <v>5</v>
      </c>
      <c r="AC5216" t="s">
        <v>86</v>
      </c>
    </row>
    <row r="5217" spans="1:29" x14ac:dyDescent="0.2">
      <c r="A5217" t="s">
        <v>12464</v>
      </c>
      <c r="B5217" t="s">
        <v>12465</v>
      </c>
      <c r="C5217" t="s">
        <v>12464</v>
      </c>
      <c r="D5217" t="s">
        <v>84</v>
      </c>
      <c r="E5217" t="s">
        <v>116</v>
      </c>
      <c r="G5217" t="s">
        <v>90</v>
      </c>
      <c r="H5217" t="s">
        <v>150</v>
      </c>
      <c r="L5217">
        <v>29.8</v>
      </c>
      <c r="M5217">
        <v>27.72</v>
      </c>
      <c r="N5217">
        <v>28.26</v>
      </c>
      <c r="O5217">
        <v>27.67</v>
      </c>
      <c r="P5217">
        <v>22.99</v>
      </c>
      <c r="Q5217" s="86">
        <v>45483</v>
      </c>
      <c r="AB5217">
        <v>4</v>
      </c>
      <c r="AC5217" t="s">
        <v>127</v>
      </c>
    </row>
    <row r="5218" spans="1:29" x14ac:dyDescent="0.2">
      <c r="A5218" t="s">
        <v>12466</v>
      </c>
      <c r="B5218" t="s">
        <v>12467</v>
      </c>
      <c r="C5218" t="s">
        <v>12466</v>
      </c>
      <c r="D5218" t="s">
        <v>84</v>
      </c>
      <c r="E5218" t="s">
        <v>116</v>
      </c>
      <c r="F5218" t="s">
        <v>117</v>
      </c>
      <c r="G5218" t="s">
        <v>90</v>
      </c>
      <c r="I5218" t="s">
        <v>118</v>
      </c>
      <c r="L5218">
        <v>23.3001</v>
      </c>
      <c r="M5218">
        <v>24.56288524</v>
      </c>
      <c r="N5218">
        <v>23.4832</v>
      </c>
      <c r="O5218">
        <v>20.30572123</v>
      </c>
      <c r="P5218">
        <v>22.140599999999999</v>
      </c>
      <c r="Q5218" s="86">
        <v>45821</v>
      </c>
      <c r="V5218" t="s">
        <v>12468</v>
      </c>
      <c r="AA5218">
        <v>4</v>
      </c>
      <c r="AB5218">
        <v>4</v>
      </c>
      <c r="AC5218" t="s">
        <v>127</v>
      </c>
    </row>
    <row r="5219" spans="1:29" x14ac:dyDescent="0.2">
      <c r="A5219" t="s">
        <v>12469</v>
      </c>
      <c r="B5219" t="s">
        <v>12470</v>
      </c>
      <c r="C5219" t="s">
        <v>12469</v>
      </c>
      <c r="D5219" t="s">
        <v>84</v>
      </c>
      <c r="G5219" t="s">
        <v>90</v>
      </c>
      <c r="J5219" t="s">
        <v>323</v>
      </c>
      <c r="L5219">
        <v>81.721800000000002</v>
      </c>
      <c r="M5219">
        <v>70.163809029999996</v>
      </c>
      <c r="N5219">
        <v>74.386399999999995</v>
      </c>
      <c r="O5219">
        <v>89.165838289999996</v>
      </c>
      <c r="P5219">
        <v>96.666799999999995</v>
      </c>
      <c r="Q5219" s="86">
        <v>45821</v>
      </c>
      <c r="V5219" t="s">
        <v>12471</v>
      </c>
      <c r="AB5219">
        <v>5</v>
      </c>
      <c r="AC5219" t="s">
        <v>86</v>
      </c>
    </row>
    <row r="5220" spans="1:29" x14ac:dyDescent="0.2">
      <c r="A5220" t="s">
        <v>12472</v>
      </c>
      <c r="B5220" t="s">
        <v>12473</v>
      </c>
      <c r="C5220" t="s">
        <v>12472</v>
      </c>
      <c r="D5220" t="s">
        <v>84</v>
      </c>
      <c r="E5220" t="s">
        <v>116</v>
      </c>
      <c r="F5220" t="s">
        <v>117</v>
      </c>
      <c r="G5220" t="s">
        <v>90</v>
      </c>
      <c r="I5220" t="s">
        <v>118</v>
      </c>
      <c r="L5220">
        <v>50.923000000000002</v>
      </c>
      <c r="M5220">
        <v>50.891351669999999</v>
      </c>
      <c r="N5220">
        <v>51.176699999999997</v>
      </c>
      <c r="O5220">
        <v>49.953088100000002</v>
      </c>
      <c r="P5220">
        <v>60.541499999999999</v>
      </c>
      <c r="Q5220" s="86">
        <v>45821</v>
      </c>
      <c r="V5220" t="s">
        <v>12474</v>
      </c>
      <c r="AA5220">
        <v>5</v>
      </c>
      <c r="AB5220">
        <v>5</v>
      </c>
      <c r="AC5220" t="s">
        <v>86</v>
      </c>
    </row>
    <row r="5221" spans="1:29" x14ac:dyDescent="0.2">
      <c r="A5221" t="s">
        <v>12475</v>
      </c>
      <c r="B5221" t="s">
        <v>12476</v>
      </c>
      <c r="C5221" t="s">
        <v>12475</v>
      </c>
      <c r="D5221" t="s">
        <v>84</v>
      </c>
      <c r="E5221" t="s">
        <v>116</v>
      </c>
      <c r="G5221" t="s">
        <v>90</v>
      </c>
      <c r="L5221">
        <v>27.666799999999999</v>
      </c>
      <c r="M5221">
        <v>29.43863253</v>
      </c>
      <c r="N5221">
        <v>29.946400000000001</v>
      </c>
      <c r="O5221">
        <v>30.405973450000001</v>
      </c>
      <c r="P5221">
        <v>27.596499999999999</v>
      </c>
      <c r="Q5221" s="86">
        <v>45821</v>
      </c>
      <c r="AB5221">
        <v>4</v>
      </c>
      <c r="AC5221" t="s">
        <v>127</v>
      </c>
    </row>
    <row r="5222" spans="1:29" x14ac:dyDescent="0.2">
      <c r="A5222" t="s">
        <v>12477</v>
      </c>
      <c r="B5222" t="s">
        <v>12478</v>
      </c>
      <c r="C5222" t="s">
        <v>12477</v>
      </c>
      <c r="D5222" t="s">
        <v>84</v>
      </c>
      <c r="E5222" t="s">
        <v>116</v>
      </c>
      <c r="G5222" t="s">
        <v>90</v>
      </c>
      <c r="I5222" t="s">
        <v>118</v>
      </c>
      <c r="L5222">
        <v>25.991700000000002</v>
      </c>
      <c r="M5222">
        <v>27.94254853</v>
      </c>
      <c r="N5222">
        <v>29.120100000000001</v>
      </c>
      <c r="O5222">
        <v>28.394902309999999</v>
      </c>
      <c r="P5222">
        <v>28.017600000000002</v>
      </c>
      <c r="Q5222" s="86">
        <v>45821</v>
      </c>
      <c r="AB5222">
        <v>4</v>
      </c>
      <c r="AC5222" t="s">
        <v>127</v>
      </c>
    </row>
    <row r="5223" spans="1:29" x14ac:dyDescent="0.2">
      <c r="A5223" t="s">
        <v>17312</v>
      </c>
      <c r="B5223" t="s">
        <v>17313</v>
      </c>
      <c r="C5223" t="s">
        <v>17312</v>
      </c>
      <c r="D5223" t="s">
        <v>84</v>
      </c>
      <c r="E5223" t="s">
        <v>293</v>
      </c>
      <c r="G5223" t="s">
        <v>294</v>
      </c>
      <c r="H5223" t="s">
        <v>17314</v>
      </c>
      <c r="I5223" t="s">
        <v>118</v>
      </c>
      <c r="L5223">
        <v>20.375800000000002</v>
      </c>
      <c r="M5223">
        <v>17.643962800000001</v>
      </c>
      <c r="N5223">
        <v>17.1631</v>
      </c>
      <c r="O5223">
        <v>15.96334452</v>
      </c>
      <c r="P5223">
        <v>14.2224</v>
      </c>
      <c r="Q5223" s="86">
        <v>45821</v>
      </c>
      <c r="AB5223">
        <v>4</v>
      </c>
      <c r="AC5223" t="s">
        <v>127</v>
      </c>
    </row>
    <row r="5224" spans="1:29" x14ac:dyDescent="0.2">
      <c r="A5224" t="s">
        <v>12479</v>
      </c>
      <c r="B5224" t="s">
        <v>12480</v>
      </c>
      <c r="C5224" t="s">
        <v>12479</v>
      </c>
      <c r="D5224" t="s">
        <v>84</v>
      </c>
      <c r="E5224" t="s">
        <v>116</v>
      </c>
      <c r="F5224" t="s">
        <v>117</v>
      </c>
      <c r="G5224" t="s">
        <v>90</v>
      </c>
      <c r="I5224" t="s">
        <v>118</v>
      </c>
      <c r="L5224">
        <v>24.029299999999999</v>
      </c>
      <c r="M5224">
        <v>23.49807092</v>
      </c>
      <c r="N5224">
        <v>22.621300000000002</v>
      </c>
      <c r="O5224">
        <v>21.944063549999999</v>
      </c>
      <c r="P5224">
        <v>18.8079</v>
      </c>
      <c r="Q5224" s="86">
        <v>45821</v>
      </c>
      <c r="V5224" t="s">
        <v>12481</v>
      </c>
      <c r="AA5224">
        <v>4</v>
      </c>
      <c r="AB5224">
        <v>4</v>
      </c>
      <c r="AC5224" t="s">
        <v>127</v>
      </c>
    </row>
    <row r="5225" spans="1:29" x14ac:dyDescent="0.2">
      <c r="A5225" t="s">
        <v>12482</v>
      </c>
      <c r="B5225" t="s">
        <v>12483</v>
      </c>
      <c r="C5225" t="s">
        <v>12482</v>
      </c>
      <c r="D5225" t="s">
        <v>84</v>
      </c>
      <c r="E5225" t="s">
        <v>116</v>
      </c>
      <c r="G5225" t="s">
        <v>90</v>
      </c>
      <c r="L5225">
        <v>47.131399999999999</v>
      </c>
      <c r="M5225">
        <v>48.851577759999998</v>
      </c>
      <c r="N5225">
        <v>48.3887</v>
      </c>
      <c r="O5225">
        <v>49.224316950000002</v>
      </c>
      <c r="P5225">
        <v>44.295900000000003</v>
      </c>
      <c r="Q5225" s="86">
        <v>45821</v>
      </c>
      <c r="AB5225">
        <v>5</v>
      </c>
      <c r="AC5225" t="s">
        <v>86</v>
      </c>
    </row>
    <row r="5226" spans="1:29" x14ac:dyDescent="0.2">
      <c r="A5226" t="s">
        <v>12484</v>
      </c>
      <c r="B5226" t="s">
        <v>12485</v>
      </c>
      <c r="C5226" t="s">
        <v>12484</v>
      </c>
      <c r="D5226" t="s">
        <v>84</v>
      </c>
      <c r="G5226" t="s">
        <v>90</v>
      </c>
      <c r="J5226" t="s">
        <v>323</v>
      </c>
      <c r="L5226">
        <v>29.5504</v>
      </c>
      <c r="M5226">
        <v>28.67205482</v>
      </c>
      <c r="N5226">
        <v>29.726400000000002</v>
      </c>
      <c r="O5226">
        <v>26.541283679999999</v>
      </c>
      <c r="P5226">
        <v>24.457899999999999</v>
      </c>
      <c r="Q5226" s="86">
        <v>45821</v>
      </c>
      <c r="V5226" t="s">
        <v>12486</v>
      </c>
      <c r="AB5226">
        <v>4</v>
      </c>
      <c r="AC5226" t="s">
        <v>127</v>
      </c>
    </row>
    <row r="5227" spans="1:29" x14ac:dyDescent="0.2">
      <c r="A5227" t="s">
        <v>12487</v>
      </c>
      <c r="B5227" t="s">
        <v>12488</v>
      </c>
      <c r="C5227" t="s">
        <v>12487</v>
      </c>
      <c r="D5227" t="s">
        <v>84</v>
      </c>
      <c r="E5227" t="s">
        <v>116</v>
      </c>
      <c r="F5227" t="s">
        <v>117</v>
      </c>
      <c r="G5227" t="s">
        <v>90</v>
      </c>
      <c r="I5227" t="s">
        <v>118</v>
      </c>
      <c r="L5227">
        <v>31.880700000000001</v>
      </c>
      <c r="M5227">
        <v>33.099006850000002</v>
      </c>
      <c r="N5227">
        <v>36.790799999999997</v>
      </c>
      <c r="O5227">
        <v>37.608993679999998</v>
      </c>
      <c r="P5227">
        <v>34.4953</v>
      </c>
      <c r="Q5227" s="86">
        <v>45821</v>
      </c>
      <c r="V5227" t="s">
        <v>12489</v>
      </c>
      <c r="AA5227">
        <v>5</v>
      </c>
      <c r="AB5227">
        <v>5</v>
      </c>
      <c r="AC5227" t="s">
        <v>86</v>
      </c>
    </row>
    <row r="5228" spans="1:29" x14ac:dyDescent="0.2">
      <c r="A5228" t="s">
        <v>12490</v>
      </c>
      <c r="B5228" t="s">
        <v>12491</v>
      </c>
      <c r="C5228" t="s">
        <v>12490</v>
      </c>
      <c r="D5228" t="s">
        <v>84</v>
      </c>
      <c r="E5228" t="s">
        <v>116</v>
      </c>
      <c r="G5228" t="s">
        <v>90</v>
      </c>
      <c r="I5228" t="s">
        <v>118</v>
      </c>
      <c r="L5228">
        <v>43.0672</v>
      </c>
      <c r="M5228">
        <v>41.608614869999997</v>
      </c>
      <c r="N5228">
        <v>46.442999999999998</v>
      </c>
      <c r="O5228">
        <v>46.443401119999997</v>
      </c>
      <c r="P5228">
        <v>48.110599999999998</v>
      </c>
      <c r="Q5228" s="86">
        <v>45821</v>
      </c>
      <c r="V5228" t="s">
        <v>12492</v>
      </c>
      <c r="AA5228">
        <v>5</v>
      </c>
      <c r="AB5228">
        <v>5</v>
      </c>
      <c r="AC5228" t="s">
        <v>86</v>
      </c>
    </row>
    <row r="5229" spans="1:29" x14ac:dyDescent="0.2">
      <c r="A5229" t="s">
        <v>12493</v>
      </c>
      <c r="B5229" t="s">
        <v>12494</v>
      </c>
      <c r="C5229" t="s">
        <v>12493</v>
      </c>
      <c r="D5229" t="s">
        <v>84</v>
      </c>
      <c r="E5229" t="s">
        <v>116</v>
      </c>
      <c r="F5229" t="s">
        <v>117</v>
      </c>
      <c r="G5229" t="s">
        <v>90</v>
      </c>
      <c r="I5229" t="s">
        <v>118</v>
      </c>
      <c r="L5229">
        <v>21.339300000000001</v>
      </c>
      <c r="M5229">
        <v>19.413130469999999</v>
      </c>
      <c r="N5229">
        <v>20.8398</v>
      </c>
      <c r="O5229">
        <v>20.00916904</v>
      </c>
      <c r="P5229">
        <v>22.872199999999999</v>
      </c>
      <c r="Q5229" s="86">
        <v>45821</v>
      </c>
      <c r="V5229" t="s">
        <v>12495</v>
      </c>
      <c r="AA5229">
        <v>4</v>
      </c>
      <c r="AB5229">
        <v>4</v>
      </c>
      <c r="AC5229" t="s">
        <v>127</v>
      </c>
    </row>
    <row r="5230" spans="1:29" x14ac:dyDescent="0.2">
      <c r="A5230" t="s">
        <v>17465</v>
      </c>
      <c r="B5230" t="s">
        <v>17466</v>
      </c>
      <c r="C5230" t="s">
        <v>17465</v>
      </c>
      <c r="D5230" t="s">
        <v>84</v>
      </c>
      <c r="E5230" t="s">
        <v>116</v>
      </c>
      <c r="G5230" t="s">
        <v>90</v>
      </c>
      <c r="I5230" t="s">
        <v>118</v>
      </c>
      <c r="L5230">
        <v>104.65219999999999</v>
      </c>
      <c r="M5230">
        <v>90.659562019999996</v>
      </c>
      <c r="N5230">
        <v>96.271900000000002</v>
      </c>
      <c r="O5230">
        <v>106.95547929999999</v>
      </c>
      <c r="P5230">
        <v>115.7758</v>
      </c>
      <c r="Q5230" s="86">
        <v>45821</v>
      </c>
      <c r="AB5230">
        <v>5</v>
      </c>
      <c r="AC5230" t="s">
        <v>86</v>
      </c>
    </row>
    <row r="5231" spans="1:29" x14ac:dyDescent="0.2">
      <c r="A5231" t="s">
        <v>12496</v>
      </c>
      <c r="B5231" t="s">
        <v>12497</v>
      </c>
      <c r="C5231" t="s">
        <v>12496</v>
      </c>
      <c r="D5231" t="s">
        <v>84</v>
      </c>
      <c r="E5231" t="s">
        <v>116</v>
      </c>
      <c r="G5231" t="s">
        <v>90</v>
      </c>
      <c r="M5231">
        <v>63.854367359999998</v>
      </c>
      <c r="N5231">
        <v>59.567399999999999</v>
      </c>
      <c r="O5231">
        <v>63.071469460000003</v>
      </c>
      <c r="P5231">
        <v>40.283799999999999</v>
      </c>
      <c r="AB5231">
        <v>5</v>
      </c>
      <c r="AC5231" t="s">
        <v>86</v>
      </c>
    </row>
    <row r="5232" spans="1:29" x14ac:dyDescent="0.2">
      <c r="A5232" t="s">
        <v>16656</v>
      </c>
      <c r="B5232" t="s">
        <v>16657</v>
      </c>
      <c r="C5232" t="s">
        <v>16656</v>
      </c>
      <c r="D5232" t="s">
        <v>84</v>
      </c>
      <c r="E5232" t="s">
        <v>116</v>
      </c>
      <c r="G5232" t="s">
        <v>90</v>
      </c>
      <c r="I5232" t="s">
        <v>118</v>
      </c>
      <c r="L5232">
        <v>21.698</v>
      </c>
      <c r="M5232">
        <v>21.38063923</v>
      </c>
      <c r="N5232">
        <v>23.731999999999999</v>
      </c>
      <c r="O5232">
        <v>21.757350020000001</v>
      </c>
      <c r="P5232">
        <v>20.858000000000001</v>
      </c>
      <c r="Q5232" s="86">
        <v>45821</v>
      </c>
      <c r="S5232">
        <v>0.28000000000000003</v>
      </c>
      <c r="AB5232">
        <v>4</v>
      </c>
      <c r="AC5232" t="s">
        <v>127</v>
      </c>
    </row>
    <row r="5233" spans="1:29" x14ac:dyDescent="0.2">
      <c r="A5233" t="s">
        <v>12498</v>
      </c>
      <c r="B5233" t="s">
        <v>12499</v>
      </c>
      <c r="C5233" t="s">
        <v>12498</v>
      </c>
      <c r="D5233" t="s">
        <v>84</v>
      </c>
      <c r="E5233" t="s">
        <v>116</v>
      </c>
      <c r="I5233" t="s">
        <v>118</v>
      </c>
      <c r="L5233">
        <v>90.427999999999997</v>
      </c>
      <c r="M5233">
        <v>98.863301840000005</v>
      </c>
      <c r="N5233">
        <v>108.66</v>
      </c>
      <c r="O5233">
        <v>74.772177600000006</v>
      </c>
      <c r="P5233">
        <v>74.61</v>
      </c>
      <c r="Q5233" s="86">
        <v>45761</v>
      </c>
      <c r="AA5233">
        <v>5</v>
      </c>
      <c r="AB5233">
        <v>5</v>
      </c>
      <c r="AC5233" t="s">
        <v>86</v>
      </c>
    </row>
    <row r="5234" spans="1:29" x14ac:dyDescent="0.2">
      <c r="A5234" t="s">
        <v>12500</v>
      </c>
      <c r="B5234" t="s">
        <v>12501</v>
      </c>
      <c r="C5234" t="s">
        <v>12500</v>
      </c>
      <c r="D5234" t="s">
        <v>84</v>
      </c>
      <c r="E5234" t="s">
        <v>116</v>
      </c>
      <c r="F5234" t="s">
        <v>117</v>
      </c>
      <c r="G5234" t="s">
        <v>90</v>
      </c>
      <c r="I5234" t="s">
        <v>118</v>
      </c>
      <c r="L5234">
        <v>35.922400000000003</v>
      </c>
      <c r="M5234">
        <v>35.300811099999997</v>
      </c>
      <c r="N5234">
        <v>37.432600000000001</v>
      </c>
      <c r="O5234">
        <v>33.463732700000001</v>
      </c>
      <c r="P5234">
        <v>39.3782</v>
      </c>
      <c r="Q5234" s="86">
        <v>45821</v>
      </c>
      <c r="V5234" t="s">
        <v>12502</v>
      </c>
      <c r="AA5234">
        <v>4</v>
      </c>
      <c r="AB5234">
        <v>5</v>
      </c>
      <c r="AC5234" t="s">
        <v>86</v>
      </c>
    </row>
    <row r="5235" spans="1:29" x14ac:dyDescent="0.2">
      <c r="A5235" t="s">
        <v>12503</v>
      </c>
      <c r="B5235" t="s">
        <v>12504</v>
      </c>
      <c r="C5235" t="s">
        <v>12503</v>
      </c>
      <c r="D5235" t="s">
        <v>84</v>
      </c>
      <c r="E5235" t="s">
        <v>116</v>
      </c>
      <c r="G5235" t="s">
        <v>90</v>
      </c>
      <c r="I5235" t="s">
        <v>118</v>
      </c>
      <c r="L5235">
        <v>48.847200000000001</v>
      </c>
      <c r="M5235">
        <v>50.385485269999997</v>
      </c>
      <c r="N5235">
        <v>43.545000000000002</v>
      </c>
      <c r="O5235">
        <v>40.673191850000002</v>
      </c>
      <c r="P5235">
        <v>27.8093</v>
      </c>
      <c r="Q5235" s="86">
        <v>45821</v>
      </c>
      <c r="AB5235">
        <v>5</v>
      </c>
      <c r="AC5235" t="s">
        <v>86</v>
      </c>
    </row>
    <row r="5236" spans="1:29" x14ac:dyDescent="0.2">
      <c r="A5236" t="s">
        <v>12505</v>
      </c>
      <c r="B5236" t="s">
        <v>12506</v>
      </c>
      <c r="C5236" t="s">
        <v>12505</v>
      </c>
      <c r="D5236" t="s">
        <v>84</v>
      </c>
      <c r="E5236" t="s">
        <v>116</v>
      </c>
      <c r="F5236" t="s">
        <v>117</v>
      </c>
      <c r="I5236" t="s">
        <v>118</v>
      </c>
      <c r="L5236">
        <v>30.2742</v>
      </c>
      <c r="M5236">
        <v>32.814223810000001</v>
      </c>
      <c r="N5236">
        <v>34.9223</v>
      </c>
      <c r="O5236">
        <v>40.405799770000002</v>
      </c>
      <c r="P5236">
        <v>40.561500000000002</v>
      </c>
      <c r="Q5236" s="86">
        <v>45821</v>
      </c>
      <c r="V5236" t="s">
        <v>12507</v>
      </c>
      <c r="AA5236">
        <v>4</v>
      </c>
      <c r="AB5236">
        <v>5</v>
      </c>
      <c r="AC5236" t="s">
        <v>86</v>
      </c>
    </row>
    <row r="5237" spans="1:29" x14ac:dyDescent="0.2">
      <c r="A5237" t="s">
        <v>12508</v>
      </c>
      <c r="B5237" t="s">
        <v>12509</v>
      </c>
      <c r="C5237" t="s">
        <v>12508</v>
      </c>
      <c r="D5237" t="s">
        <v>84</v>
      </c>
      <c r="E5237" t="s">
        <v>116</v>
      </c>
      <c r="G5237" t="s">
        <v>90</v>
      </c>
      <c r="I5237" t="s">
        <v>118</v>
      </c>
      <c r="O5237">
        <v>225.14043939999999</v>
      </c>
      <c r="P5237">
        <v>274.43700000000001</v>
      </c>
      <c r="Q5237" s="86">
        <v>45154</v>
      </c>
      <c r="AA5237">
        <v>5</v>
      </c>
      <c r="AB5237">
        <v>5</v>
      </c>
      <c r="AC5237" t="s">
        <v>86</v>
      </c>
    </row>
    <row r="5238" spans="1:29" x14ac:dyDescent="0.2">
      <c r="A5238" t="s">
        <v>12510</v>
      </c>
      <c r="B5238" t="s">
        <v>12511</v>
      </c>
      <c r="C5238" t="s">
        <v>12510</v>
      </c>
      <c r="D5238" t="s">
        <v>84</v>
      </c>
      <c r="E5238" t="s">
        <v>521</v>
      </c>
      <c r="G5238" t="s">
        <v>90</v>
      </c>
      <c r="I5238" t="s">
        <v>118</v>
      </c>
      <c r="L5238">
        <v>23.8505</v>
      </c>
      <c r="M5238">
        <v>24.629058830000002</v>
      </c>
      <c r="N5238">
        <v>27.632400000000001</v>
      </c>
      <c r="O5238">
        <v>23.31306228</v>
      </c>
      <c r="P5238">
        <v>15.171200000000001</v>
      </c>
      <c r="Q5238" s="86">
        <v>45821</v>
      </c>
      <c r="AB5238">
        <v>4</v>
      </c>
      <c r="AC5238" t="s">
        <v>127</v>
      </c>
    </row>
    <row r="5239" spans="1:29" x14ac:dyDescent="0.2">
      <c r="A5239" t="s">
        <v>12512</v>
      </c>
      <c r="B5239" t="s">
        <v>12513</v>
      </c>
      <c r="C5239" t="s">
        <v>12512</v>
      </c>
      <c r="D5239" t="s">
        <v>84</v>
      </c>
      <c r="E5239" t="s">
        <v>116</v>
      </c>
      <c r="G5239" t="s">
        <v>90</v>
      </c>
      <c r="L5239">
        <v>140.5615</v>
      </c>
      <c r="M5239">
        <v>102.390598</v>
      </c>
      <c r="N5239">
        <v>105.9776</v>
      </c>
      <c r="O5239">
        <v>99.256833330000006</v>
      </c>
      <c r="P5239">
        <v>56.395299999999999</v>
      </c>
      <c r="Q5239" s="86">
        <v>45821</v>
      </c>
      <c r="AB5239">
        <v>5</v>
      </c>
      <c r="AC5239" t="s">
        <v>86</v>
      </c>
    </row>
    <row r="5240" spans="1:29" x14ac:dyDescent="0.2">
      <c r="A5240" t="s">
        <v>12514</v>
      </c>
      <c r="B5240" t="s">
        <v>12515</v>
      </c>
      <c r="C5240" t="s">
        <v>12514</v>
      </c>
      <c r="D5240" t="s">
        <v>84</v>
      </c>
      <c r="E5240" t="s">
        <v>116</v>
      </c>
      <c r="F5240" t="s">
        <v>117</v>
      </c>
      <c r="G5240" t="s">
        <v>90</v>
      </c>
      <c r="I5240" t="s">
        <v>118</v>
      </c>
      <c r="L5240">
        <v>21.2</v>
      </c>
      <c r="M5240">
        <v>21.355164500000001</v>
      </c>
      <c r="N5240">
        <v>22.872</v>
      </c>
      <c r="O5240">
        <v>23.783481129999998</v>
      </c>
      <c r="P5240">
        <v>21.161999999999999</v>
      </c>
      <c r="Q5240" s="86">
        <v>45154</v>
      </c>
      <c r="V5240" t="s">
        <v>12516</v>
      </c>
      <c r="AA5240">
        <v>4</v>
      </c>
      <c r="AB5240">
        <v>4</v>
      </c>
      <c r="AC5240" t="s">
        <v>127</v>
      </c>
    </row>
    <row r="5241" spans="1:29" x14ac:dyDescent="0.2">
      <c r="A5241" t="s">
        <v>15987</v>
      </c>
      <c r="B5241" t="s">
        <v>15988</v>
      </c>
      <c r="C5241" t="s">
        <v>15987</v>
      </c>
      <c r="D5241" t="s">
        <v>84</v>
      </c>
      <c r="E5241" t="s">
        <v>116</v>
      </c>
      <c r="G5241" t="s">
        <v>90</v>
      </c>
      <c r="H5241" t="s">
        <v>225</v>
      </c>
      <c r="I5241" t="s">
        <v>118</v>
      </c>
      <c r="L5241">
        <v>18.815999999999999</v>
      </c>
      <c r="M5241">
        <v>19.166577029999999</v>
      </c>
      <c r="N5241">
        <v>19.216000000000001</v>
      </c>
      <c r="O5241">
        <v>15.8401277</v>
      </c>
      <c r="P5241">
        <v>14.568</v>
      </c>
      <c r="Q5241" s="86">
        <v>45821</v>
      </c>
      <c r="AB5241">
        <v>4</v>
      </c>
      <c r="AC5241" t="s">
        <v>127</v>
      </c>
    </row>
    <row r="5242" spans="1:29" x14ac:dyDescent="0.2">
      <c r="A5242" t="s">
        <v>12517</v>
      </c>
      <c r="B5242" t="s">
        <v>12518</v>
      </c>
      <c r="C5242" t="s">
        <v>12517</v>
      </c>
      <c r="D5242" t="s">
        <v>84</v>
      </c>
      <c r="E5242" t="s">
        <v>116</v>
      </c>
      <c r="F5242" t="s">
        <v>117</v>
      </c>
      <c r="G5242" t="s">
        <v>90</v>
      </c>
      <c r="I5242" t="s">
        <v>118</v>
      </c>
      <c r="L5242">
        <v>16.414999999999999</v>
      </c>
      <c r="M5242">
        <v>16.626348109999999</v>
      </c>
      <c r="N5242">
        <v>17.498000000000001</v>
      </c>
      <c r="O5242">
        <v>14.46773527</v>
      </c>
      <c r="P5242">
        <v>13.384</v>
      </c>
      <c r="Q5242" s="86">
        <v>45821</v>
      </c>
      <c r="V5242" t="s">
        <v>12519</v>
      </c>
      <c r="AA5242">
        <v>4</v>
      </c>
      <c r="AB5242">
        <v>4</v>
      </c>
      <c r="AC5242" t="s">
        <v>127</v>
      </c>
    </row>
    <row r="5243" spans="1:29" x14ac:dyDescent="0.2">
      <c r="A5243" t="s">
        <v>12520</v>
      </c>
      <c r="B5243" t="s">
        <v>12521</v>
      </c>
      <c r="C5243" t="s">
        <v>12520</v>
      </c>
      <c r="D5243" t="s">
        <v>84</v>
      </c>
      <c r="E5243" t="s">
        <v>116</v>
      </c>
      <c r="G5243" t="s">
        <v>90</v>
      </c>
      <c r="L5243">
        <v>23.93</v>
      </c>
      <c r="M5243">
        <v>23.629758769999999</v>
      </c>
      <c r="N5243">
        <v>26.247</v>
      </c>
      <c r="O5243">
        <v>23.077099749999999</v>
      </c>
      <c r="P5243">
        <v>23.437000000000001</v>
      </c>
      <c r="Q5243" s="86">
        <v>45761</v>
      </c>
      <c r="AB5243">
        <v>4</v>
      </c>
      <c r="AC5243" t="s">
        <v>127</v>
      </c>
    </row>
    <row r="5244" spans="1:29" x14ac:dyDescent="0.2">
      <c r="A5244" t="s">
        <v>15989</v>
      </c>
      <c r="B5244" t="s">
        <v>15990</v>
      </c>
      <c r="C5244" t="s">
        <v>15989</v>
      </c>
      <c r="D5244" t="s">
        <v>84</v>
      </c>
      <c r="E5244" t="s">
        <v>116</v>
      </c>
      <c r="G5244" t="s">
        <v>90</v>
      </c>
      <c r="H5244" t="s">
        <v>225</v>
      </c>
      <c r="I5244" t="s">
        <v>118</v>
      </c>
      <c r="L5244">
        <v>37.520000000000003</v>
      </c>
      <c r="Q5244" s="86">
        <v>45700</v>
      </c>
      <c r="AB5244">
        <v>5</v>
      </c>
      <c r="AC5244" t="s">
        <v>86</v>
      </c>
    </row>
    <row r="5245" spans="1:29" x14ac:dyDescent="0.2">
      <c r="A5245" t="s">
        <v>12522</v>
      </c>
      <c r="B5245" t="s">
        <v>12523</v>
      </c>
      <c r="C5245" t="s">
        <v>12522</v>
      </c>
      <c r="D5245" t="s">
        <v>84</v>
      </c>
      <c r="E5245" t="s">
        <v>116</v>
      </c>
      <c r="G5245" t="s">
        <v>90</v>
      </c>
      <c r="N5245">
        <v>27.26</v>
      </c>
      <c r="O5245">
        <v>20.241534990000002</v>
      </c>
      <c r="P5245">
        <v>18.652999999999999</v>
      </c>
      <c r="Q5245" s="86">
        <v>45656</v>
      </c>
      <c r="S5245">
        <v>0.6</v>
      </c>
      <c r="AB5245">
        <v>4</v>
      </c>
      <c r="AC5245" t="s">
        <v>127</v>
      </c>
    </row>
    <row r="5246" spans="1:29" x14ac:dyDescent="0.2">
      <c r="A5246" t="s">
        <v>16908</v>
      </c>
      <c r="B5246" t="s">
        <v>16909</v>
      </c>
      <c r="C5246" t="s">
        <v>16908</v>
      </c>
      <c r="D5246" t="s">
        <v>84</v>
      </c>
      <c r="E5246" t="s">
        <v>116</v>
      </c>
      <c r="G5246" t="s">
        <v>90</v>
      </c>
      <c r="H5246" t="s">
        <v>16903</v>
      </c>
      <c r="I5246" t="s">
        <v>118</v>
      </c>
      <c r="L5246">
        <v>14.86</v>
      </c>
      <c r="M5246">
        <v>13.119475420000001</v>
      </c>
      <c r="N5246">
        <v>14.507</v>
      </c>
      <c r="O5246">
        <v>10.580369449999999</v>
      </c>
      <c r="P5246">
        <v>9.2840000000000007</v>
      </c>
      <c r="Q5246" s="86">
        <v>45821</v>
      </c>
      <c r="S5246">
        <v>9.7200000000000006</v>
      </c>
      <c r="T5246">
        <v>0.75</v>
      </c>
      <c r="V5246" t="s">
        <v>16910</v>
      </c>
      <c r="AB5246">
        <v>3</v>
      </c>
      <c r="AC5246" t="s">
        <v>156</v>
      </c>
    </row>
    <row r="5247" spans="1:29" x14ac:dyDescent="0.2">
      <c r="A5247" t="s">
        <v>12524</v>
      </c>
      <c r="B5247" t="s">
        <v>12525</v>
      </c>
      <c r="C5247" t="s">
        <v>12524</v>
      </c>
      <c r="D5247" t="s">
        <v>84</v>
      </c>
      <c r="E5247" t="s">
        <v>116</v>
      </c>
      <c r="G5247" t="s">
        <v>90</v>
      </c>
      <c r="I5247" t="s">
        <v>118</v>
      </c>
      <c r="Q5247" s="86">
        <v>45154</v>
      </c>
      <c r="V5247" t="s">
        <v>12526</v>
      </c>
      <c r="AA5247">
        <v>4</v>
      </c>
      <c r="AB5247">
        <v>5</v>
      </c>
      <c r="AC5247" t="s">
        <v>86</v>
      </c>
    </row>
    <row r="5248" spans="1:29" x14ac:dyDescent="0.2">
      <c r="A5248" t="s">
        <v>12527</v>
      </c>
      <c r="B5248" t="s">
        <v>12528</v>
      </c>
      <c r="C5248" t="s">
        <v>12527</v>
      </c>
      <c r="D5248" t="s">
        <v>84</v>
      </c>
      <c r="E5248" t="s">
        <v>116</v>
      </c>
      <c r="F5248" t="s">
        <v>117</v>
      </c>
      <c r="G5248" t="s">
        <v>90</v>
      </c>
      <c r="I5248" t="s">
        <v>118</v>
      </c>
      <c r="L5248">
        <v>102.24769999999999</v>
      </c>
      <c r="M5248">
        <v>90.614948569999996</v>
      </c>
      <c r="N5248">
        <v>83.921700000000001</v>
      </c>
      <c r="O5248">
        <v>95.614161269999997</v>
      </c>
      <c r="P5248">
        <v>100.53660000000001</v>
      </c>
      <c r="Q5248" s="86">
        <v>45821</v>
      </c>
      <c r="V5248" t="s">
        <v>12529</v>
      </c>
      <c r="AA5248">
        <v>5</v>
      </c>
      <c r="AB5248">
        <v>5</v>
      </c>
      <c r="AC5248" t="s">
        <v>86</v>
      </c>
    </row>
    <row r="5249" spans="1:29" x14ac:dyDescent="0.2">
      <c r="A5249" t="s">
        <v>12530</v>
      </c>
      <c r="B5249" t="s">
        <v>12531</v>
      </c>
      <c r="C5249" t="s">
        <v>12530</v>
      </c>
      <c r="D5249" t="s">
        <v>84</v>
      </c>
      <c r="E5249" t="s">
        <v>116</v>
      </c>
      <c r="G5249" t="s">
        <v>90</v>
      </c>
      <c r="I5249" t="s">
        <v>118</v>
      </c>
      <c r="L5249">
        <v>28.747199999999999</v>
      </c>
      <c r="M5249">
        <v>29.615582979999999</v>
      </c>
      <c r="N5249">
        <v>32.197800000000001</v>
      </c>
      <c r="O5249">
        <v>31.129750250000001</v>
      </c>
      <c r="P5249">
        <v>34.277999999999999</v>
      </c>
      <c r="Q5249" s="86">
        <v>45821</v>
      </c>
      <c r="V5249" t="s">
        <v>12532</v>
      </c>
      <c r="AA5249">
        <v>4</v>
      </c>
      <c r="AB5249">
        <v>4</v>
      </c>
      <c r="AC5249" t="s">
        <v>127</v>
      </c>
    </row>
    <row r="5250" spans="1:29" x14ac:dyDescent="0.2">
      <c r="A5250" t="s">
        <v>12533</v>
      </c>
      <c r="B5250" t="s">
        <v>12534</v>
      </c>
      <c r="C5250" t="s">
        <v>12533</v>
      </c>
      <c r="D5250" t="s">
        <v>84</v>
      </c>
      <c r="E5250" t="s">
        <v>116</v>
      </c>
      <c r="F5250" t="s">
        <v>117</v>
      </c>
      <c r="G5250" t="s">
        <v>294</v>
      </c>
      <c r="I5250" t="s">
        <v>118</v>
      </c>
      <c r="L5250">
        <v>29.527999999999999</v>
      </c>
      <c r="M5250">
        <v>24.522387500000001</v>
      </c>
      <c r="N5250">
        <v>24.106400000000001</v>
      </c>
      <c r="O5250">
        <v>20.854179850000001</v>
      </c>
      <c r="P5250">
        <v>28.034500000000001</v>
      </c>
      <c r="Q5250" s="86">
        <v>45821</v>
      </c>
      <c r="V5250" t="s">
        <v>12535</v>
      </c>
      <c r="AA5250">
        <v>4</v>
      </c>
      <c r="AB5250">
        <v>4</v>
      </c>
      <c r="AC5250" t="s">
        <v>127</v>
      </c>
    </row>
    <row r="5251" spans="1:29" x14ac:dyDescent="0.2">
      <c r="A5251" t="s">
        <v>12536</v>
      </c>
      <c r="B5251" t="s">
        <v>12537</v>
      </c>
      <c r="C5251" t="s">
        <v>12536</v>
      </c>
      <c r="D5251" t="s">
        <v>84</v>
      </c>
      <c r="E5251" t="s">
        <v>116</v>
      </c>
      <c r="G5251" t="s">
        <v>90</v>
      </c>
      <c r="L5251">
        <v>67.336500000000001</v>
      </c>
      <c r="M5251">
        <v>66.777085220000004</v>
      </c>
      <c r="N5251">
        <v>59.872599999999998</v>
      </c>
      <c r="O5251">
        <v>60.027938120000002</v>
      </c>
      <c r="P5251">
        <v>46.609200000000001</v>
      </c>
      <c r="Q5251" s="86">
        <v>45821</v>
      </c>
      <c r="AB5251">
        <v>5</v>
      </c>
      <c r="AC5251" t="s">
        <v>86</v>
      </c>
    </row>
    <row r="5252" spans="1:29" x14ac:dyDescent="0.2">
      <c r="A5252" t="s">
        <v>12538</v>
      </c>
      <c r="B5252" t="s">
        <v>12539</v>
      </c>
      <c r="C5252" t="s">
        <v>12538</v>
      </c>
      <c r="D5252" t="s">
        <v>84</v>
      </c>
      <c r="E5252" t="s">
        <v>116</v>
      </c>
      <c r="F5252" t="s">
        <v>117</v>
      </c>
      <c r="I5252" t="s">
        <v>118</v>
      </c>
      <c r="L5252">
        <v>54.128</v>
      </c>
      <c r="M5252">
        <v>58.528741279999998</v>
      </c>
      <c r="N5252">
        <v>44.408200000000001</v>
      </c>
      <c r="O5252">
        <v>46.866948819999998</v>
      </c>
      <c r="P5252">
        <v>48.011000000000003</v>
      </c>
      <c r="Q5252" s="86">
        <v>45821</v>
      </c>
      <c r="AA5252">
        <v>5</v>
      </c>
      <c r="AB5252">
        <v>5</v>
      </c>
      <c r="AC5252" t="s">
        <v>86</v>
      </c>
    </row>
    <row r="5253" spans="1:29" x14ac:dyDescent="0.2">
      <c r="A5253" t="s">
        <v>12540</v>
      </c>
      <c r="B5253" t="s">
        <v>12541</v>
      </c>
      <c r="C5253" t="s">
        <v>12540</v>
      </c>
      <c r="D5253" t="s">
        <v>84</v>
      </c>
      <c r="E5253" t="s">
        <v>116</v>
      </c>
      <c r="G5253" t="s">
        <v>90</v>
      </c>
      <c r="H5253" t="s">
        <v>196</v>
      </c>
      <c r="I5253" t="s">
        <v>118</v>
      </c>
      <c r="L5253">
        <v>24.143599999999999</v>
      </c>
      <c r="M5253">
        <v>25.040793140000002</v>
      </c>
      <c r="N5253">
        <v>26.095500000000001</v>
      </c>
      <c r="O5253">
        <v>22.12082968</v>
      </c>
      <c r="P5253">
        <v>18.5473</v>
      </c>
      <c r="Q5253" s="86">
        <v>45821</v>
      </c>
      <c r="AB5253">
        <v>4</v>
      </c>
      <c r="AC5253" t="s">
        <v>127</v>
      </c>
    </row>
    <row r="5254" spans="1:29" x14ac:dyDescent="0.2">
      <c r="A5254" t="s">
        <v>12542</v>
      </c>
      <c r="B5254" t="s">
        <v>12543</v>
      </c>
      <c r="C5254" t="s">
        <v>12542</v>
      </c>
      <c r="D5254" t="s">
        <v>84</v>
      </c>
      <c r="E5254" t="s">
        <v>116</v>
      </c>
      <c r="G5254" t="s">
        <v>90</v>
      </c>
      <c r="I5254" t="s">
        <v>118</v>
      </c>
      <c r="L5254">
        <v>55.498699999999999</v>
      </c>
      <c r="M5254">
        <v>55.892702829999998</v>
      </c>
      <c r="N5254">
        <v>53.358600000000003</v>
      </c>
      <c r="O5254">
        <v>44.196648250000003</v>
      </c>
      <c r="P5254">
        <v>39.549399999999999</v>
      </c>
      <c r="Q5254" s="86">
        <v>45821</v>
      </c>
      <c r="AB5254">
        <v>5</v>
      </c>
      <c r="AC5254" t="s">
        <v>86</v>
      </c>
    </row>
    <row r="5255" spans="1:29" x14ac:dyDescent="0.2">
      <c r="A5255" t="s">
        <v>12544</v>
      </c>
      <c r="B5255" t="s">
        <v>12545</v>
      </c>
      <c r="C5255" t="s">
        <v>12544</v>
      </c>
      <c r="D5255" t="s">
        <v>84</v>
      </c>
      <c r="E5255" t="s">
        <v>116</v>
      </c>
      <c r="G5255" t="s">
        <v>90</v>
      </c>
      <c r="N5255">
        <v>70.645399999999995</v>
      </c>
      <c r="O5255">
        <v>68.792735440000001</v>
      </c>
      <c r="P5255">
        <v>85.630899999999997</v>
      </c>
      <c r="Q5255" s="86">
        <v>45637</v>
      </c>
      <c r="AB5255">
        <v>5</v>
      </c>
      <c r="AC5255" t="s">
        <v>86</v>
      </c>
    </row>
    <row r="5256" spans="1:29" x14ac:dyDescent="0.2">
      <c r="A5256" t="s">
        <v>12546</v>
      </c>
      <c r="B5256" t="s">
        <v>12547</v>
      </c>
      <c r="C5256" t="s">
        <v>12546</v>
      </c>
      <c r="D5256" t="s">
        <v>84</v>
      </c>
      <c r="E5256" t="s">
        <v>116</v>
      </c>
      <c r="G5256" t="s">
        <v>90</v>
      </c>
      <c r="I5256" t="s">
        <v>118</v>
      </c>
      <c r="L5256">
        <v>22.7987</v>
      </c>
      <c r="M5256">
        <v>23.891861110000001</v>
      </c>
      <c r="N5256">
        <v>24.262699999999999</v>
      </c>
      <c r="O5256">
        <v>24.938458440000002</v>
      </c>
      <c r="P5256">
        <v>24.3643</v>
      </c>
      <c r="Q5256" s="86">
        <v>45821</v>
      </c>
      <c r="AA5256">
        <v>4</v>
      </c>
      <c r="AB5256">
        <v>4</v>
      </c>
      <c r="AC5256" t="s">
        <v>127</v>
      </c>
    </row>
    <row r="5257" spans="1:29" x14ac:dyDescent="0.2">
      <c r="A5257" t="s">
        <v>12548</v>
      </c>
      <c r="B5257" t="s">
        <v>12549</v>
      </c>
      <c r="C5257" t="s">
        <v>12548</v>
      </c>
      <c r="D5257" t="s">
        <v>84</v>
      </c>
      <c r="E5257" t="s">
        <v>116</v>
      </c>
      <c r="F5257" t="s">
        <v>642</v>
      </c>
      <c r="G5257" t="s">
        <v>90</v>
      </c>
      <c r="I5257" t="s">
        <v>118</v>
      </c>
      <c r="L5257">
        <v>62.6492</v>
      </c>
      <c r="M5257">
        <v>53.125205790000003</v>
      </c>
      <c r="N5257">
        <v>54.840899999999998</v>
      </c>
      <c r="O5257">
        <v>61.31810085</v>
      </c>
      <c r="P5257">
        <v>73.837299999999999</v>
      </c>
      <c r="Q5257" s="86">
        <v>45821</v>
      </c>
      <c r="V5257" t="s">
        <v>12550</v>
      </c>
      <c r="AA5257">
        <v>5</v>
      </c>
      <c r="AB5257">
        <v>5</v>
      </c>
      <c r="AC5257" t="s">
        <v>86</v>
      </c>
    </row>
    <row r="5258" spans="1:29" x14ac:dyDescent="0.2">
      <c r="A5258" t="s">
        <v>12551</v>
      </c>
      <c r="B5258" t="s">
        <v>12552</v>
      </c>
      <c r="C5258" t="s">
        <v>12551</v>
      </c>
      <c r="D5258" t="s">
        <v>84</v>
      </c>
      <c r="E5258" t="s">
        <v>116</v>
      </c>
      <c r="G5258" t="s">
        <v>90</v>
      </c>
      <c r="H5258" t="s">
        <v>12553</v>
      </c>
      <c r="L5258">
        <v>48.890799999999999</v>
      </c>
      <c r="M5258">
        <v>52.18676541</v>
      </c>
      <c r="N5258">
        <v>53.190800000000003</v>
      </c>
      <c r="O5258">
        <v>55.660124879999998</v>
      </c>
      <c r="P5258">
        <v>50.174900000000001</v>
      </c>
      <c r="Q5258" s="86">
        <v>45821</v>
      </c>
      <c r="AB5258">
        <v>5</v>
      </c>
      <c r="AC5258" t="s">
        <v>86</v>
      </c>
    </row>
    <row r="5259" spans="1:29" x14ac:dyDescent="0.2">
      <c r="A5259" t="s">
        <v>12554</v>
      </c>
      <c r="B5259" t="s">
        <v>12555</v>
      </c>
      <c r="C5259" t="s">
        <v>12554</v>
      </c>
      <c r="D5259" t="s">
        <v>84</v>
      </c>
      <c r="E5259" t="s">
        <v>116</v>
      </c>
      <c r="G5259" t="s">
        <v>90</v>
      </c>
      <c r="H5259" t="s">
        <v>12556</v>
      </c>
      <c r="I5259" t="s">
        <v>118</v>
      </c>
      <c r="P5259">
        <v>40.648000000000003</v>
      </c>
      <c r="AB5259">
        <v>5</v>
      </c>
      <c r="AC5259" t="s">
        <v>86</v>
      </c>
    </row>
    <row r="5260" spans="1:29" x14ac:dyDescent="0.2">
      <c r="A5260" t="s">
        <v>12557</v>
      </c>
      <c r="B5260" t="s">
        <v>12558</v>
      </c>
      <c r="C5260" t="s">
        <v>12557</v>
      </c>
      <c r="D5260" t="s">
        <v>84</v>
      </c>
      <c r="E5260" t="s">
        <v>116</v>
      </c>
      <c r="G5260" t="s">
        <v>90</v>
      </c>
      <c r="I5260" t="s">
        <v>118</v>
      </c>
      <c r="L5260">
        <v>22.494</v>
      </c>
      <c r="M5260">
        <v>22.227292970000001</v>
      </c>
      <c r="N5260">
        <v>21.481000000000002</v>
      </c>
      <c r="O5260">
        <v>22.597593190000001</v>
      </c>
      <c r="P5260">
        <v>17.731000000000002</v>
      </c>
      <c r="Q5260" s="86">
        <v>45821</v>
      </c>
      <c r="V5260" t="s">
        <v>12559</v>
      </c>
      <c r="AA5260">
        <v>4</v>
      </c>
      <c r="AB5260">
        <v>4</v>
      </c>
      <c r="AC5260" t="s">
        <v>127</v>
      </c>
    </row>
    <row r="5261" spans="1:29" x14ac:dyDescent="0.2">
      <c r="A5261" t="s">
        <v>12560</v>
      </c>
      <c r="B5261" t="s">
        <v>12561</v>
      </c>
      <c r="C5261" t="s">
        <v>12560</v>
      </c>
      <c r="D5261" t="s">
        <v>84</v>
      </c>
      <c r="E5261" t="s">
        <v>116</v>
      </c>
      <c r="G5261" t="s">
        <v>90</v>
      </c>
      <c r="I5261" t="s">
        <v>118</v>
      </c>
      <c r="L5261">
        <v>29.116</v>
      </c>
      <c r="M5261">
        <v>29.504035389999999</v>
      </c>
      <c r="N5261">
        <v>30.2</v>
      </c>
      <c r="O5261">
        <v>21.310085260000001</v>
      </c>
      <c r="P5261">
        <v>19.939</v>
      </c>
      <c r="Q5261" s="86">
        <v>45821</v>
      </c>
      <c r="V5261" t="s">
        <v>12562</v>
      </c>
      <c r="AA5261">
        <v>4</v>
      </c>
      <c r="AB5261">
        <v>4</v>
      </c>
      <c r="AC5261" t="s">
        <v>127</v>
      </c>
    </row>
    <row r="5262" spans="1:29" x14ac:dyDescent="0.2">
      <c r="A5262" t="s">
        <v>12563</v>
      </c>
      <c r="B5262" t="s">
        <v>12564</v>
      </c>
      <c r="C5262" t="s">
        <v>12563</v>
      </c>
      <c r="D5262" t="s">
        <v>84</v>
      </c>
      <c r="E5262" t="s">
        <v>116</v>
      </c>
      <c r="G5262" t="s">
        <v>90</v>
      </c>
      <c r="I5262" t="s">
        <v>118</v>
      </c>
      <c r="L5262">
        <v>29.471800000000002</v>
      </c>
      <c r="M5262">
        <v>27.760006669999999</v>
      </c>
      <c r="N5262">
        <v>26.048200000000001</v>
      </c>
      <c r="O5262">
        <v>18.067927470000001</v>
      </c>
      <c r="P5262">
        <v>17.8264</v>
      </c>
      <c r="Q5262" s="86">
        <v>45821</v>
      </c>
      <c r="V5262" t="s">
        <v>12565</v>
      </c>
      <c r="AA5262">
        <v>4</v>
      </c>
      <c r="AB5262">
        <v>4</v>
      </c>
      <c r="AC5262" t="s">
        <v>127</v>
      </c>
    </row>
    <row r="5263" spans="1:29" x14ac:dyDescent="0.2">
      <c r="A5263" t="s">
        <v>12566</v>
      </c>
      <c r="B5263" t="s">
        <v>12567</v>
      </c>
      <c r="C5263" t="s">
        <v>12566</v>
      </c>
      <c r="D5263" t="s">
        <v>84</v>
      </c>
      <c r="E5263" t="s">
        <v>116</v>
      </c>
      <c r="F5263" t="s">
        <v>117</v>
      </c>
      <c r="G5263" t="s">
        <v>90</v>
      </c>
      <c r="I5263" t="s">
        <v>118</v>
      </c>
      <c r="L5263">
        <v>41.207299999999996</v>
      </c>
      <c r="M5263">
        <v>44.086556899999998</v>
      </c>
      <c r="N5263">
        <v>44.343000000000004</v>
      </c>
      <c r="O5263">
        <v>32.954969630000001</v>
      </c>
      <c r="P5263">
        <v>33.522799999999997</v>
      </c>
      <c r="Q5263" s="86">
        <v>45821</v>
      </c>
      <c r="V5263" t="s">
        <v>12568</v>
      </c>
      <c r="AA5263">
        <v>5</v>
      </c>
      <c r="AB5263">
        <v>5</v>
      </c>
      <c r="AC5263" t="s">
        <v>86</v>
      </c>
    </row>
    <row r="5264" spans="1:29" x14ac:dyDescent="0.2">
      <c r="A5264" t="s">
        <v>16734</v>
      </c>
      <c r="B5264" t="s">
        <v>16735</v>
      </c>
      <c r="C5264" t="s">
        <v>16734</v>
      </c>
      <c r="D5264" t="s">
        <v>84</v>
      </c>
      <c r="E5264" t="s">
        <v>116</v>
      </c>
      <c r="G5264" t="s">
        <v>90</v>
      </c>
      <c r="I5264" t="s">
        <v>118</v>
      </c>
      <c r="L5264">
        <v>20.186900000000001</v>
      </c>
      <c r="M5264">
        <v>20.18490851</v>
      </c>
      <c r="N5264">
        <v>18.540299999999998</v>
      </c>
      <c r="O5264">
        <v>15.27591209</v>
      </c>
      <c r="P5264">
        <v>15.3687</v>
      </c>
      <c r="Q5264" s="86">
        <v>45821</v>
      </c>
      <c r="AB5264">
        <v>4</v>
      </c>
      <c r="AC5264" t="s">
        <v>127</v>
      </c>
    </row>
    <row r="5265" spans="1:29" x14ac:dyDescent="0.2">
      <c r="A5265" t="s">
        <v>12569</v>
      </c>
      <c r="B5265" t="s">
        <v>12570</v>
      </c>
      <c r="C5265" t="s">
        <v>12569</v>
      </c>
      <c r="D5265" t="s">
        <v>84</v>
      </c>
      <c r="E5265" t="s">
        <v>116</v>
      </c>
      <c r="G5265" t="s">
        <v>90</v>
      </c>
      <c r="I5265" t="s">
        <v>118</v>
      </c>
      <c r="L5265">
        <v>36.204099999999997</v>
      </c>
      <c r="M5265">
        <v>37.920820489999997</v>
      </c>
      <c r="N5265">
        <v>35.382399999999997</v>
      </c>
      <c r="O5265">
        <v>35.19609998</v>
      </c>
      <c r="P5265">
        <v>37.888100000000001</v>
      </c>
      <c r="Q5265" s="86">
        <v>45821</v>
      </c>
      <c r="AA5265">
        <v>5</v>
      </c>
      <c r="AB5265">
        <v>5</v>
      </c>
      <c r="AC5265" t="s">
        <v>86</v>
      </c>
    </row>
    <row r="5266" spans="1:29" x14ac:dyDescent="0.2">
      <c r="A5266" t="s">
        <v>12571</v>
      </c>
      <c r="B5266" t="s">
        <v>12572</v>
      </c>
      <c r="C5266" t="s">
        <v>12571</v>
      </c>
      <c r="D5266" t="s">
        <v>84</v>
      </c>
      <c r="E5266" t="s">
        <v>521</v>
      </c>
      <c r="F5266" t="s">
        <v>117</v>
      </c>
      <c r="G5266" t="s">
        <v>90</v>
      </c>
      <c r="I5266" t="s">
        <v>118</v>
      </c>
      <c r="L5266">
        <v>29.3066</v>
      </c>
      <c r="M5266">
        <v>25.907860500000002</v>
      </c>
      <c r="N5266">
        <v>26.988800000000001</v>
      </c>
      <c r="O5266">
        <v>25.916621150000001</v>
      </c>
      <c r="P5266">
        <v>25.207799999999999</v>
      </c>
      <c r="Q5266" s="86">
        <v>45821</v>
      </c>
      <c r="V5266" t="s">
        <v>12573</v>
      </c>
      <c r="AA5266">
        <v>4</v>
      </c>
      <c r="AB5266">
        <v>4</v>
      </c>
      <c r="AC5266" t="s">
        <v>127</v>
      </c>
    </row>
    <row r="5267" spans="1:29" x14ac:dyDescent="0.2">
      <c r="A5267" t="s">
        <v>12574</v>
      </c>
      <c r="B5267" t="s">
        <v>12575</v>
      </c>
      <c r="C5267" t="s">
        <v>12574</v>
      </c>
      <c r="D5267" t="s">
        <v>84</v>
      </c>
      <c r="E5267" t="s">
        <v>116</v>
      </c>
      <c r="G5267" t="s">
        <v>90</v>
      </c>
      <c r="I5267" t="s">
        <v>118</v>
      </c>
      <c r="L5267">
        <v>80.199399999999997</v>
      </c>
      <c r="M5267">
        <v>66.13941097</v>
      </c>
      <c r="N5267">
        <v>66.495199999999997</v>
      </c>
      <c r="O5267">
        <v>68.190410790000001</v>
      </c>
      <c r="P5267">
        <v>66.624700000000004</v>
      </c>
      <c r="Q5267" s="86">
        <v>45821</v>
      </c>
      <c r="AB5267">
        <v>5</v>
      </c>
      <c r="AC5267" t="s">
        <v>86</v>
      </c>
    </row>
    <row r="5268" spans="1:29" x14ac:dyDescent="0.2">
      <c r="A5268" t="s">
        <v>12576</v>
      </c>
      <c r="B5268" t="s">
        <v>12577</v>
      </c>
      <c r="C5268" t="s">
        <v>12576</v>
      </c>
      <c r="D5268" t="s">
        <v>84</v>
      </c>
      <c r="E5268" t="s">
        <v>116</v>
      </c>
      <c r="G5268" t="s">
        <v>90</v>
      </c>
      <c r="L5268">
        <v>23.420200000000001</v>
      </c>
      <c r="M5268">
        <v>23.710773759999999</v>
      </c>
      <c r="N5268">
        <v>21.866</v>
      </c>
      <c r="O5268">
        <v>23.045651419999999</v>
      </c>
      <c r="P5268">
        <v>24.724</v>
      </c>
      <c r="Q5268" s="86">
        <v>45821</v>
      </c>
      <c r="AB5268">
        <v>4</v>
      </c>
      <c r="AC5268" t="s">
        <v>127</v>
      </c>
    </row>
    <row r="5269" spans="1:29" x14ac:dyDescent="0.2">
      <c r="A5269" t="s">
        <v>12578</v>
      </c>
      <c r="B5269" t="s">
        <v>12579</v>
      </c>
      <c r="C5269" t="s">
        <v>12578</v>
      </c>
      <c r="D5269" t="s">
        <v>84</v>
      </c>
      <c r="E5269" t="s">
        <v>116</v>
      </c>
      <c r="G5269" t="s">
        <v>90</v>
      </c>
      <c r="I5269" t="s">
        <v>118</v>
      </c>
      <c r="L5269">
        <v>36.181800000000003</v>
      </c>
      <c r="M5269">
        <v>33.475150079999999</v>
      </c>
      <c r="N5269">
        <v>33.490900000000003</v>
      </c>
      <c r="O5269">
        <v>29.87192748</v>
      </c>
      <c r="P5269">
        <v>30.288</v>
      </c>
      <c r="Q5269" s="86">
        <v>45821</v>
      </c>
      <c r="V5269" t="s">
        <v>12580</v>
      </c>
      <c r="AA5269">
        <v>4</v>
      </c>
      <c r="AB5269">
        <v>5</v>
      </c>
      <c r="AC5269" t="s">
        <v>86</v>
      </c>
    </row>
    <row r="5270" spans="1:29" x14ac:dyDescent="0.2">
      <c r="A5270" t="s">
        <v>12581</v>
      </c>
      <c r="B5270" t="s">
        <v>12582</v>
      </c>
      <c r="C5270" t="s">
        <v>12581</v>
      </c>
      <c r="D5270" t="s">
        <v>84</v>
      </c>
      <c r="E5270" t="s">
        <v>116</v>
      </c>
      <c r="G5270" t="s">
        <v>90</v>
      </c>
      <c r="H5270" t="s">
        <v>163</v>
      </c>
      <c r="L5270">
        <v>24.693100000000001</v>
      </c>
      <c r="M5270">
        <v>26.38334407</v>
      </c>
      <c r="N5270">
        <v>27.116199999999999</v>
      </c>
      <c r="O5270">
        <v>28.694844849999999</v>
      </c>
      <c r="P5270">
        <v>32.960900000000002</v>
      </c>
      <c r="Q5270" s="86">
        <v>45821</v>
      </c>
      <c r="AB5270">
        <v>4</v>
      </c>
      <c r="AC5270" t="s">
        <v>127</v>
      </c>
    </row>
    <row r="5271" spans="1:29" x14ac:dyDescent="0.2">
      <c r="A5271" t="s">
        <v>12583</v>
      </c>
      <c r="B5271" t="s">
        <v>12584</v>
      </c>
      <c r="C5271" t="s">
        <v>12583</v>
      </c>
      <c r="D5271" t="s">
        <v>84</v>
      </c>
      <c r="E5271" t="s">
        <v>89</v>
      </c>
      <c r="G5271" t="s">
        <v>90</v>
      </c>
      <c r="I5271" t="s">
        <v>118</v>
      </c>
      <c r="L5271">
        <v>15.867000000000001</v>
      </c>
      <c r="M5271">
        <v>15.85238309</v>
      </c>
      <c r="N5271">
        <v>16.763999999999999</v>
      </c>
      <c r="O5271">
        <v>12.26641538</v>
      </c>
      <c r="P5271">
        <v>9.4250000000000007</v>
      </c>
      <c r="Q5271" s="86">
        <v>45821</v>
      </c>
      <c r="AA5271">
        <v>3</v>
      </c>
      <c r="AB5271">
        <v>4</v>
      </c>
      <c r="AC5271" t="s">
        <v>127</v>
      </c>
    </row>
    <row r="5272" spans="1:29" x14ac:dyDescent="0.2">
      <c r="A5272" t="s">
        <v>12585</v>
      </c>
      <c r="B5272" t="s">
        <v>12586</v>
      </c>
      <c r="C5272" t="s">
        <v>12585</v>
      </c>
      <c r="D5272" t="s">
        <v>84</v>
      </c>
      <c r="E5272" t="s">
        <v>89</v>
      </c>
      <c r="G5272" t="s">
        <v>90</v>
      </c>
      <c r="H5272" t="s">
        <v>12587</v>
      </c>
      <c r="I5272" t="s">
        <v>118</v>
      </c>
      <c r="L5272">
        <v>3.4620000000000002</v>
      </c>
      <c r="M5272">
        <v>3.5748277100000001</v>
      </c>
      <c r="N5272">
        <v>3.6259999999999999</v>
      </c>
      <c r="O5272">
        <v>2.3861474490000001</v>
      </c>
      <c r="P5272">
        <v>2.3069999999999999</v>
      </c>
      <c r="Q5272" s="86">
        <v>45821</v>
      </c>
      <c r="S5272">
        <v>0.72</v>
      </c>
      <c r="AB5272">
        <v>2</v>
      </c>
      <c r="AC5272" t="s">
        <v>153</v>
      </c>
    </row>
    <row r="5273" spans="1:29" x14ac:dyDescent="0.2">
      <c r="A5273" t="s">
        <v>12588</v>
      </c>
      <c r="B5273" t="s">
        <v>12589</v>
      </c>
      <c r="C5273" t="s">
        <v>12588</v>
      </c>
      <c r="D5273" t="s">
        <v>84</v>
      </c>
      <c r="E5273" t="s">
        <v>89</v>
      </c>
      <c r="G5273" t="s">
        <v>90</v>
      </c>
      <c r="I5273" t="s">
        <v>118</v>
      </c>
      <c r="L5273">
        <v>16.893000000000001</v>
      </c>
      <c r="M5273">
        <v>17.5165033</v>
      </c>
      <c r="N5273">
        <v>17.998000000000001</v>
      </c>
      <c r="O5273">
        <v>13.87993533</v>
      </c>
      <c r="P5273">
        <v>12.62</v>
      </c>
      <c r="Q5273" s="86">
        <v>45821</v>
      </c>
      <c r="AA5273">
        <v>3</v>
      </c>
      <c r="AB5273">
        <v>4</v>
      </c>
      <c r="AC5273" t="s">
        <v>127</v>
      </c>
    </row>
    <row r="5274" spans="1:29" x14ac:dyDescent="0.2">
      <c r="A5274" t="s">
        <v>12590</v>
      </c>
      <c r="B5274" t="s">
        <v>12591</v>
      </c>
      <c r="C5274" t="s">
        <v>12590</v>
      </c>
      <c r="D5274" t="s">
        <v>84</v>
      </c>
      <c r="E5274" t="s">
        <v>116</v>
      </c>
      <c r="G5274" t="s">
        <v>90</v>
      </c>
      <c r="H5274" t="s">
        <v>196</v>
      </c>
      <c r="I5274" t="s">
        <v>118</v>
      </c>
      <c r="L5274">
        <v>29.74</v>
      </c>
      <c r="M5274">
        <v>26.934485689999999</v>
      </c>
      <c r="N5274">
        <v>25.634</v>
      </c>
      <c r="O5274">
        <v>18.546004759999999</v>
      </c>
      <c r="P5274">
        <v>20.364000000000001</v>
      </c>
      <c r="Q5274" s="86">
        <v>45821</v>
      </c>
      <c r="S5274">
        <v>0.08</v>
      </c>
      <c r="AB5274">
        <v>4</v>
      </c>
      <c r="AC5274" t="s">
        <v>127</v>
      </c>
    </row>
    <row r="5275" spans="1:29" x14ac:dyDescent="0.2">
      <c r="A5275" t="s">
        <v>12592</v>
      </c>
      <c r="B5275" t="s">
        <v>12593</v>
      </c>
      <c r="C5275" t="s">
        <v>12592</v>
      </c>
      <c r="D5275" t="s">
        <v>84</v>
      </c>
      <c r="E5275" t="s">
        <v>116</v>
      </c>
      <c r="G5275" t="s">
        <v>90</v>
      </c>
      <c r="I5275" t="s">
        <v>118</v>
      </c>
      <c r="L5275">
        <v>14.196999999999999</v>
      </c>
      <c r="M5275">
        <v>14.619991669999999</v>
      </c>
      <c r="N5275">
        <v>13.894</v>
      </c>
      <c r="O5275">
        <v>13.53039794</v>
      </c>
      <c r="P5275">
        <v>14.179</v>
      </c>
      <c r="Q5275" s="86">
        <v>45821</v>
      </c>
      <c r="V5275" t="s">
        <v>12594</v>
      </c>
      <c r="AA5275">
        <v>3</v>
      </c>
      <c r="AB5275">
        <v>3</v>
      </c>
      <c r="AC5275" t="s">
        <v>156</v>
      </c>
    </row>
    <row r="5276" spans="1:29" x14ac:dyDescent="0.2">
      <c r="A5276" t="s">
        <v>12595</v>
      </c>
      <c r="B5276" t="s">
        <v>12596</v>
      </c>
      <c r="C5276" t="s">
        <v>12595</v>
      </c>
      <c r="D5276" t="s">
        <v>84</v>
      </c>
      <c r="E5276" t="s">
        <v>116</v>
      </c>
      <c r="G5276" t="s">
        <v>90</v>
      </c>
      <c r="I5276" t="s">
        <v>118</v>
      </c>
      <c r="L5276">
        <v>21.716000000000001</v>
      </c>
      <c r="M5276">
        <v>22.20431168</v>
      </c>
      <c r="N5276">
        <v>22.567</v>
      </c>
      <c r="O5276">
        <v>18.679699540000001</v>
      </c>
      <c r="P5276">
        <v>18.408000000000001</v>
      </c>
      <c r="Q5276" s="86">
        <v>45821</v>
      </c>
      <c r="AB5276">
        <v>4</v>
      </c>
      <c r="AC5276" t="s">
        <v>127</v>
      </c>
    </row>
    <row r="5277" spans="1:29" x14ac:dyDescent="0.2">
      <c r="A5277" t="s">
        <v>12597</v>
      </c>
      <c r="B5277" t="s">
        <v>12598</v>
      </c>
      <c r="C5277" t="s">
        <v>12597</v>
      </c>
      <c r="D5277" t="s">
        <v>84</v>
      </c>
      <c r="E5277" t="s">
        <v>89</v>
      </c>
      <c r="G5277" t="s">
        <v>90</v>
      </c>
      <c r="I5277" t="s">
        <v>118</v>
      </c>
      <c r="K5277" t="s">
        <v>1160</v>
      </c>
      <c r="L5277">
        <v>0.64</v>
      </c>
      <c r="M5277">
        <v>0.59196393400000002</v>
      </c>
      <c r="N5277">
        <v>0.33100000000000002</v>
      </c>
      <c r="O5277">
        <v>0.12987262299999999</v>
      </c>
      <c r="P5277">
        <v>0.14099999999999999</v>
      </c>
      <c r="Q5277" s="86">
        <v>45821</v>
      </c>
      <c r="AA5277">
        <v>1</v>
      </c>
      <c r="AB5277">
        <v>1</v>
      </c>
      <c r="AC5277" t="s">
        <v>124</v>
      </c>
    </row>
    <row r="5278" spans="1:29" x14ac:dyDescent="0.2">
      <c r="A5278" t="s">
        <v>12599</v>
      </c>
      <c r="B5278" t="s">
        <v>12600</v>
      </c>
      <c r="C5278" t="s">
        <v>12599</v>
      </c>
      <c r="D5278" t="s">
        <v>84</v>
      </c>
      <c r="E5278" t="s">
        <v>89</v>
      </c>
      <c r="G5278" t="s">
        <v>294</v>
      </c>
      <c r="H5278" t="s">
        <v>12601</v>
      </c>
      <c r="I5278" t="s">
        <v>118</v>
      </c>
      <c r="L5278">
        <v>0.64800000000000002</v>
      </c>
      <c r="M5278">
        <v>0.595537286</v>
      </c>
      <c r="N5278">
        <v>0.312</v>
      </c>
      <c r="O5278">
        <v>0.133629787</v>
      </c>
      <c r="P5278">
        <v>0.14299999999999999</v>
      </c>
      <c r="Q5278" s="86">
        <v>45821</v>
      </c>
      <c r="AB5278">
        <v>1</v>
      </c>
      <c r="AC5278" t="s">
        <v>124</v>
      </c>
    </row>
    <row r="5279" spans="1:29" x14ac:dyDescent="0.2">
      <c r="A5279" t="s">
        <v>12602</v>
      </c>
      <c r="B5279" t="s">
        <v>12603</v>
      </c>
      <c r="C5279" t="s">
        <v>12602</v>
      </c>
      <c r="D5279" t="s">
        <v>84</v>
      </c>
      <c r="E5279" t="s">
        <v>89</v>
      </c>
      <c r="G5279" t="s">
        <v>90</v>
      </c>
      <c r="I5279" t="s">
        <v>118</v>
      </c>
      <c r="L5279">
        <v>17.454000000000001</v>
      </c>
      <c r="M5279">
        <v>17.646649060000001</v>
      </c>
      <c r="N5279">
        <v>17.792999999999999</v>
      </c>
      <c r="O5279">
        <v>16.336991789999999</v>
      </c>
      <c r="P5279">
        <v>14.516</v>
      </c>
      <c r="Q5279" s="86">
        <v>45821</v>
      </c>
      <c r="AA5279">
        <v>3</v>
      </c>
      <c r="AB5279">
        <v>4</v>
      </c>
      <c r="AC5279" t="s">
        <v>127</v>
      </c>
    </row>
    <row r="5280" spans="1:29" x14ac:dyDescent="0.2">
      <c r="A5280" t="s">
        <v>12604</v>
      </c>
      <c r="B5280" t="s">
        <v>12605</v>
      </c>
      <c r="C5280" t="s">
        <v>12604</v>
      </c>
      <c r="D5280" t="s">
        <v>84</v>
      </c>
      <c r="E5280" t="s">
        <v>89</v>
      </c>
      <c r="G5280" t="s">
        <v>90</v>
      </c>
      <c r="I5280" t="s">
        <v>118</v>
      </c>
      <c r="L5280">
        <v>12.621</v>
      </c>
      <c r="M5280">
        <v>12.78377761</v>
      </c>
      <c r="N5280">
        <v>12.938000000000001</v>
      </c>
      <c r="O5280">
        <v>10.22206385</v>
      </c>
      <c r="P5280">
        <v>8.734</v>
      </c>
      <c r="Q5280" s="86">
        <v>45821</v>
      </c>
      <c r="V5280" t="s">
        <v>12606</v>
      </c>
      <c r="AA5280">
        <v>2</v>
      </c>
      <c r="AB5280">
        <v>3</v>
      </c>
      <c r="AC5280" t="s">
        <v>156</v>
      </c>
    </row>
    <row r="5281" spans="1:29" x14ac:dyDescent="0.2">
      <c r="A5281" t="s">
        <v>12607</v>
      </c>
      <c r="B5281" t="s">
        <v>12608</v>
      </c>
      <c r="C5281" t="s">
        <v>12607</v>
      </c>
      <c r="D5281" t="s">
        <v>84</v>
      </c>
      <c r="E5281" t="s">
        <v>89</v>
      </c>
      <c r="F5281" t="s">
        <v>642</v>
      </c>
      <c r="G5281" t="s">
        <v>90</v>
      </c>
      <c r="I5281" t="s">
        <v>118</v>
      </c>
      <c r="K5281" t="s">
        <v>1160</v>
      </c>
      <c r="L5281">
        <v>16.742999999999999</v>
      </c>
      <c r="M5281">
        <v>17.2108016</v>
      </c>
      <c r="N5281">
        <v>17.158000000000001</v>
      </c>
      <c r="O5281">
        <v>16.261000790000001</v>
      </c>
      <c r="P5281">
        <v>16.331</v>
      </c>
      <c r="Q5281" s="86">
        <v>45821</v>
      </c>
      <c r="V5281" t="s">
        <v>12609</v>
      </c>
      <c r="AA5281">
        <v>3</v>
      </c>
      <c r="AB5281">
        <v>4</v>
      </c>
      <c r="AC5281" t="s">
        <v>127</v>
      </c>
    </row>
    <row r="5282" spans="1:29" x14ac:dyDescent="0.2">
      <c r="A5282" t="s">
        <v>12610</v>
      </c>
      <c r="B5282" t="s">
        <v>12611</v>
      </c>
      <c r="C5282" t="s">
        <v>12610</v>
      </c>
      <c r="D5282" t="s">
        <v>84</v>
      </c>
      <c r="E5282" t="s">
        <v>116</v>
      </c>
      <c r="F5282" t="s">
        <v>117</v>
      </c>
      <c r="G5282" t="s">
        <v>90</v>
      </c>
      <c r="I5282" t="s">
        <v>118</v>
      </c>
      <c r="L5282">
        <v>18.914000000000001</v>
      </c>
      <c r="M5282">
        <v>19.989086889999999</v>
      </c>
      <c r="N5282">
        <v>19.809999999999999</v>
      </c>
      <c r="O5282">
        <v>18.269060620000001</v>
      </c>
      <c r="P5282">
        <v>14.737</v>
      </c>
      <c r="Q5282" s="86">
        <v>45821</v>
      </c>
      <c r="V5282" t="s">
        <v>12612</v>
      </c>
      <c r="AA5282">
        <v>4</v>
      </c>
      <c r="AB5282">
        <v>4</v>
      </c>
      <c r="AC5282" t="s">
        <v>127</v>
      </c>
    </row>
    <row r="5283" spans="1:29" x14ac:dyDescent="0.2">
      <c r="A5283" t="s">
        <v>12613</v>
      </c>
      <c r="B5283" t="s">
        <v>12614</v>
      </c>
      <c r="C5283" t="s">
        <v>12613</v>
      </c>
      <c r="D5283" t="s">
        <v>84</v>
      </c>
      <c r="E5283" t="s">
        <v>116</v>
      </c>
      <c r="G5283" t="s">
        <v>90</v>
      </c>
      <c r="I5283" t="s">
        <v>118</v>
      </c>
      <c r="L5283">
        <v>40.521000000000001</v>
      </c>
      <c r="M5283">
        <v>37.262926</v>
      </c>
      <c r="N5283">
        <v>36.140999999999998</v>
      </c>
      <c r="O5283">
        <v>34.179690149999999</v>
      </c>
      <c r="P5283">
        <v>22.734999999999999</v>
      </c>
      <c r="Q5283" s="86">
        <v>45821</v>
      </c>
      <c r="V5283" t="s">
        <v>12615</v>
      </c>
      <c r="AA5283">
        <v>5</v>
      </c>
      <c r="AB5283">
        <v>5</v>
      </c>
      <c r="AC5283" t="s">
        <v>86</v>
      </c>
    </row>
    <row r="5284" spans="1:29" x14ac:dyDescent="0.2">
      <c r="A5284" t="s">
        <v>17011</v>
      </c>
      <c r="B5284" t="s">
        <v>17012</v>
      </c>
      <c r="C5284" t="s">
        <v>17011</v>
      </c>
      <c r="D5284" t="s">
        <v>84</v>
      </c>
      <c r="E5284" t="s">
        <v>116</v>
      </c>
      <c r="G5284" t="s">
        <v>90</v>
      </c>
      <c r="H5284" t="s">
        <v>16039</v>
      </c>
      <c r="I5284" t="s">
        <v>118</v>
      </c>
      <c r="L5284">
        <v>18.094999999999999</v>
      </c>
      <c r="M5284">
        <v>15.890475670000001</v>
      </c>
      <c r="N5284">
        <v>18.777999999999999</v>
      </c>
      <c r="O5284">
        <v>14.224667070000001</v>
      </c>
      <c r="P5284">
        <v>15.25</v>
      </c>
      <c r="Q5284" s="86">
        <v>45821</v>
      </c>
      <c r="S5284">
        <v>0.59</v>
      </c>
      <c r="AB5284">
        <v>4</v>
      </c>
      <c r="AC5284" t="s">
        <v>127</v>
      </c>
    </row>
    <row r="5285" spans="1:29" x14ac:dyDescent="0.2">
      <c r="A5285" t="s">
        <v>16962</v>
      </c>
      <c r="B5285" t="s">
        <v>16963</v>
      </c>
      <c r="C5285" t="s">
        <v>16962</v>
      </c>
      <c r="D5285" t="s">
        <v>84</v>
      </c>
      <c r="E5285" t="s">
        <v>116</v>
      </c>
      <c r="G5285" t="s">
        <v>90</v>
      </c>
      <c r="H5285" t="s">
        <v>16039</v>
      </c>
      <c r="I5285" t="s">
        <v>118</v>
      </c>
      <c r="L5285">
        <v>22.914999999999999</v>
      </c>
      <c r="M5285">
        <v>20.360838659999999</v>
      </c>
      <c r="N5285">
        <v>23.106999999999999</v>
      </c>
      <c r="O5285">
        <v>18.300526510000001</v>
      </c>
      <c r="P5285">
        <v>19.57</v>
      </c>
      <c r="Q5285" s="86">
        <v>45821</v>
      </c>
      <c r="S5285">
        <v>0.6</v>
      </c>
      <c r="AB5285">
        <v>4</v>
      </c>
      <c r="AC5285" t="s">
        <v>127</v>
      </c>
    </row>
    <row r="5286" spans="1:29" x14ac:dyDescent="0.2">
      <c r="A5286" t="s">
        <v>12616</v>
      </c>
      <c r="B5286" t="s">
        <v>12617</v>
      </c>
      <c r="C5286" t="s">
        <v>12616</v>
      </c>
      <c r="D5286" t="s">
        <v>84</v>
      </c>
      <c r="E5286" t="s">
        <v>116</v>
      </c>
      <c r="G5286" t="s">
        <v>90</v>
      </c>
      <c r="I5286" t="s">
        <v>118</v>
      </c>
      <c r="L5286">
        <v>21.606999999999999</v>
      </c>
      <c r="M5286">
        <v>19.55872291</v>
      </c>
      <c r="N5286">
        <v>19.544</v>
      </c>
      <c r="O5286">
        <v>17.008002919999999</v>
      </c>
      <c r="P5286">
        <v>13.814</v>
      </c>
      <c r="Q5286" s="86">
        <v>45761</v>
      </c>
      <c r="V5286" t="s">
        <v>12618</v>
      </c>
      <c r="AA5286">
        <v>4</v>
      </c>
      <c r="AB5286">
        <v>4</v>
      </c>
      <c r="AC5286" t="s">
        <v>127</v>
      </c>
    </row>
    <row r="5287" spans="1:29" x14ac:dyDescent="0.2">
      <c r="A5287" t="s">
        <v>16964</v>
      </c>
      <c r="B5287" t="s">
        <v>16965</v>
      </c>
      <c r="C5287" t="s">
        <v>16964</v>
      </c>
      <c r="D5287" t="s">
        <v>84</v>
      </c>
      <c r="E5287" t="s">
        <v>116</v>
      </c>
      <c r="G5287" t="s">
        <v>90</v>
      </c>
      <c r="H5287" t="s">
        <v>16039</v>
      </c>
      <c r="I5287" t="s">
        <v>118</v>
      </c>
      <c r="L5287">
        <v>22.041</v>
      </c>
      <c r="M5287">
        <v>18.538473589999999</v>
      </c>
      <c r="N5287">
        <v>23.843</v>
      </c>
      <c r="O5287">
        <v>17.909032400000001</v>
      </c>
      <c r="P5287">
        <v>22.553000000000001</v>
      </c>
      <c r="Q5287" s="86">
        <v>45821</v>
      </c>
      <c r="S5287">
        <v>0.57999999999999996</v>
      </c>
      <c r="AB5287">
        <v>4</v>
      </c>
      <c r="AC5287" t="s">
        <v>127</v>
      </c>
    </row>
    <row r="5288" spans="1:29" x14ac:dyDescent="0.2">
      <c r="A5288" t="s">
        <v>17747</v>
      </c>
      <c r="B5288" t="s">
        <v>17748</v>
      </c>
      <c r="C5288" t="s">
        <v>17747</v>
      </c>
      <c r="D5288" t="s">
        <v>84</v>
      </c>
      <c r="E5288" t="s">
        <v>116</v>
      </c>
      <c r="G5288" t="s">
        <v>90</v>
      </c>
      <c r="I5288" t="s">
        <v>118</v>
      </c>
      <c r="L5288">
        <v>21.25</v>
      </c>
      <c r="Q5288" s="86">
        <v>45820</v>
      </c>
      <c r="S5288">
        <v>0.59</v>
      </c>
      <c r="AB5288">
        <v>4</v>
      </c>
      <c r="AC5288" t="s">
        <v>127</v>
      </c>
    </row>
    <row r="5289" spans="1:29" x14ac:dyDescent="0.2">
      <c r="A5289" t="s">
        <v>16276</v>
      </c>
      <c r="B5289" t="s">
        <v>16277</v>
      </c>
      <c r="C5289" t="s">
        <v>16276</v>
      </c>
      <c r="D5289" t="s">
        <v>84</v>
      </c>
      <c r="E5289" t="s">
        <v>116</v>
      </c>
      <c r="G5289" t="s">
        <v>90</v>
      </c>
      <c r="H5289" t="s">
        <v>16039</v>
      </c>
      <c r="I5289" t="s">
        <v>118</v>
      </c>
      <c r="L5289">
        <v>17.506</v>
      </c>
      <c r="M5289">
        <v>16.91644879</v>
      </c>
      <c r="N5289">
        <v>18.038</v>
      </c>
      <c r="O5289">
        <v>17.129528860000001</v>
      </c>
      <c r="P5289">
        <v>16.876999999999999</v>
      </c>
      <c r="Q5289" s="86">
        <v>45821</v>
      </c>
      <c r="S5289">
        <v>0.65</v>
      </c>
      <c r="AB5289">
        <v>4</v>
      </c>
      <c r="AC5289" t="s">
        <v>127</v>
      </c>
    </row>
    <row r="5290" spans="1:29" x14ac:dyDescent="0.2">
      <c r="A5290" t="s">
        <v>17013</v>
      </c>
      <c r="B5290" t="s">
        <v>17014</v>
      </c>
      <c r="C5290" t="s">
        <v>17013</v>
      </c>
      <c r="D5290" t="s">
        <v>84</v>
      </c>
      <c r="E5290" t="s">
        <v>116</v>
      </c>
      <c r="G5290" t="s">
        <v>90</v>
      </c>
      <c r="H5290" t="s">
        <v>16039</v>
      </c>
      <c r="I5290" t="s">
        <v>118</v>
      </c>
      <c r="L5290">
        <v>22.69</v>
      </c>
      <c r="Q5290" s="86">
        <v>45751</v>
      </c>
      <c r="S5290">
        <v>0.56999999999999995</v>
      </c>
      <c r="AB5290">
        <v>4</v>
      </c>
      <c r="AC5290" t="s">
        <v>127</v>
      </c>
    </row>
    <row r="5291" spans="1:29" x14ac:dyDescent="0.2">
      <c r="A5291" t="s">
        <v>16966</v>
      </c>
      <c r="B5291" t="s">
        <v>16967</v>
      </c>
      <c r="C5291" t="s">
        <v>16966</v>
      </c>
      <c r="D5291" t="s">
        <v>84</v>
      </c>
      <c r="E5291" t="s">
        <v>116</v>
      </c>
      <c r="G5291" t="s">
        <v>90</v>
      </c>
      <c r="H5291" t="s">
        <v>16039</v>
      </c>
      <c r="I5291" t="s">
        <v>118</v>
      </c>
      <c r="L5291">
        <v>14.552</v>
      </c>
      <c r="M5291">
        <v>14.77615464</v>
      </c>
      <c r="N5291">
        <v>15.336</v>
      </c>
      <c r="O5291">
        <v>11.326472300000001</v>
      </c>
      <c r="P5291">
        <v>10.141</v>
      </c>
      <c r="Q5291" s="86">
        <v>45821</v>
      </c>
      <c r="S5291">
        <v>0.8</v>
      </c>
      <c r="AB5291">
        <v>3</v>
      </c>
      <c r="AC5291" t="s">
        <v>156</v>
      </c>
    </row>
    <row r="5292" spans="1:29" x14ac:dyDescent="0.2">
      <c r="A5292" t="s">
        <v>12619</v>
      </c>
      <c r="B5292" t="s">
        <v>12620</v>
      </c>
      <c r="C5292" t="s">
        <v>12619</v>
      </c>
      <c r="D5292" t="s">
        <v>84</v>
      </c>
      <c r="E5292" t="s">
        <v>116</v>
      </c>
      <c r="G5292" t="s">
        <v>90</v>
      </c>
      <c r="H5292" t="s">
        <v>196</v>
      </c>
      <c r="L5292">
        <v>21.013999999999999</v>
      </c>
      <c r="M5292">
        <v>20.83982293</v>
      </c>
      <c r="N5292">
        <v>21.928999999999998</v>
      </c>
      <c r="O5292">
        <v>16.503518629999999</v>
      </c>
      <c r="P5292">
        <v>13.534000000000001</v>
      </c>
      <c r="Q5292" s="86">
        <v>45821</v>
      </c>
      <c r="S5292">
        <v>0.8</v>
      </c>
      <c r="AB5292">
        <v>4</v>
      </c>
      <c r="AC5292" t="s">
        <v>127</v>
      </c>
    </row>
    <row r="5293" spans="1:29" x14ac:dyDescent="0.2">
      <c r="A5293" t="s">
        <v>16658</v>
      </c>
      <c r="B5293" t="s">
        <v>16659</v>
      </c>
      <c r="C5293" t="s">
        <v>16658</v>
      </c>
      <c r="D5293" t="s">
        <v>84</v>
      </c>
      <c r="E5293" t="s">
        <v>116</v>
      </c>
      <c r="G5293" t="s">
        <v>90</v>
      </c>
      <c r="I5293" t="s">
        <v>118</v>
      </c>
      <c r="L5293">
        <v>25.356000000000002</v>
      </c>
      <c r="M5293">
        <v>26.12074819</v>
      </c>
      <c r="N5293">
        <v>28.33</v>
      </c>
      <c r="O5293">
        <v>27.571891969999999</v>
      </c>
      <c r="P5293">
        <v>26.370999999999999</v>
      </c>
      <c r="Q5293" s="86">
        <v>45821</v>
      </c>
      <c r="S5293">
        <v>0.7</v>
      </c>
      <c r="AB5293">
        <v>4</v>
      </c>
      <c r="AC5293" t="s">
        <v>127</v>
      </c>
    </row>
    <row r="5294" spans="1:29" x14ac:dyDescent="0.2">
      <c r="A5294" t="s">
        <v>16736</v>
      </c>
      <c r="B5294" t="s">
        <v>16737</v>
      </c>
      <c r="C5294" t="s">
        <v>16736</v>
      </c>
      <c r="D5294" t="s">
        <v>84</v>
      </c>
      <c r="E5294" t="s">
        <v>116</v>
      </c>
      <c r="G5294" t="s">
        <v>90</v>
      </c>
      <c r="I5294" t="s">
        <v>118</v>
      </c>
      <c r="L5294">
        <v>27.3461</v>
      </c>
      <c r="M5294">
        <v>26.924366989999999</v>
      </c>
      <c r="N5294">
        <v>28.501200000000001</v>
      </c>
      <c r="O5294">
        <v>27.963059439999999</v>
      </c>
      <c r="P5294">
        <v>32.707099999999997</v>
      </c>
      <c r="Q5294" s="86">
        <v>45821</v>
      </c>
      <c r="AB5294">
        <v>4</v>
      </c>
      <c r="AC5294" t="s">
        <v>127</v>
      </c>
    </row>
    <row r="5295" spans="1:29" x14ac:dyDescent="0.2">
      <c r="A5295" t="s">
        <v>12621</v>
      </c>
      <c r="B5295" t="s">
        <v>12622</v>
      </c>
      <c r="C5295" t="s">
        <v>12621</v>
      </c>
      <c r="D5295" t="s">
        <v>84</v>
      </c>
      <c r="E5295" t="s">
        <v>116</v>
      </c>
      <c r="F5295" t="s">
        <v>117</v>
      </c>
      <c r="G5295" t="s">
        <v>90</v>
      </c>
      <c r="I5295" t="s">
        <v>118</v>
      </c>
      <c r="Q5295" s="86">
        <v>45154</v>
      </c>
      <c r="V5295" t="s">
        <v>12623</v>
      </c>
      <c r="AA5295">
        <v>5</v>
      </c>
      <c r="AB5295">
        <v>5</v>
      </c>
      <c r="AC5295" t="s">
        <v>86</v>
      </c>
    </row>
    <row r="5296" spans="1:29" x14ac:dyDescent="0.2">
      <c r="A5296" t="s">
        <v>12624</v>
      </c>
      <c r="B5296" t="s">
        <v>12625</v>
      </c>
      <c r="C5296" t="s">
        <v>12624</v>
      </c>
      <c r="D5296" t="s">
        <v>84</v>
      </c>
      <c r="E5296" t="s">
        <v>116</v>
      </c>
      <c r="G5296" t="s">
        <v>90</v>
      </c>
      <c r="I5296" t="s">
        <v>118</v>
      </c>
      <c r="L5296">
        <v>47.197600000000001</v>
      </c>
      <c r="M5296">
        <v>48.482080240000002</v>
      </c>
      <c r="N5296">
        <v>53.534999999999997</v>
      </c>
      <c r="O5296">
        <v>56.92471346</v>
      </c>
      <c r="P5296">
        <v>59.287100000000002</v>
      </c>
      <c r="Q5296" s="86">
        <v>45821</v>
      </c>
      <c r="AB5296">
        <v>5</v>
      </c>
      <c r="AC5296" t="s">
        <v>86</v>
      </c>
    </row>
    <row r="5297" spans="1:29" x14ac:dyDescent="0.2">
      <c r="A5297" t="s">
        <v>12626</v>
      </c>
      <c r="B5297" t="s">
        <v>12627</v>
      </c>
      <c r="C5297" t="s">
        <v>12626</v>
      </c>
      <c r="D5297" t="s">
        <v>84</v>
      </c>
      <c r="E5297" t="s">
        <v>116</v>
      </c>
      <c r="G5297" t="s">
        <v>90</v>
      </c>
      <c r="I5297" t="s">
        <v>118</v>
      </c>
      <c r="N5297">
        <v>84.400099999999995</v>
      </c>
      <c r="O5297">
        <v>77.904750019999994</v>
      </c>
      <c r="P5297">
        <v>74.015600000000006</v>
      </c>
      <c r="Q5297" s="86">
        <v>45617</v>
      </c>
      <c r="AB5297">
        <v>5</v>
      </c>
      <c r="AC5297" t="s">
        <v>86</v>
      </c>
    </row>
    <row r="5298" spans="1:29" x14ac:dyDescent="0.2">
      <c r="A5298" t="s">
        <v>12628</v>
      </c>
      <c r="B5298" t="s">
        <v>12629</v>
      </c>
      <c r="C5298" t="s">
        <v>12628</v>
      </c>
      <c r="D5298" t="s">
        <v>84</v>
      </c>
      <c r="E5298" t="s">
        <v>116</v>
      </c>
      <c r="G5298" t="s">
        <v>90</v>
      </c>
      <c r="I5298" t="s">
        <v>118</v>
      </c>
      <c r="K5298" t="s">
        <v>7543</v>
      </c>
      <c r="L5298">
        <v>15.489000000000001</v>
      </c>
      <c r="M5298">
        <v>13.87122149</v>
      </c>
      <c r="N5298">
        <v>15.462999999999999</v>
      </c>
      <c r="O5298">
        <v>12.165535609999999</v>
      </c>
      <c r="P5298">
        <v>10.569000000000001</v>
      </c>
      <c r="Q5298" s="86">
        <v>45664</v>
      </c>
      <c r="AA5298">
        <v>3</v>
      </c>
      <c r="AB5298">
        <v>4</v>
      </c>
      <c r="AC5298" t="s">
        <v>127</v>
      </c>
    </row>
    <row r="5299" spans="1:29" x14ac:dyDescent="0.2">
      <c r="A5299" t="s">
        <v>12630</v>
      </c>
      <c r="B5299" t="s">
        <v>12631</v>
      </c>
      <c r="C5299" t="s">
        <v>12630</v>
      </c>
      <c r="D5299" t="s">
        <v>84</v>
      </c>
      <c r="E5299" t="s">
        <v>116</v>
      </c>
      <c r="G5299" t="s">
        <v>294</v>
      </c>
      <c r="H5299" t="s">
        <v>8494</v>
      </c>
      <c r="I5299" t="s">
        <v>118</v>
      </c>
      <c r="P5299">
        <v>51.284999999999997</v>
      </c>
      <c r="AB5299">
        <v>5</v>
      </c>
      <c r="AC5299" t="s">
        <v>86</v>
      </c>
    </row>
    <row r="5300" spans="1:29" x14ac:dyDescent="0.2">
      <c r="A5300" t="s">
        <v>12632</v>
      </c>
      <c r="B5300" t="s">
        <v>12633</v>
      </c>
      <c r="C5300" t="s">
        <v>12632</v>
      </c>
      <c r="D5300" t="s">
        <v>84</v>
      </c>
      <c r="E5300" t="s">
        <v>116</v>
      </c>
      <c r="F5300" t="s">
        <v>117</v>
      </c>
      <c r="G5300" t="s">
        <v>90</v>
      </c>
      <c r="I5300" t="s">
        <v>118</v>
      </c>
      <c r="L5300">
        <v>140.0478</v>
      </c>
      <c r="M5300">
        <v>141.69843510000001</v>
      </c>
      <c r="N5300">
        <v>154.10720000000001</v>
      </c>
      <c r="O5300">
        <v>173.8875965</v>
      </c>
      <c r="P5300">
        <v>227.273</v>
      </c>
      <c r="Q5300" s="86">
        <v>45821</v>
      </c>
      <c r="V5300" t="s">
        <v>12634</v>
      </c>
      <c r="AA5300">
        <v>5</v>
      </c>
      <c r="AB5300">
        <v>5</v>
      </c>
      <c r="AC5300" t="s">
        <v>86</v>
      </c>
    </row>
    <row r="5301" spans="1:29" x14ac:dyDescent="0.2">
      <c r="A5301" t="s">
        <v>12635</v>
      </c>
      <c r="B5301" t="s">
        <v>12636</v>
      </c>
      <c r="C5301" t="s">
        <v>12635</v>
      </c>
      <c r="D5301" t="s">
        <v>84</v>
      </c>
      <c r="E5301" t="s">
        <v>116</v>
      </c>
      <c r="G5301" t="s">
        <v>90</v>
      </c>
      <c r="I5301" t="s">
        <v>118</v>
      </c>
      <c r="L5301">
        <v>76.090599999999995</v>
      </c>
      <c r="M5301">
        <v>44.621503220000001</v>
      </c>
      <c r="N5301">
        <v>43.225200000000001</v>
      </c>
      <c r="O5301">
        <v>37.170371780000004</v>
      </c>
      <c r="P5301">
        <v>38.936</v>
      </c>
      <c r="Q5301" s="86">
        <v>45821</v>
      </c>
      <c r="AB5301">
        <v>5</v>
      </c>
      <c r="AC5301" t="s">
        <v>86</v>
      </c>
    </row>
    <row r="5302" spans="1:29" x14ac:dyDescent="0.2">
      <c r="A5302" t="s">
        <v>16968</v>
      </c>
      <c r="B5302" t="s">
        <v>16969</v>
      </c>
      <c r="C5302" t="s">
        <v>16968</v>
      </c>
      <c r="D5302" t="s">
        <v>84</v>
      </c>
      <c r="E5302" t="s">
        <v>116</v>
      </c>
      <c r="G5302" t="s">
        <v>90</v>
      </c>
      <c r="H5302" t="s">
        <v>16039</v>
      </c>
      <c r="I5302" t="s">
        <v>118</v>
      </c>
      <c r="N5302">
        <v>41.983899999999998</v>
      </c>
      <c r="O5302">
        <v>36.902932460000002</v>
      </c>
      <c r="P5302">
        <v>43.132599999999996</v>
      </c>
      <c r="Q5302" s="86">
        <v>45750</v>
      </c>
      <c r="AB5302">
        <v>5</v>
      </c>
      <c r="AC5302" t="s">
        <v>86</v>
      </c>
    </row>
    <row r="5303" spans="1:29" x14ac:dyDescent="0.2">
      <c r="A5303" t="s">
        <v>12637</v>
      </c>
      <c r="B5303" t="s">
        <v>12638</v>
      </c>
      <c r="C5303" t="s">
        <v>12637</v>
      </c>
      <c r="D5303" t="s">
        <v>84</v>
      </c>
      <c r="E5303" t="s">
        <v>116</v>
      </c>
      <c r="G5303" t="s">
        <v>90</v>
      </c>
      <c r="I5303" t="s">
        <v>118</v>
      </c>
      <c r="O5303">
        <v>31.31624901</v>
      </c>
      <c r="P5303">
        <v>27.303000000000001</v>
      </c>
      <c r="Q5303" s="86">
        <v>45338</v>
      </c>
      <c r="AA5303">
        <v>5</v>
      </c>
      <c r="AB5303">
        <v>5</v>
      </c>
      <c r="AC5303" t="s">
        <v>86</v>
      </c>
    </row>
    <row r="5304" spans="1:29" x14ac:dyDescent="0.2">
      <c r="A5304" t="s">
        <v>17494</v>
      </c>
      <c r="B5304" t="s">
        <v>17495</v>
      </c>
      <c r="C5304" t="s">
        <v>17494</v>
      </c>
      <c r="D5304" t="s">
        <v>84</v>
      </c>
      <c r="E5304" t="s">
        <v>116</v>
      </c>
      <c r="G5304" t="s">
        <v>294</v>
      </c>
      <c r="H5304" t="s">
        <v>17496</v>
      </c>
      <c r="L5304">
        <v>108.2546</v>
      </c>
      <c r="M5304">
        <v>84.594827670000001</v>
      </c>
      <c r="N5304">
        <v>78.917000000000002</v>
      </c>
      <c r="O5304">
        <v>73.135871069999993</v>
      </c>
      <c r="P5304">
        <v>78.246600000000001</v>
      </c>
      <c r="Q5304" s="86">
        <v>45821</v>
      </c>
      <c r="AB5304">
        <v>5</v>
      </c>
      <c r="AC5304" t="s">
        <v>86</v>
      </c>
    </row>
    <row r="5305" spans="1:29" x14ac:dyDescent="0.2">
      <c r="A5305" t="s">
        <v>12639</v>
      </c>
      <c r="B5305" t="s">
        <v>12640</v>
      </c>
      <c r="C5305" t="s">
        <v>12639</v>
      </c>
      <c r="D5305" t="s">
        <v>84</v>
      </c>
      <c r="E5305" t="s">
        <v>116</v>
      </c>
      <c r="F5305" t="s">
        <v>117</v>
      </c>
      <c r="G5305" t="s">
        <v>90</v>
      </c>
      <c r="I5305" t="s">
        <v>118</v>
      </c>
      <c r="L5305">
        <v>21.122299999999999</v>
      </c>
      <c r="M5305">
        <v>20.823869389999999</v>
      </c>
      <c r="N5305">
        <v>20.9068</v>
      </c>
      <c r="O5305">
        <v>21.81632858</v>
      </c>
      <c r="P5305">
        <v>23.842099999999999</v>
      </c>
      <c r="Q5305" s="86">
        <v>45821</v>
      </c>
      <c r="V5305" t="s">
        <v>12641</v>
      </c>
      <c r="AA5305">
        <v>4</v>
      </c>
      <c r="AB5305">
        <v>4</v>
      </c>
      <c r="AC5305" t="s">
        <v>127</v>
      </c>
    </row>
    <row r="5306" spans="1:29" x14ac:dyDescent="0.2">
      <c r="A5306" t="s">
        <v>12642</v>
      </c>
      <c r="B5306" t="s">
        <v>12643</v>
      </c>
      <c r="C5306" t="s">
        <v>12642</v>
      </c>
      <c r="D5306" t="s">
        <v>84</v>
      </c>
      <c r="E5306" t="s">
        <v>116</v>
      </c>
      <c r="G5306" t="s">
        <v>90</v>
      </c>
      <c r="H5306" t="s">
        <v>12644</v>
      </c>
      <c r="I5306" t="s">
        <v>118</v>
      </c>
      <c r="P5306">
        <v>45.4803</v>
      </c>
      <c r="AB5306">
        <v>5</v>
      </c>
      <c r="AC5306" t="s">
        <v>86</v>
      </c>
    </row>
    <row r="5307" spans="1:29" x14ac:dyDescent="0.2">
      <c r="A5307" t="s">
        <v>12645</v>
      </c>
      <c r="B5307" t="s">
        <v>12646</v>
      </c>
      <c r="C5307" t="s">
        <v>12645</v>
      </c>
      <c r="D5307" t="s">
        <v>84</v>
      </c>
      <c r="E5307" t="s">
        <v>116</v>
      </c>
      <c r="G5307" t="s">
        <v>90</v>
      </c>
      <c r="H5307" t="s">
        <v>196</v>
      </c>
      <c r="I5307" t="s">
        <v>118</v>
      </c>
      <c r="L5307">
        <v>18.500699999999998</v>
      </c>
      <c r="M5307">
        <v>17.438180419999998</v>
      </c>
      <c r="N5307">
        <v>17.255600000000001</v>
      </c>
      <c r="O5307">
        <v>13.43228781</v>
      </c>
      <c r="P5307">
        <v>13.3954</v>
      </c>
      <c r="Q5307" s="86">
        <v>45821</v>
      </c>
      <c r="AB5307">
        <v>4</v>
      </c>
      <c r="AC5307" t="s">
        <v>127</v>
      </c>
    </row>
    <row r="5308" spans="1:29" x14ac:dyDescent="0.2">
      <c r="A5308" t="s">
        <v>12647</v>
      </c>
      <c r="B5308" t="s">
        <v>12648</v>
      </c>
      <c r="C5308" t="s">
        <v>12647</v>
      </c>
      <c r="D5308" t="s">
        <v>84</v>
      </c>
      <c r="E5308" t="s">
        <v>116</v>
      </c>
      <c r="F5308" t="s">
        <v>117</v>
      </c>
      <c r="G5308" t="s">
        <v>90</v>
      </c>
      <c r="I5308" t="s">
        <v>118</v>
      </c>
      <c r="L5308">
        <v>36.612400000000001</v>
      </c>
      <c r="M5308">
        <v>33.571080240000001</v>
      </c>
      <c r="N5308">
        <v>35.817999999999998</v>
      </c>
      <c r="O5308">
        <v>29.54884126</v>
      </c>
      <c r="P5308">
        <v>35.088500000000003</v>
      </c>
      <c r="Q5308" s="86">
        <v>45821</v>
      </c>
      <c r="AA5308">
        <v>5</v>
      </c>
      <c r="AB5308">
        <v>5</v>
      </c>
      <c r="AC5308" t="s">
        <v>86</v>
      </c>
    </row>
    <row r="5309" spans="1:29" x14ac:dyDescent="0.2">
      <c r="A5309" t="s">
        <v>12649</v>
      </c>
      <c r="B5309" t="s">
        <v>12650</v>
      </c>
      <c r="C5309" t="s">
        <v>12649</v>
      </c>
      <c r="D5309" t="s">
        <v>84</v>
      </c>
      <c r="E5309" t="s">
        <v>116</v>
      </c>
      <c r="G5309" t="s">
        <v>90</v>
      </c>
      <c r="L5309">
        <v>40.049999999999997</v>
      </c>
      <c r="Q5309" s="86">
        <v>45618</v>
      </c>
      <c r="AB5309">
        <v>5</v>
      </c>
      <c r="AC5309" t="s">
        <v>86</v>
      </c>
    </row>
    <row r="5310" spans="1:29" x14ac:dyDescent="0.2">
      <c r="A5310" t="s">
        <v>12651</v>
      </c>
      <c r="B5310" t="s">
        <v>12652</v>
      </c>
      <c r="C5310" t="s">
        <v>12651</v>
      </c>
      <c r="D5310" t="s">
        <v>84</v>
      </c>
      <c r="E5310" t="s">
        <v>434</v>
      </c>
      <c r="G5310" t="s">
        <v>90</v>
      </c>
      <c r="H5310" t="s">
        <v>196</v>
      </c>
      <c r="I5310" t="s">
        <v>118</v>
      </c>
      <c r="AB5310">
        <v>5</v>
      </c>
      <c r="AC5310" t="s">
        <v>86</v>
      </c>
    </row>
    <row r="5311" spans="1:29" x14ac:dyDescent="0.2">
      <c r="A5311" t="s">
        <v>12653</v>
      </c>
      <c r="B5311" t="s">
        <v>12654</v>
      </c>
      <c r="C5311" t="s">
        <v>12653</v>
      </c>
      <c r="D5311" t="s">
        <v>84</v>
      </c>
      <c r="E5311" t="s">
        <v>116</v>
      </c>
      <c r="F5311" t="s">
        <v>117</v>
      </c>
      <c r="G5311" t="s">
        <v>90</v>
      </c>
      <c r="I5311" t="s">
        <v>118</v>
      </c>
      <c r="L5311">
        <v>24.105</v>
      </c>
      <c r="M5311">
        <v>24.380395969999999</v>
      </c>
      <c r="N5311">
        <v>25.072500000000002</v>
      </c>
      <c r="O5311">
        <v>21.188325320000001</v>
      </c>
      <c r="P5311">
        <v>20.065300000000001</v>
      </c>
      <c r="Q5311" s="86">
        <v>45821</v>
      </c>
      <c r="V5311" t="s">
        <v>12655</v>
      </c>
      <c r="AA5311">
        <v>4</v>
      </c>
      <c r="AB5311">
        <v>4</v>
      </c>
      <c r="AC5311" t="s">
        <v>127</v>
      </c>
    </row>
    <row r="5312" spans="1:29" x14ac:dyDescent="0.2">
      <c r="A5312" t="s">
        <v>12656</v>
      </c>
      <c r="B5312" t="s">
        <v>12657</v>
      </c>
      <c r="C5312" t="s">
        <v>12656</v>
      </c>
      <c r="D5312" t="s">
        <v>84</v>
      </c>
      <c r="E5312" t="s">
        <v>116</v>
      </c>
      <c r="G5312" t="s">
        <v>90</v>
      </c>
      <c r="I5312" t="s">
        <v>118</v>
      </c>
      <c r="O5312">
        <v>79.11367869</v>
      </c>
      <c r="P5312">
        <v>82.372900000000001</v>
      </c>
      <c r="Q5312" s="86">
        <v>45154</v>
      </c>
      <c r="AA5312">
        <v>5</v>
      </c>
      <c r="AB5312">
        <v>5</v>
      </c>
      <c r="AC5312" t="s">
        <v>86</v>
      </c>
    </row>
    <row r="5313" spans="1:29" x14ac:dyDescent="0.2">
      <c r="A5313" t="s">
        <v>12658</v>
      </c>
      <c r="B5313" t="s">
        <v>12659</v>
      </c>
      <c r="C5313" t="s">
        <v>12658</v>
      </c>
      <c r="D5313" t="s">
        <v>84</v>
      </c>
      <c r="E5313" t="s">
        <v>116</v>
      </c>
      <c r="G5313" t="s">
        <v>90</v>
      </c>
      <c r="L5313">
        <v>22.696899999999999</v>
      </c>
      <c r="M5313">
        <v>22.932239599999999</v>
      </c>
      <c r="N5313">
        <v>24.866800000000001</v>
      </c>
      <c r="O5313">
        <v>21.762286759999999</v>
      </c>
      <c r="P5313">
        <v>27.624600000000001</v>
      </c>
      <c r="Q5313" s="86">
        <v>45821</v>
      </c>
      <c r="AB5313">
        <v>4</v>
      </c>
      <c r="AC5313" t="s">
        <v>127</v>
      </c>
    </row>
    <row r="5314" spans="1:29" x14ac:dyDescent="0.2">
      <c r="A5314" t="s">
        <v>12660</v>
      </c>
      <c r="B5314" t="s">
        <v>12661</v>
      </c>
      <c r="C5314" t="s">
        <v>12660</v>
      </c>
      <c r="D5314" t="s">
        <v>84</v>
      </c>
      <c r="G5314" t="s">
        <v>90</v>
      </c>
      <c r="J5314" t="s">
        <v>323</v>
      </c>
      <c r="L5314">
        <v>24.207000000000001</v>
      </c>
      <c r="M5314">
        <v>15.044342309999999</v>
      </c>
      <c r="N5314">
        <v>16.077000000000002</v>
      </c>
      <c r="O5314">
        <v>13.795805440000001</v>
      </c>
      <c r="P5314">
        <v>11.266999999999999</v>
      </c>
      <c r="Q5314" s="86">
        <v>45665</v>
      </c>
      <c r="V5314" t="s">
        <v>12662</v>
      </c>
      <c r="AB5314">
        <v>4</v>
      </c>
      <c r="AC5314" t="s">
        <v>127</v>
      </c>
    </row>
    <row r="5315" spans="1:29" x14ac:dyDescent="0.2">
      <c r="A5315" t="s">
        <v>12663</v>
      </c>
      <c r="B5315" t="s">
        <v>12664</v>
      </c>
      <c r="C5315" t="s">
        <v>12663</v>
      </c>
      <c r="D5315" t="s">
        <v>84</v>
      </c>
      <c r="E5315" t="s">
        <v>116</v>
      </c>
      <c r="I5315" t="s">
        <v>118</v>
      </c>
      <c r="M5315">
        <v>21.57127839</v>
      </c>
      <c r="N5315">
        <v>22.567</v>
      </c>
      <c r="O5315">
        <v>18.96736697</v>
      </c>
      <c r="P5315">
        <v>17.359000000000002</v>
      </c>
      <c r="Q5315" s="86">
        <v>45154</v>
      </c>
      <c r="AA5315">
        <v>5</v>
      </c>
      <c r="AB5315">
        <v>4</v>
      </c>
      <c r="AC5315" t="s">
        <v>127</v>
      </c>
    </row>
    <row r="5316" spans="1:29" x14ac:dyDescent="0.2">
      <c r="A5316" t="s">
        <v>12665</v>
      </c>
      <c r="B5316" t="s">
        <v>12666</v>
      </c>
      <c r="C5316" t="s">
        <v>12665</v>
      </c>
      <c r="D5316" t="s">
        <v>84</v>
      </c>
      <c r="E5316" t="s">
        <v>116</v>
      </c>
      <c r="G5316" t="s">
        <v>90</v>
      </c>
      <c r="L5316">
        <v>29.79</v>
      </c>
      <c r="S5316">
        <v>0.56999999999999995</v>
      </c>
      <c r="AB5316">
        <v>4</v>
      </c>
      <c r="AC5316" t="s">
        <v>127</v>
      </c>
    </row>
    <row r="5317" spans="1:29" x14ac:dyDescent="0.2">
      <c r="A5317" t="s">
        <v>12667</v>
      </c>
      <c r="B5317" t="s">
        <v>12668</v>
      </c>
      <c r="C5317" t="s">
        <v>12667</v>
      </c>
      <c r="D5317" t="s">
        <v>84</v>
      </c>
      <c r="E5317" t="s">
        <v>116</v>
      </c>
      <c r="G5317" t="s">
        <v>90</v>
      </c>
      <c r="I5317" t="s">
        <v>118</v>
      </c>
      <c r="L5317">
        <v>28.58</v>
      </c>
      <c r="M5317">
        <v>24.875654170000001</v>
      </c>
      <c r="N5317">
        <v>27.634</v>
      </c>
      <c r="O5317">
        <v>22.240284450000001</v>
      </c>
      <c r="P5317">
        <v>14.180999999999999</v>
      </c>
      <c r="Q5317" s="86">
        <v>45701</v>
      </c>
      <c r="V5317" t="s">
        <v>12669</v>
      </c>
      <c r="AA5317">
        <v>4</v>
      </c>
      <c r="AB5317">
        <v>4</v>
      </c>
      <c r="AC5317" t="s">
        <v>127</v>
      </c>
    </row>
    <row r="5318" spans="1:29" x14ac:dyDescent="0.2">
      <c r="A5318" t="s">
        <v>12670</v>
      </c>
      <c r="B5318" t="s">
        <v>12671</v>
      </c>
      <c r="C5318" t="s">
        <v>12670</v>
      </c>
      <c r="D5318" t="s">
        <v>84</v>
      </c>
      <c r="E5318" t="s">
        <v>116</v>
      </c>
      <c r="G5318" t="s">
        <v>90</v>
      </c>
      <c r="L5318">
        <v>22.3</v>
      </c>
      <c r="M5318">
        <v>21.211435529999999</v>
      </c>
      <c r="N5318">
        <v>23.800999999999998</v>
      </c>
      <c r="O5318">
        <v>19.673684819999998</v>
      </c>
      <c r="P5318">
        <v>13.315</v>
      </c>
      <c r="Q5318" s="86">
        <v>45664</v>
      </c>
      <c r="AB5318">
        <v>4</v>
      </c>
      <c r="AC5318" t="s">
        <v>127</v>
      </c>
    </row>
    <row r="5319" spans="1:29" x14ac:dyDescent="0.2">
      <c r="A5319" t="s">
        <v>12672</v>
      </c>
      <c r="B5319" t="s">
        <v>12673</v>
      </c>
      <c r="C5319" t="s">
        <v>12672</v>
      </c>
      <c r="D5319" t="s">
        <v>84</v>
      </c>
      <c r="E5319" t="s">
        <v>116</v>
      </c>
      <c r="F5319" t="s">
        <v>117</v>
      </c>
      <c r="G5319" t="s">
        <v>90</v>
      </c>
      <c r="I5319" t="s">
        <v>118</v>
      </c>
      <c r="K5319" t="s">
        <v>12674</v>
      </c>
      <c r="L5319">
        <v>23.408000000000001</v>
      </c>
      <c r="M5319">
        <v>24.046167140000001</v>
      </c>
      <c r="N5319">
        <v>25.5</v>
      </c>
      <c r="O5319">
        <v>23.69435932</v>
      </c>
      <c r="P5319">
        <v>23.280999999999999</v>
      </c>
      <c r="Q5319" s="86">
        <v>45821</v>
      </c>
      <c r="V5319" t="s">
        <v>12675</v>
      </c>
      <c r="AA5319">
        <v>4</v>
      </c>
      <c r="AB5319">
        <v>4</v>
      </c>
      <c r="AC5319" t="s">
        <v>127</v>
      </c>
    </row>
    <row r="5320" spans="1:29" x14ac:dyDescent="0.2">
      <c r="A5320" t="s">
        <v>12676</v>
      </c>
      <c r="B5320" t="s">
        <v>12677</v>
      </c>
      <c r="C5320" t="s">
        <v>12676</v>
      </c>
      <c r="D5320" t="s">
        <v>84</v>
      </c>
      <c r="E5320" t="s">
        <v>116</v>
      </c>
      <c r="F5320" t="s">
        <v>117</v>
      </c>
      <c r="G5320" t="s">
        <v>90</v>
      </c>
      <c r="I5320" t="s">
        <v>118</v>
      </c>
      <c r="K5320" t="s">
        <v>12674</v>
      </c>
      <c r="L5320">
        <v>25.013000000000002</v>
      </c>
      <c r="M5320">
        <v>26.41759622</v>
      </c>
      <c r="N5320">
        <v>25.838000000000001</v>
      </c>
      <c r="O5320">
        <v>22.17697647</v>
      </c>
      <c r="P5320">
        <v>17.044</v>
      </c>
      <c r="Q5320" s="86">
        <v>45821</v>
      </c>
      <c r="V5320" t="s">
        <v>12678</v>
      </c>
      <c r="AA5320">
        <v>4</v>
      </c>
      <c r="AB5320">
        <v>4</v>
      </c>
      <c r="AC5320" t="s">
        <v>127</v>
      </c>
    </row>
    <row r="5321" spans="1:29" x14ac:dyDescent="0.2">
      <c r="A5321" t="s">
        <v>12679</v>
      </c>
      <c r="B5321" t="s">
        <v>12680</v>
      </c>
      <c r="C5321" t="s">
        <v>12679</v>
      </c>
      <c r="D5321" t="s">
        <v>84</v>
      </c>
      <c r="E5321" t="s">
        <v>116</v>
      </c>
      <c r="G5321" t="s">
        <v>90</v>
      </c>
      <c r="I5321" t="s">
        <v>118</v>
      </c>
      <c r="K5321" t="s">
        <v>12674</v>
      </c>
      <c r="L5321">
        <v>22.356000000000002</v>
      </c>
      <c r="M5321">
        <v>22.800266480000001</v>
      </c>
      <c r="N5321">
        <v>22.885000000000002</v>
      </c>
      <c r="O5321">
        <v>19.818076219999998</v>
      </c>
      <c r="P5321">
        <v>18.353999999999999</v>
      </c>
      <c r="Q5321" s="86">
        <v>45821</v>
      </c>
      <c r="AA5321">
        <v>4</v>
      </c>
      <c r="AB5321">
        <v>4</v>
      </c>
      <c r="AC5321" t="s">
        <v>127</v>
      </c>
    </row>
    <row r="5322" spans="1:29" x14ac:dyDescent="0.2">
      <c r="A5322" t="s">
        <v>12681</v>
      </c>
      <c r="B5322" t="s">
        <v>12682</v>
      </c>
      <c r="C5322" t="s">
        <v>12681</v>
      </c>
      <c r="D5322" t="s">
        <v>84</v>
      </c>
      <c r="E5322" t="s">
        <v>116</v>
      </c>
      <c r="G5322" t="s">
        <v>90</v>
      </c>
      <c r="I5322" t="s">
        <v>118</v>
      </c>
      <c r="L5322">
        <v>23.355</v>
      </c>
      <c r="M5322">
        <v>22.857453069999998</v>
      </c>
      <c r="N5322">
        <v>24.821999999999999</v>
      </c>
      <c r="O5322">
        <v>21.092295459999999</v>
      </c>
      <c r="P5322">
        <v>14.36</v>
      </c>
      <c r="Q5322" s="86">
        <v>45761</v>
      </c>
      <c r="V5322" t="s">
        <v>12683</v>
      </c>
      <c r="AA5322">
        <v>3</v>
      </c>
      <c r="AB5322">
        <v>4</v>
      </c>
      <c r="AC5322" t="s">
        <v>127</v>
      </c>
    </row>
    <row r="5323" spans="1:29" x14ac:dyDescent="0.2">
      <c r="A5323" t="s">
        <v>12684</v>
      </c>
      <c r="B5323" t="s">
        <v>12685</v>
      </c>
      <c r="C5323" t="s">
        <v>12684</v>
      </c>
      <c r="D5323" t="s">
        <v>84</v>
      </c>
      <c r="E5323" t="s">
        <v>116</v>
      </c>
      <c r="F5323" t="s">
        <v>117</v>
      </c>
      <c r="G5323" t="s">
        <v>90</v>
      </c>
      <c r="I5323" t="s">
        <v>118</v>
      </c>
      <c r="K5323" t="s">
        <v>12674</v>
      </c>
      <c r="L5323">
        <v>30.600999999999999</v>
      </c>
      <c r="M5323">
        <v>31.588254200000002</v>
      </c>
      <c r="N5323">
        <v>31.65</v>
      </c>
      <c r="O5323">
        <v>31.06807865</v>
      </c>
      <c r="P5323">
        <v>26.32</v>
      </c>
      <c r="Q5323" s="86">
        <v>45821</v>
      </c>
      <c r="V5323" t="s">
        <v>12686</v>
      </c>
      <c r="AA5323">
        <v>4</v>
      </c>
      <c r="AB5323">
        <v>5</v>
      </c>
      <c r="AC5323" t="s">
        <v>86</v>
      </c>
    </row>
    <row r="5324" spans="1:29" x14ac:dyDescent="0.2">
      <c r="A5324" t="s">
        <v>12687</v>
      </c>
      <c r="B5324" t="s">
        <v>12688</v>
      </c>
      <c r="C5324" t="s">
        <v>12687</v>
      </c>
      <c r="D5324" t="s">
        <v>84</v>
      </c>
      <c r="E5324" t="s">
        <v>116</v>
      </c>
      <c r="F5324" t="s">
        <v>117</v>
      </c>
      <c r="G5324" t="s">
        <v>90</v>
      </c>
      <c r="I5324" t="s">
        <v>118</v>
      </c>
      <c r="K5324" t="s">
        <v>12674</v>
      </c>
      <c r="L5324">
        <v>33.165999999999997</v>
      </c>
      <c r="M5324">
        <v>30.138779899999999</v>
      </c>
      <c r="N5324">
        <v>31.484999999999999</v>
      </c>
      <c r="O5324">
        <v>26.34390149</v>
      </c>
      <c r="P5324">
        <v>19.763999999999999</v>
      </c>
      <c r="Q5324" s="86">
        <v>45821</v>
      </c>
      <c r="AA5324">
        <v>4</v>
      </c>
      <c r="AB5324">
        <v>5</v>
      </c>
      <c r="AC5324" t="s">
        <v>86</v>
      </c>
    </row>
    <row r="5325" spans="1:29" x14ac:dyDescent="0.2">
      <c r="A5325" t="s">
        <v>12689</v>
      </c>
      <c r="B5325" t="s">
        <v>12690</v>
      </c>
      <c r="C5325" t="s">
        <v>12689</v>
      </c>
      <c r="D5325" t="s">
        <v>84</v>
      </c>
      <c r="E5325" t="s">
        <v>116</v>
      </c>
      <c r="F5325" t="s">
        <v>117</v>
      </c>
      <c r="G5325" t="s">
        <v>90</v>
      </c>
      <c r="I5325" t="s">
        <v>118</v>
      </c>
      <c r="K5325" t="s">
        <v>12674</v>
      </c>
      <c r="L5325">
        <v>33.911999999999999</v>
      </c>
      <c r="M5325">
        <v>29.774573530000001</v>
      </c>
      <c r="N5325">
        <v>32.536000000000001</v>
      </c>
      <c r="O5325">
        <v>28.829334159999998</v>
      </c>
      <c r="P5325">
        <v>28.302</v>
      </c>
      <c r="Q5325" s="86">
        <v>45821</v>
      </c>
      <c r="V5325" t="s">
        <v>12691</v>
      </c>
      <c r="AA5325">
        <v>5</v>
      </c>
      <c r="AB5325">
        <v>5</v>
      </c>
      <c r="AC5325" t="s">
        <v>86</v>
      </c>
    </row>
    <row r="5326" spans="1:29" x14ac:dyDescent="0.2">
      <c r="A5326" t="s">
        <v>12692</v>
      </c>
      <c r="B5326" t="s">
        <v>12693</v>
      </c>
      <c r="C5326" t="s">
        <v>12692</v>
      </c>
      <c r="D5326" t="s">
        <v>84</v>
      </c>
      <c r="E5326" t="s">
        <v>116</v>
      </c>
      <c r="F5326" t="s">
        <v>117</v>
      </c>
      <c r="G5326" t="s">
        <v>90</v>
      </c>
      <c r="I5326" t="s">
        <v>118</v>
      </c>
      <c r="K5326" t="s">
        <v>12674</v>
      </c>
      <c r="L5326">
        <v>31.837</v>
      </c>
      <c r="M5326">
        <v>28.834179429999999</v>
      </c>
      <c r="N5326">
        <v>29.119</v>
      </c>
      <c r="O5326">
        <v>26.870868250000001</v>
      </c>
      <c r="P5326">
        <v>22.402000000000001</v>
      </c>
      <c r="Q5326" s="86">
        <v>45761</v>
      </c>
      <c r="AA5326">
        <v>4</v>
      </c>
      <c r="AB5326">
        <v>5</v>
      </c>
      <c r="AC5326" t="s">
        <v>86</v>
      </c>
    </row>
    <row r="5327" spans="1:29" x14ac:dyDescent="0.2">
      <c r="A5327" t="s">
        <v>16278</v>
      </c>
      <c r="B5327" t="s">
        <v>16279</v>
      </c>
      <c r="C5327" t="s">
        <v>16278</v>
      </c>
      <c r="D5327" t="s">
        <v>84</v>
      </c>
      <c r="E5327" t="s">
        <v>116</v>
      </c>
      <c r="G5327" t="s">
        <v>90</v>
      </c>
      <c r="H5327" t="s">
        <v>16039</v>
      </c>
      <c r="I5327" t="s">
        <v>118</v>
      </c>
      <c r="L5327">
        <v>34.741999999999997</v>
      </c>
      <c r="M5327">
        <v>31.789362029999999</v>
      </c>
      <c r="N5327">
        <v>31.423999999999999</v>
      </c>
      <c r="O5327">
        <v>28.78024572</v>
      </c>
      <c r="P5327">
        <v>32.438000000000002</v>
      </c>
      <c r="Q5327" s="86">
        <v>45761</v>
      </c>
      <c r="S5327">
        <v>0.69</v>
      </c>
      <c r="AB5327">
        <v>5</v>
      </c>
      <c r="AC5327" t="s">
        <v>86</v>
      </c>
    </row>
    <row r="5328" spans="1:29" x14ac:dyDescent="0.2">
      <c r="A5328" t="s">
        <v>12694</v>
      </c>
      <c r="B5328" t="s">
        <v>12695</v>
      </c>
      <c r="C5328" t="s">
        <v>12694</v>
      </c>
      <c r="D5328" t="s">
        <v>84</v>
      </c>
      <c r="E5328" t="s">
        <v>116</v>
      </c>
      <c r="G5328" t="s">
        <v>90</v>
      </c>
      <c r="I5328" t="s">
        <v>118</v>
      </c>
      <c r="L5328">
        <v>19.170999999999999</v>
      </c>
      <c r="M5328">
        <v>19.130031679999998</v>
      </c>
      <c r="N5328">
        <v>20.721</v>
      </c>
      <c r="O5328">
        <v>17.36575762</v>
      </c>
      <c r="P5328">
        <v>12.744999999999999</v>
      </c>
      <c r="Q5328" s="86">
        <v>45821</v>
      </c>
      <c r="V5328" t="s">
        <v>12696</v>
      </c>
      <c r="AA5328">
        <v>4</v>
      </c>
      <c r="AB5328">
        <v>4</v>
      </c>
      <c r="AC5328" t="s">
        <v>127</v>
      </c>
    </row>
    <row r="5329" spans="1:29" x14ac:dyDescent="0.2">
      <c r="A5329" t="s">
        <v>12697</v>
      </c>
      <c r="B5329" t="s">
        <v>12698</v>
      </c>
      <c r="C5329" t="s">
        <v>12697</v>
      </c>
      <c r="D5329" t="s">
        <v>84</v>
      </c>
      <c r="E5329" t="s">
        <v>116</v>
      </c>
      <c r="G5329" t="s">
        <v>90</v>
      </c>
      <c r="I5329" t="s">
        <v>118</v>
      </c>
      <c r="L5329">
        <v>18.565999999999999</v>
      </c>
      <c r="M5329">
        <v>18.07466483</v>
      </c>
      <c r="N5329">
        <v>19.146000000000001</v>
      </c>
      <c r="O5329">
        <v>14.458729699999999</v>
      </c>
      <c r="P5329">
        <v>10.788</v>
      </c>
      <c r="Q5329" s="86">
        <v>45821</v>
      </c>
      <c r="V5329" t="s">
        <v>12699</v>
      </c>
      <c r="AA5329">
        <v>4</v>
      </c>
      <c r="AB5329">
        <v>4</v>
      </c>
      <c r="AC5329" t="s">
        <v>127</v>
      </c>
    </row>
    <row r="5330" spans="1:29" x14ac:dyDescent="0.2">
      <c r="A5330" t="s">
        <v>12700</v>
      </c>
      <c r="B5330" t="s">
        <v>12701</v>
      </c>
      <c r="C5330" t="s">
        <v>12700</v>
      </c>
      <c r="D5330" t="s">
        <v>84</v>
      </c>
      <c r="E5330" t="s">
        <v>116</v>
      </c>
      <c r="G5330" t="s">
        <v>90</v>
      </c>
      <c r="I5330" t="s">
        <v>118</v>
      </c>
      <c r="L5330">
        <v>17.486999999999998</v>
      </c>
      <c r="M5330">
        <v>17.057074180000001</v>
      </c>
      <c r="N5330">
        <v>17.920000000000002</v>
      </c>
      <c r="O5330">
        <v>14.02523704</v>
      </c>
      <c r="P5330">
        <v>12.182</v>
      </c>
      <c r="Q5330" s="86">
        <v>45821</v>
      </c>
      <c r="V5330" t="s">
        <v>12702</v>
      </c>
      <c r="AA5330">
        <v>3</v>
      </c>
      <c r="AB5330">
        <v>4</v>
      </c>
      <c r="AC5330" t="s">
        <v>127</v>
      </c>
    </row>
    <row r="5331" spans="1:29" x14ac:dyDescent="0.2">
      <c r="A5331" t="s">
        <v>12703</v>
      </c>
      <c r="B5331" t="s">
        <v>12704</v>
      </c>
      <c r="C5331" t="s">
        <v>12703</v>
      </c>
      <c r="D5331" t="s">
        <v>84</v>
      </c>
      <c r="E5331" t="s">
        <v>116</v>
      </c>
      <c r="G5331" t="s">
        <v>90</v>
      </c>
      <c r="I5331" t="s">
        <v>118</v>
      </c>
      <c r="L5331">
        <v>59.014099999999999</v>
      </c>
      <c r="M5331">
        <v>58.632687140000002</v>
      </c>
      <c r="N5331">
        <v>56.560200000000002</v>
      </c>
      <c r="O5331">
        <v>48.56037061</v>
      </c>
      <c r="P5331">
        <v>50.551299999999998</v>
      </c>
      <c r="Q5331" s="86">
        <v>45821</v>
      </c>
      <c r="AB5331">
        <v>5</v>
      </c>
      <c r="AC5331" t="s">
        <v>86</v>
      </c>
    </row>
    <row r="5332" spans="1:29" x14ac:dyDescent="0.2">
      <c r="A5332" t="s">
        <v>12705</v>
      </c>
      <c r="B5332" t="s">
        <v>12706</v>
      </c>
      <c r="C5332" t="s">
        <v>12705</v>
      </c>
      <c r="D5332" t="s">
        <v>84</v>
      </c>
      <c r="E5332" t="s">
        <v>116</v>
      </c>
      <c r="F5332" t="s">
        <v>117</v>
      </c>
      <c r="G5332" t="s">
        <v>90</v>
      </c>
      <c r="I5332" t="s">
        <v>118</v>
      </c>
      <c r="L5332">
        <v>28.812100000000001</v>
      </c>
      <c r="M5332">
        <v>28.265470480000001</v>
      </c>
      <c r="N5332">
        <v>29.404900000000001</v>
      </c>
      <c r="O5332">
        <v>26.64302653</v>
      </c>
      <c r="P5332">
        <v>30.066299999999998</v>
      </c>
      <c r="Q5332" s="86">
        <v>45821</v>
      </c>
      <c r="V5332" t="s">
        <v>12707</v>
      </c>
      <c r="AA5332">
        <v>4</v>
      </c>
      <c r="AB5332">
        <v>4</v>
      </c>
      <c r="AC5332" t="s">
        <v>127</v>
      </c>
    </row>
    <row r="5333" spans="1:29" x14ac:dyDescent="0.2">
      <c r="A5333" t="s">
        <v>12708</v>
      </c>
      <c r="B5333" t="s">
        <v>12709</v>
      </c>
      <c r="C5333" t="s">
        <v>12708</v>
      </c>
      <c r="D5333" t="s">
        <v>84</v>
      </c>
      <c r="E5333" t="s">
        <v>434</v>
      </c>
      <c r="G5333" t="s">
        <v>90</v>
      </c>
      <c r="Y5333">
        <v>2</v>
      </c>
      <c r="Z5333" s="86">
        <v>45348</v>
      </c>
      <c r="AB5333">
        <v>2</v>
      </c>
      <c r="AC5333" t="s">
        <v>153</v>
      </c>
    </row>
    <row r="5334" spans="1:29" x14ac:dyDescent="0.2">
      <c r="A5334" t="s">
        <v>12710</v>
      </c>
      <c r="B5334" t="s">
        <v>12711</v>
      </c>
      <c r="C5334" t="s">
        <v>12710</v>
      </c>
      <c r="D5334" t="s">
        <v>84</v>
      </c>
      <c r="E5334" t="s">
        <v>116</v>
      </c>
      <c r="G5334" t="s">
        <v>90</v>
      </c>
      <c r="L5334">
        <v>14.981</v>
      </c>
      <c r="M5334">
        <v>13.81785021</v>
      </c>
      <c r="N5334">
        <v>13.923</v>
      </c>
      <c r="O5334">
        <v>13.04142948</v>
      </c>
      <c r="P5334">
        <v>13.792</v>
      </c>
      <c r="Q5334" s="86">
        <v>45821</v>
      </c>
      <c r="AB5334">
        <v>3</v>
      </c>
      <c r="AC5334" t="s">
        <v>156</v>
      </c>
    </row>
    <row r="5335" spans="1:29" x14ac:dyDescent="0.2">
      <c r="A5335" t="s">
        <v>12712</v>
      </c>
      <c r="B5335" t="s">
        <v>12713</v>
      </c>
      <c r="C5335" t="s">
        <v>12712</v>
      </c>
      <c r="D5335" t="s">
        <v>84</v>
      </c>
      <c r="E5335" t="s">
        <v>116</v>
      </c>
      <c r="G5335" t="s">
        <v>90</v>
      </c>
      <c r="L5335">
        <v>47.695900000000002</v>
      </c>
      <c r="M5335">
        <v>49.912656089999999</v>
      </c>
      <c r="N5335">
        <v>48.494399999999999</v>
      </c>
      <c r="O5335">
        <v>41.600682110000001</v>
      </c>
      <c r="P5335">
        <v>42.8643</v>
      </c>
      <c r="Q5335" s="86">
        <v>45821</v>
      </c>
      <c r="AB5335">
        <v>5</v>
      </c>
      <c r="AC5335" t="s">
        <v>86</v>
      </c>
    </row>
    <row r="5336" spans="1:29" x14ac:dyDescent="0.2">
      <c r="A5336" t="s">
        <v>12714</v>
      </c>
      <c r="B5336" t="s">
        <v>12715</v>
      </c>
      <c r="C5336" t="s">
        <v>12714</v>
      </c>
      <c r="D5336" t="s">
        <v>84</v>
      </c>
      <c r="E5336" t="s">
        <v>89</v>
      </c>
      <c r="F5336" t="s">
        <v>642</v>
      </c>
      <c r="G5336" t="s">
        <v>90</v>
      </c>
      <c r="I5336" t="s">
        <v>118</v>
      </c>
      <c r="K5336" t="s">
        <v>2652</v>
      </c>
      <c r="L5336">
        <v>25.277000000000001</v>
      </c>
      <c r="M5336">
        <v>24.399084250000001</v>
      </c>
      <c r="N5336">
        <v>25.853999999999999</v>
      </c>
      <c r="O5336">
        <v>24.193232340000002</v>
      </c>
      <c r="P5336">
        <v>18.504999999999999</v>
      </c>
      <c r="Q5336" s="86">
        <v>45821</v>
      </c>
      <c r="V5336" t="s">
        <v>12716</v>
      </c>
      <c r="AA5336">
        <v>3</v>
      </c>
      <c r="AB5336">
        <v>4</v>
      </c>
      <c r="AC5336" t="s">
        <v>127</v>
      </c>
    </row>
    <row r="5337" spans="1:29" x14ac:dyDescent="0.2">
      <c r="A5337" t="s">
        <v>12717</v>
      </c>
      <c r="B5337" t="s">
        <v>12718</v>
      </c>
      <c r="C5337" t="s">
        <v>12717</v>
      </c>
      <c r="D5337" t="s">
        <v>84</v>
      </c>
      <c r="E5337" t="s">
        <v>116</v>
      </c>
      <c r="G5337" t="s">
        <v>90</v>
      </c>
      <c r="I5337" t="s">
        <v>118</v>
      </c>
      <c r="L5337">
        <v>13.584</v>
      </c>
      <c r="M5337">
        <v>13.069288329999999</v>
      </c>
      <c r="N5337">
        <v>13.205</v>
      </c>
      <c r="O5337">
        <v>10.1695543</v>
      </c>
      <c r="P5337">
        <v>8.1790000000000003</v>
      </c>
      <c r="Q5337" s="86">
        <v>45821</v>
      </c>
      <c r="AA5337">
        <v>3</v>
      </c>
      <c r="AB5337">
        <v>3</v>
      </c>
      <c r="AC5337" t="s">
        <v>156</v>
      </c>
    </row>
    <row r="5338" spans="1:29" x14ac:dyDescent="0.2">
      <c r="A5338" t="s">
        <v>12719</v>
      </c>
      <c r="B5338" t="s">
        <v>12720</v>
      </c>
      <c r="C5338" t="s">
        <v>12719</v>
      </c>
      <c r="D5338" t="s">
        <v>84</v>
      </c>
      <c r="E5338" t="s">
        <v>116</v>
      </c>
      <c r="F5338" t="s">
        <v>117</v>
      </c>
      <c r="I5338" t="s">
        <v>118</v>
      </c>
      <c r="L5338">
        <v>36.165399999999998</v>
      </c>
      <c r="M5338">
        <v>35.128435080000003</v>
      </c>
      <c r="N5338">
        <v>36.0319</v>
      </c>
      <c r="O5338">
        <v>32.012898679999999</v>
      </c>
      <c r="P5338">
        <v>32.548400000000001</v>
      </c>
      <c r="Q5338" s="86">
        <v>45821</v>
      </c>
      <c r="AA5338">
        <v>5</v>
      </c>
      <c r="AB5338">
        <v>5</v>
      </c>
      <c r="AC5338" t="s">
        <v>86</v>
      </c>
    </row>
    <row r="5339" spans="1:29" x14ac:dyDescent="0.2">
      <c r="A5339" t="s">
        <v>12721</v>
      </c>
      <c r="B5339" t="s">
        <v>12722</v>
      </c>
      <c r="C5339" t="s">
        <v>12721</v>
      </c>
      <c r="D5339" t="s">
        <v>84</v>
      </c>
      <c r="E5339" t="s">
        <v>116</v>
      </c>
      <c r="F5339" t="s">
        <v>117</v>
      </c>
      <c r="G5339" t="s">
        <v>90</v>
      </c>
      <c r="I5339" t="s">
        <v>118</v>
      </c>
      <c r="L5339">
        <v>48.1601</v>
      </c>
      <c r="M5339">
        <v>45.312648629999998</v>
      </c>
      <c r="N5339">
        <v>44.1113</v>
      </c>
      <c r="O5339">
        <v>32.2741732</v>
      </c>
      <c r="P5339">
        <v>31.5608</v>
      </c>
      <c r="Q5339" s="86">
        <v>45821</v>
      </c>
      <c r="V5339" t="s">
        <v>12723</v>
      </c>
      <c r="AA5339">
        <v>5</v>
      </c>
      <c r="AB5339">
        <v>5</v>
      </c>
      <c r="AC5339" t="s">
        <v>86</v>
      </c>
    </row>
    <row r="5340" spans="1:29" x14ac:dyDescent="0.2">
      <c r="A5340" t="s">
        <v>12724</v>
      </c>
      <c r="B5340" t="s">
        <v>12725</v>
      </c>
      <c r="C5340" t="s">
        <v>12724</v>
      </c>
      <c r="D5340" t="s">
        <v>84</v>
      </c>
      <c r="E5340" t="s">
        <v>116</v>
      </c>
      <c r="G5340" t="s">
        <v>90</v>
      </c>
      <c r="I5340" t="s">
        <v>118</v>
      </c>
      <c r="L5340">
        <v>69.39</v>
      </c>
      <c r="Q5340" s="86">
        <v>45558</v>
      </c>
      <c r="AB5340">
        <v>5</v>
      </c>
      <c r="AC5340" t="s">
        <v>86</v>
      </c>
    </row>
    <row r="5341" spans="1:29" x14ac:dyDescent="0.2">
      <c r="A5341" t="s">
        <v>16738</v>
      </c>
      <c r="B5341" t="s">
        <v>16739</v>
      </c>
      <c r="C5341" t="s">
        <v>16738</v>
      </c>
      <c r="D5341" t="s">
        <v>84</v>
      </c>
      <c r="E5341" t="s">
        <v>116</v>
      </c>
      <c r="G5341" t="s">
        <v>90</v>
      </c>
      <c r="I5341" t="s">
        <v>118</v>
      </c>
      <c r="L5341">
        <v>26.2225</v>
      </c>
      <c r="M5341">
        <v>25.607574</v>
      </c>
      <c r="N5341">
        <v>27.699300000000001</v>
      </c>
      <c r="O5341">
        <v>25.826517119999998</v>
      </c>
      <c r="P5341">
        <v>31.085899999999999</v>
      </c>
      <c r="Q5341" s="86">
        <v>45821</v>
      </c>
      <c r="AB5341">
        <v>4</v>
      </c>
      <c r="AC5341" t="s">
        <v>127</v>
      </c>
    </row>
    <row r="5342" spans="1:29" x14ac:dyDescent="0.2">
      <c r="A5342" t="s">
        <v>12726</v>
      </c>
      <c r="B5342" t="s">
        <v>12727</v>
      </c>
      <c r="C5342" t="s">
        <v>12726</v>
      </c>
      <c r="D5342" t="s">
        <v>84</v>
      </c>
      <c r="E5342" t="s">
        <v>116</v>
      </c>
      <c r="G5342" t="s">
        <v>294</v>
      </c>
      <c r="I5342" t="s">
        <v>118</v>
      </c>
      <c r="L5342">
        <v>24.3599</v>
      </c>
      <c r="M5342">
        <v>23.538251989999999</v>
      </c>
      <c r="N5342">
        <v>24.0702</v>
      </c>
      <c r="O5342">
        <v>23.663864060000002</v>
      </c>
      <c r="P5342">
        <v>29.644100000000002</v>
      </c>
      <c r="Q5342" s="86">
        <v>45821</v>
      </c>
      <c r="V5342" t="s">
        <v>12728</v>
      </c>
      <c r="AA5342">
        <v>5</v>
      </c>
      <c r="AB5342">
        <v>4</v>
      </c>
      <c r="AC5342" t="s">
        <v>127</v>
      </c>
    </row>
    <row r="5343" spans="1:29" x14ac:dyDescent="0.2">
      <c r="A5343" t="s">
        <v>12729</v>
      </c>
      <c r="B5343" t="s">
        <v>12730</v>
      </c>
      <c r="C5343" t="s">
        <v>12729</v>
      </c>
      <c r="D5343" t="s">
        <v>84</v>
      </c>
      <c r="E5343" t="s">
        <v>89</v>
      </c>
      <c r="G5343" t="s">
        <v>90</v>
      </c>
      <c r="L5343">
        <v>16.905999999999999</v>
      </c>
      <c r="M5343">
        <v>17.945914080000001</v>
      </c>
      <c r="N5343">
        <v>17.044</v>
      </c>
      <c r="O5343">
        <v>13.179759799999999</v>
      </c>
      <c r="P5343">
        <v>11.025</v>
      </c>
      <c r="Q5343" s="86">
        <v>45821</v>
      </c>
      <c r="S5343">
        <v>1.44</v>
      </c>
      <c r="T5343">
        <v>1.44</v>
      </c>
      <c r="AB5343">
        <v>4</v>
      </c>
      <c r="AC5343" t="s">
        <v>127</v>
      </c>
    </row>
    <row r="5344" spans="1:29" x14ac:dyDescent="0.2">
      <c r="A5344" t="s">
        <v>12731</v>
      </c>
      <c r="B5344" t="s">
        <v>12732</v>
      </c>
      <c r="C5344" t="s">
        <v>12731</v>
      </c>
      <c r="D5344" t="s">
        <v>84</v>
      </c>
      <c r="E5344" t="s">
        <v>116</v>
      </c>
      <c r="F5344" t="s">
        <v>117</v>
      </c>
      <c r="G5344" t="s">
        <v>90</v>
      </c>
      <c r="I5344" t="s">
        <v>118</v>
      </c>
      <c r="L5344">
        <v>93.864099999999993</v>
      </c>
      <c r="M5344">
        <v>102.2627729</v>
      </c>
      <c r="N5344">
        <v>113.5973</v>
      </c>
      <c r="O5344">
        <v>115.8898483</v>
      </c>
      <c r="P5344">
        <v>82.629099999999994</v>
      </c>
      <c r="Q5344" s="86">
        <v>45821</v>
      </c>
      <c r="V5344" t="s">
        <v>12733</v>
      </c>
      <c r="AA5344">
        <v>5</v>
      </c>
      <c r="AB5344">
        <v>5</v>
      </c>
      <c r="AC5344" t="s">
        <v>86</v>
      </c>
    </row>
    <row r="5345" spans="1:29" x14ac:dyDescent="0.2">
      <c r="A5345" t="s">
        <v>12734</v>
      </c>
      <c r="B5345" t="s">
        <v>12735</v>
      </c>
      <c r="C5345" t="s">
        <v>12734</v>
      </c>
      <c r="D5345" t="s">
        <v>84</v>
      </c>
      <c r="E5345" t="s">
        <v>116</v>
      </c>
      <c r="F5345" t="s">
        <v>117</v>
      </c>
      <c r="G5345" t="s">
        <v>90</v>
      </c>
      <c r="I5345" t="s">
        <v>118</v>
      </c>
      <c r="L5345">
        <v>23.590599999999998</v>
      </c>
      <c r="M5345">
        <v>23.819319709999998</v>
      </c>
      <c r="N5345">
        <v>23.427900000000001</v>
      </c>
      <c r="O5345">
        <v>24.05777891</v>
      </c>
      <c r="P5345">
        <v>21.730599999999999</v>
      </c>
      <c r="Q5345" s="86">
        <v>45821</v>
      </c>
      <c r="V5345" t="s">
        <v>12736</v>
      </c>
      <c r="AA5345">
        <v>4</v>
      </c>
      <c r="AB5345">
        <v>4</v>
      </c>
      <c r="AC5345" t="s">
        <v>127</v>
      </c>
    </row>
    <row r="5346" spans="1:29" x14ac:dyDescent="0.2">
      <c r="A5346" t="s">
        <v>12737</v>
      </c>
      <c r="B5346" t="s">
        <v>12738</v>
      </c>
      <c r="C5346" t="s">
        <v>12737</v>
      </c>
      <c r="D5346" t="s">
        <v>84</v>
      </c>
      <c r="E5346" t="s">
        <v>116</v>
      </c>
      <c r="F5346" t="s">
        <v>117</v>
      </c>
      <c r="G5346" t="s">
        <v>90</v>
      </c>
      <c r="I5346" t="s">
        <v>118</v>
      </c>
      <c r="L5346">
        <v>23.768599999999999</v>
      </c>
      <c r="M5346">
        <v>22.27514798</v>
      </c>
      <c r="N5346">
        <v>23.849599999999999</v>
      </c>
      <c r="O5346">
        <v>18.203199919999999</v>
      </c>
      <c r="P5346">
        <v>18.7376</v>
      </c>
      <c r="Q5346" s="86">
        <v>45821</v>
      </c>
      <c r="V5346" t="s">
        <v>12739</v>
      </c>
      <c r="AA5346">
        <v>4</v>
      </c>
      <c r="AB5346">
        <v>4</v>
      </c>
      <c r="AC5346" t="s">
        <v>127</v>
      </c>
    </row>
    <row r="5347" spans="1:29" x14ac:dyDescent="0.2">
      <c r="A5347" t="s">
        <v>12740</v>
      </c>
      <c r="B5347" t="s">
        <v>12741</v>
      </c>
      <c r="C5347" t="s">
        <v>12740</v>
      </c>
      <c r="D5347" t="s">
        <v>84</v>
      </c>
      <c r="E5347" t="s">
        <v>116</v>
      </c>
      <c r="G5347" t="s">
        <v>90</v>
      </c>
      <c r="I5347" t="s">
        <v>118</v>
      </c>
      <c r="L5347">
        <v>27.348199999999999</v>
      </c>
      <c r="M5347">
        <v>26.807947500000001</v>
      </c>
      <c r="N5347">
        <v>29.2849</v>
      </c>
      <c r="O5347">
        <v>24.257856230000002</v>
      </c>
      <c r="P5347">
        <v>24.773800000000001</v>
      </c>
      <c r="Q5347" s="86">
        <v>45821</v>
      </c>
      <c r="AB5347">
        <v>4</v>
      </c>
      <c r="AC5347" t="s">
        <v>127</v>
      </c>
    </row>
    <row r="5348" spans="1:29" x14ac:dyDescent="0.2">
      <c r="A5348" t="s">
        <v>12742</v>
      </c>
      <c r="B5348" t="s">
        <v>12743</v>
      </c>
      <c r="C5348" t="s">
        <v>12742</v>
      </c>
      <c r="D5348" t="s">
        <v>84</v>
      </c>
      <c r="E5348" t="s">
        <v>116</v>
      </c>
      <c r="G5348" t="s">
        <v>90</v>
      </c>
      <c r="H5348" t="s">
        <v>196</v>
      </c>
      <c r="I5348" t="s">
        <v>118</v>
      </c>
      <c r="L5348">
        <v>38.263100000000001</v>
      </c>
      <c r="M5348">
        <v>34.326182690000003</v>
      </c>
      <c r="N5348">
        <v>36.361400000000003</v>
      </c>
      <c r="O5348">
        <v>37.825818310000002</v>
      </c>
      <c r="P5348">
        <v>39.342599999999997</v>
      </c>
      <c r="Q5348" s="86">
        <v>45821</v>
      </c>
      <c r="AB5348">
        <v>5</v>
      </c>
      <c r="AC5348" t="s">
        <v>86</v>
      </c>
    </row>
    <row r="5349" spans="1:29" x14ac:dyDescent="0.2">
      <c r="A5349" t="s">
        <v>12744</v>
      </c>
      <c r="B5349" t="s">
        <v>12745</v>
      </c>
      <c r="C5349" t="s">
        <v>12744</v>
      </c>
      <c r="D5349" t="s">
        <v>84</v>
      </c>
      <c r="E5349" t="s">
        <v>116</v>
      </c>
      <c r="G5349" t="s">
        <v>90</v>
      </c>
      <c r="I5349" t="s">
        <v>118</v>
      </c>
      <c r="L5349">
        <v>47.5989</v>
      </c>
      <c r="M5349">
        <v>43.365637810000003</v>
      </c>
      <c r="N5349">
        <v>40.195</v>
      </c>
      <c r="O5349">
        <v>39.168421909999999</v>
      </c>
      <c r="P5349">
        <v>45.842700000000001</v>
      </c>
      <c r="Q5349" s="86">
        <v>45821</v>
      </c>
      <c r="AB5349">
        <v>5</v>
      </c>
      <c r="AC5349" t="s">
        <v>86</v>
      </c>
    </row>
    <row r="5350" spans="1:29" x14ac:dyDescent="0.2">
      <c r="A5350" t="s">
        <v>12746</v>
      </c>
      <c r="B5350" t="s">
        <v>12747</v>
      </c>
      <c r="C5350" t="s">
        <v>12746</v>
      </c>
      <c r="D5350" t="s">
        <v>84</v>
      </c>
      <c r="E5350" t="s">
        <v>116</v>
      </c>
      <c r="G5350" t="s">
        <v>90</v>
      </c>
      <c r="H5350" t="s">
        <v>196</v>
      </c>
      <c r="I5350" t="s">
        <v>118</v>
      </c>
      <c r="L5350">
        <v>29.714200000000002</v>
      </c>
      <c r="M5350">
        <v>29.123816699999999</v>
      </c>
      <c r="N5350">
        <v>31.725300000000001</v>
      </c>
      <c r="O5350">
        <v>35.854125959999998</v>
      </c>
      <c r="P5350">
        <v>44.089199999999998</v>
      </c>
      <c r="Q5350" s="86">
        <v>45821</v>
      </c>
      <c r="AB5350">
        <v>4</v>
      </c>
      <c r="AC5350" t="s">
        <v>127</v>
      </c>
    </row>
    <row r="5351" spans="1:29" x14ac:dyDescent="0.2">
      <c r="A5351" t="s">
        <v>16740</v>
      </c>
      <c r="B5351" t="s">
        <v>16741</v>
      </c>
      <c r="C5351" t="s">
        <v>16740</v>
      </c>
      <c r="D5351" t="s">
        <v>84</v>
      </c>
      <c r="E5351" t="s">
        <v>116</v>
      </c>
      <c r="G5351" t="s">
        <v>90</v>
      </c>
      <c r="I5351" t="s">
        <v>118</v>
      </c>
      <c r="L5351">
        <v>48.1126</v>
      </c>
      <c r="M5351">
        <v>51.57141652</v>
      </c>
      <c r="N5351">
        <v>52.910899999999998</v>
      </c>
      <c r="O5351">
        <v>61.401449820000003</v>
      </c>
      <c r="P5351">
        <v>74.807199999999995</v>
      </c>
      <c r="Q5351" s="86">
        <v>45821</v>
      </c>
      <c r="AB5351">
        <v>5</v>
      </c>
      <c r="AC5351" t="s">
        <v>86</v>
      </c>
    </row>
    <row r="5352" spans="1:29" x14ac:dyDescent="0.2">
      <c r="A5352" t="s">
        <v>12748</v>
      </c>
      <c r="B5352" t="s">
        <v>12749</v>
      </c>
      <c r="C5352" t="s">
        <v>12748</v>
      </c>
      <c r="D5352" t="s">
        <v>84</v>
      </c>
      <c r="E5352" t="s">
        <v>116</v>
      </c>
      <c r="F5352" t="s">
        <v>117</v>
      </c>
      <c r="I5352" t="s">
        <v>118</v>
      </c>
      <c r="L5352">
        <v>35.124699999999997</v>
      </c>
      <c r="M5352">
        <v>36.479287159999998</v>
      </c>
      <c r="N5352">
        <v>35.059100000000001</v>
      </c>
      <c r="O5352">
        <v>34.393904820000003</v>
      </c>
      <c r="P5352">
        <v>29.828600000000002</v>
      </c>
      <c r="Q5352" s="86">
        <v>45821</v>
      </c>
      <c r="AA5352">
        <v>4</v>
      </c>
      <c r="AB5352">
        <v>5</v>
      </c>
      <c r="AC5352" t="s">
        <v>86</v>
      </c>
    </row>
    <row r="5353" spans="1:29" x14ac:dyDescent="0.2">
      <c r="A5353" t="s">
        <v>12750</v>
      </c>
      <c r="B5353" t="s">
        <v>12751</v>
      </c>
      <c r="C5353" t="s">
        <v>12750</v>
      </c>
      <c r="D5353" t="s">
        <v>84</v>
      </c>
      <c r="E5353" t="s">
        <v>116</v>
      </c>
      <c r="G5353" t="s">
        <v>294</v>
      </c>
      <c r="I5353" t="s">
        <v>118</v>
      </c>
      <c r="L5353">
        <v>42.035699999999999</v>
      </c>
      <c r="M5353">
        <v>43.990183719999997</v>
      </c>
      <c r="N5353">
        <v>46.720300000000002</v>
      </c>
      <c r="O5353">
        <v>40.252839129999998</v>
      </c>
      <c r="P5353">
        <v>30.008800000000001</v>
      </c>
      <c r="Q5353" s="86">
        <v>45821</v>
      </c>
      <c r="AA5353">
        <v>5</v>
      </c>
      <c r="AB5353">
        <v>5</v>
      </c>
      <c r="AC5353" t="s">
        <v>86</v>
      </c>
    </row>
    <row r="5354" spans="1:29" x14ac:dyDescent="0.2">
      <c r="A5354" t="s">
        <v>12752</v>
      </c>
      <c r="B5354" t="s">
        <v>12753</v>
      </c>
      <c r="C5354" t="s">
        <v>12752</v>
      </c>
      <c r="D5354" t="s">
        <v>84</v>
      </c>
      <c r="E5354" t="s">
        <v>116</v>
      </c>
      <c r="F5354" t="s">
        <v>117</v>
      </c>
      <c r="G5354" t="s">
        <v>90</v>
      </c>
      <c r="I5354" t="s">
        <v>118</v>
      </c>
      <c r="L5354">
        <v>51.677999999999997</v>
      </c>
      <c r="M5354">
        <v>46.285657139999998</v>
      </c>
      <c r="N5354">
        <v>50.662100000000002</v>
      </c>
      <c r="O5354">
        <v>50.549471769999997</v>
      </c>
      <c r="P5354">
        <v>36.073599999999999</v>
      </c>
      <c r="Q5354" s="86">
        <v>45701</v>
      </c>
      <c r="V5354" t="s">
        <v>12754</v>
      </c>
      <c r="AA5354">
        <v>5</v>
      </c>
      <c r="AB5354">
        <v>5</v>
      </c>
      <c r="AC5354" t="s">
        <v>86</v>
      </c>
    </row>
    <row r="5355" spans="1:29" x14ac:dyDescent="0.2">
      <c r="A5355" t="s">
        <v>12755</v>
      </c>
      <c r="B5355" t="s">
        <v>12756</v>
      </c>
      <c r="C5355" t="s">
        <v>12755</v>
      </c>
      <c r="D5355" t="s">
        <v>84</v>
      </c>
      <c r="E5355" t="s">
        <v>116</v>
      </c>
      <c r="G5355" t="s">
        <v>90</v>
      </c>
      <c r="I5355" t="s">
        <v>118</v>
      </c>
      <c r="M5355">
        <v>112.3300321</v>
      </c>
      <c r="N5355">
        <v>120.7501</v>
      </c>
      <c r="O5355">
        <v>140.94737079999999</v>
      </c>
      <c r="P5355">
        <v>112.6635</v>
      </c>
      <c r="Q5355" s="86">
        <v>45154</v>
      </c>
      <c r="AA5355">
        <v>5</v>
      </c>
      <c r="AB5355">
        <v>5</v>
      </c>
      <c r="AC5355" t="s">
        <v>86</v>
      </c>
    </row>
    <row r="5356" spans="1:29" x14ac:dyDescent="0.2">
      <c r="A5356" t="s">
        <v>12757</v>
      </c>
      <c r="B5356" t="s">
        <v>12758</v>
      </c>
      <c r="C5356" t="s">
        <v>12757</v>
      </c>
      <c r="D5356" t="s">
        <v>84</v>
      </c>
      <c r="E5356" t="s">
        <v>116</v>
      </c>
      <c r="G5356" t="s">
        <v>90</v>
      </c>
      <c r="I5356" t="s">
        <v>118</v>
      </c>
      <c r="L5356">
        <v>54.688400000000001</v>
      </c>
      <c r="M5356">
        <v>50.904625199999998</v>
      </c>
      <c r="N5356">
        <v>53.423099999999998</v>
      </c>
      <c r="O5356">
        <v>59.726598610000003</v>
      </c>
      <c r="P5356">
        <v>44.363900000000001</v>
      </c>
      <c r="Q5356" s="86">
        <v>45821</v>
      </c>
      <c r="AB5356">
        <v>5</v>
      </c>
      <c r="AC5356" t="s">
        <v>86</v>
      </c>
    </row>
    <row r="5357" spans="1:29" x14ac:dyDescent="0.2">
      <c r="A5357" t="s">
        <v>16721</v>
      </c>
      <c r="B5357" t="s">
        <v>16722</v>
      </c>
      <c r="C5357" t="s">
        <v>16721</v>
      </c>
      <c r="D5357" t="s">
        <v>84</v>
      </c>
      <c r="E5357" t="s">
        <v>116</v>
      </c>
      <c r="G5357" t="s">
        <v>90</v>
      </c>
      <c r="H5357" t="s">
        <v>16723</v>
      </c>
      <c r="I5357" t="s">
        <v>118</v>
      </c>
      <c r="P5357">
        <v>4.01</v>
      </c>
      <c r="S5357">
        <v>0.79</v>
      </c>
      <c r="AB5357">
        <v>5</v>
      </c>
      <c r="AC5357" t="s">
        <v>86</v>
      </c>
    </row>
    <row r="5358" spans="1:29" x14ac:dyDescent="0.2">
      <c r="A5358" t="s">
        <v>12759</v>
      </c>
      <c r="B5358" t="s">
        <v>12760</v>
      </c>
      <c r="C5358" t="s">
        <v>12759</v>
      </c>
      <c r="D5358" t="s">
        <v>84</v>
      </c>
      <c r="E5358" t="s">
        <v>116</v>
      </c>
      <c r="F5358" t="s">
        <v>117</v>
      </c>
      <c r="G5358" t="s">
        <v>90</v>
      </c>
      <c r="I5358" t="s">
        <v>118</v>
      </c>
      <c r="L5358">
        <v>39.120199999999997</v>
      </c>
      <c r="M5358">
        <v>40.224004870000002</v>
      </c>
      <c r="N5358">
        <v>45.581899999999997</v>
      </c>
      <c r="O5358">
        <v>45.024598279999999</v>
      </c>
      <c r="P5358">
        <v>45.070999999999998</v>
      </c>
      <c r="Q5358" s="86">
        <v>45821</v>
      </c>
      <c r="V5358" t="s">
        <v>12761</v>
      </c>
      <c r="AA5358">
        <v>4</v>
      </c>
      <c r="AB5358">
        <v>5</v>
      </c>
      <c r="AC5358" t="s">
        <v>86</v>
      </c>
    </row>
    <row r="5359" spans="1:29" x14ac:dyDescent="0.2">
      <c r="A5359" t="s">
        <v>12762</v>
      </c>
      <c r="B5359" t="s">
        <v>12763</v>
      </c>
      <c r="C5359" t="s">
        <v>12762</v>
      </c>
      <c r="D5359" t="s">
        <v>84</v>
      </c>
      <c r="E5359" t="s">
        <v>116</v>
      </c>
      <c r="F5359" t="s">
        <v>117</v>
      </c>
      <c r="G5359" t="s">
        <v>90</v>
      </c>
      <c r="I5359" t="s">
        <v>118</v>
      </c>
      <c r="Q5359" s="86">
        <v>45154</v>
      </c>
      <c r="V5359" t="s">
        <v>12764</v>
      </c>
      <c r="AA5359">
        <v>5</v>
      </c>
      <c r="AB5359">
        <v>5</v>
      </c>
      <c r="AC5359" t="s">
        <v>86</v>
      </c>
    </row>
    <row r="5360" spans="1:29" x14ac:dyDescent="0.2">
      <c r="A5360" t="s">
        <v>12765</v>
      </c>
      <c r="B5360" t="s">
        <v>12766</v>
      </c>
      <c r="C5360" t="s">
        <v>12765</v>
      </c>
      <c r="D5360" t="s">
        <v>84</v>
      </c>
      <c r="E5360" t="s">
        <v>116</v>
      </c>
      <c r="F5360" t="s">
        <v>117</v>
      </c>
      <c r="G5360" t="s">
        <v>90</v>
      </c>
      <c r="I5360" t="s">
        <v>118</v>
      </c>
      <c r="L5360">
        <v>23.4514</v>
      </c>
      <c r="M5360">
        <v>23.78415485</v>
      </c>
      <c r="N5360">
        <v>21.069400000000002</v>
      </c>
      <c r="O5360">
        <v>19.327058600000001</v>
      </c>
      <c r="P5360">
        <v>18.862300000000001</v>
      </c>
      <c r="Q5360" s="86">
        <v>45821</v>
      </c>
      <c r="V5360" t="s">
        <v>12767</v>
      </c>
      <c r="AA5360">
        <v>4</v>
      </c>
      <c r="AB5360">
        <v>4</v>
      </c>
      <c r="AC5360" t="s">
        <v>127</v>
      </c>
    </row>
    <row r="5361" spans="1:29" x14ac:dyDescent="0.2">
      <c r="A5361" t="s">
        <v>12768</v>
      </c>
      <c r="B5361" t="s">
        <v>12769</v>
      </c>
      <c r="C5361" t="s">
        <v>12768</v>
      </c>
      <c r="D5361" t="s">
        <v>84</v>
      </c>
      <c r="E5361" t="s">
        <v>116</v>
      </c>
      <c r="F5361" t="s">
        <v>117</v>
      </c>
      <c r="G5361" t="s">
        <v>90</v>
      </c>
      <c r="I5361" t="s">
        <v>118</v>
      </c>
      <c r="L5361">
        <v>22.9162</v>
      </c>
      <c r="M5361">
        <v>23.466101649999999</v>
      </c>
      <c r="N5361">
        <v>24.0899</v>
      </c>
      <c r="O5361">
        <v>23.454222420000001</v>
      </c>
      <c r="P5361">
        <v>24.650700000000001</v>
      </c>
      <c r="Q5361" s="86">
        <v>45821</v>
      </c>
      <c r="V5361" t="s">
        <v>12770</v>
      </c>
      <c r="AA5361">
        <v>4</v>
      </c>
      <c r="AB5361">
        <v>4</v>
      </c>
      <c r="AC5361" t="s">
        <v>127</v>
      </c>
    </row>
    <row r="5362" spans="1:29" x14ac:dyDescent="0.2">
      <c r="A5362" t="s">
        <v>12771</v>
      </c>
      <c r="B5362" t="s">
        <v>12772</v>
      </c>
      <c r="C5362" t="s">
        <v>12771</v>
      </c>
      <c r="D5362" t="s">
        <v>84</v>
      </c>
      <c r="E5362" t="s">
        <v>116</v>
      </c>
      <c r="F5362" t="s">
        <v>117</v>
      </c>
      <c r="G5362" t="s">
        <v>90</v>
      </c>
      <c r="I5362" t="s">
        <v>118</v>
      </c>
      <c r="K5362" t="s">
        <v>1716</v>
      </c>
      <c r="L5362">
        <v>20.602</v>
      </c>
      <c r="M5362">
        <v>20.280561710000001</v>
      </c>
      <c r="N5362">
        <v>20.533000000000001</v>
      </c>
      <c r="O5362">
        <v>15.81725112</v>
      </c>
      <c r="P5362">
        <v>15.250999999999999</v>
      </c>
      <c r="Q5362" s="86">
        <v>45821</v>
      </c>
      <c r="V5362" t="s">
        <v>12773</v>
      </c>
      <c r="AA5362">
        <v>4</v>
      </c>
      <c r="AB5362">
        <v>4</v>
      </c>
      <c r="AC5362" t="s">
        <v>127</v>
      </c>
    </row>
    <row r="5363" spans="1:29" x14ac:dyDescent="0.2">
      <c r="A5363" t="s">
        <v>12774</v>
      </c>
      <c r="B5363" t="s">
        <v>12775</v>
      </c>
      <c r="C5363" t="s">
        <v>12774</v>
      </c>
      <c r="D5363" t="s">
        <v>84</v>
      </c>
      <c r="E5363" t="s">
        <v>116</v>
      </c>
      <c r="F5363" t="s">
        <v>117</v>
      </c>
      <c r="G5363" t="s">
        <v>90</v>
      </c>
      <c r="I5363" t="s">
        <v>118</v>
      </c>
      <c r="L5363">
        <v>27.7972</v>
      </c>
      <c r="M5363">
        <v>29.037572730000001</v>
      </c>
      <c r="N5363">
        <v>27.165299999999998</v>
      </c>
      <c r="O5363">
        <v>25.245646700000002</v>
      </c>
      <c r="P5363">
        <v>25.439800000000002</v>
      </c>
      <c r="Q5363" s="86">
        <v>45821</v>
      </c>
      <c r="AA5363">
        <v>5</v>
      </c>
      <c r="AB5363">
        <v>4</v>
      </c>
      <c r="AC5363" t="s">
        <v>127</v>
      </c>
    </row>
    <row r="5364" spans="1:29" x14ac:dyDescent="0.2">
      <c r="A5364" t="s">
        <v>12776</v>
      </c>
      <c r="B5364" t="s">
        <v>12777</v>
      </c>
      <c r="C5364" t="s">
        <v>12776</v>
      </c>
      <c r="D5364" t="s">
        <v>84</v>
      </c>
      <c r="E5364" t="s">
        <v>116</v>
      </c>
      <c r="F5364" t="s">
        <v>117</v>
      </c>
      <c r="G5364" t="s">
        <v>90</v>
      </c>
      <c r="I5364" t="s">
        <v>118</v>
      </c>
      <c r="L5364">
        <v>35.189</v>
      </c>
      <c r="M5364">
        <v>36.076972990000002</v>
      </c>
      <c r="N5364">
        <v>34.830300000000001</v>
      </c>
      <c r="O5364">
        <v>27.782851829999998</v>
      </c>
      <c r="P5364">
        <v>24.470500000000001</v>
      </c>
      <c r="Q5364" s="86">
        <v>45821</v>
      </c>
      <c r="V5364" t="s">
        <v>12778</v>
      </c>
      <c r="AA5364">
        <v>4</v>
      </c>
      <c r="AB5364">
        <v>5</v>
      </c>
      <c r="AC5364" t="s">
        <v>86</v>
      </c>
    </row>
    <row r="5365" spans="1:29" x14ac:dyDescent="0.2">
      <c r="A5365" t="s">
        <v>16312</v>
      </c>
      <c r="B5365" t="s">
        <v>16313</v>
      </c>
      <c r="C5365" t="s">
        <v>16312</v>
      </c>
      <c r="D5365" t="s">
        <v>84</v>
      </c>
      <c r="E5365" t="s">
        <v>116</v>
      </c>
      <c r="G5365" t="s">
        <v>90</v>
      </c>
      <c r="L5365">
        <v>18.943999999999999</v>
      </c>
      <c r="M5365">
        <v>16.226958880000002</v>
      </c>
      <c r="N5365">
        <v>17.959</v>
      </c>
      <c r="O5365">
        <v>13.28303751</v>
      </c>
      <c r="P5365">
        <v>13.401999999999999</v>
      </c>
      <c r="Q5365" s="86">
        <v>45821</v>
      </c>
      <c r="AB5365">
        <v>4</v>
      </c>
      <c r="AC5365" t="s">
        <v>127</v>
      </c>
    </row>
    <row r="5366" spans="1:29" x14ac:dyDescent="0.2">
      <c r="A5366" t="s">
        <v>12779</v>
      </c>
      <c r="B5366" t="s">
        <v>12780</v>
      </c>
      <c r="C5366" t="s">
        <v>12779</v>
      </c>
      <c r="D5366" t="s">
        <v>84</v>
      </c>
      <c r="E5366" t="s">
        <v>116</v>
      </c>
      <c r="F5366" t="s">
        <v>117</v>
      </c>
      <c r="G5366" t="s">
        <v>90</v>
      </c>
      <c r="I5366" t="s">
        <v>118</v>
      </c>
      <c r="K5366" t="s">
        <v>1716</v>
      </c>
      <c r="L5366">
        <v>46.298000000000002</v>
      </c>
      <c r="M5366">
        <v>37.2972757</v>
      </c>
      <c r="N5366">
        <v>39.988</v>
      </c>
      <c r="O5366">
        <v>33.03770359</v>
      </c>
      <c r="P5366">
        <v>30.079000000000001</v>
      </c>
      <c r="Q5366" s="86">
        <v>45821</v>
      </c>
      <c r="V5366" t="s">
        <v>12781</v>
      </c>
      <c r="AA5366">
        <v>5</v>
      </c>
      <c r="AB5366">
        <v>5</v>
      </c>
      <c r="AC5366" t="s">
        <v>86</v>
      </c>
    </row>
    <row r="5367" spans="1:29" x14ac:dyDescent="0.2">
      <c r="A5367" t="s">
        <v>12782</v>
      </c>
      <c r="B5367" t="s">
        <v>12783</v>
      </c>
      <c r="C5367" t="s">
        <v>12782</v>
      </c>
      <c r="D5367" t="s">
        <v>84</v>
      </c>
      <c r="E5367" t="s">
        <v>116</v>
      </c>
      <c r="G5367" t="s">
        <v>90</v>
      </c>
      <c r="L5367">
        <v>18.8</v>
      </c>
      <c r="Q5367" s="86">
        <v>45629</v>
      </c>
      <c r="AB5367">
        <v>4</v>
      </c>
      <c r="AC5367" t="s">
        <v>127</v>
      </c>
    </row>
    <row r="5368" spans="1:29" x14ac:dyDescent="0.2">
      <c r="A5368" t="s">
        <v>12784</v>
      </c>
      <c r="B5368" t="s">
        <v>12785</v>
      </c>
      <c r="C5368" t="s">
        <v>12784</v>
      </c>
      <c r="D5368" t="s">
        <v>84</v>
      </c>
      <c r="E5368" t="s">
        <v>116</v>
      </c>
      <c r="G5368" t="s">
        <v>90</v>
      </c>
      <c r="L5368">
        <v>20.904</v>
      </c>
      <c r="M5368">
        <v>21.597710750000001</v>
      </c>
      <c r="N5368">
        <v>22.526</v>
      </c>
      <c r="O5368">
        <v>18.311063149999999</v>
      </c>
      <c r="P5368">
        <v>16.132999999999999</v>
      </c>
      <c r="Q5368" s="86">
        <v>45821</v>
      </c>
      <c r="AB5368">
        <v>4</v>
      </c>
      <c r="AC5368" t="s">
        <v>127</v>
      </c>
    </row>
    <row r="5369" spans="1:29" x14ac:dyDescent="0.2">
      <c r="A5369" t="s">
        <v>12786</v>
      </c>
      <c r="B5369" t="s">
        <v>12787</v>
      </c>
      <c r="C5369" t="s">
        <v>12786</v>
      </c>
      <c r="D5369" t="s">
        <v>84</v>
      </c>
      <c r="E5369" t="s">
        <v>116</v>
      </c>
      <c r="G5369" t="s">
        <v>90</v>
      </c>
      <c r="I5369" t="s">
        <v>118</v>
      </c>
      <c r="K5369" t="s">
        <v>1716</v>
      </c>
      <c r="L5369">
        <v>17.532</v>
      </c>
      <c r="M5369">
        <v>17.318888919999999</v>
      </c>
      <c r="N5369">
        <v>18.027999999999999</v>
      </c>
      <c r="O5369">
        <v>15.489107949999999</v>
      </c>
      <c r="P5369">
        <v>14.005000000000001</v>
      </c>
      <c r="Q5369" s="86">
        <v>45821</v>
      </c>
      <c r="AA5369">
        <v>4</v>
      </c>
      <c r="AB5369">
        <v>4</v>
      </c>
      <c r="AC5369" t="s">
        <v>127</v>
      </c>
    </row>
    <row r="5370" spans="1:29" x14ac:dyDescent="0.2">
      <c r="A5370" t="s">
        <v>12788</v>
      </c>
      <c r="B5370" t="s">
        <v>12789</v>
      </c>
      <c r="C5370" t="s">
        <v>12788</v>
      </c>
      <c r="D5370" t="s">
        <v>84</v>
      </c>
      <c r="E5370" t="s">
        <v>116</v>
      </c>
      <c r="G5370" t="s">
        <v>90</v>
      </c>
      <c r="I5370" t="s">
        <v>118</v>
      </c>
      <c r="L5370">
        <v>21.504999999999999</v>
      </c>
      <c r="M5370">
        <v>22.506191040000001</v>
      </c>
      <c r="N5370">
        <v>24.402999999999999</v>
      </c>
      <c r="O5370">
        <v>22.09349465</v>
      </c>
      <c r="P5370">
        <v>22.943000000000001</v>
      </c>
      <c r="Q5370" s="86">
        <v>45821</v>
      </c>
      <c r="AA5370">
        <v>5</v>
      </c>
      <c r="AB5370">
        <v>4</v>
      </c>
      <c r="AC5370" t="s">
        <v>127</v>
      </c>
    </row>
    <row r="5371" spans="1:29" x14ac:dyDescent="0.2">
      <c r="A5371" t="s">
        <v>12790</v>
      </c>
      <c r="B5371" t="s">
        <v>12791</v>
      </c>
      <c r="C5371" t="s">
        <v>12790</v>
      </c>
      <c r="D5371" t="s">
        <v>84</v>
      </c>
      <c r="G5371" t="s">
        <v>90</v>
      </c>
      <c r="J5371" t="s">
        <v>323</v>
      </c>
      <c r="K5371" t="s">
        <v>1716</v>
      </c>
      <c r="L5371">
        <v>36.341000000000001</v>
      </c>
      <c r="M5371">
        <v>15.972993649999999</v>
      </c>
      <c r="N5371">
        <v>45.661000000000001</v>
      </c>
      <c r="O5371">
        <v>16.47459679</v>
      </c>
      <c r="P5371">
        <v>75.135000000000005</v>
      </c>
      <c r="Q5371" s="86">
        <v>45821</v>
      </c>
      <c r="S5371">
        <v>0.52</v>
      </c>
      <c r="V5371" t="s">
        <v>12792</v>
      </c>
      <c r="AB5371">
        <v>5</v>
      </c>
      <c r="AC5371" t="s">
        <v>86</v>
      </c>
    </row>
    <row r="5372" spans="1:29" x14ac:dyDescent="0.2">
      <c r="A5372" t="s">
        <v>16958</v>
      </c>
      <c r="B5372" t="s">
        <v>16959</v>
      </c>
      <c r="C5372" t="s">
        <v>16958</v>
      </c>
      <c r="D5372" t="s">
        <v>84</v>
      </c>
      <c r="E5372" t="s">
        <v>116</v>
      </c>
      <c r="G5372" t="s">
        <v>90</v>
      </c>
      <c r="H5372" t="s">
        <v>16039</v>
      </c>
      <c r="I5372" t="s">
        <v>118</v>
      </c>
      <c r="L5372">
        <v>39.805999999999997</v>
      </c>
      <c r="M5372">
        <v>42.190165290000003</v>
      </c>
      <c r="N5372">
        <v>45.082000000000001</v>
      </c>
      <c r="O5372">
        <v>33.838719480000002</v>
      </c>
      <c r="P5372">
        <v>35.618000000000002</v>
      </c>
      <c r="Q5372" s="86">
        <v>45821</v>
      </c>
      <c r="S5372">
        <v>0.71</v>
      </c>
      <c r="AB5372">
        <v>5</v>
      </c>
      <c r="AC5372" t="s">
        <v>86</v>
      </c>
    </row>
    <row r="5373" spans="1:29" x14ac:dyDescent="0.2">
      <c r="A5373" t="s">
        <v>12793</v>
      </c>
      <c r="B5373" t="s">
        <v>12794</v>
      </c>
      <c r="C5373" t="s">
        <v>12793</v>
      </c>
      <c r="D5373" t="s">
        <v>84</v>
      </c>
      <c r="E5373" t="s">
        <v>116</v>
      </c>
      <c r="G5373" t="s">
        <v>90</v>
      </c>
      <c r="H5373" t="s">
        <v>196</v>
      </c>
      <c r="L5373">
        <v>22.128</v>
      </c>
      <c r="M5373">
        <v>22.230268500000001</v>
      </c>
      <c r="N5373">
        <v>21.789000000000001</v>
      </c>
      <c r="O5373">
        <v>21.739684749999999</v>
      </c>
      <c r="P5373">
        <v>19.280999999999999</v>
      </c>
      <c r="Q5373" s="86">
        <v>45821</v>
      </c>
      <c r="AB5373">
        <v>4</v>
      </c>
      <c r="AC5373" t="s">
        <v>127</v>
      </c>
    </row>
    <row r="5374" spans="1:29" x14ac:dyDescent="0.2">
      <c r="A5374" t="s">
        <v>12795</v>
      </c>
      <c r="B5374" t="s">
        <v>12796</v>
      </c>
      <c r="C5374" t="s">
        <v>12795</v>
      </c>
      <c r="D5374" t="s">
        <v>84</v>
      </c>
      <c r="E5374" t="s">
        <v>116</v>
      </c>
      <c r="G5374" t="s">
        <v>90</v>
      </c>
      <c r="H5374" t="s">
        <v>196</v>
      </c>
      <c r="L5374">
        <v>20.855</v>
      </c>
      <c r="M5374">
        <v>18.026837480000001</v>
      </c>
      <c r="N5374">
        <v>19.606000000000002</v>
      </c>
      <c r="O5374">
        <v>13.80500629</v>
      </c>
      <c r="P5374">
        <v>10.579000000000001</v>
      </c>
      <c r="Q5374" s="86">
        <v>45664</v>
      </c>
      <c r="AB5374">
        <v>4</v>
      </c>
      <c r="AC5374" t="s">
        <v>127</v>
      </c>
    </row>
    <row r="5375" spans="1:29" x14ac:dyDescent="0.2">
      <c r="A5375" t="s">
        <v>12797</v>
      </c>
      <c r="B5375" t="s">
        <v>12798</v>
      </c>
      <c r="C5375" t="s">
        <v>12797</v>
      </c>
      <c r="D5375" t="s">
        <v>84</v>
      </c>
      <c r="E5375" t="s">
        <v>116</v>
      </c>
      <c r="F5375" t="s">
        <v>117</v>
      </c>
      <c r="G5375" t="s">
        <v>294</v>
      </c>
      <c r="I5375" t="s">
        <v>118</v>
      </c>
      <c r="K5375" t="s">
        <v>1716</v>
      </c>
      <c r="L5375">
        <v>15.625999999999999</v>
      </c>
      <c r="M5375">
        <v>14.90014482</v>
      </c>
      <c r="N5375">
        <v>12.089</v>
      </c>
      <c r="O5375">
        <v>11.124963960000001</v>
      </c>
      <c r="P5375">
        <v>10.718999999999999</v>
      </c>
      <c r="Q5375" s="86">
        <v>45821</v>
      </c>
      <c r="V5375" t="s">
        <v>12799</v>
      </c>
      <c r="AA5375">
        <v>4</v>
      </c>
      <c r="AB5375">
        <v>4</v>
      </c>
      <c r="AC5375" t="s">
        <v>127</v>
      </c>
    </row>
    <row r="5376" spans="1:29" x14ac:dyDescent="0.2">
      <c r="A5376" t="s">
        <v>12800</v>
      </c>
      <c r="B5376" t="s">
        <v>12801</v>
      </c>
      <c r="C5376" t="s">
        <v>12800</v>
      </c>
      <c r="D5376" t="s">
        <v>84</v>
      </c>
      <c r="E5376" t="s">
        <v>116</v>
      </c>
      <c r="I5376" t="s">
        <v>118</v>
      </c>
      <c r="L5376">
        <v>20.597000000000001</v>
      </c>
      <c r="M5376">
        <v>20.419370489999999</v>
      </c>
      <c r="N5376">
        <v>20.914999999999999</v>
      </c>
      <c r="O5376">
        <v>22.339974940000001</v>
      </c>
      <c r="P5376">
        <v>21.635000000000002</v>
      </c>
      <c r="Q5376" s="86">
        <v>45821</v>
      </c>
      <c r="AA5376">
        <v>5</v>
      </c>
      <c r="AB5376">
        <v>4</v>
      </c>
      <c r="AC5376" t="s">
        <v>127</v>
      </c>
    </row>
    <row r="5377" spans="1:29" x14ac:dyDescent="0.2">
      <c r="A5377" t="s">
        <v>12802</v>
      </c>
      <c r="B5377" t="s">
        <v>12803</v>
      </c>
      <c r="C5377" t="s">
        <v>12802</v>
      </c>
      <c r="D5377" t="s">
        <v>84</v>
      </c>
      <c r="E5377" t="s">
        <v>116</v>
      </c>
      <c r="G5377" t="s">
        <v>90</v>
      </c>
      <c r="L5377">
        <v>18.018999999999998</v>
      </c>
      <c r="M5377">
        <v>18.938601890000001</v>
      </c>
      <c r="N5377">
        <v>19.350000000000001</v>
      </c>
      <c r="O5377">
        <v>16.92957955</v>
      </c>
      <c r="P5377">
        <v>17.260000000000002</v>
      </c>
      <c r="Q5377" s="86">
        <v>45821</v>
      </c>
      <c r="AB5377">
        <v>4</v>
      </c>
      <c r="AC5377" t="s">
        <v>127</v>
      </c>
    </row>
    <row r="5378" spans="1:29" x14ac:dyDescent="0.2">
      <c r="A5378" t="s">
        <v>12804</v>
      </c>
      <c r="B5378" t="s">
        <v>12805</v>
      </c>
      <c r="C5378" t="s">
        <v>12804</v>
      </c>
      <c r="D5378" t="s">
        <v>84</v>
      </c>
      <c r="E5378" t="s">
        <v>116</v>
      </c>
      <c r="G5378" t="s">
        <v>90</v>
      </c>
      <c r="I5378" t="s">
        <v>118</v>
      </c>
      <c r="K5378" t="s">
        <v>1716</v>
      </c>
      <c r="L5378">
        <v>13.164</v>
      </c>
      <c r="M5378">
        <v>13.31010689</v>
      </c>
      <c r="N5378">
        <v>12.866</v>
      </c>
      <c r="O5378">
        <v>10.89396112</v>
      </c>
      <c r="P5378">
        <v>12.026</v>
      </c>
      <c r="Q5378" s="86">
        <v>45821</v>
      </c>
      <c r="V5378" t="s">
        <v>12806</v>
      </c>
      <c r="AA5378">
        <v>3</v>
      </c>
      <c r="AB5378">
        <v>3</v>
      </c>
      <c r="AC5378" t="s">
        <v>156</v>
      </c>
    </row>
    <row r="5379" spans="1:29" x14ac:dyDescent="0.2">
      <c r="A5379" t="s">
        <v>12807</v>
      </c>
      <c r="B5379" t="s">
        <v>12808</v>
      </c>
      <c r="C5379" t="s">
        <v>12807</v>
      </c>
      <c r="D5379" t="s">
        <v>84</v>
      </c>
      <c r="E5379" t="s">
        <v>116</v>
      </c>
      <c r="G5379" t="s">
        <v>90</v>
      </c>
      <c r="I5379" t="s">
        <v>118</v>
      </c>
      <c r="K5379" t="s">
        <v>1716</v>
      </c>
      <c r="L5379">
        <v>15.743</v>
      </c>
      <c r="M5379">
        <v>15.49834875</v>
      </c>
      <c r="N5379">
        <v>16.59</v>
      </c>
      <c r="O5379">
        <v>13.512196510000001</v>
      </c>
      <c r="P5379">
        <v>13.544</v>
      </c>
      <c r="Q5379" s="86">
        <v>45821</v>
      </c>
      <c r="V5379" t="s">
        <v>12809</v>
      </c>
      <c r="AA5379">
        <v>3</v>
      </c>
      <c r="AB5379">
        <v>4</v>
      </c>
      <c r="AC5379" t="s">
        <v>127</v>
      </c>
    </row>
    <row r="5380" spans="1:29" x14ac:dyDescent="0.2">
      <c r="A5380" t="s">
        <v>17113</v>
      </c>
      <c r="B5380" t="s">
        <v>17114</v>
      </c>
      <c r="C5380" t="s">
        <v>17113</v>
      </c>
      <c r="D5380" t="s">
        <v>84</v>
      </c>
      <c r="E5380" t="s">
        <v>116</v>
      </c>
      <c r="G5380" t="s">
        <v>90</v>
      </c>
      <c r="I5380" t="s">
        <v>118</v>
      </c>
      <c r="L5380">
        <v>26.933</v>
      </c>
      <c r="M5380">
        <v>25.297332910000002</v>
      </c>
      <c r="N5380">
        <v>27.55</v>
      </c>
      <c r="O5380">
        <v>23.964937469999999</v>
      </c>
      <c r="P5380">
        <v>19.940999999999999</v>
      </c>
      <c r="Q5380" s="86">
        <v>45821</v>
      </c>
      <c r="S5380">
        <v>0.25</v>
      </c>
      <c r="AB5380">
        <v>4</v>
      </c>
      <c r="AC5380" t="s">
        <v>127</v>
      </c>
    </row>
    <row r="5381" spans="1:29" x14ac:dyDescent="0.2">
      <c r="A5381" t="s">
        <v>12810</v>
      </c>
      <c r="B5381" t="s">
        <v>12811</v>
      </c>
      <c r="C5381" t="s">
        <v>12810</v>
      </c>
      <c r="D5381" t="s">
        <v>84</v>
      </c>
      <c r="E5381" t="s">
        <v>116</v>
      </c>
      <c r="G5381" t="s">
        <v>90</v>
      </c>
      <c r="L5381">
        <v>24.388000000000002</v>
      </c>
      <c r="M5381">
        <v>23.765695640000001</v>
      </c>
      <c r="N5381">
        <v>25.231000000000002</v>
      </c>
      <c r="O5381">
        <v>22.838609859999998</v>
      </c>
      <c r="P5381">
        <v>20.152999999999999</v>
      </c>
      <c r="Q5381" s="86">
        <v>45821</v>
      </c>
      <c r="AB5381">
        <v>4</v>
      </c>
      <c r="AC5381" t="s">
        <v>127</v>
      </c>
    </row>
    <row r="5382" spans="1:29" x14ac:dyDescent="0.2">
      <c r="A5382" t="s">
        <v>16960</v>
      </c>
      <c r="B5382" t="s">
        <v>16961</v>
      </c>
      <c r="C5382" t="s">
        <v>16960</v>
      </c>
      <c r="D5382" t="s">
        <v>84</v>
      </c>
      <c r="E5382" t="s">
        <v>116</v>
      </c>
      <c r="G5382" t="s">
        <v>90</v>
      </c>
      <c r="H5382" t="s">
        <v>16039</v>
      </c>
      <c r="I5382" t="s">
        <v>118</v>
      </c>
      <c r="L5382">
        <v>19.021000000000001</v>
      </c>
      <c r="M5382">
        <v>16.956312499999999</v>
      </c>
      <c r="N5382">
        <v>20.114000000000001</v>
      </c>
      <c r="O5382">
        <v>13.023546530000001</v>
      </c>
      <c r="P5382">
        <v>13.815</v>
      </c>
      <c r="Q5382" s="86">
        <v>45821</v>
      </c>
      <c r="S5382">
        <v>0.75</v>
      </c>
      <c r="AB5382">
        <v>4</v>
      </c>
      <c r="AC5382" t="s">
        <v>127</v>
      </c>
    </row>
    <row r="5383" spans="1:29" x14ac:dyDescent="0.2">
      <c r="A5383" t="s">
        <v>16861</v>
      </c>
      <c r="B5383" t="s">
        <v>16862</v>
      </c>
      <c r="C5383" t="s">
        <v>16861</v>
      </c>
      <c r="D5383" t="s">
        <v>84</v>
      </c>
      <c r="E5383" t="s">
        <v>116</v>
      </c>
      <c r="G5383" t="s">
        <v>90</v>
      </c>
      <c r="I5383" t="s">
        <v>118</v>
      </c>
      <c r="L5383">
        <v>33.857999999999997</v>
      </c>
      <c r="M5383">
        <v>34.899656030000003</v>
      </c>
      <c r="N5383">
        <v>37.154000000000003</v>
      </c>
      <c r="O5383">
        <v>33.567473569999997</v>
      </c>
      <c r="P5383">
        <v>35.5</v>
      </c>
      <c r="Q5383" s="86">
        <v>45821</v>
      </c>
      <c r="S5383">
        <v>0.65</v>
      </c>
      <c r="AB5383">
        <v>5</v>
      </c>
      <c r="AC5383" t="s">
        <v>86</v>
      </c>
    </row>
    <row r="5384" spans="1:29" x14ac:dyDescent="0.2">
      <c r="A5384" t="s">
        <v>12812</v>
      </c>
      <c r="B5384" t="s">
        <v>12813</v>
      </c>
      <c r="C5384" t="s">
        <v>12812</v>
      </c>
      <c r="D5384" t="s">
        <v>84</v>
      </c>
      <c r="E5384" t="s">
        <v>116</v>
      </c>
      <c r="F5384" t="s">
        <v>117</v>
      </c>
      <c r="G5384" t="s">
        <v>90</v>
      </c>
      <c r="I5384" t="s">
        <v>118</v>
      </c>
      <c r="K5384" t="s">
        <v>1716</v>
      </c>
      <c r="L5384">
        <v>41.87</v>
      </c>
      <c r="M5384">
        <v>38.255255949999999</v>
      </c>
      <c r="N5384">
        <v>36.704000000000001</v>
      </c>
      <c r="O5384">
        <v>36.905351449999998</v>
      </c>
      <c r="P5384">
        <v>27.12</v>
      </c>
      <c r="Q5384" s="86">
        <v>45821</v>
      </c>
      <c r="AA5384">
        <v>5</v>
      </c>
      <c r="AB5384">
        <v>5</v>
      </c>
      <c r="AC5384" t="s">
        <v>86</v>
      </c>
    </row>
    <row r="5385" spans="1:29" x14ac:dyDescent="0.2">
      <c r="A5385" t="s">
        <v>12814</v>
      </c>
      <c r="B5385" t="s">
        <v>12815</v>
      </c>
      <c r="C5385" t="s">
        <v>12814</v>
      </c>
      <c r="D5385" t="s">
        <v>84</v>
      </c>
      <c r="E5385" t="s">
        <v>116</v>
      </c>
      <c r="G5385" t="s">
        <v>90</v>
      </c>
      <c r="I5385" t="s">
        <v>118</v>
      </c>
      <c r="M5385">
        <v>122.6188741</v>
      </c>
      <c r="N5385">
        <v>126.0729</v>
      </c>
      <c r="O5385">
        <v>132.18723739999999</v>
      </c>
      <c r="P5385">
        <v>166.57470000000001</v>
      </c>
      <c r="Q5385" s="86">
        <v>45154</v>
      </c>
      <c r="AA5385">
        <v>5</v>
      </c>
      <c r="AB5385">
        <v>5</v>
      </c>
      <c r="AC5385" t="s">
        <v>86</v>
      </c>
    </row>
    <row r="5386" spans="1:29" x14ac:dyDescent="0.2">
      <c r="A5386" t="s">
        <v>12816</v>
      </c>
      <c r="B5386" t="s">
        <v>12817</v>
      </c>
      <c r="C5386" t="s">
        <v>12816</v>
      </c>
      <c r="D5386" t="s">
        <v>84</v>
      </c>
      <c r="E5386" t="s">
        <v>116</v>
      </c>
      <c r="G5386" t="s">
        <v>90</v>
      </c>
      <c r="L5386">
        <v>37.487400000000001</v>
      </c>
      <c r="M5386">
        <v>33.721517660000004</v>
      </c>
      <c r="N5386">
        <v>35.843899999999998</v>
      </c>
      <c r="O5386">
        <v>36.85522941</v>
      </c>
      <c r="P5386">
        <v>34.196199999999997</v>
      </c>
      <c r="Q5386" s="86">
        <v>45821</v>
      </c>
      <c r="AB5386">
        <v>5</v>
      </c>
      <c r="AC5386" t="s">
        <v>86</v>
      </c>
    </row>
    <row r="5387" spans="1:29" x14ac:dyDescent="0.2">
      <c r="A5387" t="s">
        <v>12818</v>
      </c>
      <c r="B5387" t="s">
        <v>12819</v>
      </c>
      <c r="C5387" t="s">
        <v>12818</v>
      </c>
      <c r="D5387" t="s">
        <v>84</v>
      </c>
      <c r="E5387" t="s">
        <v>116</v>
      </c>
      <c r="F5387" t="s">
        <v>117</v>
      </c>
      <c r="G5387" t="s">
        <v>90</v>
      </c>
      <c r="I5387" t="s">
        <v>118</v>
      </c>
      <c r="L5387">
        <v>26.757999999999999</v>
      </c>
      <c r="M5387">
        <v>27.806349260000001</v>
      </c>
      <c r="N5387">
        <v>27.760400000000001</v>
      </c>
      <c r="O5387">
        <v>26.813379829999999</v>
      </c>
      <c r="P5387">
        <v>31.255199999999999</v>
      </c>
      <c r="Q5387" s="86">
        <v>45821</v>
      </c>
      <c r="AA5387">
        <v>4</v>
      </c>
      <c r="AB5387">
        <v>4</v>
      </c>
      <c r="AC5387" t="s">
        <v>127</v>
      </c>
    </row>
    <row r="5388" spans="1:29" x14ac:dyDescent="0.2">
      <c r="A5388" t="s">
        <v>12820</v>
      </c>
      <c r="B5388" t="s">
        <v>12821</v>
      </c>
      <c r="C5388" t="s">
        <v>12820</v>
      </c>
      <c r="D5388" t="s">
        <v>84</v>
      </c>
      <c r="E5388" t="s">
        <v>116</v>
      </c>
      <c r="G5388" t="s">
        <v>90</v>
      </c>
      <c r="H5388" t="s">
        <v>225</v>
      </c>
      <c r="L5388">
        <v>14.981999999999999</v>
      </c>
      <c r="M5388">
        <v>13.82444465</v>
      </c>
      <c r="N5388">
        <v>13.935</v>
      </c>
      <c r="O5388">
        <v>13.02301482</v>
      </c>
      <c r="P5388">
        <v>13.752000000000001</v>
      </c>
      <c r="Q5388" s="86">
        <v>45821</v>
      </c>
      <c r="AB5388">
        <v>3</v>
      </c>
      <c r="AC5388" t="s">
        <v>156</v>
      </c>
    </row>
    <row r="5389" spans="1:29" x14ac:dyDescent="0.2">
      <c r="A5389" t="s">
        <v>12822</v>
      </c>
      <c r="B5389" t="s">
        <v>12823</v>
      </c>
      <c r="C5389" t="s">
        <v>12822</v>
      </c>
      <c r="D5389" t="s">
        <v>84</v>
      </c>
      <c r="E5389" t="s">
        <v>116</v>
      </c>
      <c r="F5389" t="s">
        <v>117</v>
      </c>
      <c r="G5389" t="s">
        <v>90</v>
      </c>
      <c r="I5389" t="s">
        <v>118</v>
      </c>
      <c r="K5389" t="s">
        <v>688</v>
      </c>
      <c r="L5389">
        <v>20.934999999999999</v>
      </c>
      <c r="M5389">
        <v>21.10544964</v>
      </c>
      <c r="N5389">
        <v>21.571000000000002</v>
      </c>
      <c r="O5389">
        <v>17.25763727</v>
      </c>
      <c r="P5389">
        <v>16.055</v>
      </c>
      <c r="Q5389" s="86">
        <v>45821</v>
      </c>
      <c r="V5389" t="s">
        <v>12824</v>
      </c>
      <c r="AA5389">
        <v>4</v>
      </c>
      <c r="AB5389">
        <v>4</v>
      </c>
      <c r="AC5389" t="s">
        <v>127</v>
      </c>
    </row>
    <row r="5390" spans="1:29" x14ac:dyDescent="0.2">
      <c r="A5390" t="s">
        <v>16262</v>
      </c>
      <c r="B5390" t="s">
        <v>16263</v>
      </c>
      <c r="C5390" t="s">
        <v>16262</v>
      </c>
      <c r="D5390" t="s">
        <v>84</v>
      </c>
      <c r="E5390" t="s">
        <v>116</v>
      </c>
      <c r="G5390" t="s">
        <v>90</v>
      </c>
      <c r="H5390" t="s">
        <v>16039</v>
      </c>
      <c r="I5390" t="s">
        <v>118</v>
      </c>
      <c r="L5390">
        <v>17.376999999999999</v>
      </c>
      <c r="M5390">
        <v>16.358223250000002</v>
      </c>
      <c r="N5390">
        <v>16.684999999999999</v>
      </c>
      <c r="O5390">
        <v>13.45692704</v>
      </c>
      <c r="P5390">
        <v>10.765000000000001</v>
      </c>
      <c r="Q5390" s="86">
        <v>45761</v>
      </c>
      <c r="S5390">
        <v>0.49</v>
      </c>
      <c r="AB5390">
        <v>4</v>
      </c>
      <c r="AC5390" t="s">
        <v>127</v>
      </c>
    </row>
    <row r="5391" spans="1:29" x14ac:dyDescent="0.2">
      <c r="A5391" t="s">
        <v>12825</v>
      </c>
      <c r="B5391" t="s">
        <v>12826</v>
      </c>
      <c r="C5391" t="s">
        <v>12825</v>
      </c>
      <c r="D5391" t="s">
        <v>84</v>
      </c>
      <c r="E5391" t="s">
        <v>116</v>
      </c>
      <c r="G5391" t="s">
        <v>90</v>
      </c>
      <c r="L5391">
        <v>42.22</v>
      </c>
      <c r="Q5391" s="86">
        <v>45558</v>
      </c>
      <c r="AB5391">
        <v>5</v>
      </c>
      <c r="AC5391" t="s">
        <v>86</v>
      </c>
    </row>
    <row r="5392" spans="1:29" x14ac:dyDescent="0.2">
      <c r="A5392" t="s">
        <v>12827</v>
      </c>
      <c r="B5392" t="s">
        <v>12828</v>
      </c>
      <c r="C5392" t="s">
        <v>12827</v>
      </c>
      <c r="D5392" t="s">
        <v>84</v>
      </c>
      <c r="E5392" t="s">
        <v>116</v>
      </c>
      <c r="F5392" t="s">
        <v>117</v>
      </c>
      <c r="G5392" t="s">
        <v>90</v>
      </c>
      <c r="I5392" t="s">
        <v>118</v>
      </c>
      <c r="K5392" t="s">
        <v>688</v>
      </c>
      <c r="L5392">
        <v>18.96</v>
      </c>
      <c r="M5392">
        <v>18.657101950000001</v>
      </c>
      <c r="N5392">
        <v>19.803999999999998</v>
      </c>
      <c r="O5392">
        <v>16.084938869999998</v>
      </c>
      <c r="P5392">
        <v>14.375999999999999</v>
      </c>
      <c r="Q5392" s="86">
        <v>45821</v>
      </c>
      <c r="AA5392">
        <v>4</v>
      </c>
      <c r="AB5392">
        <v>4</v>
      </c>
      <c r="AC5392" t="s">
        <v>127</v>
      </c>
    </row>
    <row r="5393" spans="1:29" x14ac:dyDescent="0.2">
      <c r="A5393" t="s">
        <v>12829</v>
      </c>
      <c r="B5393" t="s">
        <v>12830</v>
      </c>
      <c r="C5393" t="s">
        <v>12829</v>
      </c>
      <c r="D5393" t="s">
        <v>84</v>
      </c>
      <c r="E5393" t="s">
        <v>116</v>
      </c>
      <c r="F5393" t="s">
        <v>117</v>
      </c>
      <c r="G5393" t="s">
        <v>90</v>
      </c>
      <c r="I5393" t="s">
        <v>118</v>
      </c>
      <c r="K5393" t="s">
        <v>688</v>
      </c>
      <c r="L5393">
        <v>15.907999999999999</v>
      </c>
      <c r="M5393">
        <v>15.82858409</v>
      </c>
      <c r="N5393">
        <v>16.103000000000002</v>
      </c>
      <c r="O5393">
        <v>12.56739731</v>
      </c>
      <c r="P5393">
        <v>10.06</v>
      </c>
      <c r="Q5393" s="86">
        <v>45821</v>
      </c>
      <c r="V5393" t="s">
        <v>12831</v>
      </c>
      <c r="AA5393">
        <v>4</v>
      </c>
      <c r="AB5393">
        <v>4</v>
      </c>
      <c r="AC5393" t="s">
        <v>127</v>
      </c>
    </row>
    <row r="5394" spans="1:29" x14ac:dyDescent="0.2">
      <c r="A5394" t="s">
        <v>12832</v>
      </c>
      <c r="B5394" t="s">
        <v>12833</v>
      </c>
      <c r="C5394" t="s">
        <v>12832</v>
      </c>
      <c r="D5394" t="s">
        <v>84</v>
      </c>
      <c r="E5394" t="s">
        <v>116</v>
      </c>
      <c r="G5394" t="s">
        <v>90</v>
      </c>
      <c r="I5394" t="s">
        <v>118</v>
      </c>
      <c r="L5394">
        <v>29.257999999999999</v>
      </c>
      <c r="M5394">
        <v>24.228575119999999</v>
      </c>
      <c r="N5394">
        <v>26.738</v>
      </c>
      <c r="O5394">
        <v>21.087937870000001</v>
      </c>
      <c r="P5394">
        <v>22.722999999999999</v>
      </c>
      <c r="Q5394" s="86">
        <v>45821</v>
      </c>
      <c r="V5394" t="s">
        <v>12834</v>
      </c>
      <c r="W5394">
        <v>7</v>
      </c>
      <c r="X5394" s="86">
        <v>45716</v>
      </c>
      <c r="AA5394">
        <v>4</v>
      </c>
      <c r="AB5394">
        <v>5</v>
      </c>
      <c r="AC5394" t="s">
        <v>86</v>
      </c>
    </row>
    <row r="5395" spans="1:29" x14ac:dyDescent="0.2">
      <c r="A5395" t="s">
        <v>12835</v>
      </c>
      <c r="B5395" t="s">
        <v>12836</v>
      </c>
      <c r="C5395" t="s">
        <v>12835</v>
      </c>
      <c r="D5395" t="s">
        <v>84</v>
      </c>
      <c r="E5395" t="s">
        <v>116</v>
      </c>
      <c r="G5395" t="s">
        <v>90</v>
      </c>
      <c r="I5395" t="s">
        <v>118</v>
      </c>
      <c r="L5395">
        <v>17.989000000000001</v>
      </c>
      <c r="M5395">
        <v>18.320513479999999</v>
      </c>
      <c r="N5395">
        <v>19.814</v>
      </c>
      <c r="O5395">
        <v>13.103281450000001</v>
      </c>
      <c r="P5395">
        <v>10.33</v>
      </c>
      <c r="Q5395" s="86">
        <v>45821</v>
      </c>
      <c r="V5395" t="s">
        <v>12837</v>
      </c>
      <c r="AA5395">
        <v>4</v>
      </c>
      <c r="AB5395">
        <v>4</v>
      </c>
      <c r="AC5395" t="s">
        <v>127</v>
      </c>
    </row>
    <row r="5396" spans="1:29" x14ac:dyDescent="0.2">
      <c r="A5396" t="s">
        <v>12838</v>
      </c>
      <c r="B5396" t="s">
        <v>12839</v>
      </c>
      <c r="C5396" t="s">
        <v>12838</v>
      </c>
      <c r="D5396" t="s">
        <v>84</v>
      </c>
      <c r="E5396" t="s">
        <v>116</v>
      </c>
      <c r="G5396" t="s">
        <v>90</v>
      </c>
      <c r="H5396" t="s">
        <v>225</v>
      </c>
      <c r="L5396">
        <v>29.475000000000001</v>
      </c>
      <c r="M5396">
        <v>17.504651849999998</v>
      </c>
      <c r="N5396">
        <v>35.670999999999999</v>
      </c>
      <c r="O5396">
        <v>15.63930568</v>
      </c>
      <c r="P5396">
        <v>53.92</v>
      </c>
      <c r="Q5396" s="86">
        <v>45761</v>
      </c>
      <c r="S5396">
        <v>0.5</v>
      </c>
      <c r="W5396">
        <v>6</v>
      </c>
      <c r="X5396" s="86">
        <v>45657</v>
      </c>
      <c r="AB5396">
        <v>4</v>
      </c>
      <c r="AC5396" t="s">
        <v>127</v>
      </c>
    </row>
    <row r="5397" spans="1:29" x14ac:dyDescent="0.2">
      <c r="A5397" t="s">
        <v>12840</v>
      </c>
      <c r="B5397" t="s">
        <v>12841</v>
      </c>
      <c r="C5397" t="s">
        <v>12840</v>
      </c>
      <c r="D5397" t="s">
        <v>84</v>
      </c>
      <c r="E5397" t="s">
        <v>116</v>
      </c>
      <c r="G5397" t="s">
        <v>90</v>
      </c>
      <c r="I5397" t="s">
        <v>118</v>
      </c>
      <c r="L5397">
        <v>10.763</v>
      </c>
      <c r="M5397">
        <v>10.948504</v>
      </c>
      <c r="N5397">
        <v>10.89</v>
      </c>
      <c r="O5397">
        <v>8.4348171099999991</v>
      </c>
      <c r="P5397">
        <v>8.6470000000000002</v>
      </c>
      <c r="Q5397" s="86">
        <v>45821</v>
      </c>
      <c r="V5397" t="s">
        <v>12842</v>
      </c>
      <c r="AA5397">
        <v>3</v>
      </c>
      <c r="AB5397">
        <v>3</v>
      </c>
      <c r="AC5397" t="s">
        <v>156</v>
      </c>
    </row>
    <row r="5398" spans="1:29" x14ac:dyDescent="0.2">
      <c r="A5398" t="s">
        <v>12843</v>
      </c>
      <c r="B5398" t="s">
        <v>12844</v>
      </c>
      <c r="C5398" t="s">
        <v>12843</v>
      </c>
      <c r="D5398" t="s">
        <v>84</v>
      </c>
      <c r="E5398" t="s">
        <v>116</v>
      </c>
      <c r="F5398" t="s">
        <v>642</v>
      </c>
      <c r="G5398" t="s">
        <v>90</v>
      </c>
      <c r="I5398" t="s">
        <v>118</v>
      </c>
      <c r="K5398" t="s">
        <v>688</v>
      </c>
      <c r="L5398">
        <v>19.597000000000001</v>
      </c>
      <c r="M5398">
        <v>16.357515670000002</v>
      </c>
      <c r="N5398">
        <v>20.651</v>
      </c>
      <c r="O5398">
        <v>13.494846600000001</v>
      </c>
      <c r="P5398">
        <v>17.911000000000001</v>
      </c>
      <c r="Q5398" s="86">
        <v>45821</v>
      </c>
      <c r="V5398" t="s">
        <v>12845</v>
      </c>
      <c r="AA5398">
        <v>4</v>
      </c>
      <c r="AB5398">
        <v>4</v>
      </c>
      <c r="AC5398" t="s">
        <v>127</v>
      </c>
    </row>
    <row r="5399" spans="1:29" x14ac:dyDescent="0.2">
      <c r="A5399" t="s">
        <v>17597</v>
      </c>
      <c r="B5399" t="s">
        <v>17598</v>
      </c>
      <c r="C5399" t="s">
        <v>17597</v>
      </c>
      <c r="D5399" t="s">
        <v>84</v>
      </c>
      <c r="E5399" t="s">
        <v>116</v>
      </c>
      <c r="G5399" t="s">
        <v>90</v>
      </c>
      <c r="L5399">
        <v>22.78</v>
      </c>
      <c r="Q5399" s="86">
        <v>45812</v>
      </c>
      <c r="S5399">
        <v>0.5</v>
      </c>
      <c r="AB5399">
        <v>4</v>
      </c>
      <c r="AC5399" t="s">
        <v>127</v>
      </c>
    </row>
    <row r="5400" spans="1:29" x14ac:dyDescent="0.2">
      <c r="A5400" t="s">
        <v>12846</v>
      </c>
      <c r="B5400" t="s">
        <v>12847</v>
      </c>
      <c r="C5400" t="s">
        <v>12846</v>
      </c>
      <c r="D5400" t="s">
        <v>84</v>
      </c>
      <c r="E5400" t="s">
        <v>116</v>
      </c>
      <c r="I5400" t="s">
        <v>118</v>
      </c>
      <c r="L5400">
        <v>25.533000000000001</v>
      </c>
      <c r="M5400">
        <v>22.4689893</v>
      </c>
      <c r="N5400">
        <v>27.850999999999999</v>
      </c>
      <c r="O5400">
        <v>20.232489820000001</v>
      </c>
      <c r="P5400">
        <v>17.614000000000001</v>
      </c>
      <c r="Q5400" s="86">
        <v>45821</v>
      </c>
      <c r="W5400">
        <v>7</v>
      </c>
      <c r="X5400" s="86">
        <v>45716</v>
      </c>
      <c r="AA5400">
        <v>5</v>
      </c>
      <c r="AB5400">
        <v>5</v>
      </c>
      <c r="AC5400" t="s">
        <v>86</v>
      </c>
    </row>
    <row r="5401" spans="1:29" x14ac:dyDescent="0.2">
      <c r="A5401" t="s">
        <v>12848</v>
      </c>
      <c r="B5401" t="s">
        <v>12849</v>
      </c>
      <c r="C5401" t="s">
        <v>12848</v>
      </c>
      <c r="D5401" t="s">
        <v>84</v>
      </c>
      <c r="E5401" t="s">
        <v>116</v>
      </c>
      <c r="G5401" t="s">
        <v>90</v>
      </c>
      <c r="H5401" t="s">
        <v>225</v>
      </c>
      <c r="L5401">
        <v>23.309000000000001</v>
      </c>
      <c r="M5401">
        <v>22.876455620000002</v>
      </c>
      <c r="N5401">
        <v>25.216000000000001</v>
      </c>
      <c r="O5401">
        <v>20.551169269999999</v>
      </c>
      <c r="P5401">
        <v>16.808</v>
      </c>
      <c r="Q5401" s="86">
        <v>45821</v>
      </c>
      <c r="S5401">
        <v>0.59</v>
      </c>
      <c r="AB5401">
        <v>4</v>
      </c>
      <c r="AC5401" t="s">
        <v>127</v>
      </c>
    </row>
    <row r="5402" spans="1:29" x14ac:dyDescent="0.2">
      <c r="A5402" t="s">
        <v>12850</v>
      </c>
      <c r="B5402" t="s">
        <v>12851</v>
      </c>
      <c r="C5402" t="s">
        <v>12850</v>
      </c>
      <c r="D5402" t="s">
        <v>84</v>
      </c>
      <c r="E5402" t="s">
        <v>116</v>
      </c>
      <c r="G5402" t="s">
        <v>90</v>
      </c>
      <c r="I5402" t="s">
        <v>118</v>
      </c>
      <c r="L5402">
        <v>22.148</v>
      </c>
      <c r="M5402">
        <v>22.209603040000001</v>
      </c>
      <c r="N5402">
        <v>25.138999999999999</v>
      </c>
      <c r="O5402">
        <v>19.980341030000002</v>
      </c>
      <c r="P5402">
        <v>20.318000000000001</v>
      </c>
      <c r="Q5402" s="86">
        <v>45821</v>
      </c>
      <c r="V5402" t="s">
        <v>12852</v>
      </c>
      <c r="AA5402">
        <v>4</v>
      </c>
      <c r="AB5402">
        <v>4</v>
      </c>
      <c r="AC5402" t="s">
        <v>127</v>
      </c>
    </row>
    <row r="5403" spans="1:29" x14ac:dyDescent="0.2">
      <c r="A5403" t="s">
        <v>12853</v>
      </c>
      <c r="B5403" t="s">
        <v>12854</v>
      </c>
      <c r="C5403" t="s">
        <v>12853</v>
      </c>
      <c r="D5403" t="s">
        <v>84</v>
      </c>
      <c r="E5403" t="s">
        <v>116</v>
      </c>
      <c r="F5403" t="s">
        <v>117</v>
      </c>
      <c r="G5403" t="s">
        <v>90</v>
      </c>
      <c r="I5403" t="s">
        <v>118</v>
      </c>
      <c r="K5403" t="s">
        <v>688</v>
      </c>
      <c r="L5403">
        <v>16.681999999999999</v>
      </c>
      <c r="M5403">
        <v>16.838775389999999</v>
      </c>
      <c r="N5403">
        <v>17.158999999999999</v>
      </c>
      <c r="O5403">
        <v>14.378353929999999</v>
      </c>
      <c r="P5403">
        <v>12.840999999999999</v>
      </c>
      <c r="Q5403" s="86">
        <v>45821</v>
      </c>
      <c r="V5403" t="s">
        <v>12855</v>
      </c>
      <c r="AA5403">
        <v>3</v>
      </c>
      <c r="AB5403">
        <v>4</v>
      </c>
      <c r="AC5403" t="s">
        <v>127</v>
      </c>
    </row>
    <row r="5404" spans="1:29" x14ac:dyDescent="0.2">
      <c r="A5404" t="s">
        <v>12856</v>
      </c>
      <c r="B5404" t="s">
        <v>12857</v>
      </c>
      <c r="C5404" t="s">
        <v>12856</v>
      </c>
      <c r="D5404" t="s">
        <v>84</v>
      </c>
      <c r="E5404" t="s">
        <v>116</v>
      </c>
      <c r="G5404" t="s">
        <v>90</v>
      </c>
      <c r="I5404" t="s">
        <v>118</v>
      </c>
      <c r="L5404">
        <v>16.55</v>
      </c>
      <c r="M5404">
        <v>16.21364668</v>
      </c>
      <c r="N5404">
        <v>17.465</v>
      </c>
      <c r="O5404">
        <v>14.769893959999999</v>
      </c>
      <c r="P5404">
        <v>14.94</v>
      </c>
      <c r="Q5404" s="86">
        <v>45821</v>
      </c>
      <c r="V5404" t="s">
        <v>12858</v>
      </c>
      <c r="W5404">
        <v>6</v>
      </c>
      <c r="X5404" s="86">
        <v>45747</v>
      </c>
      <c r="AA5404">
        <v>4</v>
      </c>
      <c r="AB5404">
        <v>4</v>
      </c>
      <c r="AC5404" t="s">
        <v>127</v>
      </c>
    </row>
    <row r="5405" spans="1:29" x14ac:dyDescent="0.2">
      <c r="A5405" t="s">
        <v>12859</v>
      </c>
      <c r="B5405" t="s">
        <v>12860</v>
      </c>
      <c r="C5405" t="s">
        <v>12859</v>
      </c>
      <c r="D5405" t="s">
        <v>84</v>
      </c>
      <c r="E5405" t="s">
        <v>116</v>
      </c>
      <c r="G5405" t="s">
        <v>90</v>
      </c>
      <c r="L5405">
        <v>6.1120000000000001</v>
      </c>
      <c r="M5405">
        <v>6.6059940929999996</v>
      </c>
      <c r="N5405">
        <v>7.0620000000000003</v>
      </c>
      <c r="O5405">
        <v>4.7833154489999998</v>
      </c>
      <c r="P5405">
        <v>4.3369999999999997</v>
      </c>
      <c r="Q5405" s="86">
        <v>45821</v>
      </c>
      <c r="AB5405">
        <v>2</v>
      </c>
      <c r="AC5405" t="s">
        <v>153</v>
      </c>
    </row>
    <row r="5406" spans="1:29" x14ac:dyDescent="0.2">
      <c r="A5406" t="s">
        <v>12861</v>
      </c>
      <c r="B5406" t="s">
        <v>12862</v>
      </c>
      <c r="C5406" t="s">
        <v>12861</v>
      </c>
      <c r="D5406" t="s">
        <v>84</v>
      </c>
      <c r="E5406" t="s">
        <v>116</v>
      </c>
      <c r="F5406" t="s">
        <v>117</v>
      </c>
      <c r="G5406" t="s">
        <v>90</v>
      </c>
      <c r="I5406" t="s">
        <v>118</v>
      </c>
      <c r="K5406" t="s">
        <v>688</v>
      </c>
      <c r="L5406">
        <v>28.588000000000001</v>
      </c>
      <c r="M5406">
        <v>31.087130030000001</v>
      </c>
      <c r="N5406">
        <v>34.003</v>
      </c>
      <c r="O5406">
        <v>23.515849710000001</v>
      </c>
      <c r="P5406">
        <v>22.268999999999998</v>
      </c>
      <c r="Q5406" s="86">
        <v>45821</v>
      </c>
      <c r="W5406">
        <v>6</v>
      </c>
      <c r="X5406" s="86">
        <v>43951</v>
      </c>
      <c r="AA5406">
        <v>4</v>
      </c>
      <c r="AB5406">
        <v>4</v>
      </c>
      <c r="AC5406" t="s">
        <v>127</v>
      </c>
    </row>
    <row r="5407" spans="1:29" x14ac:dyDescent="0.2">
      <c r="A5407" t="s">
        <v>12863</v>
      </c>
      <c r="B5407" t="s">
        <v>12864</v>
      </c>
      <c r="C5407" t="s">
        <v>12863</v>
      </c>
      <c r="D5407" t="s">
        <v>84</v>
      </c>
      <c r="E5407" t="s">
        <v>116</v>
      </c>
      <c r="F5407" t="s">
        <v>642</v>
      </c>
      <c r="G5407" t="s">
        <v>90</v>
      </c>
      <c r="K5407" t="s">
        <v>688</v>
      </c>
      <c r="L5407">
        <v>16.212</v>
      </c>
      <c r="M5407">
        <v>15.405994939999999</v>
      </c>
      <c r="N5407">
        <v>16.646999999999998</v>
      </c>
      <c r="O5407">
        <v>12.598622649999999</v>
      </c>
      <c r="P5407">
        <v>12.003</v>
      </c>
      <c r="Q5407" s="86">
        <v>45821</v>
      </c>
      <c r="T5407">
        <v>0.03</v>
      </c>
      <c r="V5407" t="s">
        <v>12865</v>
      </c>
      <c r="W5407">
        <v>6</v>
      </c>
      <c r="X5407" s="86">
        <v>45657</v>
      </c>
      <c r="AA5407">
        <v>3</v>
      </c>
      <c r="AB5407">
        <v>4</v>
      </c>
      <c r="AC5407" t="s">
        <v>127</v>
      </c>
    </row>
    <row r="5408" spans="1:29" x14ac:dyDescent="0.2">
      <c r="A5408" t="s">
        <v>12866</v>
      </c>
      <c r="B5408" t="s">
        <v>12867</v>
      </c>
      <c r="C5408" t="s">
        <v>12866</v>
      </c>
      <c r="D5408" t="s">
        <v>84</v>
      </c>
      <c r="E5408" t="s">
        <v>116</v>
      </c>
      <c r="G5408" t="s">
        <v>90</v>
      </c>
      <c r="I5408" t="s">
        <v>118</v>
      </c>
      <c r="L5408">
        <v>6.3540000000000001</v>
      </c>
      <c r="M5408">
        <v>9.9401170329999999</v>
      </c>
      <c r="N5408">
        <v>7.7370000000000001</v>
      </c>
      <c r="O5408">
        <v>9.9980724250000002</v>
      </c>
      <c r="P5408">
        <v>5.8949999999999996</v>
      </c>
      <c r="Q5408" s="86">
        <v>45821</v>
      </c>
      <c r="V5408" t="s">
        <v>12868</v>
      </c>
      <c r="W5408">
        <v>4</v>
      </c>
      <c r="X5408" s="86">
        <v>45657</v>
      </c>
      <c r="AA5408">
        <v>3</v>
      </c>
      <c r="AB5408">
        <v>3</v>
      </c>
      <c r="AC5408" t="s">
        <v>156</v>
      </c>
    </row>
    <row r="5409" spans="1:29" x14ac:dyDescent="0.2">
      <c r="A5409" t="s">
        <v>12869</v>
      </c>
      <c r="B5409" t="s">
        <v>12870</v>
      </c>
      <c r="C5409" t="s">
        <v>12869</v>
      </c>
      <c r="D5409" t="s">
        <v>84</v>
      </c>
      <c r="E5409" t="s">
        <v>116</v>
      </c>
      <c r="F5409" t="s">
        <v>117</v>
      </c>
      <c r="G5409" t="s">
        <v>90</v>
      </c>
      <c r="I5409" t="s">
        <v>118</v>
      </c>
      <c r="K5409" t="s">
        <v>688</v>
      </c>
      <c r="L5409">
        <v>16.809999999999999</v>
      </c>
      <c r="M5409">
        <v>15.538556030000001</v>
      </c>
      <c r="N5409">
        <v>17.774999999999999</v>
      </c>
      <c r="O5409">
        <v>11.925588899999999</v>
      </c>
      <c r="P5409">
        <v>8.4640000000000004</v>
      </c>
      <c r="Q5409" s="86">
        <v>45821</v>
      </c>
      <c r="V5409" t="s">
        <v>12871</v>
      </c>
      <c r="W5409">
        <v>6</v>
      </c>
      <c r="X5409" s="86">
        <v>45716</v>
      </c>
      <c r="AA5409">
        <v>3</v>
      </c>
      <c r="AB5409">
        <v>4</v>
      </c>
      <c r="AC5409" t="s">
        <v>127</v>
      </c>
    </row>
    <row r="5410" spans="1:29" x14ac:dyDescent="0.2">
      <c r="A5410" t="s">
        <v>12872</v>
      </c>
      <c r="B5410" t="s">
        <v>12873</v>
      </c>
      <c r="C5410" t="s">
        <v>12872</v>
      </c>
      <c r="D5410" t="s">
        <v>84</v>
      </c>
      <c r="E5410" t="s">
        <v>116</v>
      </c>
      <c r="G5410" t="s">
        <v>90</v>
      </c>
      <c r="I5410" t="s">
        <v>118</v>
      </c>
      <c r="L5410">
        <v>9.7330000000000005</v>
      </c>
      <c r="M5410">
        <v>11.118573059999999</v>
      </c>
      <c r="N5410">
        <v>10.757999999999999</v>
      </c>
      <c r="O5410">
        <v>9.9702546010000006</v>
      </c>
      <c r="P5410">
        <v>6.5650000000000004</v>
      </c>
      <c r="Q5410" s="86">
        <v>45821</v>
      </c>
      <c r="V5410" t="s">
        <v>12874</v>
      </c>
      <c r="W5410">
        <v>5</v>
      </c>
      <c r="X5410" s="86">
        <v>45626</v>
      </c>
      <c r="AA5410">
        <v>2</v>
      </c>
      <c r="AB5410">
        <v>3</v>
      </c>
      <c r="AC5410" t="s">
        <v>156</v>
      </c>
    </row>
    <row r="5411" spans="1:29" x14ac:dyDescent="0.2">
      <c r="A5411" t="s">
        <v>12875</v>
      </c>
      <c r="B5411" t="s">
        <v>12876</v>
      </c>
      <c r="C5411" t="s">
        <v>12875</v>
      </c>
      <c r="D5411" t="s">
        <v>84</v>
      </c>
      <c r="E5411" t="s">
        <v>116</v>
      </c>
      <c r="G5411" t="s">
        <v>90</v>
      </c>
      <c r="I5411" t="s">
        <v>118</v>
      </c>
      <c r="L5411">
        <v>21.771000000000001</v>
      </c>
      <c r="M5411">
        <v>22.341106419999999</v>
      </c>
      <c r="N5411">
        <v>23.047999999999998</v>
      </c>
      <c r="O5411">
        <v>18.035172979999999</v>
      </c>
      <c r="P5411">
        <v>16.783000000000001</v>
      </c>
      <c r="Q5411" s="86">
        <v>45821</v>
      </c>
      <c r="AB5411">
        <v>4</v>
      </c>
      <c r="AC5411" t="s">
        <v>127</v>
      </c>
    </row>
    <row r="5412" spans="1:29" x14ac:dyDescent="0.2">
      <c r="A5412" t="s">
        <v>12877</v>
      </c>
      <c r="B5412" t="s">
        <v>12878</v>
      </c>
      <c r="C5412" t="s">
        <v>12877</v>
      </c>
      <c r="D5412" t="s">
        <v>84</v>
      </c>
      <c r="E5412" t="s">
        <v>116</v>
      </c>
      <c r="F5412" t="s">
        <v>642</v>
      </c>
      <c r="G5412" t="s">
        <v>90</v>
      </c>
      <c r="I5412" t="s">
        <v>118</v>
      </c>
      <c r="K5412" t="s">
        <v>688</v>
      </c>
      <c r="L5412">
        <v>19.448</v>
      </c>
      <c r="M5412">
        <v>19.678854489999999</v>
      </c>
      <c r="N5412">
        <v>19.312999999999999</v>
      </c>
      <c r="O5412">
        <v>16.427162890000002</v>
      </c>
      <c r="P5412">
        <v>18.262</v>
      </c>
      <c r="Q5412" s="86">
        <v>45821</v>
      </c>
      <c r="V5412" t="s">
        <v>12879</v>
      </c>
      <c r="AA5412">
        <v>5</v>
      </c>
      <c r="AB5412">
        <v>4</v>
      </c>
      <c r="AC5412" t="s">
        <v>127</v>
      </c>
    </row>
    <row r="5413" spans="1:29" x14ac:dyDescent="0.2">
      <c r="A5413" t="s">
        <v>12880</v>
      </c>
      <c r="B5413" t="s">
        <v>12881</v>
      </c>
      <c r="C5413" t="s">
        <v>12880</v>
      </c>
      <c r="D5413" t="s">
        <v>84</v>
      </c>
      <c r="E5413" t="s">
        <v>116</v>
      </c>
      <c r="F5413" t="s">
        <v>117</v>
      </c>
      <c r="G5413" t="s">
        <v>90</v>
      </c>
      <c r="I5413" t="s">
        <v>118</v>
      </c>
      <c r="K5413" t="s">
        <v>688</v>
      </c>
      <c r="L5413">
        <v>13.944000000000001</v>
      </c>
      <c r="M5413">
        <v>14.20925924</v>
      </c>
      <c r="N5413">
        <v>13.853</v>
      </c>
      <c r="O5413">
        <v>12.74598007</v>
      </c>
      <c r="P5413">
        <v>14.183</v>
      </c>
      <c r="Q5413" s="86">
        <v>45821</v>
      </c>
      <c r="V5413" t="s">
        <v>12882</v>
      </c>
      <c r="AA5413">
        <v>3</v>
      </c>
      <c r="AB5413">
        <v>3</v>
      </c>
      <c r="AC5413" t="s">
        <v>156</v>
      </c>
    </row>
    <row r="5414" spans="1:29" x14ac:dyDescent="0.2">
      <c r="A5414" t="s">
        <v>12883</v>
      </c>
      <c r="B5414" t="s">
        <v>12884</v>
      </c>
      <c r="C5414" t="s">
        <v>12883</v>
      </c>
      <c r="D5414" t="s">
        <v>84</v>
      </c>
      <c r="E5414" t="s">
        <v>116</v>
      </c>
      <c r="F5414" t="s">
        <v>117</v>
      </c>
      <c r="G5414" t="s">
        <v>90</v>
      </c>
      <c r="I5414" t="s">
        <v>118</v>
      </c>
      <c r="K5414" t="s">
        <v>688</v>
      </c>
      <c r="L5414">
        <v>26.484999999999999</v>
      </c>
      <c r="M5414">
        <v>21.225295979999999</v>
      </c>
      <c r="N5414">
        <v>21.966999999999999</v>
      </c>
      <c r="O5414">
        <v>14.10577215</v>
      </c>
      <c r="P5414">
        <v>16.957000000000001</v>
      </c>
      <c r="Q5414" s="86">
        <v>45821</v>
      </c>
      <c r="V5414" t="s">
        <v>12885</v>
      </c>
      <c r="W5414">
        <v>7</v>
      </c>
      <c r="X5414" s="86">
        <v>45657</v>
      </c>
      <c r="AA5414">
        <v>4</v>
      </c>
      <c r="AB5414">
        <v>5</v>
      </c>
      <c r="AC5414" t="s">
        <v>86</v>
      </c>
    </row>
    <row r="5415" spans="1:29" x14ac:dyDescent="0.2">
      <c r="A5415" t="s">
        <v>12886</v>
      </c>
      <c r="B5415" t="s">
        <v>12887</v>
      </c>
      <c r="C5415" t="s">
        <v>12886</v>
      </c>
      <c r="D5415" t="s">
        <v>84</v>
      </c>
      <c r="E5415" t="s">
        <v>116</v>
      </c>
      <c r="F5415" t="s">
        <v>642</v>
      </c>
      <c r="G5415" t="s">
        <v>90</v>
      </c>
      <c r="I5415" t="s">
        <v>118</v>
      </c>
      <c r="K5415" t="s">
        <v>688</v>
      </c>
      <c r="L5415">
        <v>14.927</v>
      </c>
      <c r="M5415">
        <v>15.79261852</v>
      </c>
      <c r="N5415">
        <v>16.434999999999999</v>
      </c>
      <c r="O5415">
        <v>15.801448669999999</v>
      </c>
      <c r="P5415">
        <v>12.369</v>
      </c>
      <c r="Q5415" s="86">
        <v>45821</v>
      </c>
      <c r="V5415" t="s">
        <v>12888</v>
      </c>
      <c r="W5415">
        <v>6</v>
      </c>
      <c r="X5415" s="86">
        <v>45747</v>
      </c>
      <c r="AA5415">
        <v>3</v>
      </c>
      <c r="AB5415">
        <v>4</v>
      </c>
      <c r="AC5415" t="s">
        <v>127</v>
      </c>
    </row>
    <row r="5416" spans="1:29" x14ac:dyDescent="0.2">
      <c r="A5416" t="s">
        <v>12889</v>
      </c>
      <c r="B5416" t="s">
        <v>12890</v>
      </c>
      <c r="C5416" t="s">
        <v>12889</v>
      </c>
      <c r="D5416" t="s">
        <v>84</v>
      </c>
      <c r="E5416" t="s">
        <v>116</v>
      </c>
      <c r="G5416" t="s">
        <v>90</v>
      </c>
      <c r="I5416" t="s">
        <v>118</v>
      </c>
      <c r="L5416">
        <v>8.6929999999999996</v>
      </c>
      <c r="M5416">
        <v>10.895924490000001</v>
      </c>
      <c r="N5416">
        <v>10.191000000000001</v>
      </c>
      <c r="O5416">
        <v>10.67880166</v>
      </c>
      <c r="P5416">
        <v>11.085000000000001</v>
      </c>
      <c r="Q5416" s="86">
        <v>45821</v>
      </c>
      <c r="V5416" t="s">
        <v>12891</v>
      </c>
      <c r="W5416">
        <v>4</v>
      </c>
      <c r="X5416" s="86">
        <v>45716</v>
      </c>
      <c r="AA5416">
        <v>2</v>
      </c>
      <c r="AB5416">
        <v>3</v>
      </c>
      <c r="AC5416" t="s">
        <v>156</v>
      </c>
    </row>
    <row r="5417" spans="1:29" x14ac:dyDescent="0.2">
      <c r="A5417" t="s">
        <v>12892</v>
      </c>
      <c r="B5417" t="s">
        <v>12893</v>
      </c>
      <c r="C5417" t="s">
        <v>12892</v>
      </c>
      <c r="D5417" t="s">
        <v>84</v>
      </c>
      <c r="E5417" t="s">
        <v>116</v>
      </c>
      <c r="G5417" t="s">
        <v>90</v>
      </c>
      <c r="I5417" t="s">
        <v>118</v>
      </c>
      <c r="L5417">
        <v>1.9710000000000001</v>
      </c>
      <c r="M5417">
        <v>2.2009024959999999</v>
      </c>
      <c r="N5417">
        <v>2.2010000000000001</v>
      </c>
      <c r="O5417">
        <v>1.7758469640000001</v>
      </c>
      <c r="P5417">
        <v>1.726</v>
      </c>
      <c r="Q5417" s="86">
        <v>45821</v>
      </c>
      <c r="V5417" t="s">
        <v>12894</v>
      </c>
      <c r="AA5417">
        <v>1</v>
      </c>
      <c r="AB5417">
        <v>1</v>
      </c>
      <c r="AC5417" t="s">
        <v>124</v>
      </c>
    </row>
    <row r="5418" spans="1:29" x14ac:dyDescent="0.2">
      <c r="A5418" t="s">
        <v>12895</v>
      </c>
      <c r="B5418" t="s">
        <v>12896</v>
      </c>
      <c r="C5418" t="s">
        <v>12895</v>
      </c>
      <c r="D5418" t="s">
        <v>84</v>
      </c>
      <c r="E5418" t="s">
        <v>116</v>
      </c>
      <c r="G5418" t="s">
        <v>90</v>
      </c>
      <c r="I5418" t="s">
        <v>118</v>
      </c>
      <c r="L5418">
        <v>19.395</v>
      </c>
      <c r="M5418">
        <v>17.27908854</v>
      </c>
      <c r="N5418">
        <v>20.969000000000001</v>
      </c>
      <c r="O5418">
        <v>15.924495459999999</v>
      </c>
      <c r="P5418">
        <v>17.661000000000001</v>
      </c>
      <c r="Q5418" s="86">
        <v>45821</v>
      </c>
      <c r="V5418" t="s">
        <v>12897</v>
      </c>
      <c r="W5418">
        <v>6</v>
      </c>
      <c r="X5418" s="86">
        <v>44620</v>
      </c>
      <c r="AA5418">
        <v>4</v>
      </c>
      <c r="AB5418">
        <v>4</v>
      </c>
      <c r="AC5418" t="s">
        <v>127</v>
      </c>
    </row>
    <row r="5419" spans="1:29" x14ac:dyDescent="0.2">
      <c r="A5419" t="s">
        <v>12898</v>
      </c>
      <c r="B5419" t="s">
        <v>12899</v>
      </c>
      <c r="C5419" t="s">
        <v>12898</v>
      </c>
      <c r="D5419" t="s">
        <v>84</v>
      </c>
      <c r="E5419" t="s">
        <v>116</v>
      </c>
      <c r="G5419" t="s">
        <v>90</v>
      </c>
      <c r="I5419" t="s">
        <v>118</v>
      </c>
      <c r="L5419">
        <v>22.954999999999998</v>
      </c>
      <c r="M5419">
        <v>24.13548041</v>
      </c>
      <c r="N5419">
        <v>23.398</v>
      </c>
      <c r="O5419">
        <v>22.317343810000001</v>
      </c>
      <c r="P5419">
        <v>24.33</v>
      </c>
      <c r="Q5419" s="86">
        <v>45821</v>
      </c>
      <c r="S5419">
        <v>0.41</v>
      </c>
      <c r="AB5419">
        <v>4</v>
      </c>
      <c r="AC5419" t="s">
        <v>127</v>
      </c>
    </row>
    <row r="5420" spans="1:29" x14ac:dyDescent="0.2">
      <c r="A5420" t="s">
        <v>12900</v>
      </c>
      <c r="B5420" t="s">
        <v>12901</v>
      </c>
      <c r="C5420" t="s">
        <v>12900</v>
      </c>
      <c r="D5420" t="s">
        <v>84</v>
      </c>
      <c r="E5420" t="s">
        <v>116</v>
      </c>
      <c r="F5420" t="s">
        <v>117</v>
      </c>
      <c r="G5420" t="s">
        <v>90</v>
      </c>
      <c r="I5420" t="s">
        <v>118</v>
      </c>
      <c r="K5420" t="s">
        <v>688</v>
      </c>
      <c r="L5420">
        <v>29.027999999999999</v>
      </c>
      <c r="M5420">
        <v>30.783726179999999</v>
      </c>
      <c r="N5420">
        <v>32.368000000000002</v>
      </c>
      <c r="O5420">
        <v>24.449900710000001</v>
      </c>
      <c r="P5420">
        <v>18.763999999999999</v>
      </c>
      <c r="Q5420" s="86">
        <v>45821</v>
      </c>
      <c r="V5420" t="s">
        <v>12902</v>
      </c>
      <c r="AA5420">
        <v>4</v>
      </c>
      <c r="AB5420">
        <v>4</v>
      </c>
      <c r="AC5420" t="s">
        <v>127</v>
      </c>
    </row>
    <row r="5421" spans="1:29" x14ac:dyDescent="0.2">
      <c r="A5421" t="s">
        <v>12903</v>
      </c>
      <c r="B5421" t="s">
        <v>12904</v>
      </c>
      <c r="C5421" t="s">
        <v>12903</v>
      </c>
      <c r="D5421" t="s">
        <v>84</v>
      </c>
      <c r="E5421" t="s">
        <v>116</v>
      </c>
      <c r="G5421" t="s">
        <v>90</v>
      </c>
      <c r="I5421" t="s">
        <v>118</v>
      </c>
      <c r="L5421">
        <v>17.951000000000001</v>
      </c>
      <c r="M5421">
        <v>17.726440459999999</v>
      </c>
      <c r="N5421">
        <v>16.774000000000001</v>
      </c>
      <c r="O5421">
        <v>17.035864950000001</v>
      </c>
      <c r="P5421">
        <v>15.714</v>
      </c>
      <c r="Q5421" s="86">
        <v>45821</v>
      </c>
      <c r="V5421" t="s">
        <v>12905</v>
      </c>
      <c r="W5421">
        <v>6</v>
      </c>
      <c r="X5421" s="86">
        <v>45716</v>
      </c>
      <c r="AA5421">
        <v>4</v>
      </c>
      <c r="AB5421">
        <v>4</v>
      </c>
      <c r="AC5421" t="s">
        <v>127</v>
      </c>
    </row>
    <row r="5422" spans="1:29" x14ac:dyDescent="0.2">
      <c r="A5422" t="s">
        <v>12906</v>
      </c>
      <c r="B5422" t="s">
        <v>12907</v>
      </c>
      <c r="C5422" t="s">
        <v>12906</v>
      </c>
      <c r="D5422" t="s">
        <v>84</v>
      </c>
      <c r="E5422" t="s">
        <v>116</v>
      </c>
      <c r="I5422" t="s">
        <v>118</v>
      </c>
      <c r="L5422">
        <v>19.071999999999999</v>
      </c>
      <c r="M5422">
        <v>20.57784711</v>
      </c>
      <c r="N5422">
        <v>20.181000000000001</v>
      </c>
      <c r="O5422">
        <v>18.38966289</v>
      </c>
      <c r="P5422">
        <v>15.326000000000001</v>
      </c>
      <c r="Q5422" s="86">
        <v>45821</v>
      </c>
      <c r="AA5422">
        <v>5</v>
      </c>
      <c r="AB5422">
        <v>4</v>
      </c>
      <c r="AC5422" t="s">
        <v>127</v>
      </c>
    </row>
    <row r="5423" spans="1:29" x14ac:dyDescent="0.2">
      <c r="A5423" t="s">
        <v>12908</v>
      </c>
      <c r="B5423" t="s">
        <v>12909</v>
      </c>
      <c r="C5423" t="s">
        <v>12908</v>
      </c>
      <c r="D5423" t="s">
        <v>84</v>
      </c>
      <c r="E5423" t="s">
        <v>116</v>
      </c>
      <c r="I5423" t="s">
        <v>118</v>
      </c>
      <c r="L5423">
        <v>19.399999999999999</v>
      </c>
      <c r="M5423">
        <v>19.792727360000001</v>
      </c>
      <c r="N5423">
        <v>18.96</v>
      </c>
      <c r="O5423">
        <v>15.74663576</v>
      </c>
      <c r="P5423">
        <v>15.218</v>
      </c>
      <c r="Q5423" s="86">
        <v>45821</v>
      </c>
      <c r="AA5423">
        <v>3</v>
      </c>
      <c r="AB5423">
        <v>4</v>
      </c>
      <c r="AC5423" t="s">
        <v>127</v>
      </c>
    </row>
    <row r="5424" spans="1:29" x14ac:dyDescent="0.2">
      <c r="A5424" t="s">
        <v>17117</v>
      </c>
      <c r="B5424" t="s">
        <v>17118</v>
      </c>
      <c r="C5424" t="s">
        <v>17117</v>
      </c>
      <c r="D5424" t="s">
        <v>84</v>
      </c>
      <c r="E5424" t="s">
        <v>116</v>
      </c>
      <c r="G5424" t="s">
        <v>90</v>
      </c>
      <c r="I5424" t="s">
        <v>118</v>
      </c>
      <c r="L5424">
        <v>21.693999999999999</v>
      </c>
      <c r="M5424">
        <v>21.53532719</v>
      </c>
      <c r="N5424">
        <v>22.969000000000001</v>
      </c>
      <c r="O5424">
        <v>22.398552850000002</v>
      </c>
      <c r="P5424">
        <v>21.177</v>
      </c>
      <c r="Q5424" s="86">
        <v>45821</v>
      </c>
      <c r="S5424">
        <v>0.19</v>
      </c>
      <c r="W5424">
        <v>7</v>
      </c>
      <c r="X5424" s="86">
        <v>45747</v>
      </c>
      <c r="AB5424">
        <v>5</v>
      </c>
      <c r="AC5424" t="s">
        <v>86</v>
      </c>
    </row>
    <row r="5425" spans="1:29" x14ac:dyDescent="0.2">
      <c r="A5425" t="s">
        <v>12910</v>
      </c>
      <c r="B5425" t="s">
        <v>12911</v>
      </c>
      <c r="C5425" t="s">
        <v>12910</v>
      </c>
      <c r="D5425" t="s">
        <v>84</v>
      </c>
      <c r="E5425" t="s">
        <v>116</v>
      </c>
      <c r="G5425" t="s">
        <v>90</v>
      </c>
      <c r="I5425" t="s">
        <v>118</v>
      </c>
      <c r="L5425">
        <v>16.367000000000001</v>
      </c>
      <c r="M5425">
        <v>15.76974641</v>
      </c>
      <c r="N5425">
        <v>17.141999999999999</v>
      </c>
      <c r="O5425">
        <v>14.21331043</v>
      </c>
      <c r="P5425">
        <v>13.297000000000001</v>
      </c>
      <c r="Q5425" s="86">
        <v>45761</v>
      </c>
      <c r="V5425" t="s">
        <v>12912</v>
      </c>
      <c r="AA5425">
        <v>3</v>
      </c>
      <c r="AB5425">
        <v>4</v>
      </c>
      <c r="AC5425" t="s">
        <v>127</v>
      </c>
    </row>
    <row r="5426" spans="1:29" x14ac:dyDescent="0.2">
      <c r="A5426" t="s">
        <v>12913</v>
      </c>
      <c r="B5426" t="s">
        <v>12914</v>
      </c>
      <c r="C5426" t="s">
        <v>12913</v>
      </c>
      <c r="D5426" t="s">
        <v>84</v>
      </c>
      <c r="E5426" t="s">
        <v>116</v>
      </c>
      <c r="F5426" t="s">
        <v>117</v>
      </c>
      <c r="G5426" t="s">
        <v>90</v>
      </c>
      <c r="I5426" t="s">
        <v>118</v>
      </c>
      <c r="K5426" t="s">
        <v>688</v>
      </c>
      <c r="L5426">
        <v>22.17</v>
      </c>
      <c r="M5426">
        <v>22.96954968</v>
      </c>
      <c r="N5426">
        <v>22.951000000000001</v>
      </c>
      <c r="O5426">
        <v>18.546318599999999</v>
      </c>
      <c r="P5426">
        <v>18.529</v>
      </c>
      <c r="Q5426" s="86">
        <v>45821</v>
      </c>
      <c r="V5426" t="s">
        <v>12915</v>
      </c>
      <c r="AA5426">
        <v>4</v>
      </c>
      <c r="AB5426">
        <v>4</v>
      </c>
      <c r="AC5426" t="s">
        <v>127</v>
      </c>
    </row>
    <row r="5427" spans="1:29" x14ac:dyDescent="0.2">
      <c r="A5427" t="s">
        <v>12916</v>
      </c>
      <c r="B5427" t="s">
        <v>12917</v>
      </c>
      <c r="C5427" t="s">
        <v>12916</v>
      </c>
      <c r="D5427" t="s">
        <v>84</v>
      </c>
      <c r="E5427" t="s">
        <v>116</v>
      </c>
      <c r="G5427" t="s">
        <v>90</v>
      </c>
      <c r="I5427" t="s">
        <v>118</v>
      </c>
      <c r="L5427">
        <v>40.006999999999998</v>
      </c>
      <c r="M5427">
        <v>19.09918055</v>
      </c>
      <c r="N5427">
        <v>50.067999999999998</v>
      </c>
      <c r="O5427">
        <v>17.676264589999999</v>
      </c>
      <c r="P5427">
        <v>80.363</v>
      </c>
      <c r="Q5427" s="86">
        <v>45821</v>
      </c>
      <c r="V5427" t="s">
        <v>12918</v>
      </c>
      <c r="W5427">
        <v>7</v>
      </c>
      <c r="X5427" s="86">
        <v>45657</v>
      </c>
      <c r="AA5427">
        <v>4</v>
      </c>
      <c r="AB5427">
        <v>5</v>
      </c>
      <c r="AC5427" t="s">
        <v>86</v>
      </c>
    </row>
    <row r="5428" spans="1:29" x14ac:dyDescent="0.2">
      <c r="A5428" t="s">
        <v>12919</v>
      </c>
      <c r="B5428" t="s">
        <v>12920</v>
      </c>
      <c r="C5428" t="s">
        <v>12919</v>
      </c>
      <c r="D5428" t="s">
        <v>84</v>
      </c>
      <c r="E5428" t="s">
        <v>116</v>
      </c>
      <c r="G5428" t="s">
        <v>90</v>
      </c>
      <c r="L5428">
        <v>21.5</v>
      </c>
      <c r="Q5428" s="86">
        <v>45629</v>
      </c>
      <c r="AB5428">
        <v>4</v>
      </c>
      <c r="AC5428" t="s">
        <v>127</v>
      </c>
    </row>
    <row r="5429" spans="1:29" x14ac:dyDescent="0.2">
      <c r="A5429" t="s">
        <v>12921</v>
      </c>
      <c r="B5429" t="s">
        <v>12922</v>
      </c>
      <c r="C5429" t="s">
        <v>12921</v>
      </c>
      <c r="D5429" t="s">
        <v>84</v>
      </c>
      <c r="E5429" t="s">
        <v>116</v>
      </c>
      <c r="F5429" t="s">
        <v>117</v>
      </c>
      <c r="G5429" t="s">
        <v>90</v>
      </c>
      <c r="I5429" t="s">
        <v>118</v>
      </c>
      <c r="K5429" t="s">
        <v>688</v>
      </c>
      <c r="L5429">
        <v>15.506</v>
      </c>
      <c r="M5429">
        <v>14.82255178</v>
      </c>
      <c r="N5429">
        <v>14.065</v>
      </c>
      <c r="O5429">
        <v>15.093614820000001</v>
      </c>
      <c r="P5429">
        <v>14.231999999999999</v>
      </c>
      <c r="Q5429" s="86">
        <v>45821</v>
      </c>
      <c r="V5429" t="s">
        <v>12923</v>
      </c>
      <c r="AA5429">
        <v>3</v>
      </c>
      <c r="AB5429">
        <v>4</v>
      </c>
      <c r="AC5429" t="s">
        <v>127</v>
      </c>
    </row>
    <row r="5430" spans="1:29" x14ac:dyDescent="0.2">
      <c r="A5430" t="s">
        <v>12924</v>
      </c>
      <c r="B5430" t="s">
        <v>12925</v>
      </c>
      <c r="C5430" t="s">
        <v>12924</v>
      </c>
      <c r="D5430" t="s">
        <v>84</v>
      </c>
      <c r="E5430" t="s">
        <v>116</v>
      </c>
      <c r="F5430" t="s">
        <v>117</v>
      </c>
      <c r="G5430" t="s">
        <v>90</v>
      </c>
      <c r="I5430" t="s">
        <v>118</v>
      </c>
      <c r="K5430" t="s">
        <v>688</v>
      </c>
      <c r="L5430">
        <v>21.245000000000001</v>
      </c>
      <c r="M5430">
        <v>19.219956740000001</v>
      </c>
      <c r="N5430">
        <v>22.74</v>
      </c>
      <c r="O5430">
        <v>19.654013509999999</v>
      </c>
      <c r="P5430">
        <v>20.702000000000002</v>
      </c>
      <c r="Q5430" s="86">
        <v>45821</v>
      </c>
      <c r="V5430" t="s">
        <v>12926</v>
      </c>
      <c r="W5430">
        <v>5</v>
      </c>
      <c r="X5430" s="86">
        <v>43951</v>
      </c>
      <c r="AA5430">
        <v>4</v>
      </c>
      <c r="AB5430">
        <v>3</v>
      </c>
      <c r="AC5430" t="s">
        <v>156</v>
      </c>
    </row>
    <row r="5431" spans="1:29" x14ac:dyDescent="0.2">
      <c r="A5431" t="s">
        <v>12927</v>
      </c>
      <c r="B5431" t="s">
        <v>12928</v>
      </c>
      <c r="C5431" t="s">
        <v>12927</v>
      </c>
      <c r="D5431" t="s">
        <v>84</v>
      </c>
      <c r="F5431" t="s">
        <v>117</v>
      </c>
      <c r="G5431" t="s">
        <v>90</v>
      </c>
      <c r="J5431" t="s">
        <v>323</v>
      </c>
      <c r="K5431" t="s">
        <v>688</v>
      </c>
      <c r="L5431">
        <v>14.839</v>
      </c>
      <c r="M5431">
        <v>13.152434680000001</v>
      </c>
      <c r="N5431">
        <v>13.294</v>
      </c>
      <c r="O5431">
        <v>10.85009762</v>
      </c>
      <c r="P5431">
        <v>12.397</v>
      </c>
      <c r="Q5431" s="86">
        <v>45821</v>
      </c>
      <c r="S5431">
        <v>0.47</v>
      </c>
      <c r="AB5431">
        <v>3</v>
      </c>
      <c r="AC5431" t="s">
        <v>156</v>
      </c>
    </row>
    <row r="5432" spans="1:29" x14ac:dyDescent="0.2">
      <c r="A5432" t="s">
        <v>12929</v>
      </c>
      <c r="B5432" t="s">
        <v>12930</v>
      </c>
      <c r="C5432" t="s">
        <v>12929</v>
      </c>
      <c r="D5432" t="s">
        <v>84</v>
      </c>
      <c r="E5432" t="s">
        <v>116</v>
      </c>
      <c r="G5432" t="s">
        <v>90</v>
      </c>
      <c r="I5432" t="s">
        <v>118</v>
      </c>
      <c r="L5432">
        <v>16.553000000000001</v>
      </c>
      <c r="M5432">
        <v>16.726349240000001</v>
      </c>
      <c r="N5432">
        <v>16.972000000000001</v>
      </c>
      <c r="O5432">
        <v>14.113064079999999</v>
      </c>
      <c r="P5432">
        <v>12.618</v>
      </c>
      <c r="Q5432" s="86">
        <v>45821</v>
      </c>
      <c r="V5432" t="s">
        <v>12931</v>
      </c>
      <c r="AA5432">
        <v>4</v>
      </c>
      <c r="AB5432">
        <v>4</v>
      </c>
      <c r="AC5432" t="s">
        <v>127</v>
      </c>
    </row>
    <row r="5433" spans="1:29" x14ac:dyDescent="0.2">
      <c r="A5433" t="s">
        <v>15991</v>
      </c>
      <c r="B5433" t="s">
        <v>15992</v>
      </c>
      <c r="C5433" t="s">
        <v>15991</v>
      </c>
      <c r="D5433" t="s">
        <v>84</v>
      </c>
      <c r="E5433" t="s">
        <v>116</v>
      </c>
      <c r="G5433" t="s">
        <v>90</v>
      </c>
      <c r="H5433" t="s">
        <v>225</v>
      </c>
      <c r="I5433" t="s">
        <v>118</v>
      </c>
      <c r="L5433">
        <v>22.684999999999999</v>
      </c>
      <c r="M5433">
        <v>21.998416970000001</v>
      </c>
      <c r="N5433">
        <v>24.609000000000002</v>
      </c>
      <c r="O5433">
        <v>22.899475049999999</v>
      </c>
      <c r="P5433">
        <v>21.823</v>
      </c>
      <c r="Q5433" s="86">
        <v>45821</v>
      </c>
      <c r="AB5433">
        <v>4</v>
      </c>
      <c r="AC5433" t="s">
        <v>127</v>
      </c>
    </row>
    <row r="5434" spans="1:29" x14ac:dyDescent="0.2">
      <c r="A5434" t="s">
        <v>12932</v>
      </c>
      <c r="B5434" t="s">
        <v>12933</v>
      </c>
      <c r="C5434" t="s">
        <v>12932</v>
      </c>
      <c r="D5434" t="s">
        <v>84</v>
      </c>
      <c r="E5434" t="s">
        <v>116</v>
      </c>
      <c r="F5434" t="s">
        <v>117</v>
      </c>
      <c r="G5434" t="s">
        <v>90</v>
      </c>
      <c r="I5434" t="s">
        <v>118</v>
      </c>
      <c r="K5434" t="s">
        <v>688</v>
      </c>
      <c r="L5434">
        <v>18.100999999999999</v>
      </c>
      <c r="M5434">
        <v>17.506595600000001</v>
      </c>
      <c r="N5434">
        <v>19.774999999999999</v>
      </c>
      <c r="O5434">
        <v>13.02237614</v>
      </c>
      <c r="P5434">
        <v>9.74</v>
      </c>
      <c r="Q5434" s="86">
        <v>45821</v>
      </c>
      <c r="V5434" t="s">
        <v>12934</v>
      </c>
      <c r="W5434">
        <v>6</v>
      </c>
      <c r="X5434" s="86">
        <v>45657</v>
      </c>
      <c r="AA5434">
        <v>4</v>
      </c>
      <c r="AB5434">
        <v>4</v>
      </c>
      <c r="AC5434" t="s">
        <v>127</v>
      </c>
    </row>
    <row r="5435" spans="1:29" x14ac:dyDescent="0.2">
      <c r="A5435" t="s">
        <v>12935</v>
      </c>
      <c r="B5435" t="s">
        <v>12936</v>
      </c>
      <c r="C5435" t="s">
        <v>12935</v>
      </c>
      <c r="D5435" t="s">
        <v>84</v>
      </c>
      <c r="E5435" t="s">
        <v>116</v>
      </c>
      <c r="F5435" t="s">
        <v>642</v>
      </c>
      <c r="G5435" t="s">
        <v>90</v>
      </c>
      <c r="I5435" t="s">
        <v>118</v>
      </c>
      <c r="K5435" t="s">
        <v>688</v>
      </c>
      <c r="L5435">
        <v>31.792000000000002</v>
      </c>
      <c r="M5435">
        <v>25.236769330000001</v>
      </c>
      <c r="N5435">
        <v>27.004000000000001</v>
      </c>
      <c r="O5435">
        <v>21.602241889999998</v>
      </c>
      <c r="P5435">
        <v>23.861999999999998</v>
      </c>
      <c r="Q5435" s="86">
        <v>45821</v>
      </c>
      <c r="V5435" t="s">
        <v>12937</v>
      </c>
      <c r="AA5435">
        <v>4</v>
      </c>
      <c r="AB5435">
        <v>5</v>
      </c>
      <c r="AC5435" t="s">
        <v>86</v>
      </c>
    </row>
    <row r="5436" spans="1:29" x14ac:dyDescent="0.2">
      <c r="A5436" t="s">
        <v>16612</v>
      </c>
      <c r="B5436" t="s">
        <v>16613</v>
      </c>
      <c r="C5436" t="s">
        <v>16612</v>
      </c>
      <c r="D5436" t="s">
        <v>84</v>
      </c>
      <c r="E5436" t="s">
        <v>116</v>
      </c>
      <c r="G5436" t="s">
        <v>90</v>
      </c>
      <c r="L5436">
        <v>15.897</v>
      </c>
      <c r="M5436">
        <v>13.523747330000001</v>
      </c>
      <c r="N5436">
        <v>16.986999999999998</v>
      </c>
      <c r="O5436">
        <v>9.5921598229999994</v>
      </c>
      <c r="P5436">
        <v>9.6880000000000006</v>
      </c>
      <c r="Q5436" s="86">
        <v>45821</v>
      </c>
      <c r="S5436">
        <v>0.32</v>
      </c>
      <c r="AB5436">
        <v>4</v>
      </c>
      <c r="AC5436" t="s">
        <v>127</v>
      </c>
    </row>
    <row r="5437" spans="1:29" x14ac:dyDescent="0.2">
      <c r="A5437" t="s">
        <v>12938</v>
      </c>
      <c r="B5437" t="s">
        <v>12939</v>
      </c>
      <c r="C5437" t="s">
        <v>12938</v>
      </c>
      <c r="D5437" t="s">
        <v>84</v>
      </c>
      <c r="E5437" t="s">
        <v>116</v>
      </c>
      <c r="G5437" t="s">
        <v>90</v>
      </c>
      <c r="I5437" t="s">
        <v>118</v>
      </c>
      <c r="K5437" t="s">
        <v>688</v>
      </c>
      <c r="L5437">
        <v>15.986000000000001</v>
      </c>
      <c r="M5437">
        <v>14.223903630000001</v>
      </c>
      <c r="N5437">
        <v>16.542999999999999</v>
      </c>
      <c r="O5437">
        <v>11.563570459999999</v>
      </c>
      <c r="P5437">
        <v>10.335000000000001</v>
      </c>
      <c r="Q5437" s="86">
        <v>45821</v>
      </c>
      <c r="W5437">
        <v>6</v>
      </c>
      <c r="X5437" s="86">
        <v>45716</v>
      </c>
      <c r="AA5437">
        <v>4</v>
      </c>
      <c r="AB5437">
        <v>4</v>
      </c>
      <c r="AC5437" t="s">
        <v>127</v>
      </c>
    </row>
    <row r="5438" spans="1:29" x14ac:dyDescent="0.2">
      <c r="A5438" t="s">
        <v>12940</v>
      </c>
      <c r="B5438" t="s">
        <v>12941</v>
      </c>
      <c r="C5438" t="s">
        <v>12940</v>
      </c>
      <c r="D5438" t="s">
        <v>84</v>
      </c>
      <c r="E5438" t="s">
        <v>116</v>
      </c>
      <c r="G5438" t="s">
        <v>90</v>
      </c>
      <c r="I5438" t="s">
        <v>118</v>
      </c>
      <c r="L5438">
        <v>10.294</v>
      </c>
      <c r="M5438">
        <v>10.85345628</v>
      </c>
      <c r="N5438">
        <v>10.861000000000001</v>
      </c>
      <c r="O5438">
        <v>9.3061750159999992</v>
      </c>
      <c r="P5438">
        <v>5.8319999999999999</v>
      </c>
      <c r="Q5438" s="86">
        <v>45821</v>
      </c>
      <c r="V5438" t="s">
        <v>12942</v>
      </c>
      <c r="W5438">
        <v>5</v>
      </c>
      <c r="X5438" s="86">
        <v>45716</v>
      </c>
      <c r="AA5438">
        <v>3</v>
      </c>
      <c r="AB5438">
        <v>3</v>
      </c>
      <c r="AC5438" t="s">
        <v>156</v>
      </c>
    </row>
    <row r="5439" spans="1:29" x14ac:dyDescent="0.2">
      <c r="A5439" t="s">
        <v>12943</v>
      </c>
      <c r="B5439" t="s">
        <v>12944</v>
      </c>
      <c r="C5439" t="s">
        <v>12943</v>
      </c>
      <c r="D5439" t="s">
        <v>84</v>
      </c>
      <c r="E5439" t="s">
        <v>116</v>
      </c>
      <c r="G5439" t="s">
        <v>90</v>
      </c>
      <c r="I5439" t="s">
        <v>118</v>
      </c>
      <c r="L5439">
        <v>15.691000000000001</v>
      </c>
      <c r="M5439">
        <v>13.42973894</v>
      </c>
      <c r="N5439">
        <v>16.53</v>
      </c>
      <c r="O5439">
        <v>11.471870620000001</v>
      </c>
      <c r="P5439">
        <v>11.798999999999999</v>
      </c>
      <c r="Q5439" s="86">
        <v>45821</v>
      </c>
      <c r="V5439" t="s">
        <v>12945</v>
      </c>
      <c r="AA5439">
        <v>4</v>
      </c>
      <c r="AB5439">
        <v>4</v>
      </c>
      <c r="AC5439" t="s">
        <v>127</v>
      </c>
    </row>
    <row r="5440" spans="1:29" x14ac:dyDescent="0.2">
      <c r="A5440" t="s">
        <v>12946</v>
      </c>
      <c r="B5440" t="s">
        <v>12947</v>
      </c>
      <c r="C5440" t="s">
        <v>12946</v>
      </c>
      <c r="D5440" t="s">
        <v>84</v>
      </c>
      <c r="E5440" t="s">
        <v>116</v>
      </c>
      <c r="G5440" t="s">
        <v>90</v>
      </c>
      <c r="L5440">
        <v>22.361999999999998</v>
      </c>
      <c r="M5440">
        <v>15.17201098</v>
      </c>
      <c r="N5440">
        <v>21.033000000000001</v>
      </c>
      <c r="O5440">
        <v>10.04539188</v>
      </c>
      <c r="P5440">
        <v>20.631</v>
      </c>
      <c r="Q5440" s="86">
        <v>45821</v>
      </c>
      <c r="AB5440">
        <v>4</v>
      </c>
      <c r="AC5440" t="s">
        <v>127</v>
      </c>
    </row>
    <row r="5441" spans="1:29" x14ac:dyDescent="0.2">
      <c r="A5441" t="s">
        <v>12948</v>
      </c>
      <c r="B5441" t="s">
        <v>12949</v>
      </c>
      <c r="C5441" t="s">
        <v>12948</v>
      </c>
      <c r="D5441" t="s">
        <v>84</v>
      </c>
      <c r="E5441" t="s">
        <v>116</v>
      </c>
      <c r="G5441" t="s">
        <v>90</v>
      </c>
      <c r="I5441" t="s">
        <v>118</v>
      </c>
      <c r="L5441">
        <v>7.4489999999999998</v>
      </c>
      <c r="M5441">
        <v>8.0186753799999995</v>
      </c>
      <c r="N5441">
        <v>8.3529999999999998</v>
      </c>
      <c r="O5441">
        <v>6.892624734</v>
      </c>
      <c r="P5441">
        <v>4.8440000000000003</v>
      </c>
      <c r="Q5441" s="86">
        <v>45821</v>
      </c>
      <c r="V5441" t="s">
        <v>12950</v>
      </c>
      <c r="W5441">
        <v>4</v>
      </c>
      <c r="X5441" s="86">
        <v>45747</v>
      </c>
      <c r="AA5441">
        <v>1</v>
      </c>
      <c r="AB5441">
        <v>3</v>
      </c>
      <c r="AC5441" t="s">
        <v>156</v>
      </c>
    </row>
    <row r="5442" spans="1:29" x14ac:dyDescent="0.2">
      <c r="A5442" t="s">
        <v>12951</v>
      </c>
      <c r="B5442" t="s">
        <v>12952</v>
      </c>
      <c r="C5442" t="s">
        <v>12951</v>
      </c>
      <c r="D5442" t="s">
        <v>84</v>
      </c>
      <c r="E5442" t="s">
        <v>116</v>
      </c>
      <c r="G5442" t="s">
        <v>90</v>
      </c>
      <c r="I5442" t="s">
        <v>118</v>
      </c>
      <c r="L5442">
        <v>3.1549999999999998</v>
      </c>
      <c r="M5442">
        <v>3.4629706859999998</v>
      </c>
      <c r="N5442">
        <v>3.4780000000000002</v>
      </c>
      <c r="O5442">
        <v>2.66723869</v>
      </c>
      <c r="P5442">
        <v>2.2149999999999999</v>
      </c>
      <c r="Q5442" s="86">
        <v>45821</v>
      </c>
      <c r="V5442" t="s">
        <v>12953</v>
      </c>
      <c r="W5442">
        <v>3</v>
      </c>
      <c r="X5442" s="86">
        <v>45747</v>
      </c>
      <c r="AA5442">
        <v>2</v>
      </c>
      <c r="AB5442">
        <v>3</v>
      </c>
      <c r="AC5442" t="s">
        <v>156</v>
      </c>
    </row>
    <row r="5443" spans="1:29" x14ac:dyDescent="0.2">
      <c r="A5443" t="s">
        <v>12954</v>
      </c>
      <c r="B5443" t="s">
        <v>12955</v>
      </c>
      <c r="C5443" t="s">
        <v>12954</v>
      </c>
      <c r="D5443" t="s">
        <v>84</v>
      </c>
      <c r="E5443" t="s">
        <v>116</v>
      </c>
      <c r="G5443" t="s">
        <v>90</v>
      </c>
      <c r="I5443" t="s">
        <v>118</v>
      </c>
      <c r="L5443">
        <v>0.71599999999999997</v>
      </c>
      <c r="M5443">
        <v>0.68939902200000003</v>
      </c>
      <c r="N5443">
        <v>0.46500000000000002</v>
      </c>
      <c r="O5443">
        <v>0.190504584</v>
      </c>
      <c r="P5443">
        <v>0.20899999999999999</v>
      </c>
      <c r="Q5443" s="86">
        <v>45821</v>
      </c>
      <c r="V5443" t="s">
        <v>12956</v>
      </c>
      <c r="AA5443">
        <v>1</v>
      </c>
      <c r="AB5443">
        <v>1</v>
      </c>
      <c r="AC5443" t="s">
        <v>124</v>
      </c>
    </row>
    <row r="5444" spans="1:29" x14ac:dyDescent="0.2">
      <c r="A5444" t="s">
        <v>12957</v>
      </c>
      <c r="B5444" t="s">
        <v>12958</v>
      </c>
      <c r="C5444" t="s">
        <v>12957</v>
      </c>
      <c r="D5444" t="s">
        <v>84</v>
      </c>
      <c r="E5444" t="s">
        <v>116</v>
      </c>
      <c r="G5444" t="s">
        <v>90</v>
      </c>
      <c r="H5444" t="s">
        <v>225</v>
      </c>
      <c r="L5444">
        <v>18.564</v>
      </c>
      <c r="M5444">
        <v>18.401366190000001</v>
      </c>
      <c r="N5444">
        <v>19.173999999999999</v>
      </c>
      <c r="O5444">
        <v>15.995023570000001</v>
      </c>
      <c r="P5444">
        <v>13.917</v>
      </c>
      <c r="Q5444" s="86">
        <v>45821</v>
      </c>
      <c r="S5444">
        <v>0.41</v>
      </c>
      <c r="AB5444">
        <v>4</v>
      </c>
      <c r="AC5444" t="s">
        <v>127</v>
      </c>
    </row>
    <row r="5445" spans="1:29" x14ac:dyDescent="0.2">
      <c r="A5445" t="s">
        <v>12959</v>
      </c>
      <c r="B5445" t="s">
        <v>12960</v>
      </c>
      <c r="C5445" t="s">
        <v>12959</v>
      </c>
      <c r="D5445" t="s">
        <v>84</v>
      </c>
      <c r="E5445" t="s">
        <v>116</v>
      </c>
      <c r="F5445" t="s">
        <v>117</v>
      </c>
      <c r="G5445" t="s">
        <v>90</v>
      </c>
      <c r="I5445" t="s">
        <v>118</v>
      </c>
      <c r="K5445" t="s">
        <v>688</v>
      </c>
      <c r="L5445">
        <v>24.946000000000002</v>
      </c>
      <c r="M5445">
        <v>17.740862499999999</v>
      </c>
      <c r="N5445">
        <v>19.791</v>
      </c>
      <c r="O5445">
        <v>16.557046020000001</v>
      </c>
      <c r="P5445">
        <v>16.376000000000001</v>
      </c>
      <c r="Q5445" s="86">
        <v>45821</v>
      </c>
      <c r="V5445" t="s">
        <v>12961</v>
      </c>
      <c r="AA5445">
        <v>4</v>
      </c>
      <c r="AB5445">
        <v>4</v>
      </c>
      <c r="AC5445" t="s">
        <v>127</v>
      </c>
    </row>
    <row r="5446" spans="1:29" x14ac:dyDescent="0.2">
      <c r="A5446" t="s">
        <v>12962</v>
      </c>
      <c r="B5446" t="s">
        <v>12963</v>
      </c>
      <c r="C5446" t="s">
        <v>12962</v>
      </c>
      <c r="D5446" t="s">
        <v>84</v>
      </c>
      <c r="E5446" t="s">
        <v>116</v>
      </c>
      <c r="F5446" t="s">
        <v>117</v>
      </c>
      <c r="G5446" t="s">
        <v>90</v>
      </c>
      <c r="I5446" t="s">
        <v>118</v>
      </c>
      <c r="K5446" t="s">
        <v>688</v>
      </c>
      <c r="L5446">
        <v>19.234999999999999</v>
      </c>
      <c r="M5446">
        <v>17.582472970000001</v>
      </c>
      <c r="N5446">
        <v>19.382999999999999</v>
      </c>
      <c r="O5446">
        <v>17.345008230000001</v>
      </c>
      <c r="P5446">
        <v>13.18</v>
      </c>
      <c r="Q5446" s="86">
        <v>45821</v>
      </c>
      <c r="V5446" t="s">
        <v>12964</v>
      </c>
      <c r="AA5446">
        <v>3</v>
      </c>
      <c r="AB5446">
        <v>4</v>
      </c>
      <c r="AC5446" t="s">
        <v>127</v>
      </c>
    </row>
    <row r="5447" spans="1:29" x14ac:dyDescent="0.2">
      <c r="A5447" t="s">
        <v>12965</v>
      </c>
      <c r="B5447" t="s">
        <v>12966</v>
      </c>
      <c r="C5447" t="s">
        <v>12965</v>
      </c>
      <c r="D5447" t="s">
        <v>84</v>
      </c>
      <c r="E5447" t="s">
        <v>116</v>
      </c>
      <c r="G5447" t="s">
        <v>90</v>
      </c>
      <c r="I5447" t="s">
        <v>118</v>
      </c>
      <c r="L5447">
        <v>14.284000000000001</v>
      </c>
      <c r="M5447">
        <v>14.94679663</v>
      </c>
      <c r="N5447">
        <v>15.448</v>
      </c>
      <c r="O5447">
        <v>16.181851009999999</v>
      </c>
      <c r="P5447">
        <v>15.916</v>
      </c>
      <c r="Q5447" s="86">
        <v>45821</v>
      </c>
      <c r="AA5447">
        <v>3</v>
      </c>
      <c r="AB5447">
        <v>3</v>
      </c>
      <c r="AC5447" t="s">
        <v>156</v>
      </c>
    </row>
    <row r="5448" spans="1:29" x14ac:dyDescent="0.2">
      <c r="A5448" t="s">
        <v>12967</v>
      </c>
      <c r="B5448" t="s">
        <v>12968</v>
      </c>
      <c r="C5448" t="s">
        <v>12967</v>
      </c>
      <c r="D5448" t="s">
        <v>84</v>
      </c>
      <c r="E5448" t="s">
        <v>116</v>
      </c>
      <c r="G5448" t="s">
        <v>90</v>
      </c>
      <c r="L5448">
        <v>16.978000000000002</v>
      </c>
      <c r="M5448">
        <v>15.7259253</v>
      </c>
      <c r="N5448">
        <v>16.731999999999999</v>
      </c>
      <c r="O5448">
        <v>12.059807340000001</v>
      </c>
      <c r="P5448">
        <v>11.529</v>
      </c>
      <c r="Q5448" s="86">
        <v>45821</v>
      </c>
      <c r="S5448">
        <v>0.33</v>
      </c>
      <c r="AB5448">
        <v>4</v>
      </c>
      <c r="AC5448" t="s">
        <v>127</v>
      </c>
    </row>
    <row r="5449" spans="1:29" x14ac:dyDescent="0.2">
      <c r="A5449" t="s">
        <v>12969</v>
      </c>
      <c r="B5449" t="s">
        <v>12970</v>
      </c>
      <c r="C5449" t="s">
        <v>12969</v>
      </c>
      <c r="D5449" t="s">
        <v>84</v>
      </c>
      <c r="E5449" t="s">
        <v>116</v>
      </c>
      <c r="G5449" t="s">
        <v>90</v>
      </c>
      <c r="L5449">
        <v>18.128</v>
      </c>
      <c r="M5449">
        <v>16.449587510000001</v>
      </c>
      <c r="N5449">
        <v>19.63</v>
      </c>
      <c r="O5449">
        <v>12.39520759</v>
      </c>
      <c r="P5449">
        <v>13.189</v>
      </c>
      <c r="Q5449" s="86">
        <v>45821</v>
      </c>
      <c r="S5449">
        <v>0.35</v>
      </c>
      <c r="AB5449">
        <v>4</v>
      </c>
      <c r="AC5449" t="s">
        <v>127</v>
      </c>
    </row>
    <row r="5450" spans="1:29" x14ac:dyDescent="0.2">
      <c r="A5450" t="s">
        <v>12971</v>
      </c>
      <c r="B5450" t="s">
        <v>12972</v>
      </c>
      <c r="C5450" t="s">
        <v>12971</v>
      </c>
      <c r="D5450" t="s">
        <v>84</v>
      </c>
      <c r="E5450" t="s">
        <v>116</v>
      </c>
      <c r="G5450" t="s">
        <v>90</v>
      </c>
      <c r="I5450" t="s">
        <v>118</v>
      </c>
      <c r="L5450">
        <v>13.16</v>
      </c>
      <c r="M5450">
        <v>13.39259672</v>
      </c>
      <c r="N5450">
        <v>13.951000000000001</v>
      </c>
      <c r="O5450">
        <v>10.796268</v>
      </c>
      <c r="P5450">
        <v>8.157</v>
      </c>
      <c r="Q5450" s="86">
        <v>45821</v>
      </c>
      <c r="V5450" t="s">
        <v>12973</v>
      </c>
      <c r="AA5450">
        <v>3</v>
      </c>
      <c r="AB5450">
        <v>3</v>
      </c>
      <c r="AC5450" t="s">
        <v>156</v>
      </c>
    </row>
    <row r="5451" spans="1:29" x14ac:dyDescent="0.2">
      <c r="A5451" t="s">
        <v>12974</v>
      </c>
      <c r="B5451" t="s">
        <v>12975</v>
      </c>
      <c r="C5451" t="s">
        <v>12974</v>
      </c>
      <c r="D5451" t="s">
        <v>84</v>
      </c>
      <c r="E5451" t="s">
        <v>116</v>
      </c>
      <c r="F5451" t="s">
        <v>117</v>
      </c>
      <c r="G5451" t="s">
        <v>90</v>
      </c>
      <c r="I5451" t="s">
        <v>118</v>
      </c>
      <c r="K5451" t="s">
        <v>688</v>
      </c>
      <c r="L5451">
        <v>11.038</v>
      </c>
      <c r="M5451">
        <v>11.395415849999999</v>
      </c>
      <c r="N5451">
        <v>11.916</v>
      </c>
      <c r="O5451">
        <v>9.2310458910000008</v>
      </c>
      <c r="P5451">
        <v>6.8019999999999996</v>
      </c>
      <c r="Q5451" s="86">
        <v>45821</v>
      </c>
      <c r="V5451" t="s">
        <v>12976</v>
      </c>
      <c r="AA5451">
        <v>3</v>
      </c>
      <c r="AB5451">
        <v>3</v>
      </c>
      <c r="AC5451" t="s">
        <v>156</v>
      </c>
    </row>
    <row r="5452" spans="1:29" x14ac:dyDescent="0.2">
      <c r="A5452" t="s">
        <v>12977</v>
      </c>
      <c r="B5452" t="s">
        <v>12978</v>
      </c>
      <c r="C5452" t="s">
        <v>12977</v>
      </c>
      <c r="D5452" t="s">
        <v>84</v>
      </c>
      <c r="E5452" t="s">
        <v>116</v>
      </c>
      <c r="G5452" t="s">
        <v>90</v>
      </c>
      <c r="L5452">
        <v>9.67</v>
      </c>
      <c r="Q5452" s="86">
        <v>45505</v>
      </c>
      <c r="S5452">
        <v>0.15</v>
      </c>
      <c r="AB5452">
        <v>2</v>
      </c>
      <c r="AC5452" t="s">
        <v>153</v>
      </c>
    </row>
    <row r="5453" spans="1:29" x14ac:dyDescent="0.2">
      <c r="A5453" t="s">
        <v>12979</v>
      </c>
      <c r="B5453" t="s">
        <v>12980</v>
      </c>
      <c r="C5453" t="s">
        <v>12979</v>
      </c>
      <c r="D5453" t="s">
        <v>84</v>
      </c>
      <c r="E5453" t="s">
        <v>116</v>
      </c>
      <c r="G5453" t="s">
        <v>90</v>
      </c>
      <c r="L5453">
        <v>8.1739999999999995</v>
      </c>
      <c r="M5453">
        <v>8.7073135980000007</v>
      </c>
      <c r="N5453">
        <v>9.173</v>
      </c>
      <c r="O5453">
        <v>7.208921524</v>
      </c>
      <c r="P5453">
        <v>5.1749999999999998</v>
      </c>
      <c r="Q5453" s="86">
        <v>45821</v>
      </c>
      <c r="AB5453">
        <v>2</v>
      </c>
      <c r="AC5453" t="s">
        <v>153</v>
      </c>
    </row>
    <row r="5454" spans="1:29" x14ac:dyDescent="0.2">
      <c r="A5454" t="s">
        <v>12981</v>
      </c>
      <c r="B5454" t="s">
        <v>12982</v>
      </c>
      <c r="C5454" t="s">
        <v>12981</v>
      </c>
      <c r="D5454" t="s">
        <v>84</v>
      </c>
      <c r="E5454" t="s">
        <v>116</v>
      </c>
      <c r="F5454" t="s">
        <v>117</v>
      </c>
      <c r="G5454" t="s">
        <v>90</v>
      </c>
      <c r="I5454" t="s">
        <v>118</v>
      </c>
      <c r="K5454" t="s">
        <v>688</v>
      </c>
      <c r="L5454">
        <v>30.913</v>
      </c>
      <c r="M5454">
        <v>25.60465147</v>
      </c>
      <c r="N5454">
        <v>26.233000000000001</v>
      </c>
      <c r="O5454">
        <v>23.896420920000001</v>
      </c>
      <c r="P5454">
        <v>22.539000000000001</v>
      </c>
      <c r="Q5454" s="86">
        <v>45821</v>
      </c>
      <c r="V5454" t="s">
        <v>12983</v>
      </c>
      <c r="AA5454">
        <v>4</v>
      </c>
      <c r="AB5454">
        <v>5</v>
      </c>
      <c r="AC5454" t="s">
        <v>86</v>
      </c>
    </row>
    <row r="5455" spans="1:29" x14ac:dyDescent="0.2">
      <c r="A5455" t="s">
        <v>12984</v>
      </c>
      <c r="B5455" t="s">
        <v>12985</v>
      </c>
      <c r="C5455" t="s">
        <v>12984</v>
      </c>
      <c r="D5455" t="s">
        <v>84</v>
      </c>
      <c r="E5455" t="s">
        <v>116</v>
      </c>
      <c r="G5455" t="s">
        <v>294</v>
      </c>
      <c r="I5455" t="s">
        <v>118</v>
      </c>
      <c r="L5455">
        <v>17.837</v>
      </c>
      <c r="M5455">
        <v>17.348569550000001</v>
      </c>
      <c r="N5455">
        <v>14.206</v>
      </c>
      <c r="O5455">
        <v>13.509791030000001</v>
      </c>
      <c r="P5455">
        <v>11.512</v>
      </c>
      <c r="Q5455" s="86">
        <v>45821</v>
      </c>
      <c r="V5455" t="s">
        <v>12986</v>
      </c>
      <c r="AA5455">
        <v>4</v>
      </c>
      <c r="AB5455">
        <v>4</v>
      </c>
      <c r="AC5455" t="s">
        <v>127</v>
      </c>
    </row>
    <row r="5456" spans="1:29" x14ac:dyDescent="0.2">
      <c r="A5456" t="s">
        <v>12987</v>
      </c>
      <c r="B5456" t="s">
        <v>12988</v>
      </c>
      <c r="C5456" t="s">
        <v>12987</v>
      </c>
      <c r="D5456" t="s">
        <v>84</v>
      </c>
      <c r="E5456" t="s">
        <v>116</v>
      </c>
      <c r="G5456" t="s">
        <v>90</v>
      </c>
      <c r="I5456" t="s">
        <v>118</v>
      </c>
      <c r="L5456">
        <v>20.582999999999998</v>
      </c>
      <c r="M5456">
        <v>21.10927058</v>
      </c>
      <c r="N5456">
        <v>22.048999999999999</v>
      </c>
      <c r="O5456">
        <v>18.417166349999999</v>
      </c>
      <c r="P5456">
        <v>20.72</v>
      </c>
      <c r="Q5456" s="86">
        <v>45821</v>
      </c>
      <c r="W5456">
        <v>6</v>
      </c>
      <c r="X5456" s="86">
        <v>45747</v>
      </c>
      <c r="AA5456">
        <v>3</v>
      </c>
      <c r="AB5456">
        <v>4</v>
      </c>
      <c r="AC5456" t="s">
        <v>127</v>
      </c>
    </row>
    <row r="5457" spans="1:29" x14ac:dyDescent="0.2">
      <c r="A5457" t="s">
        <v>15993</v>
      </c>
      <c r="B5457" t="s">
        <v>15994</v>
      </c>
      <c r="C5457" t="s">
        <v>15993</v>
      </c>
      <c r="D5457" t="s">
        <v>84</v>
      </c>
      <c r="E5457" t="s">
        <v>116</v>
      </c>
      <c r="G5457" t="s">
        <v>90</v>
      </c>
      <c r="H5457" t="s">
        <v>225</v>
      </c>
      <c r="I5457" t="s">
        <v>118</v>
      </c>
      <c r="L5457">
        <v>14.497</v>
      </c>
      <c r="M5457">
        <v>13.596398710000001</v>
      </c>
      <c r="N5457">
        <v>13.851000000000001</v>
      </c>
      <c r="O5457">
        <v>12.71663553</v>
      </c>
      <c r="P5457">
        <v>15.238</v>
      </c>
      <c r="Q5457" s="86">
        <v>45821</v>
      </c>
      <c r="W5457">
        <v>6</v>
      </c>
      <c r="X5457" s="86">
        <v>44804</v>
      </c>
      <c r="AB5457">
        <v>4</v>
      </c>
      <c r="AC5457" t="s">
        <v>127</v>
      </c>
    </row>
    <row r="5458" spans="1:29" x14ac:dyDescent="0.2">
      <c r="A5458" t="s">
        <v>12989</v>
      </c>
      <c r="B5458" t="s">
        <v>12990</v>
      </c>
      <c r="C5458" t="s">
        <v>12989</v>
      </c>
      <c r="D5458" t="s">
        <v>84</v>
      </c>
      <c r="E5458" t="s">
        <v>116</v>
      </c>
      <c r="G5458" t="s">
        <v>90</v>
      </c>
      <c r="I5458" t="s">
        <v>118</v>
      </c>
      <c r="L5458">
        <v>0.96199999999999997</v>
      </c>
      <c r="M5458">
        <v>0.98724400099999998</v>
      </c>
      <c r="N5458">
        <v>0.78200000000000003</v>
      </c>
      <c r="O5458">
        <v>0.360722981</v>
      </c>
      <c r="P5458">
        <v>0.36399999999999999</v>
      </c>
      <c r="Q5458" s="86">
        <v>45821</v>
      </c>
      <c r="V5458" t="s">
        <v>12991</v>
      </c>
      <c r="AA5458">
        <v>2</v>
      </c>
      <c r="AB5458">
        <v>1</v>
      </c>
      <c r="AC5458" t="s">
        <v>124</v>
      </c>
    </row>
    <row r="5459" spans="1:29" x14ac:dyDescent="0.2">
      <c r="A5459" t="s">
        <v>16264</v>
      </c>
      <c r="B5459" t="s">
        <v>16265</v>
      </c>
      <c r="C5459" t="s">
        <v>16264</v>
      </c>
      <c r="D5459" t="s">
        <v>84</v>
      </c>
      <c r="E5459" t="s">
        <v>116</v>
      </c>
      <c r="G5459" t="s">
        <v>90</v>
      </c>
      <c r="H5459" t="s">
        <v>16039</v>
      </c>
      <c r="I5459" t="s">
        <v>118</v>
      </c>
      <c r="L5459">
        <v>14.302</v>
      </c>
      <c r="M5459">
        <v>14.206307880000001</v>
      </c>
      <c r="N5459">
        <v>14.896000000000001</v>
      </c>
      <c r="O5459">
        <v>11.24578882</v>
      </c>
      <c r="P5459">
        <v>12.420999999999999</v>
      </c>
      <c r="Q5459" s="86">
        <v>45821</v>
      </c>
      <c r="S5459">
        <v>0.08</v>
      </c>
      <c r="AB5459">
        <v>3</v>
      </c>
      <c r="AC5459" t="s">
        <v>156</v>
      </c>
    </row>
    <row r="5460" spans="1:29" x14ac:dyDescent="0.2">
      <c r="A5460" t="s">
        <v>12992</v>
      </c>
      <c r="B5460" t="s">
        <v>12993</v>
      </c>
      <c r="C5460" t="s">
        <v>12992</v>
      </c>
      <c r="D5460" t="s">
        <v>84</v>
      </c>
      <c r="E5460" t="s">
        <v>116</v>
      </c>
      <c r="G5460" t="s">
        <v>90</v>
      </c>
      <c r="I5460" t="s">
        <v>118</v>
      </c>
      <c r="L5460">
        <v>28.617000000000001</v>
      </c>
      <c r="M5460">
        <v>29.960687119999999</v>
      </c>
      <c r="N5460">
        <v>33.366999999999997</v>
      </c>
      <c r="O5460">
        <v>23.33883737</v>
      </c>
      <c r="P5460">
        <v>26.648</v>
      </c>
      <c r="Q5460" s="86">
        <v>45821</v>
      </c>
      <c r="V5460" t="s">
        <v>12994</v>
      </c>
      <c r="W5460">
        <v>7</v>
      </c>
      <c r="X5460" s="86">
        <v>45657</v>
      </c>
      <c r="AA5460">
        <v>4</v>
      </c>
      <c r="AB5460">
        <v>5</v>
      </c>
      <c r="AC5460" t="s">
        <v>86</v>
      </c>
    </row>
    <row r="5461" spans="1:29" x14ac:dyDescent="0.2">
      <c r="A5461" t="s">
        <v>12995</v>
      </c>
      <c r="B5461" t="s">
        <v>12996</v>
      </c>
      <c r="C5461" t="s">
        <v>12995</v>
      </c>
      <c r="D5461" t="s">
        <v>84</v>
      </c>
      <c r="E5461" t="s">
        <v>116</v>
      </c>
      <c r="G5461" t="s">
        <v>90</v>
      </c>
      <c r="I5461" t="s">
        <v>118</v>
      </c>
      <c r="L5461">
        <v>13.398</v>
      </c>
      <c r="M5461">
        <v>13.55315442</v>
      </c>
      <c r="N5461">
        <v>13.048999999999999</v>
      </c>
      <c r="O5461">
        <v>12.381427820000001</v>
      </c>
      <c r="P5461">
        <v>12.276999999999999</v>
      </c>
      <c r="Q5461" s="86">
        <v>45821</v>
      </c>
      <c r="V5461" t="s">
        <v>12997</v>
      </c>
      <c r="AA5461">
        <v>3</v>
      </c>
      <c r="AB5461">
        <v>3</v>
      </c>
      <c r="AC5461" t="s">
        <v>156</v>
      </c>
    </row>
    <row r="5462" spans="1:29" x14ac:dyDescent="0.2">
      <c r="A5462" t="s">
        <v>12998</v>
      </c>
      <c r="B5462" t="s">
        <v>12999</v>
      </c>
      <c r="C5462" t="s">
        <v>12998</v>
      </c>
      <c r="D5462" t="s">
        <v>84</v>
      </c>
      <c r="E5462" t="s">
        <v>116</v>
      </c>
      <c r="G5462" t="s">
        <v>90</v>
      </c>
      <c r="L5462">
        <v>2.8</v>
      </c>
      <c r="Q5462" s="86">
        <v>45608</v>
      </c>
      <c r="AB5462">
        <v>1</v>
      </c>
      <c r="AC5462" t="s">
        <v>124</v>
      </c>
    </row>
    <row r="5463" spans="1:29" x14ac:dyDescent="0.2">
      <c r="A5463" t="s">
        <v>13000</v>
      </c>
      <c r="B5463" t="s">
        <v>13001</v>
      </c>
      <c r="C5463" t="s">
        <v>13000</v>
      </c>
      <c r="D5463" t="s">
        <v>84</v>
      </c>
      <c r="E5463" t="s">
        <v>116</v>
      </c>
      <c r="G5463" t="s">
        <v>90</v>
      </c>
      <c r="I5463" t="s">
        <v>118</v>
      </c>
      <c r="L5463">
        <v>5.9619999999999997</v>
      </c>
      <c r="M5463">
        <v>6.0484394420000003</v>
      </c>
      <c r="N5463">
        <v>6.4539999999999997</v>
      </c>
      <c r="O5463">
        <v>3.7185251560000001</v>
      </c>
      <c r="P5463">
        <v>3.5990000000000002</v>
      </c>
      <c r="Q5463" s="86">
        <v>45821</v>
      </c>
      <c r="S5463">
        <v>0.52</v>
      </c>
      <c r="AB5463">
        <v>2</v>
      </c>
      <c r="AC5463" t="s">
        <v>153</v>
      </c>
    </row>
    <row r="5464" spans="1:29" x14ac:dyDescent="0.2">
      <c r="A5464" t="s">
        <v>13002</v>
      </c>
      <c r="B5464" t="s">
        <v>13003</v>
      </c>
      <c r="C5464" t="s">
        <v>13002</v>
      </c>
      <c r="D5464" t="s">
        <v>84</v>
      </c>
      <c r="E5464" t="s">
        <v>116</v>
      </c>
      <c r="G5464" t="s">
        <v>90</v>
      </c>
      <c r="L5464">
        <v>21.154</v>
      </c>
      <c r="M5464">
        <v>21.845507479999998</v>
      </c>
      <c r="N5464">
        <v>21.51</v>
      </c>
      <c r="O5464">
        <v>18.451191959999999</v>
      </c>
      <c r="P5464">
        <v>19.207999999999998</v>
      </c>
      <c r="Q5464" s="86">
        <v>45821</v>
      </c>
      <c r="S5464">
        <v>0.18</v>
      </c>
      <c r="AB5464">
        <v>4</v>
      </c>
      <c r="AC5464" t="s">
        <v>127</v>
      </c>
    </row>
    <row r="5465" spans="1:29" x14ac:dyDescent="0.2">
      <c r="A5465" t="s">
        <v>13004</v>
      </c>
      <c r="B5465" t="s">
        <v>13005</v>
      </c>
      <c r="C5465" t="s">
        <v>13004</v>
      </c>
      <c r="D5465" t="s">
        <v>84</v>
      </c>
      <c r="E5465" t="s">
        <v>89</v>
      </c>
      <c r="G5465" t="s">
        <v>90</v>
      </c>
      <c r="L5465">
        <v>15.724</v>
      </c>
      <c r="M5465">
        <v>15.78805751</v>
      </c>
      <c r="N5465">
        <v>13.162000000000001</v>
      </c>
      <c r="O5465">
        <v>12.414706280000001</v>
      </c>
      <c r="P5465">
        <v>11.265000000000001</v>
      </c>
      <c r="Q5465" s="86">
        <v>45821</v>
      </c>
      <c r="S5465">
        <v>0.48</v>
      </c>
      <c r="AB5465">
        <v>4</v>
      </c>
      <c r="AC5465" t="s">
        <v>127</v>
      </c>
    </row>
    <row r="5466" spans="1:29" x14ac:dyDescent="0.2">
      <c r="A5466" t="s">
        <v>13006</v>
      </c>
      <c r="B5466" t="s">
        <v>13007</v>
      </c>
      <c r="C5466" t="s">
        <v>13006</v>
      </c>
      <c r="D5466" t="s">
        <v>84</v>
      </c>
      <c r="E5466" t="s">
        <v>116</v>
      </c>
      <c r="G5466" t="s">
        <v>90</v>
      </c>
      <c r="I5466" t="s">
        <v>118</v>
      </c>
      <c r="L5466">
        <v>17.126999999999999</v>
      </c>
      <c r="M5466">
        <v>17.420752140000001</v>
      </c>
      <c r="N5466">
        <v>17.329999999999998</v>
      </c>
      <c r="O5466">
        <v>13.2818282</v>
      </c>
      <c r="P5466">
        <v>11.835000000000001</v>
      </c>
      <c r="Q5466" s="86">
        <v>45821</v>
      </c>
      <c r="S5466">
        <v>0.15</v>
      </c>
      <c r="AB5466">
        <v>4</v>
      </c>
      <c r="AC5466" t="s">
        <v>127</v>
      </c>
    </row>
    <row r="5467" spans="1:29" x14ac:dyDescent="0.2">
      <c r="A5467" t="s">
        <v>13008</v>
      </c>
      <c r="B5467" t="s">
        <v>13009</v>
      </c>
      <c r="C5467" t="s">
        <v>13008</v>
      </c>
      <c r="D5467" t="s">
        <v>84</v>
      </c>
      <c r="E5467" t="s">
        <v>116</v>
      </c>
      <c r="G5467" t="s">
        <v>90</v>
      </c>
      <c r="I5467" t="s">
        <v>118</v>
      </c>
      <c r="L5467">
        <v>15.731</v>
      </c>
      <c r="M5467">
        <v>15.60602119</v>
      </c>
      <c r="N5467">
        <v>16.701000000000001</v>
      </c>
      <c r="O5467">
        <v>12.195616859999999</v>
      </c>
      <c r="P5467">
        <v>9.6389999999999993</v>
      </c>
      <c r="Q5467" s="86">
        <v>45821</v>
      </c>
      <c r="V5467" t="s">
        <v>13010</v>
      </c>
      <c r="AA5467">
        <v>3</v>
      </c>
      <c r="AB5467">
        <v>4</v>
      </c>
      <c r="AC5467" t="s">
        <v>127</v>
      </c>
    </row>
    <row r="5468" spans="1:29" x14ac:dyDescent="0.2">
      <c r="A5468" t="s">
        <v>13011</v>
      </c>
      <c r="B5468" t="s">
        <v>13012</v>
      </c>
      <c r="C5468" t="s">
        <v>13011</v>
      </c>
      <c r="D5468" t="s">
        <v>84</v>
      </c>
      <c r="E5468" t="s">
        <v>116</v>
      </c>
      <c r="G5468" t="s">
        <v>90</v>
      </c>
      <c r="I5468" t="s">
        <v>118</v>
      </c>
      <c r="L5468">
        <v>16.734000000000002</v>
      </c>
      <c r="M5468">
        <v>16.368291320000001</v>
      </c>
      <c r="N5468">
        <v>17.446000000000002</v>
      </c>
      <c r="O5468">
        <v>13.160432589999999</v>
      </c>
      <c r="P5468">
        <v>11.802</v>
      </c>
      <c r="Q5468" s="86">
        <v>45821</v>
      </c>
      <c r="V5468" t="s">
        <v>13013</v>
      </c>
      <c r="W5468">
        <v>5</v>
      </c>
      <c r="X5468" s="86">
        <v>43921</v>
      </c>
      <c r="AA5468">
        <v>3</v>
      </c>
      <c r="AB5468">
        <v>3</v>
      </c>
      <c r="AC5468" t="s">
        <v>156</v>
      </c>
    </row>
    <row r="5469" spans="1:29" x14ac:dyDescent="0.2">
      <c r="A5469" t="s">
        <v>16266</v>
      </c>
      <c r="B5469" t="s">
        <v>16267</v>
      </c>
      <c r="C5469" t="s">
        <v>16266</v>
      </c>
      <c r="D5469" t="s">
        <v>84</v>
      </c>
      <c r="E5469" t="s">
        <v>116</v>
      </c>
      <c r="G5469" t="s">
        <v>90</v>
      </c>
      <c r="H5469" t="s">
        <v>16039</v>
      </c>
      <c r="I5469" t="s">
        <v>118</v>
      </c>
      <c r="L5469">
        <v>16.513999999999999</v>
      </c>
      <c r="M5469">
        <v>15.57701067</v>
      </c>
      <c r="N5469">
        <v>16.754000000000001</v>
      </c>
      <c r="O5469">
        <v>12.819413900000001</v>
      </c>
      <c r="P5469">
        <v>9.9920000000000009</v>
      </c>
      <c r="Q5469" s="86">
        <v>45821</v>
      </c>
      <c r="S5469">
        <v>0.25</v>
      </c>
      <c r="AB5469">
        <v>4</v>
      </c>
      <c r="AC5469" t="s">
        <v>127</v>
      </c>
    </row>
    <row r="5470" spans="1:29" x14ac:dyDescent="0.2">
      <c r="A5470" t="s">
        <v>13014</v>
      </c>
      <c r="B5470" t="s">
        <v>13015</v>
      </c>
      <c r="C5470" t="s">
        <v>13014</v>
      </c>
      <c r="D5470" t="s">
        <v>84</v>
      </c>
      <c r="E5470" t="s">
        <v>116</v>
      </c>
      <c r="G5470" t="s">
        <v>90</v>
      </c>
      <c r="H5470" t="s">
        <v>225</v>
      </c>
      <c r="L5470">
        <v>18.98</v>
      </c>
      <c r="M5470">
        <v>15.297157009999999</v>
      </c>
      <c r="N5470">
        <v>20.457000000000001</v>
      </c>
      <c r="O5470">
        <v>13.78958716</v>
      </c>
      <c r="P5470">
        <v>21.379000000000001</v>
      </c>
      <c r="Q5470" s="86">
        <v>45821</v>
      </c>
      <c r="S5470">
        <v>0.5</v>
      </c>
      <c r="AB5470">
        <v>4</v>
      </c>
      <c r="AC5470" t="s">
        <v>127</v>
      </c>
    </row>
    <row r="5471" spans="1:29" x14ac:dyDescent="0.2">
      <c r="A5471" t="s">
        <v>13016</v>
      </c>
      <c r="B5471" t="s">
        <v>13017</v>
      </c>
      <c r="C5471" t="s">
        <v>13016</v>
      </c>
      <c r="D5471" t="s">
        <v>84</v>
      </c>
      <c r="E5471" t="s">
        <v>116</v>
      </c>
      <c r="G5471" t="s">
        <v>90</v>
      </c>
      <c r="I5471" t="s">
        <v>118</v>
      </c>
      <c r="K5471" t="s">
        <v>688</v>
      </c>
      <c r="L5471">
        <v>15.51</v>
      </c>
      <c r="M5471">
        <v>15.89188452</v>
      </c>
      <c r="N5471">
        <v>16.196999999999999</v>
      </c>
      <c r="O5471">
        <v>14.084393329999999</v>
      </c>
      <c r="P5471">
        <v>16.754999999999999</v>
      </c>
      <c r="Q5471" s="86">
        <v>45821</v>
      </c>
      <c r="W5471">
        <v>5</v>
      </c>
      <c r="X5471" s="86">
        <v>45747</v>
      </c>
      <c r="AA5471">
        <v>3</v>
      </c>
      <c r="AB5471">
        <v>3</v>
      </c>
      <c r="AC5471" t="s">
        <v>156</v>
      </c>
    </row>
    <row r="5472" spans="1:29" x14ac:dyDescent="0.2">
      <c r="A5472" t="s">
        <v>16268</v>
      </c>
      <c r="B5472" t="s">
        <v>16269</v>
      </c>
      <c r="C5472" t="s">
        <v>16268</v>
      </c>
      <c r="D5472" t="s">
        <v>84</v>
      </c>
      <c r="E5472" t="s">
        <v>116</v>
      </c>
      <c r="G5472" t="s">
        <v>90</v>
      </c>
      <c r="H5472" t="s">
        <v>16039</v>
      </c>
      <c r="I5472" t="s">
        <v>118</v>
      </c>
      <c r="L5472">
        <v>15.446999999999999</v>
      </c>
      <c r="M5472">
        <v>13.686435360000001</v>
      </c>
      <c r="N5472">
        <v>16.87</v>
      </c>
      <c r="O5472">
        <v>9.9968246609999998</v>
      </c>
      <c r="P5472">
        <v>13.317</v>
      </c>
      <c r="Q5472" s="86">
        <v>45821</v>
      </c>
      <c r="S5472">
        <v>0.5</v>
      </c>
      <c r="AB5472">
        <v>4</v>
      </c>
      <c r="AC5472" t="s">
        <v>127</v>
      </c>
    </row>
    <row r="5473" spans="1:29" x14ac:dyDescent="0.2">
      <c r="A5473" t="s">
        <v>17595</v>
      </c>
      <c r="B5473" t="s">
        <v>17596</v>
      </c>
      <c r="C5473" t="s">
        <v>17595</v>
      </c>
      <c r="D5473" t="s">
        <v>84</v>
      </c>
      <c r="E5473" t="s">
        <v>116</v>
      </c>
      <c r="G5473" t="s">
        <v>90</v>
      </c>
      <c r="L5473">
        <v>23.14</v>
      </c>
      <c r="Q5473" s="86">
        <v>45812</v>
      </c>
      <c r="S5473">
        <v>0.5</v>
      </c>
      <c r="AB5473">
        <v>4</v>
      </c>
      <c r="AC5473" t="s">
        <v>127</v>
      </c>
    </row>
    <row r="5474" spans="1:29" x14ac:dyDescent="0.2">
      <c r="A5474" t="s">
        <v>13018</v>
      </c>
      <c r="B5474" t="s">
        <v>13019</v>
      </c>
      <c r="C5474" t="s">
        <v>13018</v>
      </c>
      <c r="D5474" t="s">
        <v>84</v>
      </c>
      <c r="E5474" t="s">
        <v>116</v>
      </c>
      <c r="F5474" t="s">
        <v>117</v>
      </c>
      <c r="G5474" t="s">
        <v>90</v>
      </c>
      <c r="I5474" t="s">
        <v>118</v>
      </c>
      <c r="K5474" t="s">
        <v>688</v>
      </c>
      <c r="L5474">
        <v>27.847000000000001</v>
      </c>
      <c r="M5474">
        <v>26.367735069999998</v>
      </c>
      <c r="N5474">
        <v>27.367999999999999</v>
      </c>
      <c r="O5474">
        <v>21.346046820000002</v>
      </c>
      <c r="P5474">
        <v>18.731999999999999</v>
      </c>
      <c r="Q5474" s="86">
        <v>45761</v>
      </c>
      <c r="V5474" t="s">
        <v>13020</v>
      </c>
      <c r="AA5474">
        <v>4</v>
      </c>
      <c r="AB5474">
        <v>4</v>
      </c>
      <c r="AC5474" t="s">
        <v>127</v>
      </c>
    </row>
    <row r="5475" spans="1:29" x14ac:dyDescent="0.2">
      <c r="A5475" t="s">
        <v>13021</v>
      </c>
      <c r="B5475" t="s">
        <v>13022</v>
      </c>
      <c r="C5475" t="s">
        <v>13021</v>
      </c>
      <c r="D5475" t="s">
        <v>84</v>
      </c>
      <c r="E5475" t="s">
        <v>116</v>
      </c>
      <c r="F5475" t="s">
        <v>117</v>
      </c>
      <c r="G5475" t="s">
        <v>90</v>
      </c>
      <c r="I5475" t="s">
        <v>118</v>
      </c>
      <c r="K5475" t="s">
        <v>688</v>
      </c>
      <c r="L5475">
        <v>36.415999999999997</v>
      </c>
      <c r="M5475">
        <v>32.753212980000001</v>
      </c>
      <c r="N5475">
        <v>33.85</v>
      </c>
      <c r="O5475">
        <v>30.109989899999999</v>
      </c>
      <c r="P5475">
        <v>27.498999999999999</v>
      </c>
      <c r="Q5475" s="86">
        <v>45761</v>
      </c>
      <c r="V5475" t="s">
        <v>13023</v>
      </c>
      <c r="AA5475">
        <v>4</v>
      </c>
      <c r="AB5475">
        <v>5</v>
      </c>
      <c r="AC5475" t="s">
        <v>86</v>
      </c>
    </row>
    <row r="5476" spans="1:29" x14ac:dyDescent="0.2">
      <c r="A5476" t="s">
        <v>13024</v>
      </c>
      <c r="B5476" t="s">
        <v>13025</v>
      </c>
      <c r="C5476" t="s">
        <v>13024</v>
      </c>
      <c r="D5476" t="s">
        <v>84</v>
      </c>
      <c r="E5476" t="s">
        <v>116</v>
      </c>
      <c r="G5476" t="s">
        <v>90</v>
      </c>
      <c r="I5476" t="s">
        <v>118</v>
      </c>
      <c r="L5476">
        <v>16.344999999999999</v>
      </c>
      <c r="M5476">
        <v>16.520157950000002</v>
      </c>
      <c r="N5476">
        <v>15.897</v>
      </c>
      <c r="O5476">
        <v>12.86856147</v>
      </c>
      <c r="P5476">
        <v>9.2759999999999998</v>
      </c>
      <c r="Q5476" s="86">
        <v>45821</v>
      </c>
      <c r="AB5476">
        <v>4</v>
      </c>
      <c r="AC5476" t="s">
        <v>127</v>
      </c>
    </row>
    <row r="5477" spans="1:29" x14ac:dyDescent="0.2">
      <c r="A5477" t="s">
        <v>13026</v>
      </c>
      <c r="B5477" t="s">
        <v>13027</v>
      </c>
      <c r="C5477" t="s">
        <v>13026</v>
      </c>
      <c r="D5477" t="s">
        <v>84</v>
      </c>
      <c r="E5477" t="s">
        <v>116</v>
      </c>
      <c r="G5477" t="s">
        <v>90</v>
      </c>
      <c r="L5477">
        <v>14.673999999999999</v>
      </c>
      <c r="M5477">
        <v>14.39981049</v>
      </c>
      <c r="N5477">
        <v>14.945</v>
      </c>
      <c r="O5477">
        <v>12.1422635</v>
      </c>
      <c r="P5477">
        <v>11.047000000000001</v>
      </c>
      <c r="Q5477" s="86">
        <v>45821</v>
      </c>
      <c r="AB5477">
        <v>3</v>
      </c>
      <c r="AC5477" t="s">
        <v>156</v>
      </c>
    </row>
    <row r="5478" spans="1:29" x14ac:dyDescent="0.2">
      <c r="A5478" t="s">
        <v>13028</v>
      </c>
      <c r="B5478" t="s">
        <v>13029</v>
      </c>
      <c r="C5478" t="s">
        <v>13028</v>
      </c>
      <c r="D5478" t="s">
        <v>84</v>
      </c>
      <c r="E5478" t="s">
        <v>116</v>
      </c>
      <c r="F5478" t="s">
        <v>117</v>
      </c>
      <c r="G5478" t="s">
        <v>90</v>
      </c>
      <c r="I5478" t="s">
        <v>118</v>
      </c>
      <c r="K5478" t="s">
        <v>688</v>
      </c>
      <c r="L5478">
        <v>18.388000000000002</v>
      </c>
      <c r="M5478">
        <v>18.79869017</v>
      </c>
      <c r="N5478">
        <v>19.503</v>
      </c>
      <c r="O5478">
        <v>17.052559899999999</v>
      </c>
      <c r="P5478">
        <v>13.943</v>
      </c>
      <c r="Q5478" s="86">
        <v>45821</v>
      </c>
      <c r="V5478" t="s">
        <v>13030</v>
      </c>
      <c r="AA5478">
        <v>4</v>
      </c>
      <c r="AB5478">
        <v>4</v>
      </c>
      <c r="AC5478" t="s">
        <v>127</v>
      </c>
    </row>
    <row r="5479" spans="1:29" x14ac:dyDescent="0.2">
      <c r="A5479" t="s">
        <v>13031</v>
      </c>
      <c r="B5479" t="s">
        <v>13032</v>
      </c>
      <c r="C5479" t="s">
        <v>13031</v>
      </c>
      <c r="D5479" t="s">
        <v>84</v>
      </c>
      <c r="E5479" t="s">
        <v>116</v>
      </c>
      <c r="G5479" t="s">
        <v>90</v>
      </c>
      <c r="I5479" t="s">
        <v>118</v>
      </c>
      <c r="L5479">
        <v>15.249000000000001</v>
      </c>
      <c r="M5479">
        <v>14.87285992</v>
      </c>
      <c r="N5479">
        <v>16.593</v>
      </c>
      <c r="O5479">
        <v>11.79066781</v>
      </c>
      <c r="P5479">
        <v>11.369</v>
      </c>
      <c r="Q5479" s="86">
        <v>45761</v>
      </c>
      <c r="V5479" t="s">
        <v>13033</v>
      </c>
      <c r="AA5479">
        <v>3</v>
      </c>
      <c r="AB5479">
        <v>4</v>
      </c>
      <c r="AC5479" t="s">
        <v>127</v>
      </c>
    </row>
    <row r="5480" spans="1:29" x14ac:dyDescent="0.2">
      <c r="A5480" t="s">
        <v>16270</v>
      </c>
      <c r="B5480" t="s">
        <v>16271</v>
      </c>
      <c r="C5480" t="s">
        <v>16270</v>
      </c>
      <c r="D5480" t="s">
        <v>84</v>
      </c>
      <c r="E5480" t="s">
        <v>116</v>
      </c>
      <c r="G5480" t="s">
        <v>90</v>
      </c>
      <c r="H5480" t="s">
        <v>16039</v>
      </c>
      <c r="I5480" t="s">
        <v>118</v>
      </c>
      <c r="L5480">
        <v>18.574000000000002</v>
      </c>
      <c r="M5480">
        <v>18.105783129999999</v>
      </c>
      <c r="N5480">
        <v>19.106000000000002</v>
      </c>
      <c r="O5480">
        <v>14.26367729</v>
      </c>
      <c r="P5480">
        <v>13.085000000000001</v>
      </c>
      <c r="Q5480" s="86">
        <v>45821</v>
      </c>
      <c r="S5480">
        <v>0.09</v>
      </c>
      <c r="AB5480">
        <v>4</v>
      </c>
      <c r="AC5480" t="s">
        <v>127</v>
      </c>
    </row>
    <row r="5481" spans="1:29" x14ac:dyDescent="0.2">
      <c r="A5481" t="s">
        <v>16272</v>
      </c>
      <c r="B5481" t="s">
        <v>16273</v>
      </c>
      <c r="C5481" t="s">
        <v>16272</v>
      </c>
      <c r="D5481" t="s">
        <v>84</v>
      </c>
      <c r="E5481" t="s">
        <v>116</v>
      </c>
      <c r="G5481" t="s">
        <v>90</v>
      </c>
      <c r="H5481" t="s">
        <v>16039</v>
      </c>
      <c r="I5481" t="s">
        <v>118</v>
      </c>
      <c r="L5481">
        <v>20.492999999999999</v>
      </c>
      <c r="M5481">
        <v>13.81170275</v>
      </c>
      <c r="N5481">
        <v>23.248000000000001</v>
      </c>
      <c r="O5481">
        <v>10.321462179999999</v>
      </c>
      <c r="P5481">
        <v>29.381</v>
      </c>
      <c r="Q5481" s="86">
        <v>45821</v>
      </c>
      <c r="S5481">
        <v>0.5</v>
      </c>
      <c r="AB5481">
        <v>4</v>
      </c>
      <c r="AC5481" t="s">
        <v>127</v>
      </c>
    </row>
    <row r="5482" spans="1:29" x14ac:dyDescent="0.2">
      <c r="A5482" t="s">
        <v>13034</v>
      </c>
      <c r="B5482" t="s">
        <v>13035</v>
      </c>
      <c r="C5482" t="s">
        <v>13034</v>
      </c>
      <c r="D5482" t="s">
        <v>84</v>
      </c>
      <c r="E5482" t="s">
        <v>116</v>
      </c>
      <c r="F5482" t="s">
        <v>117</v>
      </c>
      <c r="G5482" t="s">
        <v>90</v>
      </c>
      <c r="I5482" t="s">
        <v>118</v>
      </c>
      <c r="K5482" t="s">
        <v>688</v>
      </c>
      <c r="L5482">
        <v>17.288</v>
      </c>
      <c r="M5482">
        <v>15.71470961</v>
      </c>
      <c r="N5482">
        <v>17.157</v>
      </c>
      <c r="O5482">
        <v>15.44960843</v>
      </c>
      <c r="P5482">
        <v>14.69</v>
      </c>
      <c r="Q5482" s="86">
        <v>45821</v>
      </c>
      <c r="V5482" t="s">
        <v>13036</v>
      </c>
      <c r="AA5482">
        <v>3</v>
      </c>
      <c r="AB5482">
        <v>4</v>
      </c>
      <c r="AC5482" t="s">
        <v>127</v>
      </c>
    </row>
    <row r="5483" spans="1:29" x14ac:dyDescent="0.2">
      <c r="A5483" t="s">
        <v>13037</v>
      </c>
      <c r="B5483" t="s">
        <v>13038</v>
      </c>
      <c r="C5483" t="s">
        <v>13037</v>
      </c>
      <c r="D5483" t="s">
        <v>84</v>
      </c>
      <c r="E5483" t="s">
        <v>116</v>
      </c>
      <c r="G5483" t="s">
        <v>90</v>
      </c>
      <c r="L5483">
        <v>26.49</v>
      </c>
      <c r="Q5483" s="86">
        <v>45677</v>
      </c>
      <c r="AB5483">
        <v>4</v>
      </c>
      <c r="AC5483" t="s">
        <v>127</v>
      </c>
    </row>
    <row r="5484" spans="1:29" x14ac:dyDescent="0.2">
      <c r="A5484" t="s">
        <v>13039</v>
      </c>
      <c r="B5484" t="s">
        <v>13040</v>
      </c>
      <c r="C5484" t="s">
        <v>13039</v>
      </c>
      <c r="D5484" t="s">
        <v>84</v>
      </c>
      <c r="E5484" t="s">
        <v>116</v>
      </c>
      <c r="F5484" t="s">
        <v>117</v>
      </c>
      <c r="G5484" t="s">
        <v>90</v>
      </c>
      <c r="I5484" t="s">
        <v>118</v>
      </c>
      <c r="K5484" t="s">
        <v>688</v>
      </c>
      <c r="L5484">
        <v>29.303000000000001</v>
      </c>
      <c r="M5484">
        <v>28.54135153</v>
      </c>
      <c r="N5484">
        <v>31.797999999999998</v>
      </c>
      <c r="O5484">
        <v>28.045659329999999</v>
      </c>
      <c r="P5484">
        <v>17.175999999999998</v>
      </c>
      <c r="Q5484" s="86">
        <v>45761</v>
      </c>
      <c r="V5484" t="s">
        <v>13041</v>
      </c>
      <c r="AA5484">
        <v>4</v>
      </c>
      <c r="AB5484">
        <v>4</v>
      </c>
      <c r="AC5484" t="s">
        <v>127</v>
      </c>
    </row>
    <row r="5485" spans="1:29" x14ac:dyDescent="0.2">
      <c r="A5485" t="s">
        <v>13042</v>
      </c>
      <c r="B5485" t="s">
        <v>13043</v>
      </c>
      <c r="C5485" t="s">
        <v>13042</v>
      </c>
      <c r="D5485" t="s">
        <v>84</v>
      </c>
      <c r="E5485" t="s">
        <v>116</v>
      </c>
      <c r="G5485" t="s">
        <v>90</v>
      </c>
      <c r="H5485" t="s">
        <v>196</v>
      </c>
      <c r="L5485">
        <v>13.856</v>
      </c>
      <c r="M5485">
        <v>13.32742253</v>
      </c>
      <c r="N5485">
        <v>13.999000000000001</v>
      </c>
      <c r="O5485">
        <v>10.877957</v>
      </c>
      <c r="P5485">
        <v>10.19</v>
      </c>
      <c r="Q5485" s="86">
        <v>45821</v>
      </c>
      <c r="S5485">
        <v>0.15</v>
      </c>
      <c r="AB5485">
        <v>3</v>
      </c>
      <c r="AC5485" t="s">
        <v>156</v>
      </c>
    </row>
    <row r="5486" spans="1:29" x14ac:dyDescent="0.2">
      <c r="A5486" t="s">
        <v>13044</v>
      </c>
      <c r="B5486" t="s">
        <v>13045</v>
      </c>
      <c r="C5486" t="s">
        <v>13044</v>
      </c>
      <c r="D5486" t="s">
        <v>84</v>
      </c>
      <c r="E5486" t="s">
        <v>116</v>
      </c>
      <c r="F5486" t="s">
        <v>117</v>
      </c>
      <c r="G5486" t="s">
        <v>90</v>
      </c>
      <c r="I5486" t="s">
        <v>118</v>
      </c>
      <c r="K5486" t="s">
        <v>688</v>
      </c>
      <c r="L5486">
        <v>24.081</v>
      </c>
      <c r="M5486">
        <v>24.19817965</v>
      </c>
      <c r="N5486">
        <v>24.684000000000001</v>
      </c>
      <c r="O5486">
        <v>25.204547139999999</v>
      </c>
      <c r="P5486">
        <v>22.367999999999999</v>
      </c>
      <c r="Q5486" s="86">
        <v>45154</v>
      </c>
      <c r="V5486" t="s">
        <v>13046</v>
      </c>
      <c r="AA5486">
        <v>4</v>
      </c>
      <c r="AB5486">
        <v>4</v>
      </c>
      <c r="AC5486" t="s">
        <v>127</v>
      </c>
    </row>
    <row r="5487" spans="1:29" x14ac:dyDescent="0.2">
      <c r="A5487" t="s">
        <v>13047</v>
      </c>
      <c r="B5487" t="s">
        <v>13048</v>
      </c>
      <c r="C5487" t="s">
        <v>13047</v>
      </c>
      <c r="D5487" t="s">
        <v>84</v>
      </c>
      <c r="E5487" t="s">
        <v>116</v>
      </c>
      <c r="F5487" t="s">
        <v>117</v>
      </c>
      <c r="G5487" t="s">
        <v>90</v>
      </c>
      <c r="I5487" t="s">
        <v>118</v>
      </c>
      <c r="K5487" t="s">
        <v>688</v>
      </c>
      <c r="L5487">
        <v>19.565000000000001</v>
      </c>
      <c r="M5487">
        <v>19.67680601</v>
      </c>
      <c r="N5487">
        <v>21.234999999999999</v>
      </c>
      <c r="O5487">
        <v>19.055816069999999</v>
      </c>
      <c r="P5487">
        <v>19.963999999999999</v>
      </c>
      <c r="Q5487" s="86">
        <v>45761</v>
      </c>
      <c r="V5487" t="s">
        <v>13049</v>
      </c>
      <c r="AA5487">
        <v>4</v>
      </c>
      <c r="AB5487">
        <v>4</v>
      </c>
      <c r="AC5487" t="s">
        <v>127</v>
      </c>
    </row>
    <row r="5488" spans="1:29" x14ac:dyDescent="0.2">
      <c r="A5488" t="s">
        <v>13050</v>
      </c>
      <c r="B5488" t="s">
        <v>13051</v>
      </c>
      <c r="C5488" t="s">
        <v>13050</v>
      </c>
      <c r="D5488" t="s">
        <v>84</v>
      </c>
      <c r="E5488" t="s">
        <v>116</v>
      </c>
      <c r="G5488" t="s">
        <v>90</v>
      </c>
      <c r="I5488" t="s">
        <v>118</v>
      </c>
      <c r="K5488" t="s">
        <v>688</v>
      </c>
      <c r="M5488">
        <v>0.65258279399999997</v>
      </c>
      <c r="N5488">
        <v>0.442</v>
      </c>
      <c r="O5488">
        <v>0.14599752199999999</v>
      </c>
      <c r="P5488">
        <v>0.17299999999999999</v>
      </c>
      <c r="Q5488" s="86">
        <v>45154</v>
      </c>
      <c r="AA5488">
        <v>1</v>
      </c>
      <c r="AB5488">
        <v>1</v>
      </c>
      <c r="AC5488" t="s">
        <v>124</v>
      </c>
    </row>
    <row r="5489" spans="1:29" x14ac:dyDescent="0.2">
      <c r="A5489" t="s">
        <v>13052</v>
      </c>
      <c r="B5489" t="s">
        <v>13053</v>
      </c>
      <c r="C5489" t="s">
        <v>13052</v>
      </c>
      <c r="D5489" t="s">
        <v>84</v>
      </c>
      <c r="E5489" t="s">
        <v>116</v>
      </c>
      <c r="F5489" t="s">
        <v>117</v>
      </c>
      <c r="G5489" t="s">
        <v>90</v>
      </c>
      <c r="I5489" t="s">
        <v>118</v>
      </c>
      <c r="K5489" t="s">
        <v>688</v>
      </c>
      <c r="L5489">
        <v>4.4020000000000001</v>
      </c>
      <c r="M5489">
        <v>4.70103662</v>
      </c>
      <c r="N5489">
        <v>4.6070000000000002</v>
      </c>
      <c r="O5489">
        <v>3.1315668040000002</v>
      </c>
      <c r="P5489">
        <v>2.4260000000000002</v>
      </c>
      <c r="Q5489" s="86">
        <v>45821</v>
      </c>
      <c r="AA5489">
        <v>3</v>
      </c>
      <c r="AB5489">
        <v>2</v>
      </c>
      <c r="AC5489" t="s">
        <v>153</v>
      </c>
    </row>
    <row r="5490" spans="1:29" x14ac:dyDescent="0.2">
      <c r="A5490" t="s">
        <v>16214</v>
      </c>
      <c r="B5490" t="s">
        <v>16215</v>
      </c>
      <c r="C5490" t="s">
        <v>16214</v>
      </c>
      <c r="D5490" t="s">
        <v>84</v>
      </c>
      <c r="E5490" t="s">
        <v>116</v>
      </c>
      <c r="G5490" t="s">
        <v>90</v>
      </c>
      <c r="I5490" t="s">
        <v>118</v>
      </c>
      <c r="N5490">
        <v>13.936</v>
      </c>
      <c r="O5490">
        <v>13.024481489999999</v>
      </c>
      <c r="P5490">
        <v>13.754</v>
      </c>
      <c r="Q5490" s="86">
        <v>45705</v>
      </c>
      <c r="S5490">
        <v>0.09</v>
      </c>
      <c r="AB5490">
        <v>3</v>
      </c>
      <c r="AC5490" t="s">
        <v>156</v>
      </c>
    </row>
    <row r="5491" spans="1:29" x14ac:dyDescent="0.2">
      <c r="A5491" t="s">
        <v>13054</v>
      </c>
      <c r="B5491" t="s">
        <v>13055</v>
      </c>
      <c r="C5491" t="s">
        <v>13054</v>
      </c>
      <c r="D5491" t="s">
        <v>84</v>
      </c>
      <c r="E5491" t="s">
        <v>116</v>
      </c>
      <c r="G5491" t="s">
        <v>294</v>
      </c>
      <c r="H5491" t="s">
        <v>13056</v>
      </c>
      <c r="P5491">
        <v>51.283000000000001</v>
      </c>
    </row>
    <row r="5492" spans="1:29" x14ac:dyDescent="0.2">
      <c r="A5492" t="s">
        <v>13057</v>
      </c>
      <c r="B5492" t="s">
        <v>13058</v>
      </c>
      <c r="C5492" t="s">
        <v>13057</v>
      </c>
      <c r="D5492" t="s">
        <v>84</v>
      </c>
      <c r="E5492" t="s">
        <v>116</v>
      </c>
      <c r="F5492" t="s">
        <v>117</v>
      </c>
      <c r="G5492" t="s">
        <v>90</v>
      </c>
      <c r="I5492" t="s">
        <v>118</v>
      </c>
      <c r="K5492" t="s">
        <v>1048</v>
      </c>
      <c r="L5492">
        <v>25.363</v>
      </c>
      <c r="M5492">
        <v>25.450788240000001</v>
      </c>
      <c r="N5492">
        <v>26.062999999999999</v>
      </c>
      <c r="O5492">
        <v>21.918796780000001</v>
      </c>
      <c r="P5492">
        <v>23.1434</v>
      </c>
      <c r="Q5492" s="86">
        <v>45821</v>
      </c>
      <c r="V5492" t="s">
        <v>13059</v>
      </c>
      <c r="AA5492">
        <v>4</v>
      </c>
      <c r="AB5492">
        <v>4</v>
      </c>
      <c r="AC5492" t="s">
        <v>127</v>
      </c>
    </row>
    <row r="5493" spans="1:29" x14ac:dyDescent="0.2">
      <c r="A5493" t="s">
        <v>13060</v>
      </c>
      <c r="B5493" t="s">
        <v>13061</v>
      </c>
      <c r="C5493" t="s">
        <v>13060</v>
      </c>
      <c r="D5493" t="s">
        <v>84</v>
      </c>
      <c r="E5493" t="s">
        <v>116</v>
      </c>
      <c r="G5493" t="s">
        <v>90</v>
      </c>
      <c r="I5493" t="s">
        <v>118</v>
      </c>
      <c r="K5493" t="s">
        <v>1048</v>
      </c>
      <c r="L5493">
        <v>10.795999999999999</v>
      </c>
      <c r="M5493">
        <v>10.766957359999999</v>
      </c>
      <c r="N5493">
        <v>10.526</v>
      </c>
      <c r="O5493">
        <v>8.3431778740000002</v>
      </c>
      <c r="P5493">
        <v>8.8770000000000007</v>
      </c>
      <c r="Q5493" s="86">
        <v>45821</v>
      </c>
      <c r="V5493" t="s">
        <v>13062</v>
      </c>
      <c r="AA5493">
        <v>3</v>
      </c>
      <c r="AB5493">
        <v>3</v>
      </c>
      <c r="AC5493" t="s">
        <v>156</v>
      </c>
    </row>
    <row r="5494" spans="1:29" x14ac:dyDescent="0.2">
      <c r="A5494" t="s">
        <v>13063</v>
      </c>
      <c r="B5494" t="s">
        <v>13064</v>
      </c>
      <c r="C5494" t="s">
        <v>13063</v>
      </c>
      <c r="D5494" t="s">
        <v>84</v>
      </c>
      <c r="E5494" t="s">
        <v>116</v>
      </c>
      <c r="G5494" t="s">
        <v>90</v>
      </c>
      <c r="I5494" t="s">
        <v>118</v>
      </c>
      <c r="K5494" t="s">
        <v>1048</v>
      </c>
      <c r="N5494">
        <v>14.83</v>
      </c>
      <c r="O5494">
        <v>11.35939757</v>
      </c>
      <c r="P5494">
        <v>11.282</v>
      </c>
      <c r="Q5494" s="86">
        <v>45154</v>
      </c>
      <c r="AA5494">
        <v>3</v>
      </c>
      <c r="AB5494">
        <v>3</v>
      </c>
      <c r="AC5494" t="s">
        <v>156</v>
      </c>
    </row>
    <row r="5495" spans="1:29" x14ac:dyDescent="0.2">
      <c r="A5495" t="s">
        <v>13065</v>
      </c>
      <c r="B5495" t="s">
        <v>13066</v>
      </c>
      <c r="C5495" t="s">
        <v>13065</v>
      </c>
      <c r="D5495" t="s">
        <v>84</v>
      </c>
      <c r="E5495" t="s">
        <v>116</v>
      </c>
      <c r="F5495" t="s">
        <v>117</v>
      </c>
      <c r="G5495" t="s">
        <v>90</v>
      </c>
      <c r="I5495" t="s">
        <v>118</v>
      </c>
      <c r="N5495">
        <v>47.2136</v>
      </c>
      <c r="O5495">
        <v>34.725243769999999</v>
      </c>
      <c r="P5495">
        <v>29.414200000000001</v>
      </c>
      <c r="Q5495" s="86">
        <v>45154</v>
      </c>
      <c r="AA5495">
        <v>5</v>
      </c>
      <c r="AB5495">
        <v>5</v>
      </c>
      <c r="AC5495" t="s">
        <v>86</v>
      </c>
    </row>
    <row r="5496" spans="1:29" x14ac:dyDescent="0.2">
      <c r="A5496" t="s">
        <v>13067</v>
      </c>
      <c r="B5496" t="s">
        <v>13068</v>
      </c>
      <c r="C5496" t="s">
        <v>13067</v>
      </c>
      <c r="D5496" t="s">
        <v>84</v>
      </c>
      <c r="E5496" t="s">
        <v>116</v>
      </c>
      <c r="G5496" t="s">
        <v>90</v>
      </c>
      <c r="H5496" t="s">
        <v>2177</v>
      </c>
      <c r="L5496">
        <v>51.71</v>
      </c>
      <c r="Q5496" s="86">
        <v>45581</v>
      </c>
      <c r="AB5496">
        <v>5</v>
      </c>
      <c r="AC5496" t="s">
        <v>86</v>
      </c>
    </row>
    <row r="5497" spans="1:29" x14ac:dyDescent="0.2">
      <c r="A5497" t="s">
        <v>13069</v>
      </c>
      <c r="B5497" t="s">
        <v>13070</v>
      </c>
      <c r="C5497" t="s">
        <v>13069</v>
      </c>
      <c r="D5497" t="s">
        <v>84</v>
      </c>
      <c r="E5497" t="s">
        <v>116</v>
      </c>
      <c r="F5497" t="s">
        <v>117</v>
      </c>
      <c r="G5497" t="s">
        <v>90</v>
      </c>
      <c r="I5497" t="s">
        <v>118</v>
      </c>
      <c r="L5497">
        <v>68.260400000000004</v>
      </c>
      <c r="M5497">
        <v>59.14929446</v>
      </c>
      <c r="N5497">
        <v>54.690199999999997</v>
      </c>
      <c r="O5497">
        <v>56.077356899999998</v>
      </c>
      <c r="P5497">
        <v>63.0227</v>
      </c>
      <c r="Q5497" s="86">
        <v>45821</v>
      </c>
      <c r="V5497" t="s">
        <v>13071</v>
      </c>
      <c r="AA5497">
        <v>5</v>
      </c>
      <c r="AB5497">
        <v>5</v>
      </c>
      <c r="AC5497" t="s">
        <v>86</v>
      </c>
    </row>
    <row r="5498" spans="1:29" x14ac:dyDescent="0.2">
      <c r="A5498" t="s">
        <v>13072</v>
      </c>
      <c r="B5498" t="s">
        <v>13073</v>
      </c>
      <c r="C5498" t="s">
        <v>13072</v>
      </c>
      <c r="D5498" t="s">
        <v>84</v>
      </c>
      <c r="E5498" t="s">
        <v>116</v>
      </c>
      <c r="F5498" t="s">
        <v>117</v>
      </c>
      <c r="G5498" t="s">
        <v>90</v>
      </c>
      <c r="I5498" t="s">
        <v>118</v>
      </c>
      <c r="L5498">
        <v>16.421600000000002</v>
      </c>
      <c r="M5498">
        <v>16.092814650000001</v>
      </c>
      <c r="N5498">
        <v>16.094000000000001</v>
      </c>
      <c r="O5498">
        <v>16.268425659999998</v>
      </c>
      <c r="P5498">
        <v>17.883700000000001</v>
      </c>
      <c r="Q5498" s="86">
        <v>45821</v>
      </c>
      <c r="V5498" t="s">
        <v>13074</v>
      </c>
      <c r="AA5498">
        <v>3</v>
      </c>
      <c r="AB5498">
        <v>4</v>
      </c>
      <c r="AC5498" t="s">
        <v>127</v>
      </c>
    </row>
    <row r="5499" spans="1:29" x14ac:dyDescent="0.2">
      <c r="A5499" t="s">
        <v>13075</v>
      </c>
      <c r="B5499" t="s">
        <v>13076</v>
      </c>
      <c r="C5499" t="s">
        <v>13075</v>
      </c>
      <c r="D5499" t="s">
        <v>84</v>
      </c>
      <c r="E5499" t="s">
        <v>116</v>
      </c>
      <c r="I5499" t="s">
        <v>118</v>
      </c>
      <c r="L5499">
        <v>31.702100000000002</v>
      </c>
      <c r="M5499">
        <v>31.880679399999998</v>
      </c>
      <c r="N5499">
        <v>32.536799999999999</v>
      </c>
      <c r="O5499">
        <v>27.17687368</v>
      </c>
      <c r="P5499">
        <v>27.856200000000001</v>
      </c>
      <c r="Q5499" s="86">
        <v>45821</v>
      </c>
      <c r="AA5499">
        <v>5</v>
      </c>
      <c r="AB5499">
        <v>5</v>
      </c>
      <c r="AC5499" t="s">
        <v>86</v>
      </c>
    </row>
    <row r="5500" spans="1:29" x14ac:dyDescent="0.2">
      <c r="A5500" t="s">
        <v>13077</v>
      </c>
      <c r="B5500" t="s">
        <v>13078</v>
      </c>
      <c r="C5500" t="s">
        <v>13077</v>
      </c>
      <c r="D5500" t="s">
        <v>84</v>
      </c>
      <c r="E5500" t="s">
        <v>116</v>
      </c>
      <c r="G5500" t="s">
        <v>90</v>
      </c>
      <c r="J5500" t="s">
        <v>861</v>
      </c>
      <c r="O5500">
        <v>29.569966539999999</v>
      </c>
      <c r="P5500">
        <v>27.7178</v>
      </c>
      <c r="Q5500" s="86">
        <v>45153</v>
      </c>
      <c r="V5500" t="s">
        <v>13079</v>
      </c>
      <c r="AB5500">
        <v>4</v>
      </c>
      <c r="AC5500" t="s">
        <v>127</v>
      </c>
    </row>
    <row r="5501" spans="1:29" x14ac:dyDescent="0.2">
      <c r="A5501" t="s">
        <v>13080</v>
      </c>
      <c r="B5501" t="s">
        <v>13081</v>
      </c>
      <c r="C5501" t="s">
        <v>13080</v>
      </c>
      <c r="D5501" t="s">
        <v>84</v>
      </c>
      <c r="E5501" t="s">
        <v>116</v>
      </c>
      <c r="G5501" t="s">
        <v>90</v>
      </c>
      <c r="I5501" t="s">
        <v>118</v>
      </c>
      <c r="L5501">
        <v>41.7134</v>
      </c>
      <c r="M5501">
        <v>40.919713190000003</v>
      </c>
      <c r="N5501">
        <v>43.494799999999998</v>
      </c>
      <c r="O5501">
        <v>47.730841699999999</v>
      </c>
      <c r="P5501">
        <v>36.709600000000002</v>
      </c>
      <c r="Q5501" s="86">
        <v>45821</v>
      </c>
      <c r="AB5501">
        <v>5</v>
      </c>
      <c r="AC5501" t="s">
        <v>86</v>
      </c>
    </row>
    <row r="5502" spans="1:29" x14ac:dyDescent="0.2">
      <c r="A5502" t="s">
        <v>13082</v>
      </c>
      <c r="B5502" t="s">
        <v>13083</v>
      </c>
      <c r="C5502" t="s">
        <v>13082</v>
      </c>
      <c r="D5502" t="s">
        <v>84</v>
      </c>
      <c r="E5502" t="s">
        <v>116</v>
      </c>
      <c r="G5502" t="s">
        <v>90</v>
      </c>
      <c r="I5502" t="s">
        <v>118</v>
      </c>
      <c r="L5502">
        <v>113.3424</v>
      </c>
      <c r="M5502">
        <v>108.587277</v>
      </c>
      <c r="N5502">
        <v>113.5463</v>
      </c>
      <c r="O5502">
        <v>124.2208536</v>
      </c>
      <c r="P5502">
        <v>164.75059999999999</v>
      </c>
      <c r="Q5502" s="86">
        <v>45474</v>
      </c>
      <c r="AA5502">
        <v>5</v>
      </c>
      <c r="AB5502">
        <v>5</v>
      </c>
      <c r="AC5502" t="s">
        <v>86</v>
      </c>
    </row>
    <row r="5503" spans="1:29" x14ac:dyDescent="0.2">
      <c r="A5503" t="s">
        <v>13084</v>
      </c>
      <c r="B5503" t="s">
        <v>13085</v>
      </c>
      <c r="C5503" t="s">
        <v>13084</v>
      </c>
      <c r="D5503" t="s">
        <v>84</v>
      </c>
      <c r="E5503" t="s">
        <v>116</v>
      </c>
      <c r="G5503" t="s">
        <v>294</v>
      </c>
      <c r="H5503" t="s">
        <v>13086</v>
      </c>
      <c r="I5503" t="s">
        <v>118</v>
      </c>
      <c r="AB5503">
        <v>5</v>
      </c>
      <c r="AC5503" t="s">
        <v>86</v>
      </c>
    </row>
    <row r="5504" spans="1:29" x14ac:dyDescent="0.2">
      <c r="A5504" t="s">
        <v>13087</v>
      </c>
      <c r="B5504" t="s">
        <v>13088</v>
      </c>
      <c r="C5504" t="s">
        <v>13087</v>
      </c>
      <c r="D5504" t="s">
        <v>84</v>
      </c>
      <c r="E5504" t="s">
        <v>116</v>
      </c>
      <c r="F5504" t="s">
        <v>117</v>
      </c>
      <c r="G5504" t="s">
        <v>90</v>
      </c>
      <c r="I5504" t="s">
        <v>118</v>
      </c>
      <c r="L5504">
        <v>41.448999999999998</v>
      </c>
      <c r="M5504">
        <v>44.425648969999997</v>
      </c>
      <c r="N5504">
        <v>46.674999999999997</v>
      </c>
      <c r="O5504">
        <v>38.73538628</v>
      </c>
      <c r="P5504">
        <v>43.09</v>
      </c>
      <c r="Q5504" s="86">
        <v>45664</v>
      </c>
      <c r="V5504" t="s">
        <v>13089</v>
      </c>
      <c r="AA5504">
        <v>5</v>
      </c>
      <c r="AB5504">
        <v>5</v>
      </c>
      <c r="AC5504" t="s">
        <v>86</v>
      </c>
    </row>
    <row r="5505" spans="1:29" x14ac:dyDescent="0.2">
      <c r="A5505" t="s">
        <v>13090</v>
      </c>
      <c r="B5505" t="s">
        <v>13091</v>
      </c>
      <c r="C5505" t="s">
        <v>13090</v>
      </c>
      <c r="D5505" t="s">
        <v>84</v>
      </c>
      <c r="E5505" t="s">
        <v>116</v>
      </c>
      <c r="G5505" t="s">
        <v>90</v>
      </c>
      <c r="I5505" t="s">
        <v>118</v>
      </c>
      <c r="L5505">
        <v>29.35</v>
      </c>
      <c r="M5505">
        <v>28.69166104</v>
      </c>
      <c r="N5505">
        <v>29.381</v>
      </c>
      <c r="O5505">
        <v>28.483839530000001</v>
      </c>
      <c r="P5505">
        <v>29.286999999999999</v>
      </c>
      <c r="Q5505" s="86">
        <v>45761</v>
      </c>
      <c r="AA5505">
        <v>3</v>
      </c>
      <c r="AB5505">
        <v>4</v>
      </c>
      <c r="AC5505" t="s">
        <v>127</v>
      </c>
    </row>
    <row r="5506" spans="1:29" x14ac:dyDescent="0.2">
      <c r="A5506" t="s">
        <v>13092</v>
      </c>
      <c r="B5506" t="s">
        <v>13093</v>
      </c>
      <c r="C5506" t="s">
        <v>13092</v>
      </c>
      <c r="D5506" t="s">
        <v>84</v>
      </c>
      <c r="E5506" t="s">
        <v>116</v>
      </c>
      <c r="F5506" t="s">
        <v>117</v>
      </c>
      <c r="G5506" t="s">
        <v>90</v>
      </c>
      <c r="I5506" t="s">
        <v>118</v>
      </c>
      <c r="N5506">
        <v>53.831600000000002</v>
      </c>
      <c r="O5506">
        <v>54.584440209999997</v>
      </c>
      <c r="P5506">
        <v>61.035899999999998</v>
      </c>
      <c r="Q5506" s="86">
        <v>45154</v>
      </c>
      <c r="V5506" t="s">
        <v>13094</v>
      </c>
      <c r="AA5506">
        <v>5</v>
      </c>
      <c r="AB5506">
        <v>5</v>
      </c>
      <c r="AC5506" t="s">
        <v>86</v>
      </c>
    </row>
    <row r="5507" spans="1:29" x14ac:dyDescent="0.2">
      <c r="A5507" t="s">
        <v>13095</v>
      </c>
      <c r="B5507" t="s">
        <v>13096</v>
      </c>
      <c r="C5507" t="s">
        <v>13095</v>
      </c>
      <c r="D5507" t="s">
        <v>84</v>
      </c>
      <c r="E5507" t="s">
        <v>116</v>
      </c>
      <c r="F5507" t="s">
        <v>117</v>
      </c>
      <c r="G5507" t="s">
        <v>294</v>
      </c>
      <c r="I5507" t="s">
        <v>118</v>
      </c>
      <c r="L5507">
        <v>26.5382</v>
      </c>
      <c r="M5507">
        <v>27.35348389</v>
      </c>
      <c r="N5507">
        <v>28.452200000000001</v>
      </c>
      <c r="O5507">
        <v>24.875238639999999</v>
      </c>
      <c r="P5507">
        <v>29.6159</v>
      </c>
      <c r="Q5507" s="86">
        <v>45821</v>
      </c>
      <c r="AA5507">
        <v>4</v>
      </c>
      <c r="AB5507">
        <v>4</v>
      </c>
      <c r="AC5507" t="s">
        <v>127</v>
      </c>
    </row>
    <row r="5508" spans="1:29" x14ac:dyDescent="0.2">
      <c r="A5508" t="s">
        <v>13097</v>
      </c>
      <c r="B5508" t="s">
        <v>13098</v>
      </c>
      <c r="C5508" t="s">
        <v>13097</v>
      </c>
      <c r="D5508" t="s">
        <v>84</v>
      </c>
      <c r="E5508" t="s">
        <v>116</v>
      </c>
      <c r="F5508" t="s">
        <v>117</v>
      </c>
      <c r="G5508" t="s">
        <v>294</v>
      </c>
      <c r="I5508" t="s">
        <v>118</v>
      </c>
      <c r="L5508">
        <v>29.412099999999999</v>
      </c>
      <c r="M5508">
        <v>29.124557490000001</v>
      </c>
      <c r="N5508">
        <v>31.7027</v>
      </c>
      <c r="O5508">
        <v>26.14259599</v>
      </c>
      <c r="P5508">
        <v>27.835699999999999</v>
      </c>
      <c r="Q5508" s="86">
        <v>45821</v>
      </c>
      <c r="V5508" t="s">
        <v>13099</v>
      </c>
      <c r="AA5508">
        <v>4</v>
      </c>
      <c r="AB5508">
        <v>4</v>
      </c>
      <c r="AC5508" t="s">
        <v>127</v>
      </c>
    </row>
    <row r="5509" spans="1:29" x14ac:dyDescent="0.2">
      <c r="A5509" t="s">
        <v>13100</v>
      </c>
      <c r="B5509" t="s">
        <v>13101</v>
      </c>
      <c r="C5509" t="s">
        <v>13100</v>
      </c>
      <c r="D5509" t="s">
        <v>84</v>
      </c>
      <c r="E5509" t="s">
        <v>116</v>
      </c>
      <c r="G5509" t="s">
        <v>90</v>
      </c>
      <c r="I5509" t="s">
        <v>118</v>
      </c>
      <c r="M5509">
        <v>141.58027949999999</v>
      </c>
      <c r="N5509">
        <v>154.60839999999999</v>
      </c>
      <c r="O5509">
        <v>172.5768674</v>
      </c>
      <c r="P5509">
        <v>126.1571</v>
      </c>
      <c r="Q5509" s="86">
        <v>45636</v>
      </c>
      <c r="AB5509">
        <v>5</v>
      </c>
      <c r="AC5509" t="s">
        <v>86</v>
      </c>
    </row>
    <row r="5510" spans="1:29" x14ac:dyDescent="0.2">
      <c r="A5510" t="s">
        <v>13102</v>
      </c>
      <c r="B5510" t="s">
        <v>13103</v>
      </c>
      <c r="C5510" t="s">
        <v>13102</v>
      </c>
      <c r="D5510" t="s">
        <v>84</v>
      </c>
      <c r="E5510" t="s">
        <v>116</v>
      </c>
      <c r="F5510" t="s">
        <v>117</v>
      </c>
      <c r="G5510" t="s">
        <v>90</v>
      </c>
      <c r="I5510" t="s">
        <v>118</v>
      </c>
      <c r="L5510">
        <v>38.951999999999998</v>
      </c>
      <c r="M5510">
        <v>37.797252020000002</v>
      </c>
      <c r="N5510">
        <v>38.491</v>
      </c>
      <c r="O5510">
        <v>32.949667679999997</v>
      </c>
      <c r="P5510">
        <v>32.214799999999997</v>
      </c>
      <c r="Q5510" s="86">
        <v>45821</v>
      </c>
      <c r="AA5510">
        <v>5</v>
      </c>
      <c r="AB5510">
        <v>5</v>
      </c>
      <c r="AC5510" t="s">
        <v>86</v>
      </c>
    </row>
    <row r="5511" spans="1:29" x14ac:dyDescent="0.2">
      <c r="A5511" t="s">
        <v>13104</v>
      </c>
      <c r="B5511" t="s">
        <v>13105</v>
      </c>
      <c r="C5511" t="s">
        <v>13104</v>
      </c>
      <c r="D5511" t="s">
        <v>84</v>
      </c>
      <c r="E5511" t="s">
        <v>116</v>
      </c>
      <c r="G5511" t="s">
        <v>90</v>
      </c>
      <c r="I5511" t="s">
        <v>118</v>
      </c>
      <c r="L5511">
        <v>38.951999999999998</v>
      </c>
      <c r="M5511">
        <v>37.797252020000002</v>
      </c>
      <c r="N5511">
        <v>38.491</v>
      </c>
      <c r="O5511">
        <v>32.949667679999997</v>
      </c>
      <c r="P5511">
        <v>32.214799999999997</v>
      </c>
      <c r="Q5511" s="86">
        <v>45821</v>
      </c>
      <c r="AB5511">
        <v>5</v>
      </c>
      <c r="AC5511" t="s">
        <v>86</v>
      </c>
    </row>
    <row r="5512" spans="1:29" x14ac:dyDescent="0.2">
      <c r="A5512" t="s">
        <v>13106</v>
      </c>
      <c r="B5512" t="s">
        <v>13107</v>
      </c>
      <c r="C5512" t="s">
        <v>13106</v>
      </c>
      <c r="D5512" t="s">
        <v>84</v>
      </c>
      <c r="E5512" t="s">
        <v>116</v>
      </c>
      <c r="F5512" t="s">
        <v>117</v>
      </c>
      <c r="G5512" t="s">
        <v>90</v>
      </c>
      <c r="I5512" t="s">
        <v>118</v>
      </c>
      <c r="L5512">
        <v>36.414400000000001</v>
      </c>
      <c r="M5512">
        <v>36.655487170000001</v>
      </c>
      <c r="N5512">
        <v>39.303100000000001</v>
      </c>
      <c r="O5512">
        <v>38.832659919999998</v>
      </c>
      <c r="P5512">
        <v>43.9514</v>
      </c>
      <c r="Q5512" s="86">
        <v>45821</v>
      </c>
      <c r="V5512" t="s">
        <v>13108</v>
      </c>
      <c r="AA5512">
        <v>4</v>
      </c>
      <c r="AB5512">
        <v>5</v>
      </c>
      <c r="AC5512" t="s">
        <v>86</v>
      </c>
    </row>
    <row r="5513" spans="1:29" x14ac:dyDescent="0.2">
      <c r="A5513" t="s">
        <v>13109</v>
      </c>
      <c r="B5513" t="s">
        <v>13110</v>
      </c>
      <c r="C5513" t="s">
        <v>13109</v>
      </c>
      <c r="D5513" t="s">
        <v>84</v>
      </c>
      <c r="E5513" t="s">
        <v>116</v>
      </c>
      <c r="F5513" t="s">
        <v>117</v>
      </c>
      <c r="G5513" t="s">
        <v>90</v>
      </c>
      <c r="I5513" t="s">
        <v>118</v>
      </c>
      <c r="M5513">
        <v>95.033978579999996</v>
      </c>
      <c r="N5513">
        <v>103.625</v>
      </c>
      <c r="O5513">
        <v>111.6106087</v>
      </c>
      <c r="P5513">
        <v>132.9008</v>
      </c>
      <c r="Q5513" s="86">
        <v>45154</v>
      </c>
      <c r="V5513" t="s">
        <v>13111</v>
      </c>
      <c r="AA5513">
        <v>5</v>
      </c>
      <c r="AB5513">
        <v>5</v>
      </c>
      <c r="AC5513" t="s">
        <v>86</v>
      </c>
    </row>
    <row r="5514" spans="1:29" x14ac:dyDescent="0.2">
      <c r="A5514" t="s">
        <v>13112</v>
      </c>
      <c r="B5514" t="s">
        <v>13113</v>
      </c>
      <c r="C5514" t="s">
        <v>13112</v>
      </c>
      <c r="D5514" t="s">
        <v>84</v>
      </c>
      <c r="F5514" t="s">
        <v>117</v>
      </c>
      <c r="G5514" t="s">
        <v>90</v>
      </c>
      <c r="L5514">
        <v>32.547899999999998</v>
      </c>
      <c r="M5514">
        <v>31.653427199999999</v>
      </c>
      <c r="N5514">
        <v>32.454099999999997</v>
      </c>
      <c r="O5514">
        <v>35.051006739999998</v>
      </c>
      <c r="P5514">
        <v>39.775399999999998</v>
      </c>
      <c r="Q5514" s="86">
        <v>45821</v>
      </c>
      <c r="AB5514">
        <v>5</v>
      </c>
      <c r="AC5514" t="s">
        <v>86</v>
      </c>
    </row>
    <row r="5515" spans="1:29" x14ac:dyDescent="0.2">
      <c r="A5515" t="s">
        <v>13114</v>
      </c>
      <c r="B5515" t="s">
        <v>13115</v>
      </c>
      <c r="C5515" t="s">
        <v>13114</v>
      </c>
      <c r="D5515" t="s">
        <v>84</v>
      </c>
      <c r="E5515" t="s">
        <v>116</v>
      </c>
      <c r="G5515" t="s">
        <v>90</v>
      </c>
      <c r="I5515" t="s">
        <v>118</v>
      </c>
      <c r="L5515">
        <v>26.322700000000001</v>
      </c>
      <c r="M5515">
        <v>27.990301429999999</v>
      </c>
      <c r="N5515">
        <v>30.267600000000002</v>
      </c>
      <c r="O5515">
        <v>31.742257129999999</v>
      </c>
      <c r="P5515">
        <v>28.7804</v>
      </c>
      <c r="Q5515" s="86">
        <v>45821</v>
      </c>
      <c r="AB5515">
        <v>4</v>
      </c>
      <c r="AC5515" t="s">
        <v>127</v>
      </c>
    </row>
    <row r="5516" spans="1:29" x14ac:dyDescent="0.2">
      <c r="A5516" t="s">
        <v>16280</v>
      </c>
      <c r="B5516" t="s">
        <v>16281</v>
      </c>
      <c r="C5516" t="s">
        <v>16280</v>
      </c>
      <c r="D5516" t="s">
        <v>84</v>
      </c>
      <c r="E5516" t="s">
        <v>116</v>
      </c>
      <c r="G5516" t="s">
        <v>90</v>
      </c>
      <c r="H5516" t="s">
        <v>16039</v>
      </c>
      <c r="I5516" t="s">
        <v>118</v>
      </c>
      <c r="N5516">
        <v>10.882999999999999</v>
      </c>
      <c r="O5516">
        <v>10.85542841</v>
      </c>
      <c r="P5516">
        <v>12.131</v>
      </c>
      <c r="Q5516" s="86">
        <v>45709</v>
      </c>
      <c r="S5516">
        <v>1.57</v>
      </c>
      <c r="AB5516">
        <v>3</v>
      </c>
      <c r="AC5516" t="s">
        <v>156</v>
      </c>
    </row>
    <row r="5517" spans="1:29" x14ac:dyDescent="0.2">
      <c r="A5517" t="s">
        <v>13116</v>
      </c>
      <c r="B5517" t="s">
        <v>13117</v>
      </c>
      <c r="C5517" t="s">
        <v>13116</v>
      </c>
      <c r="D5517" t="s">
        <v>84</v>
      </c>
      <c r="E5517" t="s">
        <v>116</v>
      </c>
      <c r="F5517" t="s">
        <v>117</v>
      </c>
      <c r="G5517" t="s">
        <v>90</v>
      </c>
      <c r="I5517" t="s">
        <v>118</v>
      </c>
      <c r="N5517">
        <v>26.475000000000001</v>
      </c>
      <c r="O5517">
        <v>20.647114470000002</v>
      </c>
      <c r="P5517">
        <v>19.803999999999998</v>
      </c>
      <c r="Q5517" s="86">
        <v>45154</v>
      </c>
      <c r="AA5517">
        <v>5</v>
      </c>
      <c r="AB5517">
        <v>4</v>
      </c>
      <c r="AC5517" t="s">
        <v>127</v>
      </c>
    </row>
    <row r="5518" spans="1:29" x14ac:dyDescent="0.2">
      <c r="A5518" t="s">
        <v>16282</v>
      </c>
      <c r="B5518" t="s">
        <v>16283</v>
      </c>
      <c r="C5518" t="s">
        <v>16282</v>
      </c>
      <c r="D5518" t="s">
        <v>84</v>
      </c>
      <c r="E5518" t="s">
        <v>116</v>
      </c>
      <c r="G5518" t="s">
        <v>90</v>
      </c>
      <c r="H5518" t="s">
        <v>16039</v>
      </c>
      <c r="I5518" t="s">
        <v>118</v>
      </c>
      <c r="M5518">
        <v>17.070493169999999</v>
      </c>
      <c r="N5518">
        <v>18.173999999999999</v>
      </c>
      <c r="O5518">
        <v>14.970540010000001</v>
      </c>
      <c r="P5518">
        <v>17.210999999999999</v>
      </c>
      <c r="Q5518" s="86">
        <v>45709</v>
      </c>
      <c r="S5518">
        <v>0.85</v>
      </c>
      <c r="AB5518">
        <v>4</v>
      </c>
      <c r="AC5518" t="s">
        <v>127</v>
      </c>
    </row>
    <row r="5519" spans="1:29" x14ac:dyDescent="0.2">
      <c r="A5519" t="s">
        <v>13118</v>
      </c>
      <c r="B5519" t="s">
        <v>13119</v>
      </c>
      <c r="C5519" t="s">
        <v>13118</v>
      </c>
      <c r="D5519" t="s">
        <v>84</v>
      </c>
      <c r="E5519" t="s">
        <v>116</v>
      </c>
      <c r="G5519" t="s">
        <v>90</v>
      </c>
      <c r="H5519" t="s">
        <v>196</v>
      </c>
      <c r="L5519">
        <v>11.974</v>
      </c>
      <c r="M5519">
        <v>12.635837479999999</v>
      </c>
      <c r="N5519">
        <v>11.31</v>
      </c>
      <c r="O5519">
        <v>9.8794531790000004</v>
      </c>
      <c r="P5519">
        <v>7.0949999999999998</v>
      </c>
      <c r="Q5519" s="86">
        <v>45821</v>
      </c>
      <c r="S5519">
        <v>0.85</v>
      </c>
      <c r="AB5519">
        <v>3</v>
      </c>
      <c r="AC5519" t="s">
        <v>156</v>
      </c>
    </row>
    <row r="5520" spans="1:29" x14ac:dyDescent="0.2">
      <c r="A5520" t="s">
        <v>13120</v>
      </c>
      <c r="B5520" t="s">
        <v>13121</v>
      </c>
      <c r="C5520" t="s">
        <v>13120</v>
      </c>
      <c r="D5520" t="s">
        <v>84</v>
      </c>
      <c r="E5520" t="s">
        <v>116</v>
      </c>
      <c r="G5520" t="s">
        <v>90</v>
      </c>
      <c r="I5520" t="s">
        <v>118</v>
      </c>
      <c r="L5520">
        <v>62.226999999999997</v>
      </c>
      <c r="M5520">
        <v>57.720831050000001</v>
      </c>
      <c r="N5520">
        <v>57.200299999999999</v>
      </c>
      <c r="O5520">
        <v>62.624993089999997</v>
      </c>
      <c r="P5520">
        <v>50.723799999999997</v>
      </c>
      <c r="Q5520" s="86">
        <v>45821</v>
      </c>
      <c r="AB5520">
        <v>5</v>
      </c>
      <c r="AC5520" t="s">
        <v>86</v>
      </c>
    </row>
    <row r="5521" spans="1:29" x14ac:dyDescent="0.2">
      <c r="A5521" t="s">
        <v>13122</v>
      </c>
      <c r="B5521" t="s">
        <v>13123</v>
      </c>
      <c r="C5521" t="s">
        <v>13122</v>
      </c>
      <c r="D5521" t="s">
        <v>84</v>
      </c>
      <c r="E5521" t="s">
        <v>116</v>
      </c>
      <c r="F5521" t="s">
        <v>117</v>
      </c>
      <c r="G5521" t="s">
        <v>90</v>
      </c>
      <c r="I5521" t="s">
        <v>118</v>
      </c>
      <c r="Q5521" s="86">
        <v>45154</v>
      </c>
      <c r="V5521" t="s">
        <v>13124</v>
      </c>
      <c r="AA5521">
        <v>5</v>
      </c>
      <c r="AB5521">
        <v>5</v>
      </c>
      <c r="AC5521" t="s">
        <v>86</v>
      </c>
    </row>
    <row r="5522" spans="1:29" x14ac:dyDescent="0.2">
      <c r="A5522" t="s">
        <v>13125</v>
      </c>
      <c r="B5522" t="s">
        <v>13126</v>
      </c>
      <c r="C5522" t="s">
        <v>13125</v>
      </c>
      <c r="D5522" t="s">
        <v>84</v>
      </c>
      <c r="E5522" t="s">
        <v>116</v>
      </c>
      <c r="G5522" t="s">
        <v>90</v>
      </c>
      <c r="I5522" t="s">
        <v>118</v>
      </c>
      <c r="L5522">
        <v>28.0747</v>
      </c>
      <c r="M5522">
        <v>24.814302080000001</v>
      </c>
      <c r="N5522">
        <v>21.0655</v>
      </c>
      <c r="O5522">
        <v>16.83540399</v>
      </c>
      <c r="P5522">
        <v>13.109</v>
      </c>
      <c r="Q5522" s="86">
        <v>45821</v>
      </c>
      <c r="V5522" t="s">
        <v>13127</v>
      </c>
      <c r="AA5522">
        <v>5</v>
      </c>
      <c r="AB5522">
        <v>4</v>
      </c>
      <c r="AC5522" t="s">
        <v>127</v>
      </c>
    </row>
    <row r="5523" spans="1:29" x14ac:dyDescent="0.2">
      <c r="A5523" t="s">
        <v>13128</v>
      </c>
      <c r="B5523" t="s">
        <v>13129</v>
      </c>
      <c r="C5523" t="s">
        <v>13128</v>
      </c>
      <c r="D5523" t="s">
        <v>84</v>
      </c>
      <c r="E5523" t="s">
        <v>116</v>
      </c>
      <c r="F5523" t="s">
        <v>117</v>
      </c>
      <c r="G5523" t="s">
        <v>90</v>
      </c>
      <c r="I5523" t="s">
        <v>118</v>
      </c>
      <c r="N5523">
        <v>71.688999999999993</v>
      </c>
      <c r="O5523">
        <v>60.699294010000003</v>
      </c>
      <c r="P5523">
        <v>75.262799999999999</v>
      </c>
      <c r="Q5523" s="86">
        <v>45154</v>
      </c>
      <c r="V5523" t="s">
        <v>13130</v>
      </c>
      <c r="AA5523">
        <v>5</v>
      </c>
      <c r="AB5523">
        <v>5</v>
      </c>
      <c r="AC5523" t="s">
        <v>86</v>
      </c>
    </row>
    <row r="5524" spans="1:29" x14ac:dyDescent="0.2">
      <c r="A5524" t="s">
        <v>13131</v>
      </c>
      <c r="B5524" t="s">
        <v>13132</v>
      </c>
      <c r="C5524" t="s">
        <v>13131</v>
      </c>
      <c r="D5524" t="s">
        <v>84</v>
      </c>
      <c r="E5524" t="s">
        <v>116</v>
      </c>
      <c r="F5524" t="s">
        <v>117</v>
      </c>
      <c r="G5524" t="s">
        <v>90</v>
      </c>
      <c r="I5524" t="s">
        <v>118</v>
      </c>
      <c r="L5524">
        <v>37.500999999999998</v>
      </c>
      <c r="M5524">
        <v>39.274557059999999</v>
      </c>
      <c r="N5524">
        <v>39.686199999999999</v>
      </c>
      <c r="O5524">
        <v>39.564712780000001</v>
      </c>
      <c r="P5524">
        <v>43.784700000000001</v>
      </c>
      <c r="Q5524" s="86">
        <v>45821</v>
      </c>
      <c r="V5524" t="s">
        <v>13133</v>
      </c>
      <c r="AA5524">
        <v>4</v>
      </c>
      <c r="AB5524">
        <v>5</v>
      </c>
      <c r="AC5524" t="s">
        <v>86</v>
      </c>
    </row>
    <row r="5525" spans="1:29" x14ac:dyDescent="0.2">
      <c r="A5525" t="s">
        <v>13134</v>
      </c>
      <c r="B5525" t="s">
        <v>13135</v>
      </c>
      <c r="C5525" t="s">
        <v>13134</v>
      </c>
      <c r="D5525" t="s">
        <v>84</v>
      </c>
      <c r="E5525" t="s">
        <v>116</v>
      </c>
      <c r="F5525" t="s">
        <v>117</v>
      </c>
      <c r="G5525" t="s">
        <v>90</v>
      </c>
      <c r="I5525" t="s">
        <v>118</v>
      </c>
      <c r="L5525">
        <v>39.961399999999998</v>
      </c>
      <c r="M5525">
        <v>42.36412327</v>
      </c>
      <c r="N5525">
        <v>45.945599999999999</v>
      </c>
      <c r="O5525">
        <v>46.147291410000001</v>
      </c>
      <c r="P5525">
        <v>51.905799999999999</v>
      </c>
      <c r="Q5525" s="86">
        <v>45821</v>
      </c>
      <c r="V5525" t="s">
        <v>13136</v>
      </c>
      <c r="AA5525">
        <v>5</v>
      </c>
      <c r="AB5525">
        <v>5</v>
      </c>
      <c r="AC5525" t="s">
        <v>86</v>
      </c>
    </row>
    <row r="5526" spans="1:29" x14ac:dyDescent="0.2">
      <c r="A5526" t="s">
        <v>13137</v>
      </c>
      <c r="B5526" t="s">
        <v>13138</v>
      </c>
      <c r="C5526" t="s">
        <v>13137</v>
      </c>
      <c r="D5526" t="s">
        <v>84</v>
      </c>
      <c r="E5526" t="s">
        <v>116</v>
      </c>
      <c r="F5526" t="s">
        <v>117</v>
      </c>
      <c r="G5526" t="s">
        <v>90</v>
      </c>
      <c r="I5526" t="s">
        <v>118</v>
      </c>
      <c r="M5526">
        <v>62.538257520000002</v>
      </c>
      <c r="N5526">
        <v>57.8934</v>
      </c>
      <c r="O5526">
        <v>64.126973070000005</v>
      </c>
      <c r="P5526">
        <v>85.6327</v>
      </c>
      <c r="Q5526" s="86">
        <v>45154</v>
      </c>
      <c r="V5526" t="s">
        <v>13139</v>
      </c>
      <c r="AA5526">
        <v>5</v>
      </c>
      <c r="AB5526">
        <v>5</v>
      </c>
      <c r="AC5526" t="s">
        <v>86</v>
      </c>
    </row>
    <row r="5527" spans="1:29" x14ac:dyDescent="0.2">
      <c r="A5527" t="s">
        <v>13140</v>
      </c>
      <c r="B5527" t="s">
        <v>13141</v>
      </c>
      <c r="C5527" t="s">
        <v>13140</v>
      </c>
      <c r="D5527" t="s">
        <v>84</v>
      </c>
      <c r="E5527" t="s">
        <v>116</v>
      </c>
      <c r="F5527" t="s">
        <v>117</v>
      </c>
      <c r="G5527" t="s">
        <v>90</v>
      </c>
      <c r="I5527" t="s">
        <v>118</v>
      </c>
      <c r="L5527">
        <v>38.668199999999999</v>
      </c>
      <c r="M5527">
        <v>37.040030100000003</v>
      </c>
      <c r="N5527">
        <v>38.227499999999999</v>
      </c>
      <c r="O5527">
        <v>35.166023840000001</v>
      </c>
      <c r="P5527">
        <v>36.0899</v>
      </c>
      <c r="Q5527" s="86">
        <v>45821</v>
      </c>
      <c r="V5527" t="s">
        <v>13142</v>
      </c>
      <c r="AA5527">
        <v>5</v>
      </c>
      <c r="AB5527">
        <v>5</v>
      </c>
      <c r="AC5527" t="s">
        <v>86</v>
      </c>
    </row>
    <row r="5528" spans="1:29" x14ac:dyDescent="0.2">
      <c r="A5528" t="s">
        <v>13143</v>
      </c>
      <c r="B5528" t="s">
        <v>13144</v>
      </c>
      <c r="C5528" t="s">
        <v>13143</v>
      </c>
      <c r="D5528" t="s">
        <v>84</v>
      </c>
      <c r="E5528" t="s">
        <v>116</v>
      </c>
      <c r="F5528" t="s">
        <v>117</v>
      </c>
      <c r="G5528" t="s">
        <v>90</v>
      </c>
      <c r="I5528" t="s">
        <v>118</v>
      </c>
      <c r="L5528">
        <v>87.533000000000001</v>
      </c>
      <c r="M5528">
        <v>68.610118369999995</v>
      </c>
      <c r="N5528">
        <v>71.665700000000001</v>
      </c>
      <c r="O5528">
        <v>72.883416589999996</v>
      </c>
      <c r="P5528">
        <v>63.074800000000003</v>
      </c>
      <c r="Q5528" s="86">
        <v>45821</v>
      </c>
      <c r="AA5528">
        <v>5</v>
      </c>
      <c r="AB5528">
        <v>5</v>
      </c>
      <c r="AC5528" t="s">
        <v>86</v>
      </c>
    </row>
    <row r="5529" spans="1:29" x14ac:dyDescent="0.2">
      <c r="A5529" t="s">
        <v>17405</v>
      </c>
      <c r="B5529" t="s">
        <v>17406</v>
      </c>
      <c r="C5529" t="s">
        <v>17405</v>
      </c>
      <c r="D5529" t="s">
        <v>84</v>
      </c>
      <c r="E5529" t="s">
        <v>116</v>
      </c>
      <c r="G5529" t="s">
        <v>90</v>
      </c>
      <c r="I5529" t="s">
        <v>118</v>
      </c>
      <c r="L5529">
        <v>33.541800000000002</v>
      </c>
      <c r="M5529">
        <v>33.592690089999998</v>
      </c>
      <c r="N5529">
        <v>36.536299999999997</v>
      </c>
      <c r="O5529">
        <v>34.467817830000001</v>
      </c>
      <c r="P5529">
        <v>17.587</v>
      </c>
      <c r="Q5529" s="86">
        <v>45821</v>
      </c>
      <c r="AB5529">
        <v>5</v>
      </c>
      <c r="AC5529" t="s">
        <v>86</v>
      </c>
    </row>
    <row r="5530" spans="1:29" x14ac:dyDescent="0.2">
      <c r="A5530" t="s">
        <v>13145</v>
      </c>
      <c r="B5530" t="s">
        <v>13146</v>
      </c>
      <c r="C5530" t="s">
        <v>13145</v>
      </c>
      <c r="D5530" t="s">
        <v>84</v>
      </c>
      <c r="E5530" t="s">
        <v>116</v>
      </c>
      <c r="G5530" t="s">
        <v>90</v>
      </c>
      <c r="H5530" t="s">
        <v>196</v>
      </c>
      <c r="I5530" t="s">
        <v>118</v>
      </c>
      <c r="L5530">
        <v>22.256399999999999</v>
      </c>
      <c r="M5530">
        <v>21.94288985</v>
      </c>
      <c r="N5530">
        <v>20.433700000000002</v>
      </c>
      <c r="O5530">
        <v>18.07122051</v>
      </c>
      <c r="P5530">
        <v>20.9267</v>
      </c>
      <c r="Q5530" s="86">
        <v>45821</v>
      </c>
      <c r="AB5530">
        <v>4</v>
      </c>
      <c r="AC5530" t="s">
        <v>127</v>
      </c>
    </row>
    <row r="5531" spans="1:29" x14ac:dyDescent="0.2">
      <c r="A5531" t="s">
        <v>13147</v>
      </c>
      <c r="B5531" t="s">
        <v>13148</v>
      </c>
      <c r="C5531" t="s">
        <v>13147</v>
      </c>
      <c r="D5531" t="s">
        <v>84</v>
      </c>
      <c r="E5531" t="s">
        <v>116</v>
      </c>
      <c r="F5531" t="s">
        <v>117</v>
      </c>
      <c r="G5531" t="s">
        <v>90</v>
      </c>
      <c r="I5531" t="s">
        <v>118</v>
      </c>
      <c r="L5531">
        <v>19.324999999999999</v>
      </c>
      <c r="M5531">
        <v>18.74169363</v>
      </c>
      <c r="N5531">
        <v>17.761900000000001</v>
      </c>
      <c r="O5531">
        <v>16.067141960000001</v>
      </c>
      <c r="P5531">
        <v>18.997</v>
      </c>
      <c r="Q5531" s="86">
        <v>45821</v>
      </c>
      <c r="V5531" t="s">
        <v>13149</v>
      </c>
      <c r="AA5531">
        <v>4</v>
      </c>
      <c r="AB5531">
        <v>4</v>
      </c>
      <c r="AC5531" t="s">
        <v>127</v>
      </c>
    </row>
    <row r="5532" spans="1:29" x14ac:dyDescent="0.2">
      <c r="A5532" t="s">
        <v>13150</v>
      </c>
      <c r="B5532" t="s">
        <v>13151</v>
      </c>
      <c r="C5532" t="s">
        <v>13150</v>
      </c>
      <c r="D5532" t="s">
        <v>84</v>
      </c>
      <c r="E5532" t="s">
        <v>116</v>
      </c>
      <c r="G5532" t="s">
        <v>90</v>
      </c>
      <c r="I5532" t="s">
        <v>118</v>
      </c>
      <c r="L5532">
        <v>33.9666</v>
      </c>
      <c r="M5532">
        <v>27.5955707</v>
      </c>
      <c r="N5532">
        <v>29.102499999999999</v>
      </c>
      <c r="O5532">
        <v>23.221409449999999</v>
      </c>
      <c r="P5532">
        <v>25.927</v>
      </c>
      <c r="Q5532" s="86">
        <v>45821</v>
      </c>
      <c r="AA5532">
        <v>5</v>
      </c>
      <c r="AB5532">
        <v>5</v>
      </c>
      <c r="AC5532" t="s">
        <v>86</v>
      </c>
    </row>
    <row r="5533" spans="1:29" x14ac:dyDescent="0.2">
      <c r="A5533" t="s">
        <v>13152</v>
      </c>
      <c r="B5533" t="s">
        <v>13153</v>
      </c>
      <c r="C5533" t="s">
        <v>13152</v>
      </c>
      <c r="D5533" t="s">
        <v>84</v>
      </c>
      <c r="E5533" t="s">
        <v>116</v>
      </c>
      <c r="F5533" t="s">
        <v>117</v>
      </c>
      <c r="G5533" t="s">
        <v>90</v>
      </c>
      <c r="I5533" t="s">
        <v>118</v>
      </c>
      <c r="L5533">
        <v>24.950900000000001</v>
      </c>
      <c r="M5533">
        <v>22.102720160000001</v>
      </c>
      <c r="N5533">
        <v>21.883400000000002</v>
      </c>
      <c r="O5533">
        <v>15.1657479</v>
      </c>
      <c r="P5533">
        <v>12.7164</v>
      </c>
      <c r="Q5533" s="86">
        <v>45821</v>
      </c>
      <c r="V5533" t="s">
        <v>13154</v>
      </c>
      <c r="AA5533">
        <v>4</v>
      </c>
      <c r="AB5533">
        <v>4</v>
      </c>
      <c r="AC5533" t="s">
        <v>127</v>
      </c>
    </row>
    <row r="5534" spans="1:29" x14ac:dyDescent="0.2">
      <c r="A5534" t="s">
        <v>13155</v>
      </c>
      <c r="B5534" t="s">
        <v>13156</v>
      </c>
      <c r="C5534" t="s">
        <v>13155</v>
      </c>
      <c r="D5534" t="s">
        <v>84</v>
      </c>
      <c r="E5534" t="s">
        <v>116</v>
      </c>
      <c r="G5534" t="s">
        <v>90</v>
      </c>
      <c r="I5534" t="s">
        <v>118</v>
      </c>
      <c r="L5534">
        <v>42.303699999999999</v>
      </c>
      <c r="M5534">
        <v>42.69909191</v>
      </c>
      <c r="N5534">
        <v>43.740499999999997</v>
      </c>
      <c r="O5534">
        <v>36.030823120000001</v>
      </c>
      <c r="P5534">
        <v>33.173699999999997</v>
      </c>
      <c r="Q5534" s="86">
        <v>45821</v>
      </c>
      <c r="V5534" t="s">
        <v>13157</v>
      </c>
      <c r="AA5534">
        <v>5</v>
      </c>
      <c r="AB5534">
        <v>5</v>
      </c>
      <c r="AC5534" t="s">
        <v>86</v>
      </c>
    </row>
    <row r="5535" spans="1:29" x14ac:dyDescent="0.2">
      <c r="A5535" t="s">
        <v>13158</v>
      </c>
      <c r="B5535" t="s">
        <v>13159</v>
      </c>
      <c r="C5535" t="s">
        <v>13158</v>
      </c>
      <c r="D5535" t="s">
        <v>84</v>
      </c>
      <c r="E5535" t="s">
        <v>116</v>
      </c>
      <c r="G5535" t="s">
        <v>294</v>
      </c>
      <c r="H5535" t="s">
        <v>13160</v>
      </c>
      <c r="P5535">
        <v>11.128</v>
      </c>
      <c r="S5535">
        <v>0.79</v>
      </c>
      <c r="AB5535">
        <v>5</v>
      </c>
      <c r="AC5535" t="s">
        <v>86</v>
      </c>
    </row>
    <row r="5536" spans="1:29" x14ac:dyDescent="0.2">
      <c r="A5536" t="s">
        <v>13161</v>
      </c>
      <c r="B5536" t="s">
        <v>13162</v>
      </c>
      <c r="C5536" t="s">
        <v>13161</v>
      </c>
      <c r="D5536" t="s">
        <v>84</v>
      </c>
      <c r="E5536" t="s">
        <v>116</v>
      </c>
      <c r="G5536" t="s">
        <v>294</v>
      </c>
      <c r="H5536" t="s">
        <v>13160</v>
      </c>
      <c r="P5536">
        <v>17.248000000000001</v>
      </c>
      <c r="S5536">
        <v>0.79</v>
      </c>
      <c r="AB5536">
        <v>5</v>
      </c>
      <c r="AC5536" t="s">
        <v>86</v>
      </c>
    </row>
    <row r="5537" spans="1:29" x14ac:dyDescent="0.2">
      <c r="A5537" t="s">
        <v>13163</v>
      </c>
      <c r="B5537" t="s">
        <v>13164</v>
      </c>
      <c r="C5537" t="s">
        <v>13163</v>
      </c>
      <c r="D5537" t="s">
        <v>84</v>
      </c>
      <c r="E5537" t="s">
        <v>116</v>
      </c>
      <c r="F5537" t="s">
        <v>117</v>
      </c>
      <c r="G5537" t="s">
        <v>90</v>
      </c>
      <c r="I5537" t="s">
        <v>118</v>
      </c>
      <c r="L5537">
        <v>22.113800000000001</v>
      </c>
      <c r="M5537">
        <v>23.001600180000001</v>
      </c>
      <c r="N5537">
        <v>23.872299999999999</v>
      </c>
      <c r="O5537">
        <v>20.6405411</v>
      </c>
      <c r="P5537">
        <v>16.506399999999999</v>
      </c>
      <c r="Q5537" s="86">
        <v>45821</v>
      </c>
      <c r="V5537" t="s">
        <v>13165</v>
      </c>
      <c r="AA5537">
        <v>4</v>
      </c>
      <c r="AB5537">
        <v>4</v>
      </c>
      <c r="AC5537" t="s">
        <v>127</v>
      </c>
    </row>
    <row r="5538" spans="1:29" x14ac:dyDescent="0.2">
      <c r="A5538" t="s">
        <v>13166</v>
      </c>
      <c r="B5538" t="s">
        <v>13167</v>
      </c>
      <c r="C5538" t="s">
        <v>13166</v>
      </c>
      <c r="D5538" t="s">
        <v>84</v>
      </c>
      <c r="E5538" t="s">
        <v>116</v>
      </c>
      <c r="G5538" t="s">
        <v>90</v>
      </c>
      <c r="H5538" t="s">
        <v>150</v>
      </c>
      <c r="I5538" t="s">
        <v>118</v>
      </c>
      <c r="L5538">
        <v>16.6616</v>
      </c>
      <c r="M5538">
        <v>16.957546950000001</v>
      </c>
      <c r="N5538">
        <v>18.208400000000001</v>
      </c>
      <c r="O5538">
        <v>14.92805238</v>
      </c>
      <c r="P5538">
        <v>13.543699999999999</v>
      </c>
      <c r="Q5538" s="86">
        <v>45821</v>
      </c>
      <c r="AB5538">
        <v>4</v>
      </c>
      <c r="AC5538" t="s">
        <v>127</v>
      </c>
    </row>
    <row r="5539" spans="1:29" x14ac:dyDescent="0.2">
      <c r="A5539" t="s">
        <v>13168</v>
      </c>
      <c r="B5539" t="s">
        <v>13169</v>
      </c>
      <c r="C5539" t="s">
        <v>13168</v>
      </c>
      <c r="D5539" t="s">
        <v>84</v>
      </c>
      <c r="E5539" t="s">
        <v>434</v>
      </c>
      <c r="F5539" t="s">
        <v>117</v>
      </c>
      <c r="G5539" t="s">
        <v>90</v>
      </c>
      <c r="I5539" t="s">
        <v>118</v>
      </c>
      <c r="Q5539" s="86">
        <v>45154</v>
      </c>
      <c r="V5539" t="s">
        <v>13170</v>
      </c>
      <c r="AA5539">
        <v>3</v>
      </c>
      <c r="AB5539">
        <v>3</v>
      </c>
      <c r="AC5539" t="s">
        <v>156</v>
      </c>
    </row>
    <row r="5540" spans="1:29" x14ac:dyDescent="0.2">
      <c r="A5540" t="s">
        <v>16742</v>
      </c>
      <c r="B5540" t="s">
        <v>16743</v>
      </c>
      <c r="C5540" t="s">
        <v>16742</v>
      </c>
      <c r="D5540" t="s">
        <v>84</v>
      </c>
      <c r="E5540" t="s">
        <v>116</v>
      </c>
      <c r="G5540" t="s">
        <v>90</v>
      </c>
      <c r="I5540" t="s">
        <v>118</v>
      </c>
      <c r="L5540">
        <v>22.285900000000002</v>
      </c>
      <c r="M5540">
        <v>21.408442229999999</v>
      </c>
      <c r="N5540">
        <v>22.371300000000002</v>
      </c>
      <c r="O5540">
        <v>22.635533880000001</v>
      </c>
      <c r="P5540">
        <v>21.779699999999998</v>
      </c>
      <c r="Q5540" s="86">
        <v>45821</v>
      </c>
      <c r="AB5540">
        <v>4</v>
      </c>
      <c r="AC5540" t="s">
        <v>127</v>
      </c>
    </row>
    <row r="5541" spans="1:29" x14ac:dyDescent="0.2">
      <c r="A5541" t="s">
        <v>13171</v>
      </c>
      <c r="B5541" t="s">
        <v>13172</v>
      </c>
      <c r="C5541" t="s">
        <v>13171</v>
      </c>
      <c r="D5541" t="s">
        <v>84</v>
      </c>
      <c r="E5541" t="s">
        <v>116</v>
      </c>
      <c r="F5541" t="s">
        <v>117</v>
      </c>
      <c r="G5541" t="s">
        <v>90</v>
      </c>
      <c r="I5541" t="s">
        <v>118</v>
      </c>
      <c r="L5541">
        <v>45.500500000000002</v>
      </c>
      <c r="M5541">
        <v>46.420848139999997</v>
      </c>
      <c r="N5541">
        <v>44.174999999999997</v>
      </c>
      <c r="O5541">
        <v>39.301419760000002</v>
      </c>
      <c r="P5541">
        <v>39.4848</v>
      </c>
      <c r="Q5541" s="86">
        <v>45821</v>
      </c>
      <c r="V5541" t="s">
        <v>13173</v>
      </c>
      <c r="AA5541">
        <v>5</v>
      </c>
      <c r="AB5541">
        <v>5</v>
      </c>
      <c r="AC5541" t="s">
        <v>86</v>
      </c>
    </row>
    <row r="5542" spans="1:29" x14ac:dyDescent="0.2">
      <c r="A5542" t="s">
        <v>13174</v>
      </c>
      <c r="B5542" t="s">
        <v>13175</v>
      </c>
      <c r="C5542" t="s">
        <v>13174</v>
      </c>
      <c r="D5542" t="s">
        <v>84</v>
      </c>
      <c r="E5542" t="s">
        <v>116</v>
      </c>
      <c r="F5542" t="s">
        <v>117</v>
      </c>
      <c r="G5542" t="s">
        <v>90</v>
      </c>
      <c r="I5542" t="s">
        <v>118</v>
      </c>
      <c r="L5542">
        <v>22.040199999999999</v>
      </c>
      <c r="M5542">
        <v>22.6533658</v>
      </c>
      <c r="N5542">
        <v>20.581199999999999</v>
      </c>
      <c r="O5542">
        <v>18.950299470000001</v>
      </c>
      <c r="P5542">
        <v>15.398999999999999</v>
      </c>
      <c r="Q5542" s="86">
        <v>45821</v>
      </c>
      <c r="V5542" t="s">
        <v>13176</v>
      </c>
      <c r="AA5542">
        <v>4</v>
      </c>
      <c r="AB5542">
        <v>4</v>
      </c>
      <c r="AC5542" t="s">
        <v>127</v>
      </c>
    </row>
    <row r="5543" spans="1:29" x14ac:dyDescent="0.2">
      <c r="A5543" t="s">
        <v>13177</v>
      </c>
      <c r="B5543" t="s">
        <v>13178</v>
      </c>
      <c r="C5543" t="s">
        <v>13177</v>
      </c>
      <c r="D5543" t="s">
        <v>84</v>
      </c>
      <c r="E5543" t="s">
        <v>116</v>
      </c>
      <c r="F5543" t="s">
        <v>117</v>
      </c>
      <c r="G5543" t="s">
        <v>90</v>
      </c>
      <c r="I5543" t="s">
        <v>118</v>
      </c>
      <c r="L5543">
        <v>22.832000000000001</v>
      </c>
      <c r="M5543">
        <v>23.889639249999998</v>
      </c>
      <c r="N5543">
        <v>23.170200000000001</v>
      </c>
      <c r="O5543">
        <v>20.956571220000001</v>
      </c>
      <c r="P5543">
        <v>23.366399999999999</v>
      </c>
      <c r="Q5543" s="86">
        <v>45821</v>
      </c>
      <c r="V5543" t="s">
        <v>13179</v>
      </c>
      <c r="AA5543">
        <v>4</v>
      </c>
      <c r="AB5543">
        <v>4</v>
      </c>
      <c r="AC5543" t="s">
        <v>127</v>
      </c>
    </row>
    <row r="5544" spans="1:29" x14ac:dyDescent="0.2">
      <c r="A5544" t="s">
        <v>13180</v>
      </c>
      <c r="B5544" t="s">
        <v>13181</v>
      </c>
      <c r="C5544" t="s">
        <v>13180</v>
      </c>
      <c r="D5544" t="s">
        <v>84</v>
      </c>
      <c r="E5544" t="s">
        <v>116</v>
      </c>
      <c r="F5544" t="s">
        <v>117</v>
      </c>
      <c r="G5544" t="s">
        <v>90</v>
      </c>
      <c r="I5544" t="s">
        <v>118</v>
      </c>
      <c r="L5544">
        <v>114.2367</v>
      </c>
      <c r="M5544">
        <v>113.1559113</v>
      </c>
      <c r="N5544">
        <v>120.0592</v>
      </c>
      <c r="O5544">
        <v>116.34636980000001</v>
      </c>
      <c r="P5544">
        <v>94.307400000000001</v>
      </c>
      <c r="Q5544" s="86">
        <v>45821</v>
      </c>
      <c r="V5544" t="s">
        <v>13182</v>
      </c>
      <c r="AA5544">
        <v>5</v>
      </c>
      <c r="AB5544">
        <v>5</v>
      </c>
      <c r="AC5544" t="s">
        <v>86</v>
      </c>
    </row>
    <row r="5545" spans="1:29" x14ac:dyDescent="0.2">
      <c r="A5545" t="s">
        <v>13183</v>
      </c>
      <c r="B5545" t="s">
        <v>13184</v>
      </c>
      <c r="C5545" t="s">
        <v>13183</v>
      </c>
      <c r="D5545" t="s">
        <v>84</v>
      </c>
      <c r="E5545" t="s">
        <v>116</v>
      </c>
      <c r="F5545" t="s">
        <v>117</v>
      </c>
      <c r="G5545" t="s">
        <v>90</v>
      </c>
      <c r="I5545" t="s">
        <v>118</v>
      </c>
      <c r="L5545">
        <v>39.429499999999997</v>
      </c>
      <c r="M5545">
        <v>39.83080219</v>
      </c>
      <c r="N5545">
        <v>40.9955</v>
      </c>
      <c r="O5545">
        <v>39.999112330000003</v>
      </c>
      <c r="P5545">
        <v>39.9818</v>
      </c>
      <c r="Q5545" s="86">
        <v>45821</v>
      </c>
      <c r="V5545" t="s">
        <v>13185</v>
      </c>
      <c r="AA5545">
        <v>5</v>
      </c>
      <c r="AB5545">
        <v>5</v>
      </c>
      <c r="AC5545" t="s">
        <v>86</v>
      </c>
    </row>
    <row r="5546" spans="1:29" x14ac:dyDescent="0.2">
      <c r="A5546" t="s">
        <v>13186</v>
      </c>
      <c r="B5546" t="s">
        <v>13187</v>
      </c>
      <c r="C5546" t="s">
        <v>13186</v>
      </c>
      <c r="D5546" t="s">
        <v>84</v>
      </c>
      <c r="E5546" t="s">
        <v>116</v>
      </c>
      <c r="G5546" t="s">
        <v>90</v>
      </c>
      <c r="I5546" t="s">
        <v>118</v>
      </c>
      <c r="N5546">
        <v>228.0076</v>
      </c>
      <c r="O5546">
        <v>269.21102080000003</v>
      </c>
      <c r="P5546">
        <v>349.62020000000001</v>
      </c>
      <c r="Q5546" s="86">
        <v>45154</v>
      </c>
      <c r="AA5546">
        <v>5</v>
      </c>
      <c r="AB5546">
        <v>5</v>
      </c>
      <c r="AC5546" t="s">
        <v>86</v>
      </c>
    </row>
    <row r="5547" spans="1:29" x14ac:dyDescent="0.2">
      <c r="A5547" t="s">
        <v>16744</v>
      </c>
      <c r="B5547" t="s">
        <v>16745</v>
      </c>
      <c r="C5547" t="s">
        <v>16744</v>
      </c>
      <c r="D5547" t="s">
        <v>84</v>
      </c>
      <c r="E5547" t="s">
        <v>116</v>
      </c>
      <c r="G5547" t="s">
        <v>90</v>
      </c>
      <c r="I5547" t="s">
        <v>118</v>
      </c>
      <c r="L5547">
        <v>35.203899999999997</v>
      </c>
      <c r="M5547">
        <v>36.783612390000002</v>
      </c>
      <c r="N5547">
        <v>39.979300000000002</v>
      </c>
      <c r="O5547">
        <v>40.994362959999997</v>
      </c>
      <c r="P5547">
        <v>47.169199999999996</v>
      </c>
      <c r="Q5547" s="86">
        <v>45821</v>
      </c>
      <c r="AB5547">
        <v>5</v>
      </c>
      <c r="AC5547" t="s">
        <v>86</v>
      </c>
    </row>
    <row r="5548" spans="1:29" x14ac:dyDescent="0.2">
      <c r="A5548" t="s">
        <v>13188</v>
      </c>
      <c r="B5548" t="s">
        <v>13189</v>
      </c>
      <c r="C5548" t="s">
        <v>13188</v>
      </c>
      <c r="D5548" t="s">
        <v>84</v>
      </c>
      <c r="E5548" t="s">
        <v>116</v>
      </c>
      <c r="F5548" t="s">
        <v>117</v>
      </c>
      <c r="G5548" t="s">
        <v>90</v>
      </c>
      <c r="I5548" t="s">
        <v>118</v>
      </c>
      <c r="L5548">
        <v>87.843999999999994</v>
      </c>
      <c r="M5548">
        <v>60.232425990000003</v>
      </c>
      <c r="N5548">
        <v>52.246600000000001</v>
      </c>
      <c r="O5548">
        <v>52.308669629999997</v>
      </c>
      <c r="P5548">
        <v>36.754899999999999</v>
      </c>
      <c r="Q5548" s="86">
        <v>45821</v>
      </c>
      <c r="V5548" t="s">
        <v>13190</v>
      </c>
      <c r="AA5548">
        <v>5</v>
      </c>
      <c r="AB5548">
        <v>5</v>
      </c>
      <c r="AC5548" t="s">
        <v>86</v>
      </c>
    </row>
    <row r="5549" spans="1:29" x14ac:dyDescent="0.2">
      <c r="A5549" t="s">
        <v>13191</v>
      </c>
      <c r="B5549" t="s">
        <v>13192</v>
      </c>
      <c r="C5549" t="s">
        <v>13191</v>
      </c>
      <c r="D5549" t="s">
        <v>84</v>
      </c>
      <c r="E5549" t="s">
        <v>116</v>
      </c>
      <c r="G5549" t="s">
        <v>90</v>
      </c>
      <c r="I5549" t="s">
        <v>118</v>
      </c>
      <c r="Q5549" s="86">
        <v>45154</v>
      </c>
      <c r="AA5549">
        <v>5</v>
      </c>
      <c r="AB5549">
        <v>5</v>
      </c>
      <c r="AC5549" t="s">
        <v>86</v>
      </c>
    </row>
    <row r="5550" spans="1:29" x14ac:dyDescent="0.2">
      <c r="A5550" t="s">
        <v>13193</v>
      </c>
      <c r="B5550" t="s">
        <v>13194</v>
      </c>
      <c r="C5550" t="s">
        <v>13193</v>
      </c>
      <c r="D5550" t="s">
        <v>84</v>
      </c>
      <c r="E5550" t="s">
        <v>116</v>
      </c>
      <c r="G5550" t="s">
        <v>90</v>
      </c>
      <c r="I5550" t="s">
        <v>118</v>
      </c>
      <c r="L5550">
        <v>62.697200000000002</v>
      </c>
      <c r="M5550">
        <v>66.795129040000006</v>
      </c>
      <c r="N5550">
        <v>73.344999999999999</v>
      </c>
      <c r="O5550">
        <v>74.038611430000003</v>
      </c>
      <c r="P5550">
        <v>52.226700000000001</v>
      </c>
      <c r="Q5550" s="86">
        <v>45821</v>
      </c>
      <c r="AB5550">
        <v>5</v>
      </c>
      <c r="AC5550" t="s">
        <v>86</v>
      </c>
    </row>
    <row r="5551" spans="1:29" x14ac:dyDescent="0.2">
      <c r="A5551" t="s">
        <v>13195</v>
      </c>
      <c r="B5551" t="s">
        <v>13196</v>
      </c>
      <c r="C5551" t="s">
        <v>13195</v>
      </c>
      <c r="D5551" t="s">
        <v>84</v>
      </c>
      <c r="E5551" t="s">
        <v>116</v>
      </c>
      <c r="F5551" t="s">
        <v>117</v>
      </c>
      <c r="G5551" t="s">
        <v>90</v>
      </c>
      <c r="I5551" t="s">
        <v>118</v>
      </c>
      <c r="L5551">
        <v>18.9269</v>
      </c>
      <c r="M5551">
        <v>18.641930139999999</v>
      </c>
      <c r="N5551">
        <v>19.366299999999999</v>
      </c>
      <c r="O5551">
        <v>16.732953569999999</v>
      </c>
      <c r="P5551">
        <v>19.977499999999999</v>
      </c>
      <c r="Q5551" s="86">
        <v>45821</v>
      </c>
      <c r="V5551" t="s">
        <v>13197</v>
      </c>
      <c r="AA5551">
        <v>4</v>
      </c>
      <c r="AB5551">
        <v>4</v>
      </c>
      <c r="AC5551" t="s">
        <v>127</v>
      </c>
    </row>
    <row r="5552" spans="1:29" x14ac:dyDescent="0.2">
      <c r="A5552" t="s">
        <v>13198</v>
      </c>
      <c r="B5552" t="s">
        <v>13199</v>
      </c>
      <c r="C5552" t="s">
        <v>13198</v>
      </c>
      <c r="D5552" t="s">
        <v>84</v>
      </c>
      <c r="E5552" t="s">
        <v>116</v>
      </c>
      <c r="F5552" t="s">
        <v>117</v>
      </c>
      <c r="G5552" t="s">
        <v>90</v>
      </c>
      <c r="I5552" t="s">
        <v>118</v>
      </c>
      <c r="L5552">
        <v>58.538200000000003</v>
      </c>
      <c r="M5552">
        <v>60.851629940000002</v>
      </c>
      <c r="N5552">
        <v>61.163800000000002</v>
      </c>
      <c r="O5552">
        <v>60.665775379999999</v>
      </c>
      <c r="P5552">
        <v>57.664299999999997</v>
      </c>
      <c r="Q5552" s="86">
        <v>45821</v>
      </c>
      <c r="V5552" t="s">
        <v>13200</v>
      </c>
      <c r="AA5552">
        <v>5</v>
      </c>
      <c r="AB5552">
        <v>5</v>
      </c>
      <c r="AC5552" t="s">
        <v>86</v>
      </c>
    </row>
    <row r="5553" spans="1:29" x14ac:dyDescent="0.2">
      <c r="A5553" t="s">
        <v>16746</v>
      </c>
      <c r="B5553" t="s">
        <v>16747</v>
      </c>
      <c r="C5553" t="s">
        <v>16746</v>
      </c>
      <c r="D5553" t="s">
        <v>84</v>
      </c>
      <c r="E5553" t="s">
        <v>116</v>
      </c>
      <c r="G5553" t="s">
        <v>90</v>
      </c>
      <c r="I5553" t="s">
        <v>118</v>
      </c>
      <c r="L5553">
        <v>25.9009</v>
      </c>
      <c r="M5553">
        <v>27.207583249999999</v>
      </c>
      <c r="N5553">
        <v>27.869800000000001</v>
      </c>
      <c r="O5553">
        <v>23.107278189999999</v>
      </c>
      <c r="P5553">
        <v>21.162600000000001</v>
      </c>
      <c r="Q5553" s="86">
        <v>45821</v>
      </c>
      <c r="AB5553">
        <v>4</v>
      </c>
      <c r="AC5553" t="s">
        <v>127</v>
      </c>
    </row>
    <row r="5554" spans="1:29" x14ac:dyDescent="0.2">
      <c r="A5554" t="s">
        <v>16748</v>
      </c>
      <c r="B5554" t="s">
        <v>16749</v>
      </c>
      <c r="C5554" t="s">
        <v>16748</v>
      </c>
      <c r="D5554" t="s">
        <v>84</v>
      </c>
      <c r="E5554" t="s">
        <v>116</v>
      </c>
      <c r="G5554" t="s">
        <v>90</v>
      </c>
      <c r="I5554" t="s">
        <v>118</v>
      </c>
      <c r="L5554">
        <v>30.099399999999999</v>
      </c>
      <c r="M5554">
        <v>31.33408923</v>
      </c>
      <c r="N5554">
        <v>29.773099999999999</v>
      </c>
      <c r="O5554">
        <v>26.404619780000001</v>
      </c>
      <c r="P5554">
        <v>28.115600000000001</v>
      </c>
      <c r="Q5554" s="86">
        <v>45821</v>
      </c>
      <c r="AB5554">
        <v>5</v>
      </c>
      <c r="AC5554" t="s">
        <v>86</v>
      </c>
    </row>
    <row r="5555" spans="1:29" x14ac:dyDescent="0.2">
      <c r="A5555" t="s">
        <v>13201</v>
      </c>
      <c r="B5555" t="s">
        <v>13202</v>
      </c>
      <c r="C5555" t="s">
        <v>13201</v>
      </c>
      <c r="D5555" t="s">
        <v>84</v>
      </c>
      <c r="E5555" t="s">
        <v>116</v>
      </c>
      <c r="F5555" t="s">
        <v>117</v>
      </c>
      <c r="G5555" t="s">
        <v>90</v>
      </c>
      <c r="I5555" t="s">
        <v>118</v>
      </c>
      <c r="L5555">
        <v>97.024799999999999</v>
      </c>
      <c r="M5555">
        <v>78.215954769999996</v>
      </c>
      <c r="N5555">
        <v>84.278800000000004</v>
      </c>
      <c r="O5555">
        <v>87.654806160000007</v>
      </c>
      <c r="P5555">
        <v>82.073800000000006</v>
      </c>
      <c r="Q5555" s="86">
        <v>45821</v>
      </c>
      <c r="V5555" t="s">
        <v>13203</v>
      </c>
      <c r="AA5555">
        <v>5</v>
      </c>
      <c r="AB5555">
        <v>5</v>
      </c>
      <c r="AC5555" t="s">
        <v>86</v>
      </c>
    </row>
    <row r="5556" spans="1:29" x14ac:dyDescent="0.2">
      <c r="A5556" t="s">
        <v>13204</v>
      </c>
      <c r="B5556" t="s">
        <v>13205</v>
      </c>
      <c r="C5556" t="s">
        <v>13204</v>
      </c>
      <c r="D5556" t="s">
        <v>84</v>
      </c>
      <c r="E5556" t="s">
        <v>116</v>
      </c>
      <c r="G5556" t="s">
        <v>90</v>
      </c>
      <c r="I5556" t="s">
        <v>118</v>
      </c>
      <c r="Q5556" s="86">
        <v>45154</v>
      </c>
      <c r="V5556" t="s">
        <v>13206</v>
      </c>
      <c r="AA5556">
        <v>5</v>
      </c>
      <c r="AB5556">
        <v>5</v>
      </c>
      <c r="AC5556" t="s">
        <v>86</v>
      </c>
    </row>
    <row r="5557" spans="1:29" x14ac:dyDescent="0.2">
      <c r="A5557" t="s">
        <v>13207</v>
      </c>
      <c r="B5557" t="s">
        <v>13208</v>
      </c>
      <c r="C5557" t="s">
        <v>13207</v>
      </c>
      <c r="D5557" t="s">
        <v>84</v>
      </c>
      <c r="E5557" t="s">
        <v>116</v>
      </c>
      <c r="F5557" t="s">
        <v>117</v>
      </c>
      <c r="G5557" t="s">
        <v>90</v>
      </c>
      <c r="I5557" t="s">
        <v>118</v>
      </c>
      <c r="L5557">
        <v>39.411700000000003</v>
      </c>
      <c r="M5557">
        <v>38.639106230000003</v>
      </c>
      <c r="N5557">
        <v>43.0839</v>
      </c>
      <c r="O5557">
        <v>37.128083570000001</v>
      </c>
      <c r="P5557">
        <v>22.805299999999999</v>
      </c>
      <c r="Q5557" s="86">
        <v>45821</v>
      </c>
      <c r="AA5557">
        <v>5</v>
      </c>
      <c r="AB5557">
        <v>5</v>
      </c>
      <c r="AC5557" t="s">
        <v>86</v>
      </c>
    </row>
    <row r="5558" spans="1:29" x14ac:dyDescent="0.2">
      <c r="A5558" t="s">
        <v>13209</v>
      </c>
      <c r="B5558" t="s">
        <v>13210</v>
      </c>
      <c r="C5558" t="s">
        <v>13209</v>
      </c>
      <c r="D5558" t="s">
        <v>84</v>
      </c>
      <c r="E5558" t="s">
        <v>116</v>
      </c>
      <c r="G5558" t="s">
        <v>90</v>
      </c>
      <c r="N5558">
        <v>69.144400000000005</v>
      </c>
      <c r="O5558">
        <v>84.999246769999999</v>
      </c>
      <c r="P5558">
        <v>100.1724</v>
      </c>
      <c r="Q5558" s="86">
        <v>45243</v>
      </c>
      <c r="AB5558">
        <v>5</v>
      </c>
      <c r="AC5558" t="s">
        <v>86</v>
      </c>
    </row>
    <row r="5559" spans="1:29" x14ac:dyDescent="0.2">
      <c r="A5559" t="s">
        <v>13211</v>
      </c>
      <c r="B5559" t="s">
        <v>13212</v>
      </c>
      <c r="C5559" t="s">
        <v>13211</v>
      </c>
      <c r="D5559" t="s">
        <v>84</v>
      </c>
      <c r="E5559" t="s">
        <v>116</v>
      </c>
      <c r="F5559" t="s">
        <v>117</v>
      </c>
      <c r="G5559" t="s">
        <v>90</v>
      </c>
      <c r="I5559" t="s">
        <v>118</v>
      </c>
      <c r="L5559">
        <v>42.206800000000001</v>
      </c>
      <c r="M5559">
        <v>46.292767670000003</v>
      </c>
      <c r="N5559">
        <v>36.221600000000002</v>
      </c>
      <c r="O5559">
        <v>30.787605859999999</v>
      </c>
      <c r="P5559">
        <v>29.1494</v>
      </c>
      <c r="Q5559" s="86">
        <v>45821</v>
      </c>
      <c r="V5559" t="s">
        <v>13213</v>
      </c>
      <c r="AA5559">
        <v>5</v>
      </c>
      <c r="AB5559">
        <v>5</v>
      </c>
      <c r="AC5559" t="s">
        <v>86</v>
      </c>
    </row>
    <row r="5560" spans="1:29" x14ac:dyDescent="0.2">
      <c r="A5560" t="s">
        <v>13214</v>
      </c>
      <c r="B5560" t="s">
        <v>13215</v>
      </c>
      <c r="C5560" t="s">
        <v>13214</v>
      </c>
      <c r="D5560" t="s">
        <v>84</v>
      </c>
      <c r="E5560" t="s">
        <v>116</v>
      </c>
      <c r="G5560" t="s">
        <v>90</v>
      </c>
      <c r="I5560" t="s">
        <v>118</v>
      </c>
      <c r="L5560">
        <v>59.304699999999997</v>
      </c>
      <c r="M5560">
        <v>59.079374549999997</v>
      </c>
      <c r="N5560">
        <v>52.251199999999997</v>
      </c>
      <c r="O5560">
        <v>49.272962829999997</v>
      </c>
      <c r="P5560">
        <v>61.170999999999999</v>
      </c>
      <c r="Q5560" s="86">
        <v>45821</v>
      </c>
      <c r="AB5560">
        <v>5</v>
      </c>
      <c r="AC5560" t="s">
        <v>86</v>
      </c>
    </row>
    <row r="5561" spans="1:29" x14ac:dyDescent="0.2">
      <c r="A5561" t="s">
        <v>13216</v>
      </c>
      <c r="B5561" t="s">
        <v>13217</v>
      </c>
      <c r="C5561" t="s">
        <v>13216</v>
      </c>
      <c r="D5561" t="s">
        <v>84</v>
      </c>
      <c r="E5561" t="s">
        <v>116</v>
      </c>
      <c r="F5561" t="s">
        <v>117</v>
      </c>
      <c r="G5561" t="s">
        <v>90</v>
      </c>
      <c r="I5561" t="s">
        <v>118</v>
      </c>
      <c r="L5561">
        <v>28.6264</v>
      </c>
      <c r="M5561">
        <v>28.545628149999999</v>
      </c>
      <c r="N5561">
        <v>31.1662</v>
      </c>
      <c r="O5561">
        <v>20.067577320000002</v>
      </c>
      <c r="P5561">
        <v>16.799199999999999</v>
      </c>
      <c r="Q5561" s="86">
        <v>45821</v>
      </c>
      <c r="V5561" t="s">
        <v>13218</v>
      </c>
      <c r="AA5561">
        <v>5</v>
      </c>
      <c r="AB5561">
        <v>4</v>
      </c>
      <c r="AC5561" t="s">
        <v>127</v>
      </c>
    </row>
    <row r="5562" spans="1:29" x14ac:dyDescent="0.2">
      <c r="A5562" t="s">
        <v>13219</v>
      </c>
      <c r="B5562" t="s">
        <v>13220</v>
      </c>
      <c r="C5562" t="s">
        <v>13219</v>
      </c>
      <c r="D5562" t="s">
        <v>84</v>
      </c>
      <c r="E5562" t="s">
        <v>116</v>
      </c>
      <c r="F5562" t="s">
        <v>117</v>
      </c>
      <c r="G5562" t="s">
        <v>90</v>
      </c>
      <c r="I5562" t="s">
        <v>118</v>
      </c>
      <c r="L5562">
        <v>34.604900000000001</v>
      </c>
      <c r="M5562">
        <v>36.075439320000001</v>
      </c>
      <c r="N5562">
        <v>37.133000000000003</v>
      </c>
      <c r="O5562">
        <v>33.685931220000001</v>
      </c>
      <c r="P5562">
        <v>35.741599999999998</v>
      </c>
      <c r="Q5562" s="86">
        <v>45821</v>
      </c>
      <c r="V5562" t="s">
        <v>13221</v>
      </c>
      <c r="AA5562">
        <v>4</v>
      </c>
      <c r="AB5562">
        <v>5</v>
      </c>
      <c r="AC5562" t="s">
        <v>86</v>
      </c>
    </row>
    <row r="5563" spans="1:29" x14ac:dyDescent="0.2">
      <c r="A5563" t="s">
        <v>13222</v>
      </c>
      <c r="B5563" t="s">
        <v>13223</v>
      </c>
      <c r="C5563" t="s">
        <v>13222</v>
      </c>
      <c r="D5563" t="s">
        <v>84</v>
      </c>
      <c r="E5563" t="s">
        <v>116</v>
      </c>
      <c r="G5563" t="s">
        <v>90</v>
      </c>
      <c r="H5563" t="s">
        <v>196</v>
      </c>
      <c r="I5563" t="s">
        <v>118</v>
      </c>
      <c r="L5563">
        <v>25.906199999999998</v>
      </c>
      <c r="M5563">
        <v>26.7494406</v>
      </c>
      <c r="N5563">
        <v>25.3367</v>
      </c>
      <c r="O5563">
        <v>27.06499058</v>
      </c>
      <c r="P5563">
        <v>21.4314</v>
      </c>
      <c r="Q5563" s="86">
        <v>45821</v>
      </c>
      <c r="AB5563">
        <v>4</v>
      </c>
      <c r="AC5563" t="s">
        <v>127</v>
      </c>
    </row>
    <row r="5564" spans="1:29" x14ac:dyDescent="0.2">
      <c r="A5564" t="s">
        <v>13224</v>
      </c>
      <c r="B5564" t="s">
        <v>13225</v>
      </c>
      <c r="C5564" t="s">
        <v>13224</v>
      </c>
      <c r="D5564" t="s">
        <v>84</v>
      </c>
      <c r="E5564" t="s">
        <v>116</v>
      </c>
      <c r="F5564" t="s">
        <v>117</v>
      </c>
      <c r="G5564" t="s">
        <v>90</v>
      </c>
      <c r="I5564" t="s">
        <v>118</v>
      </c>
      <c r="L5564">
        <v>31.956800000000001</v>
      </c>
      <c r="M5564">
        <v>33.358776130000003</v>
      </c>
      <c r="N5564">
        <v>34.535600000000002</v>
      </c>
      <c r="O5564">
        <v>29.250789080000001</v>
      </c>
      <c r="P5564">
        <v>36.679400000000001</v>
      </c>
      <c r="Q5564" s="86">
        <v>45821</v>
      </c>
      <c r="V5564" t="s">
        <v>13226</v>
      </c>
      <c r="AA5564">
        <v>4</v>
      </c>
      <c r="AB5564">
        <v>5</v>
      </c>
      <c r="AC5564" t="s">
        <v>86</v>
      </c>
    </row>
    <row r="5565" spans="1:29" x14ac:dyDescent="0.2">
      <c r="A5565" t="s">
        <v>13227</v>
      </c>
      <c r="B5565" t="s">
        <v>13228</v>
      </c>
      <c r="C5565" t="s">
        <v>13227</v>
      </c>
      <c r="D5565" t="s">
        <v>84</v>
      </c>
      <c r="E5565" t="s">
        <v>116</v>
      </c>
      <c r="F5565" t="s">
        <v>117</v>
      </c>
      <c r="G5565" t="s">
        <v>90</v>
      </c>
      <c r="H5565" t="s">
        <v>13229</v>
      </c>
      <c r="I5565" t="s">
        <v>118</v>
      </c>
      <c r="M5565">
        <v>118.3699495</v>
      </c>
      <c r="N5565">
        <v>129.8896</v>
      </c>
      <c r="O5565">
        <v>148.460634</v>
      </c>
      <c r="P5565">
        <v>89.340800000000002</v>
      </c>
      <c r="Q5565" s="86">
        <v>45154</v>
      </c>
      <c r="V5565" t="s">
        <v>13230</v>
      </c>
      <c r="AA5565">
        <v>5</v>
      </c>
      <c r="AB5565">
        <v>5</v>
      </c>
      <c r="AC5565" t="s">
        <v>86</v>
      </c>
    </row>
    <row r="5566" spans="1:29" x14ac:dyDescent="0.2">
      <c r="A5566" t="s">
        <v>13231</v>
      </c>
      <c r="B5566" t="s">
        <v>13232</v>
      </c>
      <c r="C5566" t="s">
        <v>13231</v>
      </c>
      <c r="D5566" t="s">
        <v>84</v>
      </c>
      <c r="E5566" t="s">
        <v>116</v>
      </c>
      <c r="G5566" t="s">
        <v>90</v>
      </c>
      <c r="H5566" t="s">
        <v>4520</v>
      </c>
      <c r="M5566">
        <v>118.3699495</v>
      </c>
      <c r="N5566">
        <v>129.8896</v>
      </c>
      <c r="O5566">
        <v>148.460634</v>
      </c>
      <c r="P5566">
        <v>89.340800000000002</v>
      </c>
      <c r="Q5566" s="86">
        <v>45476</v>
      </c>
      <c r="AB5566">
        <v>5</v>
      </c>
      <c r="AC5566" t="s">
        <v>86</v>
      </c>
    </row>
    <row r="5567" spans="1:29" x14ac:dyDescent="0.2">
      <c r="A5567" t="s">
        <v>13233</v>
      </c>
      <c r="B5567" t="s">
        <v>13234</v>
      </c>
      <c r="C5567" t="s">
        <v>13233</v>
      </c>
      <c r="D5567" t="s">
        <v>84</v>
      </c>
      <c r="E5567" t="s">
        <v>116</v>
      </c>
      <c r="G5567" t="s">
        <v>90</v>
      </c>
      <c r="I5567" t="s">
        <v>118</v>
      </c>
      <c r="L5567">
        <v>26.6511</v>
      </c>
      <c r="M5567">
        <v>25.196181989999999</v>
      </c>
      <c r="N5567">
        <v>25.826799999999999</v>
      </c>
      <c r="O5567">
        <v>27.105800330000001</v>
      </c>
      <c r="P5567">
        <v>29.572700000000001</v>
      </c>
      <c r="Q5567" s="86">
        <v>45821</v>
      </c>
      <c r="V5567" t="s">
        <v>13235</v>
      </c>
      <c r="AA5567">
        <v>5</v>
      </c>
      <c r="AB5567">
        <v>4</v>
      </c>
      <c r="AC5567" t="s">
        <v>127</v>
      </c>
    </row>
    <row r="5568" spans="1:29" x14ac:dyDescent="0.2">
      <c r="A5568" t="s">
        <v>13236</v>
      </c>
      <c r="B5568" t="s">
        <v>13237</v>
      </c>
      <c r="C5568" t="s">
        <v>13236</v>
      </c>
      <c r="D5568" t="s">
        <v>84</v>
      </c>
      <c r="E5568" t="s">
        <v>116</v>
      </c>
      <c r="F5568" t="s">
        <v>117</v>
      </c>
      <c r="G5568" t="s">
        <v>90</v>
      </c>
      <c r="I5568" t="s">
        <v>118</v>
      </c>
      <c r="L5568">
        <v>30.489599999999999</v>
      </c>
      <c r="M5568">
        <v>25.304609320000001</v>
      </c>
      <c r="N5568">
        <v>25.488099999999999</v>
      </c>
      <c r="O5568">
        <v>21.718131199999998</v>
      </c>
      <c r="P5568">
        <v>24.156500000000001</v>
      </c>
      <c r="Q5568" s="86">
        <v>45821</v>
      </c>
      <c r="V5568" t="s">
        <v>13238</v>
      </c>
      <c r="AA5568">
        <v>5</v>
      </c>
      <c r="AB5568">
        <v>5</v>
      </c>
      <c r="AC5568" t="s">
        <v>86</v>
      </c>
    </row>
    <row r="5569" spans="1:29" x14ac:dyDescent="0.2">
      <c r="A5569" t="s">
        <v>13239</v>
      </c>
      <c r="B5569" t="s">
        <v>13240</v>
      </c>
      <c r="C5569" t="s">
        <v>13239</v>
      </c>
      <c r="D5569" t="s">
        <v>84</v>
      </c>
      <c r="E5569" t="s">
        <v>116</v>
      </c>
      <c r="I5569" t="s">
        <v>118</v>
      </c>
      <c r="L5569">
        <v>33.741199999999999</v>
      </c>
      <c r="M5569">
        <v>31.777005150000001</v>
      </c>
      <c r="N5569">
        <v>34.622700000000002</v>
      </c>
      <c r="O5569">
        <v>35.085101440000003</v>
      </c>
      <c r="P5569">
        <v>19.510100000000001</v>
      </c>
      <c r="Q5569" s="86">
        <v>45821</v>
      </c>
      <c r="AA5569">
        <v>5</v>
      </c>
      <c r="AB5569">
        <v>5</v>
      </c>
      <c r="AC5569" t="s">
        <v>86</v>
      </c>
    </row>
    <row r="5570" spans="1:29" x14ac:dyDescent="0.2">
      <c r="A5570" t="s">
        <v>13241</v>
      </c>
      <c r="B5570" t="s">
        <v>13242</v>
      </c>
      <c r="C5570" t="s">
        <v>13241</v>
      </c>
      <c r="D5570" t="s">
        <v>84</v>
      </c>
      <c r="E5570" t="s">
        <v>116</v>
      </c>
      <c r="F5570" t="s">
        <v>642</v>
      </c>
      <c r="G5570" t="s">
        <v>90</v>
      </c>
      <c r="I5570" t="s">
        <v>118</v>
      </c>
      <c r="L5570">
        <v>26.634499999999999</v>
      </c>
      <c r="M5570">
        <v>28.71389224</v>
      </c>
      <c r="N5570">
        <v>29.903300000000002</v>
      </c>
      <c r="O5570">
        <v>31.765973299999999</v>
      </c>
      <c r="P5570">
        <v>35.1798</v>
      </c>
      <c r="Q5570" s="86">
        <v>45821</v>
      </c>
      <c r="V5570" t="s">
        <v>13243</v>
      </c>
      <c r="AA5570">
        <v>4</v>
      </c>
      <c r="AB5570">
        <v>4</v>
      </c>
      <c r="AC5570" t="s">
        <v>127</v>
      </c>
    </row>
    <row r="5571" spans="1:29" x14ac:dyDescent="0.2">
      <c r="A5571" t="s">
        <v>13244</v>
      </c>
      <c r="B5571" t="s">
        <v>13245</v>
      </c>
      <c r="C5571" t="s">
        <v>13244</v>
      </c>
      <c r="D5571" t="s">
        <v>84</v>
      </c>
      <c r="E5571" t="s">
        <v>116</v>
      </c>
      <c r="F5571" t="s">
        <v>117</v>
      </c>
      <c r="G5571" t="s">
        <v>90</v>
      </c>
      <c r="I5571" t="s">
        <v>118</v>
      </c>
      <c r="L5571">
        <v>51.025199999999998</v>
      </c>
      <c r="M5571">
        <v>55.189406159999997</v>
      </c>
      <c r="N5571">
        <v>52.9771</v>
      </c>
      <c r="O5571">
        <v>41.849326359999999</v>
      </c>
      <c r="P5571">
        <v>35.146500000000003</v>
      </c>
      <c r="Q5571" s="86">
        <v>45821</v>
      </c>
      <c r="V5571" t="s">
        <v>13246</v>
      </c>
      <c r="AA5571">
        <v>5</v>
      </c>
      <c r="AB5571">
        <v>5</v>
      </c>
      <c r="AC5571" t="s">
        <v>86</v>
      </c>
    </row>
    <row r="5572" spans="1:29" x14ac:dyDescent="0.2">
      <c r="A5572" t="s">
        <v>13247</v>
      </c>
      <c r="B5572" t="s">
        <v>13248</v>
      </c>
      <c r="C5572" t="s">
        <v>13247</v>
      </c>
      <c r="D5572" t="s">
        <v>84</v>
      </c>
      <c r="E5572" t="s">
        <v>116</v>
      </c>
      <c r="F5572" t="s">
        <v>117</v>
      </c>
      <c r="G5572" t="s">
        <v>90</v>
      </c>
      <c r="I5572" t="s">
        <v>118</v>
      </c>
      <c r="L5572">
        <v>55.270800000000001</v>
      </c>
      <c r="M5572">
        <v>38.941598949999999</v>
      </c>
      <c r="N5572">
        <v>26.500800000000002</v>
      </c>
      <c r="O5572">
        <v>20.939225270000001</v>
      </c>
      <c r="P5572">
        <v>23.505199999999999</v>
      </c>
      <c r="Q5572" s="86">
        <v>45821</v>
      </c>
      <c r="V5572" t="s">
        <v>13249</v>
      </c>
      <c r="AA5572">
        <v>5</v>
      </c>
      <c r="AB5572">
        <v>5</v>
      </c>
      <c r="AC5572" t="s">
        <v>86</v>
      </c>
    </row>
    <row r="5573" spans="1:29" x14ac:dyDescent="0.2">
      <c r="A5573" t="s">
        <v>13250</v>
      </c>
      <c r="B5573" t="s">
        <v>13251</v>
      </c>
      <c r="C5573" t="s">
        <v>13250</v>
      </c>
      <c r="D5573" t="s">
        <v>84</v>
      </c>
      <c r="E5573" t="s">
        <v>116</v>
      </c>
      <c r="F5573" t="s">
        <v>117</v>
      </c>
      <c r="G5573" t="s">
        <v>90</v>
      </c>
      <c r="I5573" t="s">
        <v>118</v>
      </c>
      <c r="L5573">
        <v>51.038400000000003</v>
      </c>
      <c r="M5573">
        <v>53.770113510000002</v>
      </c>
      <c r="N5573">
        <v>55.247599999999998</v>
      </c>
      <c r="O5573">
        <v>48.587643980000003</v>
      </c>
      <c r="P5573">
        <v>35.190300000000001</v>
      </c>
      <c r="Q5573" s="86">
        <v>45821</v>
      </c>
      <c r="V5573" t="s">
        <v>13252</v>
      </c>
      <c r="AA5573">
        <v>5</v>
      </c>
      <c r="AB5573">
        <v>5</v>
      </c>
      <c r="AC5573" t="s">
        <v>86</v>
      </c>
    </row>
    <row r="5574" spans="1:29" x14ac:dyDescent="0.2">
      <c r="A5574" t="s">
        <v>13253</v>
      </c>
      <c r="B5574" t="s">
        <v>13254</v>
      </c>
      <c r="C5574" t="s">
        <v>13253</v>
      </c>
      <c r="D5574" t="s">
        <v>84</v>
      </c>
      <c r="F5574" t="s">
        <v>117</v>
      </c>
      <c r="G5574" t="s">
        <v>90</v>
      </c>
      <c r="J5574" t="s">
        <v>323</v>
      </c>
      <c r="L5574">
        <v>44.072200000000002</v>
      </c>
      <c r="M5574">
        <v>46.267321770000002</v>
      </c>
      <c r="N5574">
        <v>47.3568</v>
      </c>
      <c r="O5574">
        <v>41.976322189999998</v>
      </c>
      <c r="P5574">
        <v>30.067</v>
      </c>
      <c r="Q5574" s="86">
        <v>45821</v>
      </c>
      <c r="AB5574">
        <v>5</v>
      </c>
      <c r="AC5574" t="s">
        <v>86</v>
      </c>
    </row>
    <row r="5575" spans="1:29" x14ac:dyDescent="0.2">
      <c r="A5575" t="s">
        <v>13255</v>
      </c>
      <c r="B5575" t="s">
        <v>13256</v>
      </c>
      <c r="C5575" t="s">
        <v>13255</v>
      </c>
      <c r="D5575" t="s">
        <v>84</v>
      </c>
      <c r="E5575" t="s">
        <v>116</v>
      </c>
      <c r="G5575" t="s">
        <v>90</v>
      </c>
      <c r="I5575" t="s">
        <v>118</v>
      </c>
      <c r="L5575">
        <v>122.4962</v>
      </c>
      <c r="M5575">
        <v>98.332958939999997</v>
      </c>
      <c r="N5575">
        <v>109.6695</v>
      </c>
      <c r="O5575">
        <v>98.438351449999999</v>
      </c>
      <c r="P5575">
        <v>127.3621</v>
      </c>
      <c r="Q5575" s="86">
        <v>45821</v>
      </c>
      <c r="V5575" t="s">
        <v>13257</v>
      </c>
      <c r="AA5575">
        <v>5</v>
      </c>
      <c r="AB5575">
        <v>5</v>
      </c>
      <c r="AC5575" t="s">
        <v>86</v>
      </c>
    </row>
    <row r="5576" spans="1:29" x14ac:dyDescent="0.2">
      <c r="A5576" t="s">
        <v>13258</v>
      </c>
      <c r="B5576" t="s">
        <v>13259</v>
      </c>
      <c r="C5576" t="s">
        <v>13258</v>
      </c>
      <c r="D5576" t="s">
        <v>84</v>
      </c>
      <c r="E5576" t="s">
        <v>116</v>
      </c>
      <c r="G5576" t="s">
        <v>90</v>
      </c>
      <c r="H5576" t="s">
        <v>225</v>
      </c>
      <c r="L5576">
        <v>122.4962</v>
      </c>
      <c r="M5576">
        <v>98.332958939999997</v>
      </c>
      <c r="N5576">
        <v>109.6695</v>
      </c>
      <c r="O5576">
        <v>98.438351449999999</v>
      </c>
      <c r="P5576">
        <v>127.3621</v>
      </c>
      <c r="Q5576" s="86">
        <v>45821</v>
      </c>
      <c r="AB5576">
        <v>5</v>
      </c>
      <c r="AC5576" t="s">
        <v>86</v>
      </c>
    </row>
    <row r="5577" spans="1:29" x14ac:dyDescent="0.2">
      <c r="A5577" t="s">
        <v>13260</v>
      </c>
      <c r="B5577" t="s">
        <v>13261</v>
      </c>
      <c r="C5577" t="s">
        <v>13260</v>
      </c>
      <c r="D5577" t="s">
        <v>84</v>
      </c>
      <c r="E5577" t="s">
        <v>116</v>
      </c>
      <c r="G5577" t="s">
        <v>90</v>
      </c>
      <c r="H5577" t="s">
        <v>13262</v>
      </c>
      <c r="I5577" t="s">
        <v>118</v>
      </c>
      <c r="L5577">
        <v>122.4962</v>
      </c>
      <c r="M5577">
        <v>98.332958939999997</v>
      </c>
      <c r="N5577">
        <v>109.6695</v>
      </c>
      <c r="O5577">
        <v>98.438351449999999</v>
      </c>
      <c r="P5577">
        <v>127.3621</v>
      </c>
      <c r="Q5577" s="86">
        <v>45821</v>
      </c>
      <c r="AB5577">
        <v>5</v>
      </c>
      <c r="AC5577" t="s">
        <v>86</v>
      </c>
    </row>
    <row r="5578" spans="1:29" x14ac:dyDescent="0.2">
      <c r="A5578" t="s">
        <v>13263</v>
      </c>
      <c r="B5578" t="s">
        <v>13264</v>
      </c>
      <c r="C5578" t="s">
        <v>13263</v>
      </c>
      <c r="D5578" t="s">
        <v>84</v>
      </c>
      <c r="E5578" t="s">
        <v>116</v>
      </c>
      <c r="G5578" t="s">
        <v>90</v>
      </c>
      <c r="I5578" t="s">
        <v>118</v>
      </c>
      <c r="M5578">
        <v>107.6957522</v>
      </c>
      <c r="N5578">
        <v>119.1961</v>
      </c>
      <c r="O5578">
        <v>98.021338560000004</v>
      </c>
      <c r="P5578">
        <v>67.675299999999993</v>
      </c>
      <c r="Q5578" s="86">
        <v>45636</v>
      </c>
      <c r="AB5578">
        <v>5</v>
      </c>
      <c r="AC5578" t="s">
        <v>86</v>
      </c>
    </row>
    <row r="5579" spans="1:29" x14ac:dyDescent="0.2">
      <c r="A5579" t="s">
        <v>13265</v>
      </c>
      <c r="B5579" t="s">
        <v>13266</v>
      </c>
      <c r="C5579" t="s">
        <v>13265</v>
      </c>
      <c r="D5579" t="s">
        <v>84</v>
      </c>
      <c r="E5579" t="s">
        <v>116</v>
      </c>
      <c r="F5579" t="s">
        <v>117</v>
      </c>
      <c r="G5579" t="s">
        <v>90</v>
      </c>
      <c r="I5579" t="s">
        <v>118</v>
      </c>
      <c r="L5579">
        <v>31.1785</v>
      </c>
      <c r="M5579">
        <v>33.661269150000003</v>
      </c>
      <c r="N5579">
        <v>35.783299999999997</v>
      </c>
      <c r="O5579">
        <v>34.752811690000001</v>
      </c>
      <c r="P5579">
        <v>39.973999999999997</v>
      </c>
      <c r="Q5579" s="86">
        <v>45821</v>
      </c>
      <c r="V5579" t="s">
        <v>13267</v>
      </c>
      <c r="AA5579">
        <v>4</v>
      </c>
      <c r="AB5579">
        <v>5</v>
      </c>
      <c r="AC5579" t="s">
        <v>86</v>
      </c>
    </row>
    <row r="5580" spans="1:29" x14ac:dyDescent="0.2">
      <c r="A5580" t="s">
        <v>13268</v>
      </c>
      <c r="B5580" t="s">
        <v>13269</v>
      </c>
      <c r="C5580" t="s">
        <v>13268</v>
      </c>
      <c r="D5580" t="s">
        <v>84</v>
      </c>
      <c r="E5580" t="s">
        <v>116</v>
      </c>
      <c r="F5580" t="s">
        <v>117</v>
      </c>
      <c r="G5580" t="s">
        <v>90</v>
      </c>
      <c r="I5580" t="s">
        <v>118</v>
      </c>
      <c r="L5580">
        <v>100.73690000000001</v>
      </c>
      <c r="M5580">
        <v>98.260218249999994</v>
      </c>
      <c r="N5580">
        <v>103.3297</v>
      </c>
      <c r="O5580">
        <v>45.482943509999998</v>
      </c>
      <c r="P5580">
        <v>28.970500000000001</v>
      </c>
      <c r="Q5580" s="86">
        <v>45821</v>
      </c>
      <c r="AA5580">
        <v>5</v>
      </c>
      <c r="AB5580">
        <v>5</v>
      </c>
      <c r="AC5580" t="s">
        <v>86</v>
      </c>
    </row>
    <row r="5581" spans="1:29" x14ac:dyDescent="0.2">
      <c r="A5581" t="s">
        <v>16750</v>
      </c>
      <c r="B5581" t="s">
        <v>16751</v>
      </c>
      <c r="C5581" t="s">
        <v>16750</v>
      </c>
      <c r="D5581" t="s">
        <v>84</v>
      </c>
      <c r="E5581" t="s">
        <v>116</v>
      </c>
      <c r="G5581" t="s">
        <v>90</v>
      </c>
      <c r="I5581" t="s">
        <v>118</v>
      </c>
      <c r="L5581">
        <v>22.3767</v>
      </c>
      <c r="M5581">
        <v>22.636877439999999</v>
      </c>
      <c r="N5581">
        <v>23.253799999999998</v>
      </c>
      <c r="O5581">
        <v>22.249360209999999</v>
      </c>
      <c r="P5581">
        <v>19.779399999999999</v>
      </c>
      <c r="Q5581" s="86">
        <v>45821</v>
      </c>
      <c r="AB5581">
        <v>4</v>
      </c>
      <c r="AC5581" t="s">
        <v>127</v>
      </c>
    </row>
    <row r="5582" spans="1:29" x14ac:dyDescent="0.2">
      <c r="A5582" t="s">
        <v>16706</v>
      </c>
      <c r="B5582" t="s">
        <v>16707</v>
      </c>
      <c r="C5582" t="s">
        <v>16706</v>
      </c>
      <c r="D5582" t="s">
        <v>84</v>
      </c>
      <c r="E5582" t="s">
        <v>116</v>
      </c>
      <c r="G5582" t="s">
        <v>90</v>
      </c>
      <c r="H5582" t="s">
        <v>2291</v>
      </c>
      <c r="I5582" t="s">
        <v>118</v>
      </c>
      <c r="L5582">
        <v>33.324300000000001</v>
      </c>
      <c r="M5582">
        <v>35.379973319999998</v>
      </c>
      <c r="N5582">
        <v>38.849400000000003</v>
      </c>
      <c r="O5582">
        <v>37.550171579999997</v>
      </c>
      <c r="P5582">
        <v>35.684899999999999</v>
      </c>
      <c r="Q5582" s="86">
        <v>45821</v>
      </c>
      <c r="AB5582">
        <v>5</v>
      </c>
      <c r="AC5582" t="s">
        <v>86</v>
      </c>
    </row>
    <row r="5583" spans="1:29" x14ac:dyDescent="0.2">
      <c r="A5583" t="s">
        <v>13270</v>
      </c>
      <c r="B5583" t="s">
        <v>13271</v>
      </c>
      <c r="C5583" t="s">
        <v>13270</v>
      </c>
      <c r="D5583" t="s">
        <v>84</v>
      </c>
      <c r="E5583" t="s">
        <v>116</v>
      </c>
      <c r="F5583" t="s">
        <v>117</v>
      </c>
      <c r="G5583" t="s">
        <v>90</v>
      </c>
      <c r="I5583" t="s">
        <v>118</v>
      </c>
      <c r="L5583">
        <v>25.953800000000001</v>
      </c>
      <c r="M5583">
        <v>25.343973030000001</v>
      </c>
      <c r="N5583">
        <v>24.6541</v>
      </c>
      <c r="O5583">
        <v>20.97059256</v>
      </c>
      <c r="P5583">
        <v>10.239000000000001</v>
      </c>
      <c r="Q5583" s="86">
        <v>45821</v>
      </c>
      <c r="V5583" t="s">
        <v>13272</v>
      </c>
      <c r="AA5583">
        <v>4</v>
      </c>
      <c r="AB5583">
        <v>4</v>
      </c>
      <c r="AC5583" t="s">
        <v>127</v>
      </c>
    </row>
    <row r="5584" spans="1:29" x14ac:dyDescent="0.2">
      <c r="A5584" t="s">
        <v>17015</v>
      </c>
      <c r="B5584" t="s">
        <v>17016</v>
      </c>
      <c r="C5584" t="s">
        <v>17015</v>
      </c>
      <c r="D5584" t="s">
        <v>84</v>
      </c>
      <c r="E5584" t="s">
        <v>116</v>
      </c>
      <c r="G5584" t="s">
        <v>90</v>
      </c>
      <c r="H5584" t="s">
        <v>16039</v>
      </c>
      <c r="I5584" t="s">
        <v>118</v>
      </c>
      <c r="L5584">
        <v>16.27</v>
      </c>
      <c r="M5584">
        <v>16.11154003</v>
      </c>
      <c r="N5584">
        <v>17.393000000000001</v>
      </c>
      <c r="O5584">
        <v>16.27290923</v>
      </c>
      <c r="P5584">
        <v>13.608000000000001</v>
      </c>
      <c r="Q5584" s="86">
        <v>45821</v>
      </c>
      <c r="S5584">
        <v>0.6</v>
      </c>
      <c r="AB5584">
        <v>4</v>
      </c>
      <c r="AC5584" t="s">
        <v>127</v>
      </c>
    </row>
    <row r="5585" spans="1:29" x14ac:dyDescent="0.2">
      <c r="A5585" t="s">
        <v>13273</v>
      </c>
      <c r="B5585" t="s">
        <v>13274</v>
      </c>
      <c r="C5585" t="s">
        <v>13273</v>
      </c>
      <c r="D5585" t="s">
        <v>84</v>
      </c>
      <c r="E5585" t="s">
        <v>116</v>
      </c>
      <c r="F5585" t="s">
        <v>117</v>
      </c>
      <c r="G5585" t="s">
        <v>90</v>
      </c>
      <c r="I5585" t="s">
        <v>118</v>
      </c>
      <c r="L5585">
        <v>19.344000000000001</v>
      </c>
      <c r="M5585">
        <v>20.795198190000001</v>
      </c>
      <c r="N5585">
        <v>21.117000000000001</v>
      </c>
      <c r="O5585">
        <v>18.54986139</v>
      </c>
      <c r="P5585">
        <v>15.456</v>
      </c>
      <c r="Q5585" s="86">
        <v>45821</v>
      </c>
      <c r="V5585" t="s">
        <v>13275</v>
      </c>
      <c r="AA5585">
        <v>4</v>
      </c>
      <c r="AB5585">
        <v>4</v>
      </c>
      <c r="AC5585" t="s">
        <v>127</v>
      </c>
    </row>
    <row r="5586" spans="1:29" x14ac:dyDescent="0.2">
      <c r="A5586" t="s">
        <v>13276</v>
      </c>
      <c r="B5586" t="s">
        <v>13277</v>
      </c>
      <c r="C5586" t="s">
        <v>13276</v>
      </c>
      <c r="D5586" t="s">
        <v>84</v>
      </c>
      <c r="E5586" t="s">
        <v>116</v>
      </c>
      <c r="G5586" t="s">
        <v>90</v>
      </c>
      <c r="H5586" t="s">
        <v>196</v>
      </c>
      <c r="L5586">
        <v>23.42</v>
      </c>
      <c r="M5586">
        <v>22.91307651</v>
      </c>
      <c r="N5586">
        <v>25.834</v>
      </c>
      <c r="O5586">
        <v>23.477399420000001</v>
      </c>
      <c r="P5586">
        <v>24.1</v>
      </c>
      <c r="Q5586" s="86">
        <v>45821</v>
      </c>
      <c r="S5586">
        <v>0.59</v>
      </c>
      <c r="AB5586">
        <v>4</v>
      </c>
      <c r="AC5586" t="s">
        <v>127</v>
      </c>
    </row>
    <row r="5587" spans="1:29" x14ac:dyDescent="0.2">
      <c r="A5587" t="s">
        <v>13278</v>
      </c>
      <c r="B5587" t="s">
        <v>13279</v>
      </c>
      <c r="C5587" t="s">
        <v>13278</v>
      </c>
      <c r="D5587" t="s">
        <v>84</v>
      </c>
      <c r="E5587" t="s">
        <v>116</v>
      </c>
      <c r="G5587" t="s">
        <v>90</v>
      </c>
      <c r="I5587" t="s">
        <v>118</v>
      </c>
      <c r="L5587">
        <v>18.780999999999999</v>
      </c>
      <c r="M5587">
        <v>18.029142520000001</v>
      </c>
      <c r="N5587">
        <v>20.030999999999999</v>
      </c>
      <c r="O5587">
        <v>15.69799561</v>
      </c>
      <c r="P5587">
        <v>14.77</v>
      </c>
      <c r="Q5587" s="86">
        <v>45821</v>
      </c>
      <c r="AA5587">
        <v>5</v>
      </c>
      <c r="AB5587">
        <v>4</v>
      </c>
      <c r="AC5587" t="s">
        <v>127</v>
      </c>
    </row>
    <row r="5588" spans="1:29" x14ac:dyDescent="0.2">
      <c r="A5588" t="s">
        <v>13280</v>
      </c>
      <c r="B5588" t="s">
        <v>13281</v>
      </c>
      <c r="C5588" t="s">
        <v>13280</v>
      </c>
      <c r="D5588" t="s">
        <v>84</v>
      </c>
      <c r="E5588" t="s">
        <v>116</v>
      </c>
      <c r="G5588" t="s">
        <v>90</v>
      </c>
      <c r="M5588">
        <v>80.042037390000004</v>
      </c>
      <c r="N5588">
        <v>81.906300000000002</v>
      </c>
      <c r="O5588">
        <v>72.499506999999994</v>
      </c>
      <c r="P5588">
        <v>59.852499999999999</v>
      </c>
      <c r="AB5588">
        <v>5</v>
      </c>
      <c r="AC5588" t="s">
        <v>86</v>
      </c>
    </row>
    <row r="5589" spans="1:29" x14ac:dyDescent="0.2">
      <c r="A5589" t="s">
        <v>13282</v>
      </c>
      <c r="B5589" t="s">
        <v>13283</v>
      </c>
      <c r="C5589" t="s">
        <v>13282</v>
      </c>
      <c r="D5589" t="s">
        <v>84</v>
      </c>
      <c r="E5589" t="s">
        <v>116</v>
      </c>
      <c r="F5589" t="s">
        <v>117</v>
      </c>
      <c r="G5589" t="s">
        <v>90</v>
      </c>
      <c r="I5589" t="s">
        <v>118</v>
      </c>
      <c r="L5589">
        <v>34.5505</v>
      </c>
      <c r="M5589">
        <v>32.319649470000002</v>
      </c>
      <c r="N5589">
        <v>33.582500000000003</v>
      </c>
      <c r="O5589">
        <v>30.789574340000001</v>
      </c>
      <c r="P5589">
        <v>27.255299999999998</v>
      </c>
      <c r="Q5589" s="86">
        <v>45821</v>
      </c>
      <c r="V5589" t="s">
        <v>13284</v>
      </c>
      <c r="AA5589">
        <v>4</v>
      </c>
      <c r="AB5589">
        <v>5</v>
      </c>
      <c r="AC5589" t="s">
        <v>86</v>
      </c>
    </row>
    <row r="5590" spans="1:29" x14ac:dyDescent="0.2">
      <c r="A5590" t="s">
        <v>13285</v>
      </c>
      <c r="B5590" t="s">
        <v>13286</v>
      </c>
      <c r="C5590" t="s">
        <v>13285</v>
      </c>
      <c r="D5590" t="s">
        <v>84</v>
      </c>
      <c r="E5590" t="s">
        <v>116</v>
      </c>
      <c r="F5590" t="s">
        <v>117</v>
      </c>
      <c r="G5590" t="s">
        <v>90</v>
      </c>
      <c r="I5590" t="s">
        <v>118</v>
      </c>
      <c r="L5590">
        <v>45.984499999999997</v>
      </c>
      <c r="M5590">
        <v>35.088929970000002</v>
      </c>
      <c r="N5590">
        <v>38.417700000000004</v>
      </c>
      <c r="O5590">
        <v>31.307503820000001</v>
      </c>
      <c r="P5590">
        <v>21.891300000000001</v>
      </c>
      <c r="Q5590" s="86">
        <v>45821</v>
      </c>
      <c r="AA5590">
        <v>5</v>
      </c>
      <c r="AB5590">
        <v>5</v>
      </c>
      <c r="AC5590" t="s">
        <v>86</v>
      </c>
    </row>
    <row r="5591" spans="1:29" x14ac:dyDescent="0.2">
      <c r="A5591" t="s">
        <v>16288</v>
      </c>
      <c r="B5591" t="s">
        <v>16289</v>
      </c>
      <c r="C5591" t="s">
        <v>16288</v>
      </c>
      <c r="D5591" t="s">
        <v>84</v>
      </c>
      <c r="E5591" t="s">
        <v>89</v>
      </c>
      <c r="G5591" t="s">
        <v>90</v>
      </c>
      <c r="H5591" t="s">
        <v>16039</v>
      </c>
      <c r="I5591" t="s">
        <v>118</v>
      </c>
      <c r="L5591">
        <v>15.803000000000001</v>
      </c>
      <c r="M5591">
        <v>16.07897689</v>
      </c>
      <c r="N5591">
        <v>16.228999999999999</v>
      </c>
      <c r="O5591">
        <v>13.143370109999999</v>
      </c>
      <c r="P5591">
        <v>11.699</v>
      </c>
      <c r="Q5591" s="86">
        <v>45821</v>
      </c>
      <c r="S5591">
        <v>0.82</v>
      </c>
      <c r="AB5591">
        <v>4</v>
      </c>
      <c r="AC5591" t="s">
        <v>127</v>
      </c>
    </row>
    <row r="5592" spans="1:29" x14ac:dyDescent="0.2">
      <c r="A5592" t="s">
        <v>13287</v>
      </c>
      <c r="B5592" t="s">
        <v>13288</v>
      </c>
      <c r="C5592" t="s">
        <v>13287</v>
      </c>
      <c r="D5592" t="s">
        <v>84</v>
      </c>
      <c r="E5592" t="s">
        <v>116</v>
      </c>
      <c r="F5592" t="s">
        <v>117</v>
      </c>
      <c r="G5592" t="s">
        <v>90</v>
      </c>
      <c r="I5592" t="s">
        <v>118</v>
      </c>
      <c r="L5592">
        <v>39.064799999999998</v>
      </c>
      <c r="M5592">
        <v>40.519749660000002</v>
      </c>
      <c r="N5592">
        <v>36.530099999999997</v>
      </c>
      <c r="O5592">
        <v>32.822072069999997</v>
      </c>
      <c r="P5592">
        <v>32.919800000000002</v>
      </c>
      <c r="Q5592" s="86">
        <v>45821</v>
      </c>
      <c r="V5592" t="s">
        <v>13289</v>
      </c>
      <c r="AA5592">
        <v>5</v>
      </c>
      <c r="AB5592">
        <v>5</v>
      </c>
      <c r="AC5592" t="s">
        <v>86</v>
      </c>
    </row>
    <row r="5593" spans="1:29" x14ac:dyDescent="0.2">
      <c r="A5593" t="s">
        <v>13290</v>
      </c>
      <c r="B5593" t="s">
        <v>13291</v>
      </c>
      <c r="C5593" t="s">
        <v>13290</v>
      </c>
      <c r="D5593" t="s">
        <v>84</v>
      </c>
      <c r="E5593" t="s">
        <v>116</v>
      </c>
      <c r="F5593" t="s">
        <v>117</v>
      </c>
      <c r="G5593" t="s">
        <v>90</v>
      </c>
      <c r="I5593" t="s">
        <v>118</v>
      </c>
      <c r="L5593">
        <v>54.527299999999997</v>
      </c>
      <c r="M5593">
        <v>41.329239770000001</v>
      </c>
      <c r="N5593">
        <v>39.722000000000001</v>
      </c>
      <c r="O5593">
        <v>37.188813549999999</v>
      </c>
      <c r="P5593">
        <v>33.140999999999998</v>
      </c>
      <c r="Q5593" s="86">
        <v>45821</v>
      </c>
      <c r="V5593" t="s">
        <v>13292</v>
      </c>
      <c r="AA5593">
        <v>5</v>
      </c>
      <c r="AB5593">
        <v>5</v>
      </c>
      <c r="AC5593" t="s">
        <v>86</v>
      </c>
    </row>
    <row r="5594" spans="1:29" x14ac:dyDescent="0.2">
      <c r="A5594" t="s">
        <v>13293</v>
      </c>
      <c r="B5594" t="s">
        <v>13294</v>
      </c>
      <c r="C5594" t="s">
        <v>13293</v>
      </c>
      <c r="D5594" t="s">
        <v>84</v>
      </c>
      <c r="E5594" t="s">
        <v>116</v>
      </c>
      <c r="F5594" t="s">
        <v>117</v>
      </c>
      <c r="G5594" t="s">
        <v>90</v>
      </c>
      <c r="I5594" t="s">
        <v>118</v>
      </c>
      <c r="L5594">
        <v>30.653099999999998</v>
      </c>
      <c r="M5594">
        <v>31.446209509999999</v>
      </c>
      <c r="N5594">
        <v>31.835000000000001</v>
      </c>
      <c r="O5594">
        <v>30.555098170000001</v>
      </c>
      <c r="P5594">
        <v>32.165799999999997</v>
      </c>
      <c r="Q5594" s="86">
        <v>45821</v>
      </c>
      <c r="V5594" t="s">
        <v>13295</v>
      </c>
      <c r="AA5594">
        <v>5</v>
      </c>
      <c r="AB5594">
        <v>5</v>
      </c>
      <c r="AC5594" t="s">
        <v>86</v>
      </c>
    </row>
    <row r="5595" spans="1:29" x14ac:dyDescent="0.2">
      <c r="A5595" t="s">
        <v>13296</v>
      </c>
      <c r="B5595" t="s">
        <v>13297</v>
      </c>
      <c r="C5595" t="s">
        <v>13296</v>
      </c>
      <c r="D5595" t="s">
        <v>84</v>
      </c>
      <c r="E5595" t="s">
        <v>116</v>
      </c>
      <c r="F5595" t="s">
        <v>117</v>
      </c>
      <c r="G5595" t="s">
        <v>90</v>
      </c>
      <c r="I5595" t="s">
        <v>118</v>
      </c>
      <c r="L5595">
        <v>15.329000000000001</v>
      </c>
      <c r="M5595">
        <v>14.62490253</v>
      </c>
      <c r="N5595">
        <v>14.2347</v>
      </c>
      <c r="O5595">
        <v>12.118494419999999</v>
      </c>
      <c r="P5595">
        <v>12.6257</v>
      </c>
      <c r="Q5595" s="86">
        <v>45821</v>
      </c>
      <c r="V5595" t="s">
        <v>13298</v>
      </c>
      <c r="AA5595">
        <v>3</v>
      </c>
      <c r="AB5595">
        <v>4</v>
      </c>
      <c r="AC5595" t="s">
        <v>127</v>
      </c>
    </row>
    <row r="5596" spans="1:29" x14ac:dyDescent="0.2">
      <c r="A5596" t="s">
        <v>13299</v>
      </c>
      <c r="B5596" t="s">
        <v>13300</v>
      </c>
      <c r="C5596" t="s">
        <v>13299</v>
      </c>
      <c r="D5596" t="s">
        <v>84</v>
      </c>
      <c r="E5596" t="s">
        <v>116</v>
      </c>
      <c r="F5596" t="s">
        <v>117</v>
      </c>
      <c r="G5596" t="s">
        <v>90</v>
      </c>
      <c r="I5596" t="s">
        <v>118</v>
      </c>
      <c r="L5596">
        <v>26.532399999999999</v>
      </c>
      <c r="M5596">
        <v>25.07770988</v>
      </c>
      <c r="N5596">
        <v>19.094000000000001</v>
      </c>
      <c r="O5596">
        <v>17.852099989999999</v>
      </c>
      <c r="P5596">
        <v>15.124599999999999</v>
      </c>
      <c r="Q5596" s="86">
        <v>45821</v>
      </c>
      <c r="V5596" t="s">
        <v>13301</v>
      </c>
      <c r="AA5596">
        <v>4</v>
      </c>
      <c r="AB5596">
        <v>4</v>
      </c>
      <c r="AC5596" t="s">
        <v>127</v>
      </c>
    </row>
    <row r="5597" spans="1:29" x14ac:dyDescent="0.2">
      <c r="A5597" t="s">
        <v>13302</v>
      </c>
      <c r="B5597" t="s">
        <v>13303</v>
      </c>
      <c r="C5597" t="s">
        <v>13302</v>
      </c>
      <c r="D5597" t="s">
        <v>84</v>
      </c>
      <c r="E5597" t="s">
        <v>116</v>
      </c>
      <c r="F5597" t="s">
        <v>117</v>
      </c>
      <c r="G5597" t="s">
        <v>90</v>
      </c>
      <c r="I5597" t="s">
        <v>118</v>
      </c>
      <c r="L5597">
        <v>22.065200000000001</v>
      </c>
      <c r="M5597">
        <v>22.688303529999999</v>
      </c>
      <c r="N5597">
        <v>23.0732</v>
      </c>
      <c r="O5597">
        <v>21.431561940000002</v>
      </c>
      <c r="P5597">
        <v>24.9285</v>
      </c>
      <c r="Q5597" s="86">
        <v>45821</v>
      </c>
      <c r="V5597" t="s">
        <v>13304</v>
      </c>
      <c r="AA5597">
        <v>4</v>
      </c>
      <c r="AB5597">
        <v>4</v>
      </c>
      <c r="AC5597" t="s">
        <v>127</v>
      </c>
    </row>
    <row r="5598" spans="1:29" x14ac:dyDescent="0.2">
      <c r="A5598" t="s">
        <v>13305</v>
      </c>
      <c r="B5598" t="s">
        <v>13306</v>
      </c>
      <c r="C5598" t="s">
        <v>13305</v>
      </c>
      <c r="D5598" t="s">
        <v>84</v>
      </c>
      <c r="E5598" t="s">
        <v>89</v>
      </c>
      <c r="F5598" t="s">
        <v>117</v>
      </c>
      <c r="G5598" t="s">
        <v>90</v>
      </c>
      <c r="I5598" t="s">
        <v>118</v>
      </c>
      <c r="K5598" t="s">
        <v>5662</v>
      </c>
      <c r="L5598">
        <v>9.14</v>
      </c>
      <c r="M5598">
        <v>8.7358310059999997</v>
      </c>
      <c r="N5598">
        <v>9.1969999999999992</v>
      </c>
      <c r="O5598">
        <v>5.8257892179999997</v>
      </c>
      <c r="P5598">
        <v>3.6230000000000002</v>
      </c>
      <c r="Q5598" s="86">
        <v>45821</v>
      </c>
      <c r="V5598" t="s">
        <v>13307</v>
      </c>
      <c r="AA5598">
        <v>4</v>
      </c>
      <c r="AB5598">
        <v>2</v>
      </c>
      <c r="AC5598" t="s">
        <v>153</v>
      </c>
    </row>
    <row r="5599" spans="1:29" x14ac:dyDescent="0.2">
      <c r="A5599" t="s">
        <v>13308</v>
      </c>
      <c r="B5599" t="s">
        <v>13309</v>
      </c>
      <c r="C5599" t="s">
        <v>13308</v>
      </c>
      <c r="D5599" t="s">
        <v>84</v>
      </c>
      <c r="E5599" t="s">
        <v>89</v>
      </c>
      <c r="G5599" t="s">
        <v>90</v>
      </c>
      <c r="I5599" t="s">
        <v>118</v>
      </c>
      <c r="L5599">
        <v>13.398</v>
      </c>
      <c r="M5599">
        <v>14.0902642</v>
      </c>
      <c r="N5599">
        <v>14.698</v>
      </c>
      <c r="O5599">
        <v>13.73058011</v>
      </c>
      <c r="P5599">
        <v>10.632999999999999</v>
      </c>
      <c r="Q5599" s="86">
        <v>45821</v>
      </c>
      <c r="S5599">
        <v>1.73</v>
      </c>
      <c r="AB5599">
        <v>3</v>
      </c>
      <c r="AC5599" t="s">
        <v>156</v>
      </c>
    </row>
    <row r="5600" spans="1:29" x14ac:dyDescent="0.2">
      <c r="A5600" t="s">
        <v>15971</v>
      </c>
      <c r="B5600" t="s">
        <v>15972</v>
      </c>
      <c r="C5600" t="s">
        <v>15971</v>
      </c>
      <c r="D5600" t="s">
        <v>84</v>
      </c>
      <c r="E5600" t="s">
        <v>89</v>
      </c>
      <c r="G5600" t="s">
        <v>90</v>
      </c>
      <c r="I5600" t="s">
        <v>118</v>
      </c>
      <c r="L5600">
        <v>3.746</v>
      </c>
      <c r="M5600">
        <v>4.0918379539999998</v>
      </c>
      <c r="N5600">
        <v>4.3920000000000003</v>
      </c>
      <c r="O5600">
        <v>4.0612780529999997</v>
      </c>
      <c r="P5600">
        <v>3.2490000000000001</v>
      </c>
      <c r="Q5600" s="86">
        <v>45821</v>
      </c>
      <c r="S5600">
        <v>2.14</v>
      </c>
      <c r="AB5600">
        <v>2</v>
      </c>
      <c r="AC5600" t="s">
        <v>153</v>
      </c>
    </row>
    <row r="5601" spans="1:29" x14ac:dyDescent="0.2">
      <c r="A5601" t="s">
        <v>16901</v>
      </c>
      <c r="B5601" t="s">
        <v>16902</v>
      </c>
      <c r="C5601" t="s">
        <v>16901</v>
      </c>
      <c r="D5601" t="s">
        <v>84</v>
      </c>
      <c r="E5601" t="s">
        <v>116</v>
      </c>
      <c r="G5601" t="s">
        <v>90</v>
      </c>
      <c r="H5601" t="s">
        <v>16903</v>
      </c>
      <c r="I5601" t="s">
        <v>118</v>
      </c>
      <c r="L5601">
        <v>7.2480000000000002</v>
      </c>
      <c r="M5601">
        <v>7.1761340899999997</v>
      </c>
      <c r="N5601">
        <v>7.524</v>
      </c>
      <c r="O5601">
        <v>4.855625463</v>
      </c>
      <c r="P5601">
        <v>3.665</v>
      </c>
      <c r="Q5601" s="86">
        <v>45821</v>
      </c>
      <c r="S5601">
        <v>6.13</v>
      </c>
      <c r="T5601">
        <v>1.1000000000000001</v>
      </c>
      <c r="V5601" t="s">
        <v>16904</v>
      </c>
      <c r="AB5601">
        <v>2</v>
      </c>
      <c r="AC5601" t="s">
        <v>153</v>
      </c>
    </row>
    <row r="5602" spans="1:29" x14ac:dyDescent="0.2">
      <c r="A5602" t="s">
        <v>13310</v>
      </c>
      <c r="B5602" t="s">
        <v>13311</v>
      </c>
      <c r="C5602" t="s">
        <v>13310</v>
      </c>
      <c r="D5602" t="s">
        <v>84</v>
      </c>
      <c r="E5602" t="s">
        <v>116</v>
      </c>
      <c r="G5602" t="s">
        <v>90</v>
      </c>
      <c r="L5602">
        <v>67.042699999999996</v>
      </c>
      <c r="M5602">
        <v>64.82763593</v>
      </c>
      <c r="N5602">
        <v>67.527900000000002</v>
      </c>
      <c r="O5602">
        <v>60.102648840000001</v>
      </c>
      <c r="P5602">
        <v>59.947000000000003</v>
      </c>
      <c r="Q5602" s="86">
        <v>45821</v>
      </c>
      <c r="AB5602">
        <v>5</v>
      </c>
      <c r="AC5602" t="s">
        <v>86</v>
      </c>
    </row>
    <row r="5603" spans="1:29" x14ac:dyDescent="0.2">
      <c r="A5603" t="s">
        <v>13312</v>
      </c>
      <c r="B5603" t="s">
        <v>13313</v>
      </c>
      <c r="C5603" t="s">
        <v>13312</v>
      </c>
      <c r="D5603" t="s">
        <v>84</v>
      </c>
      <c r="E5603" t="s">
        <v>116</v>
      </c>
      <c r="G5603" t="s">
        <v>294</v>
      </c>
      <c r="I5603" t="s">
        <v>118</v>
      </c>
      <c r="Q5603" s="86">
        <v>45154</v>
      </c>
      <c r="AA5603">
        <v>5</v>
      </c>
      <c r="AB5603">
        <v>5</v>
      </c>
      <c r="AC5603" t="s">
        <v>86</v>
      </c>
    </row>
    <row r="5604" spans="1:29" x14ac:dyDescent="0.2">
      <c r="A5604" t="s">
        <v>13314</v>
      </c>
      <c r="B5604" t="s">
        <v>13315</v>
      </c>
      <c r="C5604" t="s">
        <v>13314</v>
      </c>
      <c r="D5604" t="s">
        <v>84</v>
      </c>
      <c r="E5604" t="s">
        <v>116</v>
      </c>
      <c r="F5604" t="s">
        <v>117</v>
      </c>
      <c r="G5604" t="s">
        <v>90</v>
      </c>
      <c r="I5604" t="s">
        <v>118</v>
      </c>
      <c r="K5604" t="s">
        <v>6168</v>
      </c>
      <c r="L5604">
        <v>17.482700000000001</v>
      </c>
      <c r="M5604">
        <v>17.62697764</v>
      </c>
      <c r="N5604">
        <v>17.559999999999999</v>
      </c>
      <c r="O5604">
        <v>14.678261969999999</v>
      </c>
      <c r="P5604">
        <v>16.154599999999999</v>
      </c>
      <c r="Q5604" s="86">
        <v>45821</v>
      </c>
      <c r="V5604" t="s">
        <v>13316</v>
      </c>
      <c r="AA5604">
        <v>4</v>
      </c>
      <c r="AB5604">
        <v>4</v>
      </c>
      <c r="AC5604" t="s">
        <v>127</v>
      </c>
    </row>
    <row r="5605" spans="1:29" x14ac:dyDescent="0.2">
      <c r="A5605" t="s">
        <v>13317</v>
      </c>
      <c r="B5605" t="s">
        <v>13318</v>
      </c>
      <c r="C5605" t="s">
        <v>13317</v>
      </c>
      <c r="D5605" t="s">
        <v>84</v>
      </c>
      <c r="E5605" t="s">
        <v>116</v>
      </c>
      <c r="I5605" t="s">
        <v>118</v>
      </c>
      <c r="L5605">
        <v>15.048</v>
      </c>
      <c r="M5605">
        <v>15.46263126</v>
      </c>
      <c r="N5605">
        <v>16.498000000000001</v>
      </c>
      <c r="O5605">
        <v>12.750340830000001</v>
      </c>
      <c r="P5605">
        <v>11.781000000000001</v>
      </c>
      <c r="Q5605" s="86">
        <v>45821</v>
      </c>
      <c r="AA5605">
        <v>5</v>
      </c>
      <c r="AB5605">
        <v>4</v>
      </c>
      <c r="AC5605" t="s">
        <v>127</v>
      </c>
    </row>
    <row r="5606" spans="1:29" x14ac:dyDescent="0.2">
      <c r="A5606" t="s">
        <v>13319</v>
      </c>
      <c r="B5606" t="s">
        <v>13320</v>
      </c>
      <c r="C5606" t="s">
        <v>13319</v>
      </c>
      <c r="D5606" t="s">
        <v>84</v>
      </c>
      <c r="E5606" t="s">
        <v>116</v>
      </c>
      <c r="F5606" t="s">
        <v>117</v>
      </c>
      <c r="G5606" t="s">
        <v>90</v>
      </c>
      <c r="I5606" t="s">
        <v>118</v>
      </c>
      <c r="K5606" t="s">
        <v>13321</v>
      </c>
      <c r="L5606">
        <v>65.135999999999996</v>
      </c>
      <c r="M5606">
        <v>62.444732389999999</v>
      </c>
      <c r="N5606">
        <v>65.537000000000006</v>
      </c>
      <c r="O5606">
        <v>48.172510549999998</v>
      </c>
      <c r="P5606">
        <v>45.17</v>
      </c>
      <c r="Q5606" s="86">
        <v>45761</v>
      </c>
      <c r="V5606" t="s">
        <v>13322</v>
      </c>
      <c r="AA5606">
        <v>5</v>
      </c>
      <c r="AB5606">
        <v>5</v>
      </c>
      <c r="AC5606" t="s">
        <v>86</v>
      </c>
    </row>
    <row r="5607" spans="1:29" x14ac:dyDescent="0.2">
      <c r="A5607" t="s">
        <v>17463</v>
      </c>
      <c r="B5607" t="s">
        <v>17464</v>
      </c>
      <c r="C5607" t="s">
        <v>17463</v>
      </c>
      <c r="D5607" t="s">
        <v>84</v>
      </c>
      <c r="E5607" t="s">
        <v>116</v>
      </c>
      <c r="G5607" t="s">
        <v>90</v>
      </c>
      <c r="I5607" t="s">
        <v>118</v>
      </c>
      <c r="L5607">
        <v>47.034999999999997</v>
      </c>
      <c r="M5607">
        <v>48.325897859999998</v>
      </c>
      <c r="N5607">
        <v>48.741999999999997</v>
      </c>
      <c r="O5607">
        <v>38.613771720000003</v>
      </c>
      <c r="P5607">
        <v>34.816000000000003</v>
      </c>
      <c r="Q5607" s="86">
        <v>45821</v>
      </c>
      <c r="S5607">
        <v>0.89</v>
      </c>
      <c r="AB5607">
        <v>5</v>
      </c>
      <c r="AC5607" t="s">
        <v>86</v>
      </c>
    </row>
    <row r="5608" spans="1:29" x14ac:dyDescent="0.2">
      <c r="A5608" t="s">
        <v>13323</v>
      </c>
      <c r="B5608" t="s">
        <v>13324</v>
      </c>
      <c r="C5608" t="s">
        <v>13323</v>
      </c>
      <c r="D5608" t="s">
        <v>84</v>
      </c>
      <c r="E5608" t="s">
        <v>116</v>
      </c>
      <c r="G5608" t="s">
        <v>90</v>
      </c>
      <c r="I5608" t="s">
        <v>118</v>
      </c>
      <c r="L5608">
        <v>55.062899999999999</v>
      </c>
      <c r="M5608">
        <v>51.665249459999998</v>
      </c>
      <c r="N5608">
        <v>55.604399999999998</v>
      </c>
      <c r="O5608">
        <v>59.634009640000002</v>
      </c>
      <c r="P5608">
        <v>58.073300000000003</v>
      </c>
      <c r="Q5608" s="86">
        <v>45821</v>
      </c>
      <c r="AB5608">
        <v>5</v>
      </c>
      <c r="AC5608" t="s">
        <v>86</v>
      </c>
    </row>
    <row r="5609" spans="1:29" x14ac:dyDescent="0.2">
      <c r="A5609" t="s">
        <v>13325</v>
      </c>
      <c r="B5609" t="s">
        <v>13326</v>
      </c>
      <c r="C5609" t="s">
        <v>13325</v>
      </c>
      <c r="D5609" t="s">
        <v>84</v>
      </c>
      <c r="E5609" t="s">
        <v>116</v>
      </c>
      <c r="G5609" t="s">
        <v>90</v>
      </c>
      <c r="I5609" t="s">
        <v>118</v>
      </c>
      <c r="L5609">
        <v>45.132899999999999</v>
      </c>
      <c r="M5609">
        <v>47.566888220000003</v>
      </c>
      <c r="N5609">
        <v>42.691899999999997</v>
      </c>
      <c r="O5609">
        <v>45.199673730000001</v>
      </c>
      <c r="P5609">
        <v>44.115200000000002</v>
      </c>
      <c r="Q5609" s="86">
        <v>45821</v>
      </c>
      <c r="AB5609">
        <v>5</v>
      </c>
      <c r="AC5609" t="s">
        <v>86</v>
      </c>
    </row>
    <row r="5610" spans="1:29" x14ac:dyDescent="0.2">
      <c r="A5610" t="s">
        <v>13327</v>
      </c>
      <c r="B5610" t="s">
        <v>13328</v>
      </c>
      <c r="C5610" t="s">
        <v>13327</v>
      </c>
      <c r="D5610" t="s">
        <v>84</v>
      </c>
      <c r="E5610" t="s">
        <v>116</v>
      </c>
      <c r="G5610" t="s">
        <v>90</v>
      </c>
      <c r="I5610" t="s">
        <v>118</v>
      </c>
      <c r="L5610">
        <v>36.312800000000003</v>
      </c>
      <c r="M5610">
        <v>37.496291530000001</v>
      </c>
      <c r="N5610">
        <v>40.831800000000001</v>
      </c>
      <c r="O5610">
        <v>41.163046139999999</v>
      </c>
      <c r="P5610">
        <v>46.191800000000001</v>
      </c>
      <c r="Q5610" s="86">
        <v>45821</v>
      </c>
      <c r="AB5610">
        <v>5</v>
      </c>
      <c r="AC5610" t="s">
        <v>86</v>
      </c>
    </row>
    <row r="5611" spans="1:29" x14ac:dyDescent="0.2">
      <c r="A5611" t="s">
        <v>13329</v>
      </c>
      <c r="B5611" t="s">
        <v>13330</v>
      </c>
      <c r="C5611" t="s">
        <v>13329</v>
      </c>
      <c r="D5611" t="s">
        <v>84</v>
      </c>
      <c r="E5611" t="s">
        <v>116</v>
      </c>
      <c r="F5611" t="s">
        <v>117</v>
      </c>
      <c r="G5611" t="s">
        <v>90</v>
      </c>
      <c r="I5611" t="s">
        <v>118</v>
      </c>
      <c r="L5611">
        <v>35.167000000000002</v>
      </c>
      <c r="M5611">
        <v>35.702920929999998</v>
      </c>
      <c r="N5611">
        <v>33.624299999999998</v>
      </c>
      <c r="O5611">
        <v>30.961535900000001</v>
      </c>
      <c r="P5611">
        <v>18.686699999999998</v>
      </c>
      <c r="Q5611" s="86">
        <v>45821</v>
      </c>
      <c r="V5611" t="s">
        <v>13331</v>
      </c>
      <c r="AA5611">
        <v>4</v>
      </c>
      <c r="AB5611">
        <v>5</v>
      </c>
      <c r="AC5611" t="s">
        <v>86</v>
      </c>
    </row>
    <row r="5612" spans="1:29" x14ac:dyDescent="0.2">
      <c r="A5612" t="s">
        <v>13332</v>
      </c>
      <c r="B5612" t="s">
        <v>13333</v>
      </c>
      <c r="C5612" t="s">
        <v>13332</v>
      </c>
      <c r="D5612" t="s">
        <v>84</v>
      </c>
      <c r="E5612" t="s">
        <v>116</v>
      </c>
      <c r="G5612" t="s">
        <v>90</v>
      </c>
      <c r="I5612" t="s">
        <v>118</v>
      </c>
      <c r="N5612">
        <v>132.59100000000001</v>
      </c>
      <c r="O5612">
        <v>152.04444330000001</v>
      </c>
      <c r="P5612">
        <v>163.3235</v>
      </c>
      <c r="Q5612" s="86">
        <v>45663</v>
      </c>
      <c r="AB5612">
        <v>5</v>
      </c>
      <c r="AC5612" t="s">
        <v>86</v>
      </c>
    </row>
    <row r="5613" spans="1:29" x14ac:dyDescent="0.2">
      <c r="A5613" t="s">
        <v>13334</v>
      </c>
      <c r="B5613" t="s">
        <v>13335</v>
      </c>
      <c r="C5613" t="s">
        <v>13334</v>
      </c>
      <c r="D5613" t="s">
        <v>84</v>
      </c>
      <c r="E5613" t="s">
        <v>116</v>
      </c>
      <c r="G5613" t="s">
        <v>90</v>
      </c>
      <c r="L5613">
        <v>271.83339999999998</v>
      </c>
      <c r="M5613">
        <v>289.04735629999999</v>
      </c>
      <c r="N5613">
        <v>325.99990000000003</v>
      </c>
      <c r="O5613">
        <v>394.2616726</v>
      </c>
      <c r="P5613">
        <v>542.48059999999998</v>
      </c>
      <c r="Q5613" s="86">
        <v>45821</v>
      </c>
      <c r="AB5613">
        <v>5</v>
      </c>
      <c r="AC5613" t="s">
        <v>86</v>
      </c>
    </row>
    <row r="5614" spans="1:29" x14ac:dyDescent="0.2">
      <c r="A5614" t="s">
        <v>13336</v>
      </c>
      <c r="B5614" t="s">
        <v>13337</v>
      </c>
      <c r="C5614" t="s">
        <v>13336</v>
      </c>
      <c r="D5614" t="s">
        <v>84</v>
      </c>
      <c r="E5614" t="s">
        <v>116</v>
      </c>
      <c r="G5614" t="s">
        <v>90</v>
      </c>
      <c r="I5614" t="s">
        <v>118</v>
      </c>
      <c r="M5614">
        <v>71.342345030000004</v>
      </c>
      <c r="N5614">
        <v>74.925399999999996</v>
      </c>
      <c r="O5614">
        <v>73.171349329999998</v>
      </c>
      <c r="P5614">
        <v>42.433999999999997</v>
      </c>
      <c r="Q5614" s="86">
        <v>45154</v>
      </c>
      <c r="AA5614">
        <v>5</v>
      </c>
      <c r="AB5614">
        <v>5</v>
      </c>
      <c r="AC5614" t="s">
        <v>86</v>
      </c>
    </row>
    <row r="5615" spans="1:29" x14ac:dyDescent="0.2">
      <c r="A5615" t="s">
        <v>16284</v>
      </c>
      <c r="B5615" t="s">
        <v>16285</v>
      </c>
      <c r="C5615" t="s">
        <v>16284</v>
      </c>
      <c r="D5615" t="s">
        <v>84</v>
      </c>
      <c r="E5615" t="s">
        <v>116</v>
      </c>
      <c r="G5615" t="s">
        <v>90</v>
      </c>
      <c r="H5615" t="s">
        <v>16039</v>
      </c>
      <c r="I5615" t="s">
        <v>118</v>
      </c>
      <c r="O5615">
        <v>1.835252458</v>
      </c>
      <c r="P5615">
        <v>1.7829999999999999</v>
      </c>
      <c r="Q5615" s="86">
        <v>45709</v>
      </c>
      <c r="S5615">
        <v>0.15</v>
      </c>
      <c r="AB5615">
        <v>1</v>
      </c>
      <c r="AC5615" t="s">
        <v>124</v>
      </c>
    </row>
    <row r="5616" spans="1:29" x14ac:dyDescent="0.2">
      <c r="A5616" t="s">
        <v>13338</v>
      </c>
      <c r="B5616" t="s">
        <v>13339</v>
      </c>
      <c r="C5616" t="s">
        <v>13338</v>
      </c>
      <c r="D5616" t="s">
        <v>84</v>
      </c>
      <c r="E5616" t="s">
        <v>116</v>
      </c>
      <c r="F5616" t="s">
        <v>117</v>
      </c>
      <c r="G5616" t="s">
        <v>90</v>
      </c>
      <c r="I5616" t="s">
        <v>118</v>
      </c>
      <c r="L5616">
        <v>27.399699999999999</v>
      </c>
      <c r="M5616">
        <v>23.72517135</v>
      </c>
      <c r="N5616">
        <v>24.875399999999999</v>
      </c>
      <c r="O5616">
        <v>26.433164739999999</v>
      </c>
      <c r="P5616">
        <v>25.0002</v>
      </c>
      <c r="Q5616" s="86">
        <v>45821</v>
      </c>
      <c r="V5616" t="s">
        <v>13340</v>
      </c>
      <c r="AA5616">
        <v>4</v>
      </c>
      <c r="AB5616">
        <v>4</v>
      </c>
      <c r="AC5616" t="s">
        <v>127</v>
      </c>
    </row>
    <row r="5617" spans="1:29" x14ac:dyDescent="0.2">
      <c r="A5617" t="s">
        <v>13341</v>
      </c>
      <c r="B5617" t="s">
        <v>13342</v>
      </c>
      <c r="C5617" t="s">
        <v>13341</v>
      </c>
      <c r="D5617" t="s">
        <v>84</v>
      </c>
      <c r="E5617" t="s">
        <v>116</v>
      </c>
      <c r="G5617" t="s">
        <v>90</v>
      </c>
      <c r="I5617" t="s">
        <v>118</v>
      </c>
      <c r="L5617">
        <v>82.674400000000006</v>
      </c>
      <c r="M5617">
        <v>85.929271069999999</v>
      </c>
      <c r="N5617">
        <v>91.812200000000004</v>
      </c>
      <c r="O5617">
        <v>88.630233939999997</v>
      </c>
      <c r="P5617">
        <v>71.9422</v>
      </c>
      <c r="Q5617" s="86">
        <v>45821</v>
      </c>
      <c r="AB5617">
        <v>5</v>
      </c>
      <c r="AC5617" t="s">
        <v>86</v>
      </c>
    </row>
    <row r="5618" spans="1:29" x14ac:dyDescent="0.2">
      <c r="A5618" t="s">
        <v>13343</v>
      </c>
      <c r="B5618" t="s">
        <v>13344</v>
      </c>
      <c r="C5618" t="s">
        <v>13343</v>
      </c>
      <c r="D5618" t="s">
        <v>84</v>
      </c>
      <c r="E5618" t="s">
        <v>116</v>
      </c>
      <c r="G5618" t="s">
        <v>90</v>
      </c>
      <c r="I5618" t="s">
        <v>118</v>
      </c>
      <c r="L5618">
        <v>20.4862</v>
      </c>
      <c r="M5618">
        <v>18.404576590000001</v>
      </c>
      <c r="N5618">
        <v>18.7378</v>
      </c>
      <c r="O5618">
        <v>15.19355429</v>
      </c>
      <c r="P5618">
        <v>14.892099999999999</v>
      </c>
      <c r="Q5618" s="86">
        <v>45821</v>
      </c>
      <c r="V5618" t="s">
        <v>13345</v>
      </c>
      <c r="AA5618">
        <v>5</v>
      </c>
      <c r="AB5618">
        <v>4</v>
      </c>
      <c r="AC5618" t="s">
        <v>127</v>
      </c>
    </row>
    <row r="5619" spans="1:29" x14ac:dyDescent="0.2">
      <c r="A5619" t="s">
        <v>13346</v>
      </c>
      <c r="B5619" t="s">
        <v>13347</v>
      </c>
      <c r="C5619" t="s">
        <v>13346</v>
      </c>
      <c r="D5619" t="s">
        <v>84</v>
      </c>
      <c r="E5619" t="s">
        <v>116</v>
      </c>
      <c r="G5619" t="s">
        <v>90</v>
      </c>
      <c r="I5619" t="s">
        <v>118</v>
      </c>
      <c r="N5619">
        <v>273.61059999999998</v>
      </c>
      <c r="O5619">
        <v>312.72708870000002</v>
      </c>
      <c r="P5619">
        <v>416.28649999999999</v>
      </c>
      <c r="Q5619" s="86">
        <v>45154</v>
      </c>
      <c r="AA5619">
        <v>5</v>
      </c>
      <c r="AB5619">
        <v>5</v>
      </c>
      <c r="AC5619" t="s">
        <v>86</v>
      </c>
    </row>
    <row r="5620" spans="1:29" x14ac:dyDescent="0.2">
      <c r="A5620" t="s">
        <v>13348</v>
      </c>
      <c r="B5620" t="s">
        <v>13349</v>
      </c>
      <c r="C5620" t="s">
        <v>13348</v>
      </c>
      <c r="D5620" t="s">
        <v>84</v>
      </c>
      <c r="E5620" t="s">
        <v>116</v>
      </c>
      <c r="F5620" t="s">
        <v>117</v>
      </c>
      <c r="G5620" t="s">
        <v>90</v>
      </c>
      <c r="I5620" t="s">
        <v>118</v>
      </c>
      <c r="L5620">
        <v>27.550699999999999</v>
      </c>
      <c r="M5620">
        <v>27.042777239999999</v>
      </c>
      <c r="N5620">
        <v>27.711500000000001</v>
      </c>
      <c r="O5620">
        <v>19.06850562</v>
      </c>
      <c r="P5620">
        <v>19.061699999999998</v>
      </c>
      <c r="Q5620" s="86">
        <v>45821</v>
      </c>
      <c r="AA5620">
        <v>4</v>
      </c>
      <c r="AB5620">
        <v>4</v>
      </c>
      <c r="AC5620" t="s">
        <v>127</v>
      </c>
    </row>
    <row r="5621" spans="1:29" x14ac:dyDescent="0.2">
      <c r="A5621" t="s">
        <v>13350</v>
      </c>
      <c r="B5621" t="s">
        <v>13351</v>
      </c>
      <c r="C5621" t="s">
        <v>13350</v>
      </c>
      <c r="D5621" t="s">
        <v>84</v>
      </c>
      <c r="E5621" t="s">
        <v>116</v>
      </c>
      <c r="F5621" t="s">
        <v>117</v>
      </c>
      <c r="G5621" t="s">
        <v>90</v>
      </c>
      <c r="I5621" t="s">
        <v>118</v>
      </c>
      <c r="N5621">
        <v>76.651399999999995</v>
      </c>
      <c r="O5621">
        <v>81.375272820000006</v>
      </c>
      <c r="P5621">
        <v>50.604799999999997</v>
      </c>
      <c r="Q5621" s="86">
        <v>45154</v>
      </c>
      <c r="V5621" t="s">
        <v>13352</v>
      </c>
      <c r="AA5621">
        <v>5</v>
      </c>
      <c r="AB5621">
        <v>5</v>
      </c>
      <c r="AC5621" t="s">
        <v>86</v>
      </c>
    </row>
    <row r="5622" spans="1:29" x14ac:dyDescent="0.2">
      <c r="A5622" t="s">
        <v>13353</v>
      </c>
      <c r="B5622" t="s">
        <v>13354</v>
      </c>
      <c r="C5622" t="s">
        <v>13353</v>
      </c>
      <c r="D5622" t="s">
        <v>84</v>
      </c>
      <c r="E5622" t="s">
        <v>116</v>
      </c>
      <c r="G5622" t="s">
        <v>90</v>
      </c>
      <c r="N5622">
        <v>73.077600000000004</v>
      </c>
      <c r="O5622">
        <v>80.520152080000003</v>
      </c>
      <c r="P5622">
        <v>78.566800000000001</v>
      </c>
      <c r="Q5622" s="86">
        <v>45615</v>
      </c>
      <c r="AB5622">
        <v>5</v>
      </c>
      <c r="AC5622" t="s">
        <v>86</v>
      </c>
    </row>
    <row r="5623" spans="1:29" x14ac:dyDescent="0.2">
      <c r="A5623" t="s">
        <v>13355</v>
      </c>
      <c r="B5623" t="s">
        <v>13356</v>
      </c>
      <c r="C5623" t="s">
        <v>13355</v>
      </c>
      <c r="D5623" t="s">
        <v>84</v>
      </c>
      <c r="E5623" t="s">
        <v>116</v>
      </c>
      <c r="F5623" t="s">
        <v>117</v>
      </c>
      <c r="G5623" t="s">
        <v>90</v>
      </c>
      <c r="I5623" t="s">
        <v>118</v>
      </c>
      <c r="M5623">
        <v>63.627182070000003</v>
      </c>
      <c r="N5623">
        <v>55.5227</v>
      </c>
      <c r="O5623">
        <v>47.371177410000001</v>
      </c>
      <c r="P5623">
        <v>42.763100000000001</v>
      </c>
      <c r="Q5623" s="86">
        <v>45154</v>
      </c>
      <c r="V5623" t="s">
        <v>13357</v>
      </c>
      <c r="AA5623">
        <v>5</v>
      </c>
      <c r="AB5623">
        <v>5</v>
      </c>
      <c r="AC5623" t="s">
        <v>86</v>
      </c>
    </row>
    <row r="5624" spans="1:29" x14ac:dyDescent="0.2">
      <c r="A5624" t="s">
        <v>13358</v>
      </c>
      <c r="B5624" t="s">
        <v>13359</v>
      </c>
      <c r="C5624" t="s">
        <v>13358</v>
      </c>
      <c r="D5624" t="s">
        <v>84</v>
      </c>
      <c r="E5624" t="s">
        <v>116</v>
      </c>
      <c r="F5624" t="s">
        <v>117</v>
      </c>
      <c r="G5624" t="s">
        <v>90</v>
      </c>
      <c r="I5624" t="s">
        <v>118</v>
      </c>
      <c r="L5624">
        <v>32.307000000000002</v>
      </c>
      <c r="M5624">
        <v>35.334977279999997</v>
      </c>
      <c r="N5624">
        <v>35.870800000000003</v>
      </c>
      <c r="O5624">
        <v>35.153937810000002</v>
      </c>
      <c r="P5624">
        <v>33.7761</v>
      </c>
      <c r="Q5624" s="86">
        <v>45821</v>
      </c>
      <c r="V5624" t="s">
        <v>13360</v>
      </c>
      <c r="AA5624">
        <v>4</v>
      </c>
      <c r="AB5624">
        <v>5</v>
      </c>
      <c r="AC5624" t="s">
        <v>86</v>
      </c>
    </row>
    <row r="5625" spans="1:29" x14ac:dyDescent="0.2">
      <c r="A5625" t="s">
        <v>13361</v>
      </c>
      <c r="B5625" t="s">
        <v>13362</v>
      </c>
      <c r="C5625" t="s">
        <v>13361</v>
      </c>
      <c r="D5625" t="s">
        <v>84</v>
      </c>
      <c r="E5625" t="s">
        <v>116</v>
      </c>
      <c r="F5625" t="s">
        <v>117</v>
      </c>
      <c r="G5625" t="s">
        <v>90</v>
      </c>
      <c r="I5625" t="s">
        <v>118</v>
      </c>
      <c r="L5625">
        <v>68.894099999999995</v>
      </c>
      <c r="M5625">
        <v>69.772497880000003</v>
      </c>
      <c r="N5625">
        <v>72.071899999999999</v>
      </c>
      <c r="O5625">
        <v>75.691541450000003</v>
      </c>
      <c r="P5625">
        <v>34.2286</v>
      </c>
      <c r="Q5625" s="86">
        <v>45821</v>
      </c>
      <c r="V5625" t="s">
        <v>13363</v>
      </c>
      <c r="AA5625">
        <v>5</v>
      </c>
      <c r="AB5625">
        <v>5</v>
      </c>
      <c r="AC5625" t="s">
        <v>86</v>
      </c>
    </row>
    <row r="5626" spans="1:29" x14ac:dyDescent="0.2">
      <c r="A5626" t="s">
        <v>16752</v>
      </c>
      <c r="B5626" t="s">
        <v>16753</v>
      </c>
      <c r="C5626" t="s">
        <v>16752</v>
      </c>
      <c r="D5626" t="s">
        <v>84</v>
      </c>
      <c r="E5626" t="s">
        <v>116</v>
      </c>
      <c r="G5626" t="s">
        <v>90</v>
      </c>
      <c r="I5626" t="s">
        <v>118</v>
      </c>
      <c r="L5626">
        <v>24.904499999999999</v>
      </c>
      <c r="M5626">
        <v>23.600778590000001</v>
      </c>
      <c r="N5626">
        <v>23.9039</v>
      </c>
      <c r="O5626">
        <v>17.762345180000001</v>
      </c>
      <c r="P5626">
        <v>18.319199999999999</v>
      </c>
      <c r="Q5626" s="86">
        <v>45821</v>
      </c>
      <c r="AB5626">
        <v>4</v>
      </c>
      <c r="AC5626" t="s">
        <v>127</v>
      </c>
    </row>
    <row r="5627" spans="1:29" x14ac:dyDescent="0.2">
      <c r="A5627" t="s">
        <v>13364</v>
      </c>
      <c r="B5627" t="s">
        <v>13365</v>
      </c>
      <c r="C5627" t="s">
        <v>13364</v>
      </c>
      <c r="D5627" t="s">
        <v>84</v>
      </c>
      <c r="E5627" t="s">
        <v>116</v>
      </c>
      <c r="G5627" t="s">
        <v>90</v>
      </c>
      <c r="I5627" t="s">
        <v>118</v>
      </c>
      <c r="L5627">
        <v>21.9756</v>
      </c>
      <c r="M5627">
        <v>20.74806572</v>
      </c>
      <c r="N5627">
        <v>20.594799999999999</v>
      </c>
      <c r="O5627">
        <v>16.722987880000002</v>
      </c>
      <c r="P5627">
        <v>17.971699999999998</v>
      </c>
      <c r="Q5627" s="86">
        <v>45821</v>
      </c>
      <c r="V5627" t="s">
        <v>13366</v>
      </c>
      <c r="AA5627">
        <v>4</v>
      </c>
      <c r="AB5627">
        <v>4</v>
      </c>
      <c r="AC5627" t="s">
        <v>127</v>
      </c>
    </row>
    <row r="5628" spans="1:29" x14ac:dyDescent="0.2">
      <c r="A5628" t="s">
        <v>17110</v>
      </c>
      <c r="B5628" t="s">
        <v>17111</v>
      </c>
      <c r="C5628" t="s">
        <v>17110</v>
      </c>
      <c r="D5628" t="s">
        <v>84</v>
      </c>
      <c r="E5628" t="s">
        <v>116</v>
      </c>
      <c r="G5628" t="s">
        <v>16765</v>
      </c>
      <c r="H5628" t="s">
        <v>17112</v>
      </c>
      <c r="I5628" t="s">
        <v>118</v>
      </c>
      <c r="Q5628" s="86">
        <v>45769</v>
      </c>
      <c r="S5628">
        <v>0.75</v>
      </c>
      <c r="AB5628">
        <v>5</v>
      </c>
      <c r="AC5628" t="s">
        <v>86</v>
      </c>
    </row>
    <row r="5629" spans="1:29" x14ac:dyDescent="0.2">
      <c r="A5629" t="s">
        <v>13367</v>
      </c>
      <c r="B5629" t="s">
        <v>13368</v>
      </c>
      <c r="C5629" t="s">
        <v>13367</v>
      </c>
      <c r="D5629" t="s">
        <v>84</v>
      </c>
      <c r="E5629" t="s">
        <v>116</v>
      </c>
      <c r="F5629" t="s">
        <v>117</v>
      </c>
      <c r="G5629" t="s">
        <v>90</v>
      </c>
      <c r="I5629" t="s">
        <v>118</v>
      </c>
      <c r="L5629">
        <v>37.2498</v>
      </c>
      <c r="M5629">
        <v>37.097454550000002</v>
      </c>
      <c r="N5629">
        <v>39.563099999999999</v>
      </c>
      <c r="O5629">
        <v>37.349866980000002</v>
      </c>
      <c r="P5629">
        <v>32.272199999999998</v>
      </c>
      <c r="Q5629" s="86">
        <v>45821</v>
      </c>
      <c r="V5629" t="s">
        <v>13369</v>
      </c>
      <c r="AA5629">
        <v>4</v>
      </c>
      <c r="AB5629">
        <v>5</v>
      </c>
      <c r="AC5629" t="s">
        <v>86</v>
      </c>
    </row>
    <row r="5630" spans="1:29" x14ac:dyDescent="0.2">
      <c r="A5630" t="s">
        <v>13370</v>
      </c>
      <c r="B5630" t="s">
        <v>13371</v>
      </c>
      <c r="C5630" t="s">
        <v>13370</v>
      </c>
      <c r="D5630" t="s">
        <v>84</v>
      </c>
      <c r="E5630" t="s">
        <v>116</v>
      </c>
      <c r="F5630" t="s">
        <v>117</v>
      </c>
      <c r="G5630" t="s">
        <v>90</v>
      </c>
      <c r="I5630" t="s">
        <v>118</v>
      </c>
      <c r="L5630">
        <v>24.1099</v>
      </c>
      <c r="M5630">
        <v>24.639264409999999</v>
      </c>
      <c r="N5630">
        <v>23.731300000000001</v>
      </c>
      <c r="O5630">
        <v>21.325339159999999</v>
      </c>
      <c r="P5630">
        <v>18.368200000000002</v>
      </c>
      <c r="Q5630" s="86">
        <v>45821</v>
      </c>
      <c r="V5630" t="s">
        <v>13372</v>
      </c>
      <c r="AA5630">
        <v>4</v>
      </c>
      <c r="AB5630">
        <v>4</v>
      </c>
      <c r="AC5630" t="s">
        <v>127</v>
      </c>
    </row>
    <row r="5631" spans="1:29" x14ac:dyDescent="0.2">
      <c r="A5631" t="s">
        <v>13373</v>
      </c>
      <c r="B5631" t="s">
        <v>13374</v>
      </c>
      <c r="C5631" t="s">
        <v>13373</v>
      </c>
      <c r="D5631" t="s">
        <v>84</v>
      </c>
      <c r="E5631" t="s">
        <v>116</v>
      </c>
      <c r="F5631" t="s">
        <v>117</v>
      </c>
      <c r="G5631" t="s">
        <v>90</v>
      </c>
      <c r="I5631" t="s">
        <v>118</v>
      </c>
      <c r="K5631" t="s">
        <v>6446</v>
      </c>
      <c r="L5631">
        <v>16.875</v>
      </c>
      <c r="M5631">
        <v>15.74481703</v>
      </c>
      <c r="N5631">
        <v>17.279</v>
      </c>
      <c r="O5631">
        <v>13.577652670000001</v>
      </c>
      <c r="P5631">
        <v>12.426</v>
      </c>
      <c r="Q5631" s="86">
        <v>45821</v>
      </c>
      <c r="V5631" t="s">
        <v>13375</v>
      </c>
      <c r="W5631">
        <v>5</v>
      </c>
      <c r="X5631" s="86">
        <v>43425</v>
      </c>
      <c r="Y5631">
        <v>5</v>
      </c>
      <c r="Z5631" s="86">
        <v>43425</v>
      </c>
      <c r="AA5631">
        <v>4</v>
      </c>
      <c r="AB5631">
        <v>3</v>
      </c>
      <c r="AC5631" t="s">
        <v>156</v>
      </c>
    </row>
    <row r="5632" spans="1:29" x14ac:dyDescent="0.2">
      <c r="A5632" t="s">
        <v>13376</v>
      </c>
      <c r="B5632" t="s">
        <v>13377</v>
      </c>
      <c r="C5632" t="s">
        <v>13376</v>
      </c>
      <c r="D5632" t="s">
        <v>84</v>
      </c>
      <c r="E5632" t="s">
        <v>116</v>
      </c>
      <c r="F5632" t="s">
        <v>117</v>
      </c>
      <c r="G5632" t="s">
        <v>90</v>
      </c>
      <c r="I5632" t="s">
        <v>118</v>
      </c>
      <c r="K5632" t="s">
        <v>6446</v>
      </c>
      <c r="L5632">
        <v>15.093</v>
      </c>
      <c r="M5632">
        <v>13.62170379</v>
      </c>
      <c r="N5632">
        <v>13.935</v>
      </c>
      <c r="O5632">
        <v>14.623871579999999</v>
      </c>
      <c r="P5632">
        <v>13.753</v>
      </c>
      <c r="Q5632" s="86">
        <v>45821</v>
      </c>
      <c r="V5632" t="s">
        <v>13378</v>
      </c>
      <c r="AA5632">
        <v>3</v>
      </c>
      <c r="AB5632">
        <v>4</v>
      </c>
      <c r="AC5632" t="s">
        <v>127</v>
      </c>
    </row>
    <row r="5633" spans="1:29" x14ac:dyDescent="0.2">
      <c r="A5633" t="s">
        <v>13379</v>
      </c>
      <c r="B5633" t="s">
        <v>13380</v>
      </c>
      <c r="C5633" t="s">
        <v>13379</v>
      </c>
      <c r="D5633" t="s">
        <v>84</v>
      </c>
      <c r="E5633" t="s">
        <v>116</v>
      </c>
      <c r="G5633" t="s">
        <v>90</v>
      </c>
      <c r="L5633">
        <v>17.54</v>
      </c>
      <c r="Q5633" s="86">
        <v>45608</v>
      </c>
      <c r="AB5633">
        <v>4</v>
      </c>
      <c r="AC5633" t="s">
        <v>127</v>
      </c>
    </row>
    <row r="5634" spans="1:29" x14ac:dyDescent="0.2">
      <c r="A5634" t="s">
        <v>13381</v>
      </c>
      <c r="B5634" t="s">
        <v>13382</v>
      </c>
      <c r="C5634" t="s">
        <v>13381</v>
      </c>
      <c r="D5634" t="s">
        <v>84</v>
      </c>
      <c r="E5634" t="s">
        <v>116</v>
      </c>
      <c r="F5634" t="s">
        <v>117</v>
      </c>
      <c r="G5634" t="s">
        <v>90</v>
      </c>
      <c r="I5634" t="s">
        <v>118</v>
      </c>
      <c r="K5634" t="s">
        <v>6446</v>
      </c>
      <c r="L5634">
        <v>14.977</v>
      </c>
      <c r="M5634">
        <v>15.1578119</v>
      </c>
      <c r="N5634">
        <v>16.068000000000001</v>
      </c>
      <c r="O5634">
        <v>13.27010772</v>
      </c>
      <c r="P5634">
        <v>10.734</v>
      </c>
      <c r="Q5634" s="86">
        <v>45821</v>
      </c>
      <c r="V5634" t="s">
        <v>13383</v>
      </c>
      <c r="AA5634">
        <v>3</v>
      </c>
      <c r="AB5634">
        <v>3</v>
      </c>
      <c r="AC5634" t="s">
        <v>156</v>
      </c>
    </row>
    <row r="5635" spans="1:29" x14ac:dyDescent="0.2">
      <c r="A5635" t="s">
        <v>13384</v>
      </c>
      <c r="B5635" t="s">
        <v>13385</v>
      </c>
      <c r="C5635" t="s">
        <v>13384</v>
      </c>
      <c r="D5635" t="s">
        <v>84</v>
      </c>
      <c r="E5635" t="s">
        <v>116</v>
      </c>
      <c r="G5635" t="s">
        <v>90</v>
      </c>
      <c r="L5635">
        <v>18.239999999999998</v>
      </c>
      <c r="Q5635" s="86">
        <v>45608</v>
      </c>
      <c r="AB5635">
        <v>4</v>
      </c>
      <c r="AC5635" t="s">
        <v>127</v>
      </c>
    </row>
    <row r="5636" spans="1:29" x14ac:dyDescent="0.2">
      <c r="A5636" t="s">
        <v>13386</v>
      </c>
      <c r="B5636" t="s">
        <v>13387</v>
      </c>
      <c r="C5636" t="s">
        <v>13386</v>
      </c>
      <c r="D5636" t="s">
        <v>84</v>
      </c>
      <c r="E5636" t="s">
        <v>116</v>
      </c>
      <c r="G5636" t="s">
        <v>90</v>
      </c>
      <c r="I5636" t="s">
        <v>118</v>
      </c>
      <c r="L5636">
        <v>21.648</v>
      </c>
      <c r="M5636">
        <v>19.004478890000001</v>
      </c>
      <c r="N5636">
        <v>23.321000000000002</v>
      </c>
      <c r="O5636">
        <v>18.973425679999998</v>
      </c>
      <c r="P5636">
        <v>25.728000000000002</v>
      </c>
      <c r="Q5636" s="86">
        <v>45821</v>
      </c>
      <c r="V5636" t="s">
        <v>13388</v>
      </c>
      <c r="AA5636">
        <v>3</v>
      </c>
      <c r="AB5636">
        <v>4</v>
      </c>
      <c r="AC5636" t="s">
        <v>127</v>
      </c>
    </row>
    <row r="5637" spans="1:29" x14ac:dyDescent="0.2">
      <c r="A5637" t="s">
        <v>13389</v>
      </c>
      <c r="B5637" t="s">
        <v>13390</v>
      </c>
      <c r="C5637" t="s">
        <v>13389</v>
      </c>
      <c r="D5637" t="s">
        <v>84</v>
      </c>
      <c r="E5637" t="s">
        <v>116</v>
      </c>
      <c r="G5637" t="s">
        <v>90</v>
      </c>
      <c r="I5637" t="s">
        <v>118</v>
      </c>
      <c r="L5637">
        <v>5.43</v>
      </c>
      <c r="M5637">
        <v>5.4998701519999997</v>
      </c>
      <c r="N5637">
        <v>5.9690000000000003</v>
      </c>
      <c r="O5637">
        <v>4.6139514400000001</v>
      </c>
      <c r="P5637">
        <v>3.9969999999999999</v>
      </c>
      <c r="Q5637" s="86">
        <v>45761</v>
      </c>
      <c r="V5637" t="s">
        <v>13391</v>
      </c>
      <c r="AA5637">
        <v>1</v>
      </c>
      <c r="AB5637">
        <v>2</v>
      </c>
      <c r="AC5637" t="s">
        <v>153</v>
      </c>
    </row>
    <row r="5638" spans="1:29" x14ac:dyDescent="0.2">
      <c r="A5638" t="s">
        <v>13392</v>
      </c>
      <c r="B5638" t="s">
        <v>13393</v>
      </c>
      <c r="C5638" t="s">
        <v>13392</v>
      </c>
      <c r="D5638" t="s">
        <v>84</v>
      </c>
      <c r="E5638" t="s">
        <v>116</v>
      </c>
      <c r="G5638" t="s">
        <v>90</v>
      </c>
      <c r="I5638" t="s">
        <v>118</v>
      </c>
      <c r="L5638">
        <v>19.109000000000002</v>
      </c>
      <c r="M5638">
        <v>19.640361200000001</v>
      </c>
      <c r="N5638">
        <v>18.812999999999999</v>
      </c>
      <c r="O5638">
        <v>15.664733610000001</v>
      </c>
      <c r="P5638">
        <v>16.25</v>
      </c>
      <c r="Q5638" s="86">
        <v>45821</v>
      </c>
      <c r="V5638" t="s">
        <v>13394</v>
      </c>
      <c r="W5638">
        <v>5</v>
      </c>
      <c r="X5638" s="86">
        <v>43425</v>
      </c>
      <c r="Y5638">
        <v>5</v>
      </c>
      <c r="Z5638" s="86">
        <v>43425</v>
      </c>
      <c r="AA5638">
        <v>4</v>
      </c>
      <c r="AB5638">
        <v>3</v>
      </c>
      <c r="AC5638" t="s">
        <v>156</v>
      </c>
    </row>
    <row r="5639" spans="1:29" x14ac:dyDescent="0.2">
      <c r="A5639" t="s">
        <v>13395</v>
      </c>
      <c r="B5639" t="s">
        <v>13396</v>
      </c>
      <c r="C5639" t="s">
        <v>13395</v>
      </c>
      <c r="D5639" t="s">
        <v>84</v>
      </c>
      <c r="E5639" t="s">
        <v>116</v>
      </c>
      <c r="G5639" t="s">
        <v>90</v>
      </c>
      <c r="I5639" t="s">
        <v>118</v>
      </c>
      <c r="L5639">
        <v>2.347</v>
      </c>
      <c r="M5639">
        <v>2.358135162</v>
      </c>
      <c r="N5639">
        <v>2.4279999999999999</v>
      </c>
      <c r="O5639">
        <v>1.7936739260000001</v>
      </c>
      <c r="P5639">
        <v>1.6890000000000001</v>
      </c>
      <c r="Q5639" s="86">
        <v>45761</v>
      </c>
      <c r="V5639" t="s">
        <v>13397</v>
      </c>
      <c r="AA5639">
        <v>2</v>
      </c>
      <c r="AB5639">
        <v>1</v>
      </c>
      <c r="AC5639" t="s">
        <v>124</v>
      </c>
    </row>
    <row r="5640" spans="1:29" x14ac:dyDescent="0.2">
      <c r="A5640" t="s">
        <v>13398</v>
      </c>
      <c r="B5640" t="s">
        <v>13399</v>
      </c>
      <c r="C5640" t="s">
        <v>13398</v>
      </c>
      <c r="D5640" t="s">
        <v>84</v>
      </c>
      <c r="E5640" t="s">
        <v>116</v>
      </c>
      <c r="G5640" t="s">
        <v>90</v>
      </c>
      <c r="H5640" t="s">
        <v>225</v>
      </c>
      <c r="L5640">
        <v>27.715</v>
      </c>
      <c r="M5640">
        <v>27.56904007</v>
      </c>
      <c r="N5640">
        <v>30.359000000000002</v>
      </c>
      <c r="O5640">
        <v>29.24468332</v>
      </c>
      <c r="P5640">
        <v>27.216000000000001</v>
      </c>
      <c r="Q5640" s="86">
        <v>45821</v>
      </c>
      <c r="S5640">
        <v>0.35</v>
      </c>
      <c r="AB5640">
        <v>4</v>
      </c>
      <c r="AC5640" t="s">
        <v>127</v>
      </c>
    </row>
    <row r="5641" spans="1:29" x14ac:dyDescent="0.2">
      <c r="A5641" t="s">
        <v>13400</v>
      </c>
      <c r="B5641" t="s">
        <v>13401</v>
      </c>
      <c r="C5641" t="s">
        <v>13400</v>
      </c>
      <c r="D5641" t="s">
        <v>84</v>
      </c>
      <c r="E5641" t="s">
        <v>116</v>
      </c>
      <c r="F5641" t="s">
        <v>117</v>
      </c>
      <c r="G5641" t="s">
        <v>90</v>
      </c>
      <c r="I5641" t="s">
        <v>118</v>
      </c>
      <c r="K5641" t="s">
        <v>6446</v>
      </c>
      <c r="L5641">
        <v>22.565999999999999</v>
      </c>
      <c r="M5641">
        <v>22.60155013</v>
      </c>
      <c r="N5641">
        <v>23.417999999999999</v>
      </c>
      <c r="O5641">
        <v>23.695945160000001</v>
      </c>
      <c r="P5641">
        <v>18.97</v>
      </c>
      <c r="Q5641" s="86">
        <v>45761</v>
      </c>
      <c r="V5641" t="s">
        <v>13402</v>
      </c>
      <c r="AA5641">
        <v>4</v>
      </c>
      <c r="AB5641">
        <v>4</v>
      </c>
      <c r="AC5641" t="s">
        <v>127</v>
      </c>
    </row>
    <row r="5642" spans="1:29" x14ac:dyDescent="0.2">
      <c r="A5642" t="s">
        <v>13403</v>
      </c>
      <c r="B5642" t="s">
        <v>13404</v>
      </c>
      <c r="C5642" t="s">
        <v>13403</v>
      </c>
      <c r="D5642" t="s">
        <v>84</v>
      </c>
      <c r="E5642" t="s">
        <v>116</v>
      </c>
      <c r="G5642" t="s">
        <v>90</v>
      </c>
      <c r="I5642" t="s">
        <v>118</v>
      </c>
      <c r="L5642">
        <v>23.638000000000002</v>
      </c>
      <c r="M5642">
        <v>23.833091169999999</v>
      </c>
      <c r="N5642">
        <v>24.231000000000002</v>
      </c>
      <c r="O5642">
        <v>24.132612689999998</v>
      </c>
      <c r="P5642">
        <v>25.390999999999998</v>
      </c>
      <c r="Q5642" s="86">
        <v>45821</v>
      </c>
      <c r="V5642" t="s">
        <v>13405</v>
      </c>
      <c r="AA5642">
        <v>4</v>
      </c>
      <c r="AB5642">
        <v>4</v>
      </c>
      <c r="AC5642" t="s">
        <v>127</v>
      </c>
    </row>
    <row r="5643" spans="1:29" x14ac:dyDescent="0.2">
      <c r="A5643" t="s">
        <v>13406</v>
      </c>
      <c r="B5643" t="s">
        <v>13407</v>
      </c>
      <c r="C5643" t="s">
        <v>13406</v>
      </c>
      <c r="D5643" t="s">
        <v>84</v>
      </c>
      <c r="E5643" t="s">
        <v>116</v>
      </c>
      <c r="G5643" t="s">
        <v>90</v>
      </c>
      <c r="I5643" t="s">
        <v>118</v>
      </c>
      <c r="K5643" t="s">
        <v>6446</v>
      </c>
      <c r="L5643">
        <v>23.277000000000001</v>
      </c>
      <c r="M5643">
        <v>21.563081690000001</v>
      </c>
      <c r="N5643">
        <v>23.027000000000001</v>
      </c>
      <c r="O5643">
        <v>20.554747859999999</v>
      </c>
      <c r="P5643">
        <v>21.518999999999998</v>
      </c>
      <c r="Q5643" s="86">
        <v>45761</v>
      </c>
      <c r="V5643" t="s">
        <v>13408</v>
      </c>
      <c r="AA5643">
        <v>3</v>
      </c>
      <c r="AB5643">
        <v>4</v>
      </c>
      <c r="AC5643" t="s">
        <v>127</v>
      </c>
    </row>
    <row r="5644" spans="1:29" x14ac:dyDescent="0.2">
      <c r="A5644" t="s">
        <v>13409</v>
      </c>
      <c r="B5644" t="s">
        <v>13410</v>
      </c>
      <c r="C5644" t="s">
        <v>13409</v>
      </c>
      <c r="D5644" t="s">
        <v>84</v>
      </c>
      <c r="E5644" t="s">
        <v>116</v>
      </c>
      <c r="G5644" t="s">
        <v>90</v>
      </c>
      <c r="L5644">
        <v>5.2670000000000003</v>
      </c>
      <c r="M5644">
        <v>5.8000604689999999</v>
      </c>
      <c r="N5644">
        <v>6.0640000000000001</v>
      </c>
      <c r="O5644">
        <v>5.2243623179999998</v>
      </c>
      <c r="P5644">
        <v>4.7069999999999999</v>
      </c>
      <c r="Q5644" s="86">
        <v>45821</v>
      </c>
      <c r="S5644">
        <v>0.03</v>
      </c>
      <c r="AB5644">
        <v>2</v>
      </c>
      <c r="AC5644" t="s">
        <v>153</v>
      </c>
    </row>
    <row r="5645" spans="1:29" x14ac:dyDescent="0.2">
      <c r="A5645" t="s">
        <v>16286</v>
      </c>
      <c r="B5645" t="s">
        <v>16287</v>
      </c>
      <c r="C5645" t="s">
        <v>16286</v>
      </c>
      <c r="D5645" t="s">
        <v>84</v>
      </c>
      <c r="E5645" t="s">
        <v>116</v>
      </c>
      <c r="G5645" t="s">
        <v>90</v>
      </c>
      <c r="H5645" t="s">
        <v>16039</v>
      </c>
      <c r="I5645" t="s">
        <v>118</v>
      </c>
      <c r="L5645">
        <v>32.76</v>
      </c>
      <c r="M5645">
        <v>28.18023449</v>
      </c>
      <c r="N5645">
        <v>30.556999999999999</v>
      </c>
      <c r="O5645">
        <v>20.185611569999999</v>
      </c>
      <c r="P5645">
        <v>26.795999999999999</v>
      </c>
      <c r="Q5645" s="86">
        <v>45821</v>
      </c>
      <c r="S5645">
        <v>0.35</v>
      </c>
      <c r="W5645">
        <v>7</v>
      </c>
      <c r="X5645" s="86">
        <v>43425</v>
      </c>
      <c r="Y5645">
        <v>7</v>
      </c>
      <c r="Z5645" s="86">
        <v>43425</v>
      </c>
      <c r="AB5645">
        <v>5</v>
      </c>
      <c r="AC5645" t="s">
        <v>86</v>
      </c>
    </row>
    <row r="5646" spans="1:29" x14ac:dyDescent="0.2">
      <c r="A5646" t="s">
        <v>13411</v>
      </c>
      <c r="B5646" t="s">
        <v>13412</v>
      </c>
      <c r="C5646" t="s">
        <v>13411</v>
      </c>
      <c r="D5646" t="s">
        <v>84</v>
      </c>
      <c r="E5646" t="s">
        <v>116</v>
      </c>
      <c r="G5646" t="s">
        <v>90</v>
      </c>
      <c r="I5646" t="s">
        <v>118</v>
      </c>
      <c r="L5646">
        <v>31.745999999999999</v>
      </c>
      <c r="M5646">
        <v>33.716570339999997</v>
      </c>
      <c r="N5646">
        <v>34.987000000000002</v>
      </c>
      <c r="O5646">
        <v>28.5287416</v>
      </c>
      <c r="P5646">
        <v>23.803000000000001</v>
      </c>
      <c r="Q5646" s="86">
        <v>45821</v>
      </c>
      <c r="AA5646">
        <v>4</v>
      </c>
      <c r="AB5646">
        <v>5</v>
      </c>
      <c r="AC5646" t="s">
        <v>86</v>
      </c>
    </row>
    <row r="5647" spans="1:29" x14ac:dyDescent="0.2">
      <c r="A5647" t="s">
        <v>13413</v>
      </c>
      <c r="B5647" t="s">
        <v>13414</v>
      </c>
      <c r="C5647" t="s">
        <v>13413</v>
      </c>
      <c r="D5647" t="s">
        <v>84</v>
      </c>
      <c r="E5647" t="s">
        <v>116</v>
      </c>
      <c r="G5647" t="s">
        <v>90</v>
      </c>
      <c r="I5647" t="s">
        <v>118</v>
      </c>
      <c r="L5647">
        <v>25.952999999999999</v>
      </c>
      <c r="M5647">
        <v>26.003693760000001</v>
      </c>
      <c r="N5647">
        <v>24.451000000000001</v>
      </c>
      <c r="O5647">
        <v>26.442206150000001</v>
      </c>
      <c r="P5647">
        <v>17.96</v>
      </c>
      <c r="Q5647" s="86">
        <v>45821</v>
      </c>
      <c r="V5647" t="s">
        <v>13415</v>
      </c>
      <c r="W5647">
        <v>7</v>
      </c>
      <c r="X5647" s="86">
        <v>43425</v>
      </c>
      <c r="Y5647">
        <v>7</v>
      </c>
      <c r="Z5647" s="86">
        <v>43425</v>
      </c>
      <c r="AA5647">
        <v>4</v>
      </c>
      <c r="AB5647">
        <v>5</v>
      </c>
      <c r="AC5647" t="s">
        <v>86</v>
      </c>
    </row>
    <row r="5648" spans="1:29" x14ac:dyDescent="0.2">
      <c r="A5648" t="s">
        <v>13416</v>
      </c>
      <c r="B5648" t="s">
        <v>13417</v>
      </c>
      <c r="C5648" t="s">
        <v>13416</v>
      </c>
      <c r="D5648" t="s">
        <v>84</v>
      </c>
      <c r="F5648" t="s">
        <v>117</v>
      </c>
      <c r="G5648" t="s">
        <v>90</v>
      </c>
      <c r="J5648" t="s">
        <v>323</v>
      </c>
      <c r="K5648" t="s">
        <v>6446</v>
      </c>
      <c r="L5648">
        <v>21.687000000000001</v>
      </c>
      <c r="M5648">
        <v>15.4242317</v>
      </c>
      <c r="N5648">
        <v>24.95</v>
      </c>
      <c r="O5648">
        <v>13.79575251</v>
      </c>
      <c r="P5648">
        <v>35.189</v>
      </c>
      <c r="Q5648" s="86">
        <v>45821</v>
      </c>
      <c r="V5648" t="s">
        <v>13418</v>
      </c>
      <c r="W5648">
        <v>6</v>
      </c>
      <c r="X5648" s="86">
        <v>44358</v>
      </c>
      <c r="Y5648">
        <v>5</v>
      </c>
      <c r="Z5648" s="86">
        <v>43425</v>
      </c>
      <c r="AB5648">
        <v>3</v>
      </c>
      <c r="AC5648" t="s">
        <v>156</v>
      </c>
    </row>
    <row r="5649" spans="1:29" x14ac:dyDescent="0.2">
      <c r="A5649" t="s">
        <v>13419</v>
      </c>
      <c r="B5649" t="s">
        <v>13420</v>
      </c>
      <c r="C5649" t="s">
        <v>13419</v>
      </c>
      <c r="D5649" t="s">
        <v>84</v>
      </c>
      <c r="E5649" t="s">
        <v>116</v>
      </c>
      <c r="G5649" t="s">
        <v>90</v>
      </c>
      <c r="I5649" t="s">
        <v>118</v>
      </c>
      <c r="L5649">
        <v>0.96199999999999997</v>
      </c>
      <c r="M5649">
        <v>0.99351773399999999</v>
      </c>
      <c r="N5649">
        <v>0.79</v>
      </c>
      <c r="O5649">
        <v>0.34202015099999999</v>
      </c>
      <c r="P5649">
        <v>0.35599999999999998</v>
      </c>
      <c r="Q5649" s="86">
        <v>45821</v>
      </c>
      <c r="V5649" t="s">
        <v>13421</v>
      </c>
      <c r="W5649">
        <v>1</v>
      </c>
      <c r="X5649" s="86">
        <v>43425</v>
      </c>
      <c r="Y5649">
        <v>1</v>
      </c>
      <c r="Z5649" s="86">
        <v>43425</v>
      </c>
      <c r="AA5649">
        <v>1</v>
      </c>
      <c r="AB5649">
        <v>1</v>
      </c>
      <c r="AC5649" t="s">
        <v>124</v>
      </c>
    </row>
    <row r="5650" spans="1:29" x14ac:dyDescent="0.2">
      <c r="A5650" t="s">
        <v>13422</v>
      </c>
      <c r="B5650" t="s">
        <v>13423</v>
      </c>
      <c r="C5650" t="s">
        <v>13422</v>
      </c>
      <c r="D5650" t="s">
        <v>84</v>
      </c>
      <c r="E5650" t="s">
        <v>116</v>
      </c>
      <c r="G5650" t="s">
        <v>90</v>
      </c>
      <c r="I5650" t="s">
        <v>118</v>
      </c>
      <c r="L5650">
        <v>5.4260000000000002</v>
      </c>
      <c r="M5650">
        <v>5.59137869</v>
      </c>
      <c r="N5650">
        <v>6.0549999999999997</v>
      </c>
      <c r="O5650">
        <v>4.0169867420000003</v>
      </c>
      <c r="P5650">
        <v>3.2080000000000002</v>
      </c>
      <c r="Q5650" s="86">
        <v>45821</v>
      </c>
      <c r="S5650">
        <v>0.4</v>
      </c>
      <c r="W5650">
        <v>3</v>
      </c>
      <c r="X5650" s="86">
        <v>43425</v>
      </c>
      <c r="Y5650">
        <v>3</v>
      </c>
      <c r="Z5650" s="86">
        <v>43425</v>
      </c>
      <c r="AB5650">
        <v>3</v>
      </c>
      <c r="AC5650" t="s">
        <v>156</v>
      </c>
    </row>
    <row r="5651" spans="1:29" x14ac:dyDescent="0.2">
      <c r="A5651" t="s">
        <v>13424</v>
      </c>
      <c r="B5651" t="s">
        <v>13425</v>
      </c>
      <c r="C5651" t="s">
        <v>13424</v>
      </c>
      <c r="D5651" t="s">
        <v>84</v>
      </c>
      <c r="E5651" t="s">
        <v>116</v>
      </c>
      <c r="G5651" t="s">
        <v>90</v>
      </c>
      <c r="I5651" t="s">
        <v>118</v>
      </c>
      <c r="L5651">
        <v>44.76</v>
      </c>
      <c r="M5651">
        <v>31.356883979999999</v>
      </c>
      <c r="N5651">
        <v>29.727</v>
      </c>
      <c r="O5651">
        <v>22.549799239999999</v>
      </c>
      <c r="P5651">
        <v>16.902000000000001</v>
      </c>
      <c r="Q5651" s="86">
        <v>45821</v>
      </c>
      <c r="W5651">
        <v>7</v>
      </c>
      <c r="X5651" s="86">
        <v>43425</v>
      </c>
      <c r="Y5651">
        <v>7</v>
      </c>
      <c r="Z5651" s="86">
        <v>43425</v>
      </c>
      <c r="AA5651">
        <v>5</v>
      </c>
      <c r="AB5651">
        <v>5</v>
      </c>
      <c r="AC5651" t="s">
        <v>86</v>
      </c>
    </row>
    <row r="5652" spans="1:29" x14ac:dyDescent="0.2">
      <c r="A5652" t="s">
        <v>17506</v>
      </c>
      <c r="B5652" t="s">
        <v>17507</v>
      </c>
      <c r="C5652" t="s">
        <v>17506</v>
      </c>
      <c r="D5652" t="s">
        <v>84</v>
      </c>
      <c r="E5652" t="s">
        <v>116</v>
      </c>
      <c r="G5652" t="s">
        <v>90</v>
      </c>
      <c r="L5652">
        <v>7.96</v>
      </c>
      <c r="M5652">
        <v>10.114601049999999</v>
      </c>
      <c r="O5652">
        <v>9.2093550410000002</v>
      </c>
      <c r="Q5652" s="86">
        <v>45805</v>
      </c>
      <c r="Y5652">
        <v>4</v>
      </c>
      <c r="Z5652" s="86">
        <v>43425</v>
      </c>
      <c r="AB5652">
        <v>3</v>
      </c>
      <c r="AC5652" t="s">
        <v>156</v>
      </c>
    </row>
    <row r="5653" spans="1:29" x14ac:dyDescent="0.2">
      <c r="A5653" t="s">
        <v>13426</v>
      </c>
      <c r="B5653" t="s">
        <v>13427</v>
      </c>
      <c r="C5653" t="s">
        <v>13426</v>
      </c>
      <c r="D5653" t="s">
        <v>84</v>
      </c>
      <c r="E5653" t="s">
        <v>116</v>
      </c>
      <c r="G5653" t="s">
        <v>90</v>
      </c>
      <c r="L5653">
        <v>0.68300000000000005</v>
      </c>
      <c r="M5653">
        <v>0.63314499400000002</v>
      </c>
      <c r="N5653">
        <v>0.36899999999999999</v>
      </c>
      <c r="O5653">
        <v>0.15379484199999999</v>
      </c>
      <c r="P5653">
        <v>0.158</v>
      </c>
      <c r="Q5653" s="86">
        <v>45821</v>
      </c>
      <c r="S5653">
        <v>0.1356</v>
      </c>
      <c r="W5653">
        <v>1</v>
      </c>
      <c r="X5653" s="86">
        <v>43425</v>
      </c>
      <c r="Y5653">
        <v>1</v>
      </c>
      <c r="Z5653" s="86">
        <v>43425</v>
      </c>
      <c r="AB5653">
        <v>1</v>
      </c>
      <c r="AC5653" t="s">
        <v>124</v>
      </c>
    </row>
    <row r="5654" spans="1:29" x14ac:dyDescent="0.2">
      <c r="A5654" t="s">
        <v>13428</v>
      </c>
      <c r="B5654" t="s">
        <v>13429</v>
      </c>
      <c r="C5654" t="s">
        <v>13428</v>
      </c>
      <c r="D5654" t="s">
        <v>84</v>
      </c>
      <c r="E5654" t="s">
        <v>116</v>
      </c>
      <c r="F5654" t="s">
        <v>117</v>
      </c>
      <c r="G5654" t="s">
        <v>90</v>
      </c>
      <c r="I5654" t="s">
        <v>118</v>
      </c>
      <c r="L5654">
        <v>37.682099999999998</v>
      </c>
      <c r="M5654">
        <v>35.855231269999997</v>
      </c>
      <c r="N5654">
        <v>37.169600000000003</v>
      </c>
      <c r="O5654">
        <v>31.228168969999999</v>
      </c>
      <c r="P5654">
        <v>26.3447</v>
      </c>
      <c r="Q5654" s="86">
        <v>45821</v>
      </c>
      <c r="V5654" t="s">
        <v>13430</v>
      </c>
      <c r="AA5654">
        <v>4</v>
      </c>
      <c r="AB5654">
        <v>5</v>
      </c>
      <c r="AC5654" t="s">
        <v>86</v>
      </c>
    </row>
    <row r="5655" spans="1:29" x14ac:dyDescent="0.2">
      <c r="A5655" t="s">
        <v>13431</v>
      </c>
      <c r="B5655" t="s">
        <v>13432</v>
      </c>
      <c r="C5655" t="s">
        <v>13431</v>
      </c>
      <c r="D5655" t="s">
        <v>84</v>
      </c>
      <c r="E5655" t="s">
        <v>116</v>
      </c>
      <c r="F5655" t="s">
        <v>117</v>
      </c>
      <c r="G5655" t="s">
        <v>294</v>
      </c>
      <c r="I5655" t="s">
        <v>118</v>
      </c>
      <c r="L5655">
        <v>26.8184</v>
      </c>
      <c r="M5655">
        <v>25.08353056</v>
      </c>
      <c r="N5655">
        <v>27.626300000000001</v>
      </c>
      <c r="O5655">
        <v>22.640817439999999</v>
      </c>
      <c r="P5655">
        <v>24.818300000000001</v>
      </c>
      <c r="Q5655" s="86">
        <v>45821</v>
      </c>
      <c r="V5655" t="s">
        <v>13433</v>
      </c>
      <c r="AA5655">
        <v>4</v>
      </c>
      <c r="AB5655">
        <v>4</v>
      </c>
      <c r="AC5655" t="s">
        <v>127</v>
      </c>
    </row>
    <row r="5656" spans="1:29" x14ac:dyDescent="0.2">
      <c r="A5656" t="s">
        <v>13434</v>
      </c>
      <c r="B5656" t="s">
        <v>13435</v>
      </c>
      <c r="C5656" t="s">
        <v>13434</v>
      </c>
      <c r="D5656" t="s">
        <v>84</v>
      </c>
      <c r="E5656" t="s">
        <v>116</v>
      </c>
      <c r="G5656" t="s">
        <v>90</v>
      </c>
      <c r="I5656" t="s">
        <v>118</v>
      </c>
      <c r="L5656">
        <v>21.863700000000001</v>
      </c>
      <c r="M5656">
        <v>22.349922509999999</v>
      </c>
      <c r="N5656">
        <v>24.620699999999999</v>
      </c>
      <c r="O5656">
        <v>20.778427489999999</v>
      </c>
      <c r="P5656">
        <v>22.441400000000002</v>
      </c>
      <c r="Q5656" s="86">
        <v>45821</v>
      </c>
      <c r="AA5656">
        <v>5</v>
      </c>
      <c r="AB5656">
        <v>4</v>
      </c>
      <c r="AC5656" t="s">
        <v>127</v>
      </c>
    </row>
    <row r="5657" spans="1:29" x14ac:dyDescent="0.2">
      <c r="A5657" t="s">
        <v>13436</v>
      </c>
      <c r="B5657" t="s">
        <v>13437</v>
      </c>
      <c r="C5657" t="s">
        <v>13436</v>
      </c>
      <c r="D5657" t="s">
        <v>84</v>
      </c>
      <c r="E5657" t="s">
        <v>116</v>
      </c>
      <c r="G5657" t="s">
        <v>294</v>
      </c>
      <c r="I5657" t="s">
        <v>118</v>
      </c>
      <c r="L5657">
        <v>27.622399999999999</v>
      </c>
      <c r="M5657">
        <v>29.592700199999999</v>
      </c>
      <c r="N5657">
        <v>29.216100000000001</v>
      </c>
      <c r="O5657">
        <v>24.078724869999999</v>
      </c>
      <c r="P5657">
        <v>15.6554</v>
      </c>
      <c r="Q5657" s="86">
        <v>45821</v>
      </c>
      <c r="AA5657">
        <v>5</v>
      </c>
      <c r="AB5657">
        <v>4</v>
      </c>
      <c r="AC5657" t="s">
        <v>127</v>
      </c>
    </row>
    <row r="5658" spans="1:29" x14ac:dyDescent="0.2">
      <c r="A5658" t="s">
        <v>13438</v>
      </c>
      <c r="B5658" t="s">
        <v>13439</v>
      </c>
      <c r="C5658" t="s">
        <v>13438</v>
      </c>
      <c r="D5658" t="s">
        <v>84</v>
      </c>
      <c r="E5658" t="s">
        <v>116</v>
      </c>
      <c r="F5658" t="s">
        <v>117</v>
      </c>
      <c r="G5658" t="s">
        <v>90</v>
      </c>
      <c r="I5658" t="s">
        <v>118</v>
      </c>
      <c r="L5658">
        <v>67.840400000000002</v>
      </c>
      <c r="M5658">
        <v>66.235902749999994</v>
      </c>
      <c r="N5658">
        <v>69.777600000000007</v>
      </c>
      <c r="O5658">
        <v>76.768200870000001</v>
      </c>
      <c r="P5658">
        <v>64.4148</v>
      </c>
      <c r="Q5658" s="86">
        <v>45821</v>
      </c>
      <c r="AA5658">
        <v>5</v>
      </c>
      <c r="AB5658">
        <v>5</v>
      </c>
      <c r="AC5658" t="s">
        <v>86</v>
      </c>
    </row>
    <row r="5659" spans="1:29" x14ac:dyDescent="0.2">
      <c r="A5659" t="s">
        <v>13440</v>
      </c>
      <c r="B5659" t="s">
        <v>13441</v>
      </c>
      <c r="C5659" t="s">
        <v>13440</v>
      </c>
      <c r="D5659" t="s">
        <v>84</v>
      </c>
      <c r="E5659" t="s">
        <v>89</v>
      </c>
      <c r="F5659" t="s">
        <v>117</v>
      </c>
      <c r="G5659" t="s">
        <v>90</v>
      </c>
      <c r="I5659" t="s">
        <v>118</v>
      </c>
      <c r="K5659" t="s">
        <v>13442</v>
      </c>
      <c r="L5659">
        <v>16.254000000000001</v>
      </c>
      <c r="M5659">
        <v>15.890676320000001</v>
      </c>
      <c r="N5659">
        <v>17.108000000000001</v>
      </c>
      <c r="O5659">
        <v>13.61468951</v>
      </c>
      <c r="P5659">
        <v>12.329000000000001</v>
      </c>
      <c r="Q5659" s="86">
        <v>45821</v>
      </c>
      <c r="V5659" t="s">
        <v>13443</v>
      </c>
      <c r="AA5659">
        <v>3</v>
      </c>
      <c r="AB5659">
        <v>4</v>
      </c>
      <c r="AC5659" t="s">
        <v>127</v>
      </c>
    </row>
    <row r="5660" spans="1:29" x14ac:dyDescent="0.2">
      <c r="A5660" t="s">
        <v>13444</v>
      </c>
      <c r="B5660" t="s">
        <v>13445</v>
      </c>
      <c r="C5660" t="s">
        <v>13444</v>
      </c>
      <c r="D5660" t="s">
        <v>84</v>
      </c>
      <c r="E5660" t="s">
        <v>89</v>
      </c>
      <c r="G5660" t="s">
        <v>90</v>
      </c>
      <c r="I5660" t="s">
        <v>118</v>
      </c>
      <c r="L5660">
        <v>16.21</v>
      </c>
      <c r="M5660">
        <v>16.42979154</v>
      </c>
      <c r="N5660">
        <v>16.643999999999998</v>
      </c>
      <c r="O5660">
        <v>13.56159506</v>
      </c>
      <c r="P5660">
        <v>12.006</v>
      </c>
      <c r="Q5660" s="86">
        <v>45821</v>
      </c>
      <c r="AA5660">
        <v>3</v>
      </c>
      <c r="AB5660">
        <v>4</v>
      </c>
      <c r="AC5660" t="s">
        <v>127</v>
      </c>
    </row>
    <row r="5661" spans="1:29" x14ac:dyDescent="0.2">
      <c r="A5661" t="s">
        <v>13446</v>
      </c>
      <c r="B5661" t="s">
        <v>13447</v>
      </c>
      <c r="C5661" t="s">
        <v>13446</v>
      </c>
      <c r="D5661" t="s">
        <v>84</v>
      </c>
      <c r="E5661" t="s">
        <v>116</v>
      </c>
      <c r="F5661" t="s">
        <v>117</v>
      </c>
      <c r="G5661" t="s">
        <v>90</v>
      </c>
      <c r="I5661" t="s">
        <v>118</v>
      </c>
      <c r="L5661">
        <v>33.149000000000001</v>
      </c>
      <c r="M5661">
        <v>33.371034639999998</v>
      </c>
      <c r="N5661">
        <v>34.445799999999998</v>
      </c>
      <c r="O5661">
        <v>31.418202340000001</v>
      </c>
      <c r="P5661">
        <v>30.0213</v>
      </c>
      <c r="Q5661" s="86">
        <v>45821</v>
      </c>
      <c r="V5661" t="s">
        <v>13448</v>
      </c>
      <c r="AA5661">
        <v>4</v>
      </c>
      <c r="AB5661">
        <v>5</v>
      </c>
      <c r="AC5661" t="s">
        <v>86</v>
      </c>
    </row>
    <row r="5662" spans="1:29" x14ac:dyDescent="0.2">
      <c r="A5662" t="s">
        <v>13449</v>
      </c>
      <c r="B5662" t="s">
        <v>13450</v>
      </c>
      <c r="C5662" t="s">
        <v>13449</v>
      </c>
      <c r="D5662" t="s">
        <v>84</v>
      </c>
      <c r="E5662" t="s">
        <v>116</v>
      </c>
      <c r="F5662" t="s">
        <v>117</v>
      </c>
      <c r="G5662" t="s">
        <v>90</v>
      </c>
      <c r="I5662" t="s">
        <v>118</v>
      </c>
      <c r="K5662" t="s">
        <v>13442</v>
      </c>
      <c r="L5662">
        <v>20.13</v>
      </c>
      <c r="M5662">
        <v>20.763908650000001</v>
      </c>
      <c r="N5662">
        <v>20.032</v>
      </c>
      <c r="O5662">
        <v>16.414359579999999</v>
      </c>
      <c r="P5662">
        <v>16.331</v>
      </c>
      <c r="Q5662" s="86">
        <v>45821</v>
      </c>
      <c r="V5662" t="s">
        <v>13451</v>
      </c>
      <c r="AA5662">
        <v>4</v>
      </c>
      <c r="AB5662">
        <v>4</v>
      </c>
      <c r="AC5662" t="s">
        <v>127</v>
      </c>
    </row>
    <row r="5663" spans="1:29" x14ac:dyDescent="0.2">
      <c r="A5663" t="s">
        <v>13452</v>
      </c>
      <c r="B5663" t="s">
        <v>13453</v>
      </c>
      <c r="C5663" t="s">
        <v>13452</v>
      </c>
      <c r="D5663" t="s">
        <v>84</v>
      </c>
      <c r="E5663" t="s">
        <v>116</v>
      </c>
      <c r="G5663" t="s">
        <v>90</v>
      </c>
      <c r="L5663">
        <v>24.01</v>
      </c>
      <c r="Q5663" s="86">
        <v>45608</v>
      </c>
      <c r="AB5663">
        <v>4</v>
      </c>
      <c r="AC5663" t="s">
        <v>127</v>
      </c>
    </row>
    <row r="5664" spans="1:29" x14ac:dyDescent="0.2">
      <c r="A5664" t="s">
        <v>13454</v>
      </c>
      <c r="B5664" t="s">
        <v>13455</v>
      </c>
      <c r="C5664" t="s">
        <v>13454</v>
      </c>
      <c r="D5664" t="s">
        <v>84</v>
      </c>
      <c r="E5664" t="s">
        <v>116</v>
      </c>
      <c r="G5664" t="s">
        <v>90</v>
      </c>
      <c r="I5664" t="s">
        <v>118</v>
      </c>
      <c r="O5664">
        <v>6.37</v>
      </c>
      <c r="P5664">
        <v>3.5680000000000001</v>
      </c>
      <c r="Q5664" s="86">
        <v>45558</v>
      </c>
      <c r="S5664">
        <v>0.03</v>
      </c>
      <c r="AB5664">
        <v>2</v>
      </c>
      <c r="AC5664" t="s">
        <v>153</v>
      </c>
    </row>
    <row r="5665" spans="1:29" x14ac:dyDescent="0.2">
      <c r="A5665" t="s">
        <v>13456</v>
      </c>
      <c r="B5665" t="s">
        <v>13457</v>
      </c>
      <c r="C5665" t="s">
        <v>13456</v>
      </c>
      <c r="D5665" t="s">
        <v>84</v>
      </c>
      <c r="E5665" t="s">
        <v>116</v>
      </c>
      <c r="F5665" t="s">
        <v>117</v>
      </c>
      <c r="G5665" t="s">
        <v>90</v>
      </c>
      <c r="I5665" t="s">
        <v>118</v>
      </c>
      <c r="K5665" t="s">
        <v>13442</v>
      </c>
      <c r="L5665">
        <v>15.69</v>
      </c>
      <c r="M5665">
        <v>15.10624934</v>
      </c>
      <c r="N5665">
        <v>16.007999999999999</v>
      </c>
      <c r="O5665">
        <v>13.938565759999999</v>
      </c>
      <c r="P5665">
        <v>13.949</v>
      </c>
      <c r="Q5665" s="86">
        <v>45821</v>
      </c>
      <c r="V5665" t="s">
        <v>13458</v>
      </c>
      <c r="AA5665">
        <v>4</v>
      </c>
      <c r="AB5665">
        <v>4</v>
      </c>
      <c r="AC5665" t="s">
        <v>127</v>
      </c>
    </row>
    <row r="5666" spans="1:29" x14ac:dyDescent="0.2">
      <c r="A5666" t="s">
        <v>13459</v>
      </c>
      <c r="B5666" t="s">
        <v>13460</v>
      </c>
      <c r="C5666" t="s">
        <v>13459</v>
      </c>
      <c r="D5666" t="s">
        <v>84</v>
      </c>
      <c r="E5666" t="s">
        <v>116</v>
      </c>
      <c r="G5666" t="s">
        <v>90</v>
      </c>
      <c r="I5666" t="s">
        <v>118</v>
      </c>
      <c r="L5666">
        <v>1.9790000000000001</v>
      </c>
      <c r="M5666">
        <v>2.2100762679999999</v>
      </c>
      <c r="N5666">
        <v>2.2050000000000001</v>
      </c>
      <c r="O5666">
        <v>1.78435396</v>
      </c>
      <c r="P5666">
        <v>1.7250000000000001</v>
      </c>
      <c r="Q5666" s="86">
        <v>45821</v>
      </c>
      <c r="AB5666">
        <v>1</v>
      </c>
      <c r="AC5666" t="s">
        <v>124</v>
      </c>
    </row>
    <row r="5667" spans="1:29" x14ac:dyDescent="0.2">
      <c r="A5667" t="s">
        <v>16754</v>
      </c>
      <c r="B5667" t="s">
        <v>16755</v>
      </c>
      <c r="C5667" t="s">
        <v>16754</v>
      </c>
      <c r="D5667" t="s">
        <v>84</v>
      </c>
      <c r="E5667" t="s">
        <v>116</v>
      </c>
      <c r="G5667" t="s">
        <v>90</v>
      </c>
      <c r="I5667" t="s">
        <v>118</v>
      </c>
      <c r="L5667">
        <v>26.445599999999999</v>
      </c>
      <c r="M5667">
        <v>25.792400099999998</v>
      </c>
      <c r="N5667">
        <v>28.2042</v>
      </c>
      <c r="O5667">
        <v>28.922396500000001</v>
      </c>
      <c r="P5667">
        <v>31.798200000000001</v>
      </c>
      <c r="Q5667" s="86">
        <v>45821</v>
      </c>
      <c r="AB5667">
        <v>4</v>
      </c>
      <c r="AC5667" t="s">
        <v>127</v>
      </c>
    </row>
    <row r="5668" spans="1:29" x14ac:dyDescent="0.2">
      <c r="A5668" t="s">
        <v>13461</v>
      </c>
      <c r="B5668" t="s">
        <v>13462</v>
      </c>
      <c r="C5668" t="s">
        <v>13461</v>
      </c>
      <c r="D5668" t="s">
        <v>84</v>
      </c>
      <c r="E5668" t="s">
        <v>116</v>
      </c>
      <c r="G5668" t="s">
        <v>294</v>
      </c>
      <c r="H5668" t="s">
        <v>13463</v>
      </c>
      <c r="I5668" t="s">
        <v>118</v>
      </c>
      <c r="O5668">
        <v>122.92061959999999</v>
      </c>
      <c r="P5668">
        <v>116.9736</v>
      </c>
      <c r="Q5668" s="86">
        <v>45433</v>
      </c>
      <c r="AB5668">
        <v>5</v>
      </c>
      <c r="AC5668" t="s">
        <v>86</v>
      </c>
    </row>
    <row r="5669" spans="1:29" x14ac:dyDescent="0.2">
      <c r="A5669" t="s">
        <v>17369</v>
      </c>
      <c r="B5669" t="s">
        <v>17370</v>
      </c>
      <c r="C5669" t="s">
        <v>17369</v>
      </c>
      <c r="D5669" t="s">
        <v>84</v>
      </c>
      <c r="E5669" t="s">
        <v>116</v>
      </c>
      <c r="G5669" t="s">
        <v>90</v>
      </c>
      <c r="O5669">
        <v>122.92061959999999</v>
      </c>
      <c r="P5669">
        <v>116.9736</v>
      </c>
      <c r="Q5669" s="86">
        <v>45792</v>
      </c>
      <c r="AB5669">
        <v>5</v>
      </c>
      <c r="AC5669" t="s">
        <v>86</v>
      </c>
    </row>
    <row r="5670" spans="1:29" x14ac:dyDescent="0.2">
      <c r="A5670" t="s">
        <v>13464</v>
      </c>
      <c r="B5670" t="s">
        <v>13465</v>
      </c>
      <c r="C5670" t="s">
        <v>13464</v>
      </c>
      <c r="D5670" t="s">
        <v>84</v>
      </c>
      <c r="E5670" t="s">
        <v>116</v>
      </c>
      <c r="G5670" t="s">
        <v>90</v>
      </c>
      <c r="L5670">
        <v>57.7727</v>
      </c>
      <c r="M5670">
        <v>60.044481920000003</v>
      </c>
      <c r="N5670">
        <v>58.421300000000002</v>
      </c>
      <c r="O5670">
        <v>52.184402669999997</v>
      </c>
      <c r="P5670">
        <v>36.875599999999999</v>
      </c>
      <c r="Q5670" s="86">
        <v>45821</v>
      </c>
      <c r="AB5670">
        <v>5</v>
      </c>
      <c r="AC5670" t="s">
        <v>86</v>
      </c>
    </row>
    <row r="5671" spans="1:29" x14ac:dyDescent="0.2">
      <c r="A5671" t="s">
        <v>13466</v>
      </c>
      <c r="B5671" t="s">
        <v>13467</v>
      </c>
      <c r="C5671" t="s">
        <v>13466</v>
      </c>
      <c r="D5671" t="s">
        <v>84</v>
      </c>
      <c r="E5671" t="s">
        <v>116</v>
      </c>
      <c r="F5671" t="s">
        <v>117</v>
      </c>
      <c r="G5671" t="s">
        <v>90</v>
      </c>
      <c r="I5671" t="s">
        <v>118</v>
      </c>
      <c r="L5671">
        <v>14.904</v>
      </c>
      <c r="M5671">
        <v>14.75087652</v>
      </c>
      <c r="N5671">
        <v>13.702</v>
      </c>
      <c r="O5671">
        <v>14.92488387</v>
      </c>
      <c r="P5671">
        <v>14.067</v>
      </c>
      <c r="Q5671" s="86">
        <v>45821</v>
      </c>
      <c r="V5671" t="s">
        <v>13468</v>
      </c>
      <c r="W5671">
        <v>5</v>
      </c>
      <c r="X5671" s="86">
        <v>43425</v>
      </c>
      <c r="Y5671">
        <v>5</v>
      </c>
      <c r="Z5671" s="86">
        <v>43425</v>
      </c>
      <c r="AA5671">
        <v>3</v>
      </c>
      <c r="AB5671">
        <v>3</v>
      </c>
      <c r="AC5671" t="s">
        <v>156</v>
      </c>
    </row>
    <row r="5672" spans="1:29" x14ac:dyDescent="0.2">
      <c r="A5672" t="s">
        <v>13469</v>
      </c>
      <c r="B5672" t="s">
        <v>13470</v>
      </c>
      <c r="C5672" t="s">
        <v>13469</v>
      </c>
      <c r="D5672" t="s">
        <v>84</v>
      </c>
      <c r="E5672" t="s">
        <v>116</v>
      </c>
      <c r="F5672" t="s">
        <v>117</v>
      </c>
      <c r="G5672" t="s">
        <v>90</v>
      </c>
      <c r="I5672" t="s">
        <v>118</v>
      </c>
      <c r="L5672">
        <v>13.675000000000001</v>
      </c>
      <c r="M5672">
        <v>13.66433076</v>
      </c>
      <c r="N5672">
        <v>13.352</v>
      </c>
      <c r="O5672">
        <v>11.96680484</v>
      </c>
      <c r="P5672">
        <v>11.243</v>
      </c>
      <c r="Q5672" s="86">
        <v>45821</v>
      </c>
      <c r="V5672" t="s">
        <v>13471</v>
      </c>
      <c r="W5672">
        <v>5</v>
      </c>
      <c r="X5672" s="86">
        <v>43425</v>
      </c>
      <c r="Y5672">
        <v>5</v>
      </c>
      <c r="Z5672" s="86">
        <v>43425</v>
      </c>
      <c r="AA5672">
        <v>3</v>
      </c>
      <c r="AB5672">
        <v>3</v>
      </c>
      <c r="AC5672" t="s">
        <v>156</v>
      </c>
    </row>
    <row r="5673" spans="1:29" x14ac:dyDescent="0.2">
      <c r="A5673" t="s">
        <v>13472</v>
      </c>
      <c r="B5673" t="s">
        <v>13473</v>
      </c>
      <c r="C5673" t="s">
        <v>13472</v>
      </c>
      <c r="D5673" t="s">
        <v>84</v>
      </c>
      <c r="E5673" t="s">
        <v>116</v>
      </c>
      <c r="F5673" t="s">
        <v>642</v>
      </c>
      <c r="G5673" t="s">
        <v>90</v>
      </c>
      <c r="I5673" t="s">
        <v>118</v>
      </c>
      <c r="K5673" t="s">
        <v>6446</v>
      </c>
      <c r="L5673">
        <v>29.916</v>
      </c>
      <c r="M5673">
        <v>27.129312639999998</v>
      </c>
      <c r="N5673">
        <v>25.78</v>
      </c>
      <c r="O5673">
        <v>18.5502875</v>
      </c>
      <c r="P5673">
        <v>20.661999999999999</v>
      </c>
      <c r="Q5673" s="86">
        <v>45821</v>
      </c>
      <c r="W5673">
        <v>6</v>
      </c>
      <c r="X5673" s="86">
        <v>43425</v>
      </c>
      <c r="Y5673">
        <v>6</v>
      </c>
      <c r="Z5673" s="86">
        <v>43425</v>
      </c>
      <c r="AA5673">
        <v>5</v>
      </c>
      <c r="AB5673">
        <v>4</v>
      </c>
      <c r="AC5673" t="s">
        <v>127</v>
      </c>
    </row>
    <row r="5674" spans="1:29" x14ac:dyDescent="0.2">
      <c r="A5674" t="s">
        <v>13474</v>
      </c>
      <c r="B5674" t="s">
        <v>13475</v>
      </c>
      <c r="C5674" t="s">
        <v>13474</v>
      </c>
      <c r="D5674" t="s">
        <v>84</v>
      </c>
      <c r="E5674" t="s">
        <v>116</v>
      </c>
      <c r="G5674" t="s">
        <v>90</v>
      </c>
      <c r="L5674">
        <v>19.401</v>
      </c>
      <c r="M5674">
        <v>17.056598919999999</v>
      </c>
      <c r="N5674">
        <v>20.113</v>
      </c>
      <c r="O5674">
        <v>14.96072403</v>
      </c>
      <c r="P5674">
        <v>15.409000000000001</v>
      </c>
      <c r="Q5674" s="86">
        <v>45821</v>
      </c>
      <c r="W5674">
        <v>5</v>
      </c>
      <c r="X5674" s="86">
        <v>43425</v>
      </c>
      <c r="Y5674">
        <v>5</v>
      </c>
      <c r="Z5674" s="86">
        <v>43425</v>
      </c>
      <c r="AB5674">
        <v>3</v>
      </c>
      <c r="AC5674" t="s">
        <v>156</v>
      </c>
    </row>
    <row r="5675" spans="1:29" x14ac:dyDescent="0.2">
      <c r="A5675" t="s">
        <v>13476</v>
      </c>
      <c r="B5675" t="s">
        <v>13477</v>
      </c>
      <c r="C5675" t="s">
        <v>13476</v>
      </c>
      <c r="D5675" t="s">
        <v>84</v>
      </c>
      <c r="E5675" t="s">
        <v>116</v>
      </c>
      <c r="F5675" t="s">
        <v>117</v>
      </c>
      <c r="G5675" t="s">
        <v>90</v>
      </c>
      <c r="I5675" t="s">
        <v>118</v>
      </c>
      <c r="K5675" t="s">
        <v>6446</v>
      </c>
      <c r="L5675">
        <v>22.317</v>
      </c>
      <c r="M5675">
        <v>21.38836628</v>
      </c>
      <c r="N5675">
        <v>23.042000000000002</v>
      </c>
      <c r="O5675">
        <v>18.045346160000001</v>
      </c>
      <c r="P5675">
        <v>14.298999999999999</v>
      </c>
      <c r="Q5675" s="86">
        <v>45821</v>
      </c>
      <c r="V5675" t="s">
        <v>13478</v>
      </c>
      <c r="W5675">
        <v>5</v>
      </c>
      <c r="X5675" s="86">
        <v>43425</v>
      </c>
      <c r="Y5675">
        <v>5</v>
      </c>
      <c r="Z5675" s="86">
        <v>43425</v>
      </c>
      <c r="AA5675">
        <v>4</v>
      </c>
      <c r="AB5675">
        <v>3</v>
      </c>
      <c r="AC5675" t="s">
        <v>156</v>
      </c>
    </row>
    <row r="5676" spans="1:29" x14ac:dyDescent="0.2">
      <c r="A5676" t="s">
        <v>13479</v>
      </c>
      <c r="B5676" t="s">
        <v>13480</v>
      </c>
      <c r="C5676" t="s">
        <v>13479</v>
      </c>
      <c r="D5676" t="s">
        <v>84</v>
      </c>
      <c r="E5676" t="s">
        <v>116</v>
      </c>
      <c r="F5676" t="s">
        <v>117</v>
      </c>
      <c r="G5676" t="s">
        <v>90</v>
      </c>
      <c r="I5676" t="s">
        <v>118</v>
      </c>
      <c r="L5676">
        <v>16.981000000000002</v>
      </c>
      <c r="M5676">
        <v>17.090090029999999</v>
      </c>
      <c r="N5676">
        <v>16.699000000000002</v>
      </c>
      <c r="O5676">
        <v>15.31111806</v>
      </c>
      <c r="P5676">
        <v>15.651999999999999</v>
      </c>
      <c r="Q5676" s="86">
        <v>45821</v>
      </c>
      <c r="V5676" t="s">
        <v>13481</v>
      </c>
      <c r="W5676">
        <v>5</v>
      </c>
      <c r="X5676" s="86">
        <v>43425</v>
      </c>
      <c r="Y5676">
        <v>5</v>
      </c>
      <c r="Z5676" s="86">
        <v>43425</v>
      </c>
      <c r="AA5676">
        <v>3</v>
      </c>
      <c r="AB5676">
        <v>3</v>
      </c>
      <c r="AC5676" t="s">
        <v>156</v>
      </c>
    </row>
    <row r="5677" spans="1:29" x14ac:dyDescent="0.2">
      <c r="A5677" t="s">
        <v>13482</v>
      </c>
      <c r="B5677" t="s">
        <v>13483</v>
      </c>
      <c r="C5677" t="s">
        <v>13482</v>
      </c>
      <c r="D5677" t="s">
        <v>84</v>
      </c>
      <c r="E5677" t="s">
        <v>116</v>
      </c>
      <c r="G5677" t="s">
        <v>90</v>
      </c>
      <c r="I5677" t="s">
        <v>118</v>
      </c>
      <c r="L5677">
        <v>76.687899999999999</v>
      </c>
      <c r="M5677">
        <v>82.598958749999994</v>
      </c>
      <c r="N5677">
        <v>85.142099999999999</v>
      </c>
      <c r="O5677">
        <v>87.415259270000007</v>
      </c>
      <c r="P5677">
        <v>110.17440000000001</v>
      </c>
      <c r="Q5677" s="86">
        <v>45821</v>
      </c>
      <c r="AB5677">
        <v>5</v>
      </c>
      <c r="AC5677" t="s">
        <v>86</v>
      </c>
    </row>
    <row r="5678" spans="1:29" x14ac:dyDescent="0.2">
      <c r="A5678" t="s">
        <v>13484</v>
      </c>
      <c r="B5678" t="s">
        <v>13485</v>
      </c>
      <c r="C5678" t="s">
        <v>13484</v>
      </c>
      <c r="D5678" t="s">
        <v>84</v>
      </c>
      <c r="E5678" t="s">
        <v>116</v>
      </c>
      <c r="G5678" t="s">
        <v>90</v>
      </c>
      <c r="I5678" t="s">
        <v>118</v>
      </c>
      <c r="L5678">
        <v>83.378200000000007</v>
      </c>
      <c r="M5678">
        <v>83.636804999999995</v>
      </c>
      <c r="N5678">
        <v>92.830500000000001</v>
      </c>
      <c r="O5678">
        <v>46.010425869999999</v>
      </c>
      <c r="P5678">
        <v>25.572500000000002</v>
      </c>
      <c r="Q5678" s="86">
        <v>45821</v>
      </c>
      <c r="AB5678">
        <v>5</v>
      </c>
      <c r="AC5678" t="s">
        <v>86</v>
      </c>
    </row>
    <row r="5679" spans="1:29" x14ac:dyDescent="0.2">
      <c r="A5679" t="s">
        <v>13486</v>
      </c>
      <c r="B5679" t="s">
        <v>13487</v>
      </c>
      <c r="C5679" t="s">
        <v>13486</v>
      </c>
      <c r="D5679" t="s">
        <v>84</v>
      </c>
      <c r="E5679" t="s">
        <v>116</v>
      </c>
      <c r="F5679" t="s">
        <v>117</v>
      </c>
      <c r="G5679" t="s">
        <v>90</v>
      </c>
      <c r="I5679" t="s">
        <v>118</v>
      </c>
      <c r="L5679">
        <v>28.842700000000001</v>
      </c>
      <c r="M5679">
        <v>31.089116050000001</v>
      </c>
      <c r="N5679">
        <v>31.090699999999998</v>
      </c>
      <c r="O5679">
        <v>29.967537149999998</v>
      </c>
      <c r="P5679">
        <v>35.4238</v>
      </c>
      <c r="Q5679" s="86">
        <v>45821</v>
      </c>
      <c r="V5679" t="s">
        <v>13488</v>
      </c>
      <c r="AA5679">
        <v>5</v>
      </c>
      <c r="AB5679">
        <v>4</v>
      </c>
      <c r="AC5679" t="s">
        <v>127</v>
      </c>
    </row>
    <row r="5680" spans="1:29" x14ac:dyDescent="0.2">
      <c r="A5680" t="s">
        <v>13489</v>
      </c>
      <c r="B5680" t="s">
        <v>13490</v>
      </c>
      <c r="C5680" t="s">
        <v>13489</v>
      </c>
      <c r="D5680" t="s">
        <v>84</v>
      </c>
      <c r="E5680" t="s">
        <v>89</v>
      </c>
      <c r="F5680" t="s">
        <v>642</v>
      </c>
      <c r="G5680" t="s">
        <v>90</v>
      </c>
      <c r="I5680" t="s">
        <v>118</v>
      </c>
      <c r="L5680">
        <v>27.257000000000001</v>
      </c>
      <c r="M5680">
        <v>24.186851480000001</v>
      </c>
      <c r="N5680">
        <v>23.661000000000001</v>
      </c>
      <c r="O5680">
        <v>23.144372090000001</v>
      </c>
      <c r="P5680">
        <v>19.672999999999998</v>
      </c>
      <c r="Q5680" s="86">
        <v>45821</v>
      </c>
      <c r="V5680" t="s">
        <v>13491</v>
      </c>
      <c r="AA5680">
        <v>3</v>
      </c>
      <c r="AB5680">
        <v>4</v>
      </c>
      <c r="AC5680" t="s">
        <v>127</v>
      </c>
    </row>
    <row r="5681" spans="1:29" x14ac:dyDescent="0.2">
      <c r="A5681" t="s">
        <v>13492</v>
      </c>
      <c r="B5681" t="s">
        <v>13493</v>
      </c>
      <c r="C5681" t="s">
        <v>13492</v>
      </c>
      <c r="D5681" t="s">
        <v>84</v>
      </c>
      <c r="E5681" t="s">
        <v>116</v>
      </c>
      <c r="G5681" t="s">
        <v>294</v>
      </c>
      <c r="I5681" t="s">
        <v>118</v>
      </c>
      <c r="L5681">
        <v>36.744</v>
      </c>
      <c r="M5681">
        <v>38.027508279999999</v>
      </c>
      <c r="N5681">
        <v>41.063899999999997</v>
      </c>
      <c r="O5681">
        <v>42.800902299999997</v>
      </c>
      <c r="P5681">
        <v>50.896900000000002</v>
      </c>
      <c r="Q5681" s="86">
        <v>45821</v>
      </c>
      <c r="AA5681">
        <v>5</v>
      </c>
      <c r="AB5681">
        <v>5</v>
      </c>
      <c r="AC5681" t="s">
        <v>86</v>
      </c>
    </row>
    <row r="5682" spans="1:29" x14ac:dyDescent="0.2">
      <c r="A5682" t="s">
        <v>16756</v>
      </c>
      <c r="B5682" t="s">
        <v>16757</v>
      </c>
      <c r="C5682" t="s">
        <v>16756</v>
      </c>
      <c r="D5682" t="s">
        <v>84</v>
      </c>
      <c r="E5682" t="s">
        <v>116</v>
      </c>
      <c r="G5682" t="s">
        <v>90</v>
      </c>
      <c r="I5682" t="s">
        <v>118</v>
      </c>
      <c r="L5682">
        <v>24.001100000000001</v>
      </c>
      <c r="M5682">
        <v>23.85062521</v>
      </c>
      <c r="N5682">
        <v>25.277699999999999</v>
      </c>
      <c r="O5682">
        <v>25.49400065</v>
      </c>
      <c r="P5682">
        <v>30.453199999999999</v>
      </c>
      <c r="Q5682" s="86">
        <v>45821</v>
      </c>
      <c r="AB5682">
        <v>4</v>
      </c>
      <c r="AC5682" t="s">
        <v>127</v>
      </c>
    </row>
    <row r="5683" spans="1:29" x14ac:dyDescent="0.2">
      <c r="A5683" t="s">
        <v>15973</v>
      </c>
      <c r="B5683" t="s">
        <v>15974</v>
      </c>
      <c r="C5683" t="s">
        <v>15973</v>
      </c>
      <c r="D5683" t="s">
        <v>84</v>
      </c>
      <c r="E5683" t="s">
        <v>116</v>
      </c>
      <c r="G5683" t="s">
        <v>90</v>
      </c>
      <c r="O5683">
        <v>3.56</v>
      </c>
      <c r="P5683">
        <v>6.194</v>
      </c>
      <c r="Q5683" s="86">
        <v>45702</v>
      </c>
      <c r="S5683">
        <v>1.48</v>
      </c>
      <c r="AB5683">
        <v>2</v>
      </c>
      <c r="AC5683" t="s">
        <v>153</v>
      </c>
    </row>
    <row r="5684" spans="1:29" x14ac:dyDescent="0.2">
      <c r="A5684" t="s">
        <v>13494</v>
      </c>
      <c r="B5684" t="s">
        <v>13495</v>
      </c>
      <c r="C5684" t="s">
        <v>13494</v>
      </c>
      <c r="D5684" t="s">
        <v>84</v>
      </c>
      <c r="E5684" t="s">
        <v>116</v>
      </c>
      <c r="G5684" t="s">
        <v>90</v>
      </c>
      <c r="L5684">
        <v>23.545200000000001</v>
      </c>
      <c r="M5684">
        <v>23.489982430000001</v>
      </c>
      <c r="N5684">
        <v>24.924800000000001</v>
      </c>
      <c r="O5684">
        <v>24.298472700000001</v>
      </c>
      <c r="P5684">
        <v>25.369900000000001</v>
      </c>
      <c r="Q5684" s="86">
        <v>45821</v>
      </c>
      <c r="AB5684">
        <v>4</v>
      </c>
      <c r="AC5684" t="s">
        <v>127</v>
      </c>
    </row>
    <row r="5685" spans="1:29" x14ac:dyDescent="0.2">
      <c r="A5685" t="s">
        <v>13496</v>
      </c>
      <c r="B5685" t="s">
        <v>13497</v>
      </c>
      <c r="C5685" t="s">
        <v>13496</v>
      </c>
      <c r="D5685" t="s">
        <v>84</v>
      </c>
      <c r="E5685" t="s">
        <v>116</v>
      </c>
      <c r="F5685" t="s">
        <v>117</v>
      </c>
      <c r="G5685" t="s">
        <v>90</v>
      </c>
      <c r="I5685" t="s">
        <v>118</v>
      </c>
      <c r="L5685">
        <v>29.128</v>
      </c>
      <c r="M5685">
        <v>31.671827629999999</v>
      </c>
      <c r="N5685">
        <v>32.348999999999997</v>
      </c>
      <c r="O5685">
        <v>32.489304560000001</v>
      </c>
      <c r="P5685">
        <v>40.604300000000002</v>
      </c>
      <c r="Q5685" s="86">
        <v>45821</v>
      </c>
      <c r="V5685" t="s">
        <v>13498</v>
      </c>
      <c r="AA5685">
        <v>5</v>
      </c>
      <c r="AB5685">
        <v>4</v>
      </c>
      <c r="AC5685" t="s">
        <v>127</v>
      </c>
    </row>
    <row r="5686" spans="1:29" x14ac:dyDescent="0.2">
      <c r="A5686" t="s">
        <v>13499</v>
      </c>
      <c r="B5686" t="s">
        <v>13500</v>
      </c>
      <c r="C5686" t="s">
        <v>13499</v>
      </c>
      <c r="D5686" t="s">
        <v>84</v>
      </c>
      <c r="E5686" t="s">
        <v>116</v>
      </c>
      <c r="G5686" t="s">
        <v>90</v>
      </c>
      <c r="I5686" t="s">
        <v>118</v>
      </c>
      <c r="N5686">
        <v>69.172799999999995</v>
      </c>
      <c r="O5686">
        <v>69.425053300000002</v>
      </c>
      <c r="P5686">
        <v>67.802400000000006</v>
      </c>
      <c r="Q5686" s="86">
        <v>45526</v>
      </c>
      <c r="AB5686">
        <v>5</v>
      </c>
      <c r="AC5686" t="s">
        <v>86</v>
      </c>
    </row>
    <row r="5687" spans="1:29" x14ac:dyDescent="0.2">
      <c r="A5687" t="s">
        <v>13501</v>
      </c>
      <c r="B5687" t="s">
        <v>13502</v>
      </c>
      <c r="C5687" t="s">
        <v>13501</v>
      </c>
      <c r="D5687" t="s">
        <v>84</v>
      </c>
      <c r="E5687" t="s">
        <v>116</v>
      </c>
      <c r="G5687" t="s">
        <v>90</v>
      </c>
      <c r="I5687" t="s">
        <v>118</v>
      </c>
      <c r="L5687">
        <v>64.851399999999998</v>
      </c>
      <c r="M5687">
        <v>68.333989520000003</v>
      </c>
      <c r="N5687">
        <v>69.814700000000002</v>
      </c>
      <c r="O5687">
        <v>74.000205440000002</v>
      </c>
      <c r="P5687">
        <v>86.246700000000004</v>
      </c>
      <c r="Q5687" s="86">
        <v>45821</v>
      </c>
      <c r="V5687" t="s">
        <v>13503</v>
      </c>
      <c r="AA5687">
        <v>5</v>
      </c>
      <c r="AB5687">
        <v>5</v>
      </c>
      <c r="AC5687" t="s">
        <v>86</v>
      </c>
    </row>
    <row r="5688" spans="1:29" x14ac:dyDescent="0.2">
      <c r="A5688" t="s">
        <v>13504</v>
      </c>
      <c r="B5688" t="s">
        <v>13505</v>
      </c>
      <c r="C5688" t="s">
        <v>13504</v>
      </c>
      <c r="D5688" t="s">
        <v>84</v>
      </c>
      <c r="E5688" t="s">
        <v>116</v>
      </c>
      <c r="G5688" t="s">
        <v>90</v>
      </c>
      <c r="H5688" t="s">
        <v>13506</v>
      </c>
      <c r="I5688" t="s">
        <v>118</v>
      </c>
      <c r="P5688">
        <v>31.907599999999999</v>
      </c>
      <c r="Z5688" s="86">
        <v>45412</v>
      </c>
      <c r="AB5688">
        <v>5</v>
      </c>
      <c r="AC5688" t="s">
        <v>86</v>
      </c>
    </row>
    <row r="5689" spans="1:29" x14ac:dyDescent="0.2">
      <c r="A5689" t="s">
        <v>13507</v>
      </c>
      <c r="B5689" t="s">
        <v>13508</v>
      </c>
      <c r="C5689" t="s">
        <v>13507</v>
      </c>
      <c r="D5689" t="s">
        <v>84</v>
      </c>
      <c r="E5689" t="s">
        <v>116</v>
      </c>
      <c r="G5689" t="s">
        <v>90</v>
      </c>
      <c r="I5689" t="s">
        <v>118</v>
      </c>
      <c r="L5689">
        <v>20.553999999999998</v>
      </c>
      <c r="M5689">
        <v>19.929620490000001</v>
      </c>
      <c r="N5689">
        <v>21.529499999999999</v>
      </c>
      <c r="O5689">
        <v>22.872586519999999</v>
      </c>
      <c r="P5689">
        <v>28.310199999999998</v>
      </c>
      <c r="Q5689" s="86">
        <v>45821</v>
      </c>
      <c r="AA5689">
        <v>3</v>
      </c>
      <c r="AB5689">
        <v>4</v>
      </c>
      <c r="AC5689" t="s">
        <v>127</v>
      </c>
    </row>
    <row r="5690" spans="1:29" x14ac:dyDescent="0.2">
      <c r="A5690" t="s">
        <v>13509</v>
      </c>
      <c r="B5690" t="s">
        <v>13510</v>
      </c>
      <c r="C5690" t="s">
        <v>13509</v>
      </c>
      <c r="D5690" t="s">
        <v>84</v>
      </c>
      <c r="E5690" t="s">
        <v>116</v>
      </c>
      <c r="F5690" t="s">
        <v>117</v>
      </c>
      <c r="G5690" t="s">
        <v>90</v>
      </c>
      <c r="I5690" t="s">
        <v>118</v>
      </c>
      <c r="Q5690" s="86">
        <v>45154</v>
      </c>
      <c r="V5690" t="s">
        <v>13511</v>
      </c>
      <c r="AA5690">
        <v>5</v>
      </c>
      <c r="AB5690">
        <v>5</v>
      </c>
      <c r="AC5690" t="s">
        <v>86</v>
      </c>
    </row>
    <row r="5691" spans="1:29" x14ac:dyDescent="0.2">
      <c r="A5691" t="s">
        <v>13512</v>
      </c>
      <c r="B5691" t="s">
        <v>13513</v>
      </c>
      <c r="C5691" t="s">
        <v>13512</v>
      </c>
      <c r="D5691" t="s">
        <v>84</v>
      </c>
      <c r="E5691" t="s">
        <v>116</v>
      </c>
      <c r="G5691" t="s">
        <v>90</v>
      </c>
      <c r="N5691">
        <v>234.85910000000001</v>
      </c>
      <c r="O5691">
        <v>274.80078800000001</v>
      </c>
      <c r="P5691">
        <v>154.33410000000001</v>
      </c>
      <c r="Q5691" s="86">
        <v>45643</v>
      </c>
      <c r="AB5691">
        <v>5</v>
      </c>
      <c r="AC5691" t="s">
        <v>86</v>
      </c>
    </row>
    <row r="5692" spans="1:29" x14ac:dyDescent="0.2">
      <c r="A5692" t="s">
        <v>13514</v>
      </c>
      <c r="B5692" t="s">
        <v>13515</v>
      </c>
      <c r="C5692" t="s">
        <v>13514</v>
      </c>
      <c r="D5692" t="s">
        <v>84</v>
      </c>
      <c r="E5692" t="s">
        <v>116</v>
      </c>
      <c r="G5692" t="s">
        <v>90</v>
      </c>
      <c r="I5692" t="s">
        <v>118</v>
      </c>
      <c r="L5692">
        <v>35.655500000000004</v>
      </c>
      <c r="M5692">
        <v>37.49809862</v>
      </c>
      <c r="N5692">
        <v>40.036700000000003</v>
      </c>
      <c r="O5692">
        <v>36.59495707</v>
      </c>
      <c r="P5692">
        <v>22.857199999999999</v>
      </c>
      <c r="Q5692" s="86">
        <v>45821</v>
      </c>
      <c r="AB5692">
        <v>5</v>
      </c>
      <c r="AC5692" t="s">
        <v>86</v>
      </c>
    </row>
    <row r="5693" spans="1:29" x14ac:dyDescent="0.2">
      <c r="A5693" t="s">
        <v>13516</v>
      </c>
      <c r="B5693" t="s">
        <v>13517</v>
      </c>
      <c r="C5693" t="s">
        <v>13516</v>
      </c>
      <c r="D5693" t="s">
        <v>84</v>
      </c>
      <c r="E5693" t="s">
        <v>116</v>
      </c>
      <c r="F5693" t="s">
        <v>117</v>
      </c>
      <c r="G5693" t="s">
        <v>90</v>
      </c>
      <c r="I5693" t="s">
        <v>118</v>
      </c>
      <c r="L5693">
        <v>155.50460000000001</v>
      </c>
      <c r="M5693">
        <v>172.65301980000001</v>
      </c>
      <c r="N5693">
        <v>188.14599999999999</v>
      </c>
      <c r="O5693">
        <v>204.11090799999999</v>
      </c>
      <c r="P5693">
        <v>287.25670000000002</v>
      </c>
      <c r="Q5693" s="86">
        <v>45821</v>
      </c>
      <c r="V5693" t="s">
        <v>13518</v>
      </c>
      <c r="AA5693">
        <v>5</v>
      </c>
      <c r="AB5693">
        <v>5</v>
      </c>
      <c r="AC5693" t="s">
        <v>86</v>
      </c>
    </row>
    <row r="5694" spans="1:29" x14ac:dyDescent="0.2">
      <c r="A5694" t="s">
        <v>13519</v>
      </c>
      <c r="B5694" t="s">
        <v>13520</v>
      </c>
      <c r="C5694" t="s">
        <v>13519</v>
      </c>
      <c r="D5694" t="s">
        <v>84</v>
      </c>
      <c r="E5694" t="s">
        <v>116</v>
      </c>
      <c r="G5694" t="s">
        <v>90</v>
      </c>
      <c r="L5694">
        <v>61.456200000000003</v>
      </c>
      <c r="M5694">
        <v>48.946654180000003</v>
      </c>
      <c r="N5694">
        <v>51.141100000000002</v>
      </c>
      <c r="O5694">
        <v>52.916377949999998</v>
      </c>
      <c r="P5694">
        <v>17.258700000000001</v>
      </c>
      <c r="Q5694" s="86">
        <v>45821</v>
      </c>
      <c r="AB5694">
        <v>5</v>
      </c>
      <c r="AC5694" t="s">
        <v>86</v>
      </c>
    </row>
    <row r="5695" spans="1:29" x14ac:dyDescent="0.2">
      <c r="A5695" t="s">
        <v>16466</v>
      </c>
      <c r="B5695" t="s">
        <v>16467</v>
      </c>
      <c r="C5695" t="s">
        <v>16466</v>
      </c>
      <c r="D5695" t="s">
        <v>84</v>
      </c>
      <c r="E5695" t="s">
        <v>116</v>
      </c>
      <c r="G5695" t="s">
        <v>294</v>
      </c>
      <c r="H5695" t="s">
        <v>16468</v>
      </c>
      <c r="AB5695">
        <v>5</v>
      </c>
      <c r="AC5695" t="s">
        <v>86</v>
      </c>
    </row>
    <row r="5696" spans="1:29" x14ac:dyDescent="0.2">
      <c r="A5696" t="s">
        <v>13521</v>
      </c>
      <c r="B5696" t="s">
        <v>13522</v>
      </c>
      <c r="C5696" t="s">
        <v>13521</v>
      </c>
      <c r="D5696" t="s">
        <v>84</v>
      </c>
      <c r="F5696" t="s">
        <v>117</v>
      </c>
      <c r="G5696" t="s">
        <v>90</v>
      </c>
      <c r="Q5696" s="86">
        <v>44984</v>
      </c>
      <c r="V5696" t="s">
        <v>13523</v>
      </c>
      <c r="AB5696">
        <v>5</v>
      </c>
      <c r="AC5696" t="s">
        <v>86</v>
      </c>
    </row>
    <row r="5697" spans="1:29" x14ac:dyDescent="0.2">
      <c r="A5697" t="s">
        <v>13524</v>
      </c>
      <c r="B5697" t="s">
        <v>13525</v>
      </c>
      <c r="C5697" t="s">
        <v>13524</v>
      </c>
      <c r="D5697" t="s">
        <v>84</v>
      </c>
      <c r="E5697" t="s">
        <v>116</v>
      </c>
      <c r="F5697" t="s">
        <v>117</v>
      </c>
      <c r="G5697" t="s">
        <v>90</v>
      </c>
      <c r="I5697" t="s">
        <v>118</v>
      </c>
      <c r="L5697">
        <v>43.326000000000001</v>
      </c>
      <c r="M5697">
        <v>37.769361680000003</v>
      </c>
      <c r="N5697">
        <v>36.826000000000001</v>
      </c>
      <c r="O5697">
        <v>35.375688650000001</v>
      </c>
      <c r="P5697">
        <v>35.165999999999997</v>
      </c>
      <c r="Q5697" s="86">
        <v>45821</v>
      </c>
      <c r="V5697" t="s">
        <v>13526</v>
      </c>
      <c r="AA5697">
        <v>5</v>
      </c>
      <c r="AB5697">
        <v>5</v>
      </c>
      <c r="AC5697" t="s">
        <v>86</v>
      </c>
    </row>
    <row r="5698" spans="1:29" x14ac:dyDescent="0.2">
      <c r="A5698" t="s">
        <v>13527</v>
      </c>
      <c r="B5698" t="s">
        <v>13528</v>
      </c>
      <c r="C5698" t="s">
        <v>13527</v>
      </c>
      <c r="D5698" t="s">
        <v>84</v>
      </c>
      <c r="E5698" t="s">
        <v>116</v>
      </c>
      <c r="F5698" t="s">
        <v>117</v>
      </c>
      <c r="G5698" t="s">
        <v>90</v>
      </c>
      <c r="I5698" t="s">
        <v>118</v>
      </c>
      <c r="L5698">
        <v>56.366599999999998</v>
      </c>
      <c r="M5698">
        <v>53.524732069999999</v>
      </c>
      <c r="N5698">
        <v>47.280500000000004</v>
      </c>
      <c r="O5698">
        <v>52.341940559999998</v>
      </c>
      <c r="P5698">
        <v>44.563699999999997</v>
      </c>
      <c r="Q5698" s="86">
        <v>45821</v>
      </c>
      <c r="V5698" t="s">
        <v>13529</v>
      </c>
      <c r="AA5698">
        <v>5</v>
      </c>
      <c r="AB5698">
        <v>5</v>
      </c>
      <c r="AC5698" t="s">
        <v>86</v>
      </c>
    </row>
    <row r="5699" spans="1:29" x14ac:dyDescent="0.2">
      <c r="A5699" t="s">
        <v>13530</v>
      </c>
      <c r="B5699" t="s">
        <v>13531</v>
      </c>
      <c r="C5699" t="s">
        <v>13530</v>
      </c>
      <c r="D5699" t="s">
        <v>84</v>
      </c>
      <c r="E5699" t="s">
        <v>116</v>
      </c>
      <c r="F5699" t="s">
        <v>117</v>
      </c>
      <c r="G5699" t="s">
        <v>90</v>
      </c>
      <c r="I5699" t="s">
        <v>118</v>
      </c>
      <c r="K5699" t="s">
        <v>3900</v>
      </c>
      <c r="L5699">
        <v>63.647399999999998</v>
      </c>
      <c r="M5699">
        <v>59.35448658</v>
      </c>
      <c r="N5699">
        <v>65.4041</v>
      </c>
      <c r="O5699">
        <v>66.696787580000006</v>
      </c>
      <c r="P5699">
        <v>43.6372</v>
      </c>
      <c r="Q5699" s="86">
        <v>45664</v>
      </c>
      <c r="V5699" t="s">
        <v>13532</v>
      </c>
      <c r="AA5699">
        <v>5</v>
      </c>
      <c r="AB5699">
        <v>5</v>
      </c>
      <c r="AC5699" t="s">
        <v>86</v>
      </c>
    </row>
    <row r="5700" spans="1:29" x14ac:dyDescent="0.2">
      <c r="A5700" t="s">
        <v>13533</v>
      </c>
      <c r="B5700" t="s">
        <v>13534</v>
      </c>
      <c r="C5700" t="s">
        <v>13533</v>
      </c>
      <c r="D5700" t="s">
        <v>84</v>
      </c>
      <c r="E5700" t="s">
        <v>116</v>
      </c>
      <c r="G5700" t="s">
        <v>90</v>
      </c>
      <c r="I5700" t="s">
        <v>118</v>
      </c>
      <c r="L5700">
        <v>86.436499999999995</v>
      </c>
      <c r="M5700">
        <v>82.563695300000006</v>
      </c>
      <c r="N5700">
        <v>89.475999999999999</v>
      </c>
      <c r="O5700">
        <v>84.879179480000005</v>
      </c>
      <c r="P5700">
        <v>104.7861</v>
      </c>
      <c r="Q5700" s="86">
        <v>45821</v>
      </c>
      <c r="AB5700">
        <v>5</v>
      </c>
      <c r="AC5700" t="s">
        <v>86</v>
      </c>
    </row>
    <row r="5701" spans="1:29" x14ac:dyDescent="0.2">
      <c r="A5701" t="s">
        <v>13535</v>
      </c>
      <c r="B5701" t="s">
        <v>13536</v>
      </c>
      <c r="C5701" t="s">
        <v>13535</v>
      </c>
      <c r="D5701" t="s">
        <v>84</v>
      </c>
      <c r="E5701" t="s">
        <v>116</v>
      </c>
      <c r="F5701" t="s">
        <v>117</v>
      </c>
      <c r="G5701" t="s">
        <v>90</v>
      </c>
      <c r="I5701" t="s">
        <v>118</v>
      </c>
      <c r="L5701">
        <v>23.318899999999999</v>
      </c>
      <c r="M5701">
        <v>22.856965899999999</v>
      </c>
      <c r="N5701">
        <v>22.404499999999999</v>
      </c>
      <c r="O5701">
        <v>20.411906139999999</v>
      </c>
      <c r="P5701">
        <v>19.811800000000002</v>
      </c>
      <c r="Q5701" s="86">
        <v>45821</v>
      </c>
      <c r="V5701" t="s">
        <v>13537</v>
      </c>
      <c r="AA5701">
        <v>4</v>
      </c>
      <c r="AB5701">
        <v>4</v>
      </c>
      <c r="AC5701" t="s">
        <v>127</v>
      </c>
    </row>
    <row r="5702" spans="1:29" x14ac:dyDescent="0.2">
      <c r="A5702" t="s">
        <v>13538</v>
      </c>
      <c r="B5702" t="s">
        <v>13539</v>
      </c>
      <c r="C5702" t="s">
        <v>13538</v>
      </c>
      <c r="D5702" t="s">
        <v>84</v>
      </c>
      <c r="E5702" t="s">
        <v>116</v>
      </c>
      <c r="F5702" t="s">
        <v>117</v>
      </c>
      <c r="G5702" t="s">
        <v>90</v>
      </c>
      <c r="I5702" t="s">
        <v>118</v>
      </c>
      <c r="L5702">
        <v>53.098300000000002</v>
      </c>
      <c r="M5702">
        <v>52.40809814</v>
      </c>
      <c r="N5702">
        <v>44.306100000000001</v>
      </c>
      <c r="O5702">
        <v>33.792849449999999</v>
      </c>
      <c r="P5702">
        <v>36.666200000000003</v>
      </c>
      <c r="Q5702" s="86">
        <v>45821</v>
      </c>
      <c r="V5702" t="s">
        <v>13540</v>
      </c>
      <c r="AA5702">
        <v>5</v>
      </c>
      <c r="AB5702">
        <v>5</v>
      </c>
      <c r="AC5702" t="s">
        <v>86</v>
      </c>
    </row>
    <row r="5703" spans="1:29" x14ac:dyDescent="0.2">
      <c r="A5703" t="s">
        <v>13541</v>
      </c>
      <c r="B5703" t="s">
        <v>13542</v>
      </c>
      <c r="C5703" t="s">
        <v>13541</v>
      </c>
      <c r="D5703" t="s">
        <v>84</v>
      </c>
      <c r="E5703" t="s">
        <v>116</v>
      </c>
      <c r="G5703" t="s">
        <v>90</v>
      </c>
      <c r="H5703" t="s">
        <v>150</v>
      </c>
      <c r="L5703">
        <v>29.54</v>
      </c>
      <c r="Q5703" s="86">
        <v>45460</v>
      </c>
      <c r="AB5703">
        <v>4</v>
      </c>
      <c r="AC5703" t="s">
        <v>127</v>
      </c>
    </row>
    <row r="5704" spans="1:29" x14ac:dyDescent="0.2">
      <c r="A5704" t="s">
        <v>13543</v>
      </c>
      <c r="B5704" t="s">
        <v>13544</v>
      </c>
      <c r="C5704" t="s">
        <v>13543</v>
      </c>
      <c r="D5704" t="s">
        <v>84</v>
      </c>
      <c r="E5704" t="s">
        <v>116</v>
      </c>
      <c r="G5704" t="s">
        <v>90</v>
      </c>
      <c r="I5704" t="s">
        <v>118</v>
      </c>
      <c r="L5704">
        <v>22.386299999999999</v>
      </c>
      <c r="M5704">
        <v>21.48757342</v>
      </c>
      <c r="N5704">
        <v>20.109200000000001</v>
      </c>
      <c r="O5704">
        <v>19.594816940000001</v>
      </c>
      <c r="P5704">
        <v>26.596599999999999</v>
      </c>
      <c r="Q5704" s="86">
        <v>45821</v>
      </c>
      <c r="AA5704">
        <v>4</v>
      </c>
      <c r="AB5704">
        <v>4</v>
      </c>
      <c r="AC5704" t="s">
        <v>127</v>
      </c>
    </row>
    <row r="5705" spans="1:29" x14ac:dyDescent="0.2">
      <c r="A5705" t="s">
        <v>13545</v>
      </c>
      <c r="B5705" t="s">
        <v>13546</v>
      </c>
      <c r="C5705" t="s">
        <v>13545</v>
      </c>
      <c r="D5705" t="s">
        <v>84</v>
      </c>
      <c r="E5705" t="s">
        <v>116</v>
      </c>
      <c r="F5705" t="s">
        <v>117</v>
      </c>
      <c r="G5705" t="s">
        <v>90</v>
      </c>
      <c r="I5705" t="s">
        <v>118</v>
      </c>
      <c r="L5705">
        <v>37.471699999999998</v>
      </c>
      <c r="M5705">
        <v>35.649765670000001</v>
      </c>
      <c r="N5705">
        <v>39.1721</v>
      </c>
      <c r="O5705">
        <v>27.247614609999999</v>
      </c>
      <c r="P5705">
        <v>31.189399999999999</v>
      </c>
      <c r="Q5705" s="86">
        <v>45821</v>
      </c>
      <c r="V5705" t="s">
        <v>13547</v>
      </c>
      <c r="AA5705">
        <v>4</v>
      </c>
      <c r="AB5705">
        <v>5</v>
      </c>
      <c r="AC5705" t="s">
        <v>86</v>
      </c>
    </row>
    <row r="5706" spans="1:29" x14ac:dyDescent="0.2">
      <c r="A5706" t="s">
        <v>13548</v>
      </c>
      <c r="B5706" t="s">
        <v>13549</v>
      </c>
      <c r="C5706" t="s">
        <v>13548</v>
      </c>
      <c r="D5706" t="s">
        <v>84</v>
      </c>
      <c r="E5706" t="s">
        <v>116</v>
      </c>
      <c r="F5706" t="s">
        <v>117</v>
      </c>
      <c r="G5706" t="s">
        <v>90</v>
      </c>
      <c r="I5706" t="s">
        <v>118</v>
      </c>
      <c r="L5706">
        <v>33.381399999999999</v>
      </c>
      <c r="M5706">
        <v>33.544355119999999</v>
      </c>
      <c r="N5706">
        <v>31.9846</v>
      </c>
      <c r="O5706">
        <v>30.297167479999999</v>
      </c>
      <c r="P5706">
        <v>21.398700000000002</v>
      </c>
      <c r="Q5706" s="86">
        <v>45821</v>
      </c>
      <c r="AA5706">
        <v>4</v>
      </c>
      <c r="AB5706">
        <v>5</v>
      </c>
      <c r="AC5706" t="s">
        <v>86</v>
      </c>
    </row>
    <row r="5707" spans="1:29" x14ac:dyDescent="0.2">
      <c r="A5707" t="s">
        <v>13550</v>
      </c>
      <c r="B5707" t="s">
        <v>13551</v>
      </c>
      <c r="C5707" t="s">
        <v>13550</v>
      </c>
      <c r="D5707" t="s">
        <v>84</v>
      </c>
      <c r="E5707" t="s">
        <v>116</v>
      </c>
      <c r="F5707" t="s">
        <v>117</v>
      </c>
      <c r="G5707" t="s">
        <v>90</v>
      </c>
      <c r="I5707" t="s">
        <v>118</v>
      </c>
      <c r="L5707">
        <v>56.232700000000001</v>
      </c>
      <c r="M5707">
        <v>56.870629149999999</v>
      </c>
      <c r="N5707">
        <v>53.748199999999997</v>
      </c>
      <c r="O5707">
        <v>57.382947489999999</v>
      </c>
      <c r="P5707">
        <v>63.628999999999998</v>
      </c>
      <c r="Q5707" s="86">
        <v>45821</v>
      </c>
      <c r="V5707" t="s">
        <v>13552</v>
      </c>
      <c r="AA5707">
        <v>5</v>
      </c>
      <c r="AB5707">
        <v>5</v>
      </c>
      <c r="AC5707" t="s">
        <v>86</v>
      </c>
    </row>
    <row r="5708" spans="1:29" x14ac:dyDescent="0.2">
      <c r="A5708" t="s">
        <v>13553</v>
      </c>
      <c r="B5708" t="s">
        <v>13554</v>
      </c>
      <c r="C5708" t="s">
        <v>13553</v>
      </c>
      <c r="D5708" t="s">
        <v>84</v>
      </c>
      <c r="E5708" t="s">
        <v>116</v>
      </c>
      <c r="F5708" t="s">
        <v>117</v>
      </c>
      <c r="G5708" t="s">
        <v>90</v>
      </c>
      <c r="I5708" t="s">
        <v>118</v>
      </c>
      <c r="L5708">
        <v>27.254200000000001</v>
      </c>
      <c r="M5708">
        <v>23.052762189999999</v>
      </c>
      <c r="N5708">
        <v>24.273299999999999</v>
      </c>
      <c r="O5708">
        <v>19.101974309999999</v>
      </c>
      <c r="P5708">
        <v>20.9894</v>
      </c>
      <c r="Q5708" s="86">
        <v>45821</v>
      </c>
      <c r="V5708" t="s">
        <v>13555</v>
      </c>
      <c r="AA5708">
        <v>4</v>
      </c>
      <c r="AB5708">
        <v>4</v>
      </c>
      <c r="AC5708" t="s">
        <v>127</v>
      </c>
    </row>
    <row r="5709" spans="1:29" x14ac:dyDescent="0.2">
      <c r="A5709" t="s">
        <v>13556</v>
      </c>
      <c r="B5709" t="s">
        <v>13557</v>
      </c>
      <c r="C5709" t="s">
        <v>13556</v>
      </c>
      <c r="D5709" t="s">
        <v>84</v>
      </c>
      <c r="E5709" t="s">
        <v>116</v>
      </c>
      <c r="F5709" t="s">
        <v>117</v>
      </c>
      <c r="G5709" t="s">
        <v>90</v>
      </c>
      <c r="I5709" t="s">
        <v>118</v>
      </c>
      <c r="L5709">
        <v>121.1202</v>
      </c>
      <c r="M5709">
        <v>121.23754409999999</v>
      </c>
      <c r="N5709">
        <v>93.997699999999995</v>
      </c>
      <c r="O5709">
        <v>96.925489220000003</v>
      </c>
      <c r="P5709">
        <v>115.9924</v>
      </c>
      <c r="Q5709" s="86">
        <v>45474</v>
      </c>
      <c r="V5709" t="s">
        <v>13558</v>
      </c>
      <c r="AA5709">
        <v>5</v>
      </c>
      <c r="AB5709">
        <v>5</v>
      </c>
      <c r="AC5709" t="s">
        <v>86</v>
      </c>
    </row>
    <row r="5710" spans="1:29" x14ac:dyDescent="0.2">
      <c r="A5710" t="s">
        <v>13559</v>
      </c>
      <c r="B5710" t="s">
        <v>13560</v>
      </c>
      <c r="C5710" t="s">
        <v>13559</v>
      </c>
      <c r="D5710" t="s">
        <v>84</v>
      </c>
      <c r="E5710" t="s">
        <v>116</v>
      </c>
      <c r="G5710" t="s">
        <v>294</v>
      </c>
      <c r="H5710" t="s">
        <v>13561</v>
      </c>
      <c r="I5710" t="s">
        <v>118</v>
      </c>
      <c r="O5710">
        <v>9888.9737690000002</v>
      </c>
      <c r="P5710">
        <v>9880.9835999999996</v>
      </c>
      <c r="Q5710" s="86">
        <v>45433</v>
      </c>
      <c r="AA5710">
        <v>5</v>
      </c>
      <c r="AB5710">
        <v>5</v>
      </c>
      <c r="AC5710" t="s">
        <v>86</v>
      </c>
    </row>
    <row r="5711" spans="1:29" x14ac:dyDescent="0.2">
      <c r="A5711" t="s">
        <v>13562</v>
      </c>
      <c r="B5711" t="s">
        <v>13563</v>
      </c>
      <c r="C5711" t="s">
        <v>13562</v>
      </c>
      <c r="D5711" t="s">
        <v>84</v>
      </c>
      <c r="E5711" t="s">
        <v>116</v>
      </c>
      <c r="G5711" t="s">
        <v>90</v>
      </c>
      <c r="I5711" t="s">
        <v>118</v>
      </c>
      <c r="L5711">
        <v>42.598199999999999</v>
      </c>
      <c r="M5711">
        <v>42.538384989999997</v>
      </c>
      <c r="N5711">
        <v>41.998899999999999</v>
      </c>
      <c r="O5711">
        <v>41.558703289999997</v>
      </c>
      <c r="P5711">
        <v>40.224800000000002</v>
      </c>
      <c r="Q5711" s="86">
        <v>45821</v>
      </c>
      <c r="AB5711">
        <v>5</v>
      </c>
      <c r="AC5711" t="s">
        <v>86</v>
      </c>
    </row>
    <row r="5712" spans="1:29" x14ac:dyDescent="0.2">
      <c r="A5712" t="s">
        <v>13564</v>
      </c>
      <c r="B5712" t="s">
        <v>13565</v>
      </c>
      <c r="C5712" t="s">
        <v>13564</v>
      </c>
      <c r="D5712" t="s">
        <v>84</v>
      </c>
      <c r="E5712" t="s">
        <v>116</v>
      </c>
      <c r="F5712" t="s">
        <v>117</v>
      </c>
      <c r="G5712" t="s">
        <v>90</v>
      </c>
      <c r="I5712" t="s">
        <v>118</v>
      </c>
      <c r="L5712">
        <v>72.162800000000004</v>
      </c>
      <c r="M5712">
        <v>63.498048199999999</v>
      </c>
      <c r="N5712">
        <v>65.412400000000005</v>
      </c>
      <c r="O5712">
        <v>57.801987560000001</v>
      </c>
      <c r="P5712">
        <v>62.773299999999999</v>
      </c>
      <c r="Q5712" s="86">
        <v>45821</v>
      </c>
      <c r="V5712" t="s">
        <v>13566</v>
      </c>
      <c r="AA5712">
        <v>5</v>
      </c>
      <c r="AB5712">
        <v>5</v>
      </c>
      <c r="AC5712" t="s">
        <v>86</v>
      </c>
    </row>
    <row r="5713" spans="1:29" x14ac:dyDescent="0.2">
      <c r="A5713" t="s">
        <v>16700</v>
      </c>
      <c r="B5713" t="s">
        <v>16701</v>
      </c>
      <c r="C5713" t="s">
        <v>16700</v>
      </c>
      <c r="D5713" t="s">
        <v>84</v>
      </c>
      <c r="E5713" t="s">
        <v>116</v>
      </c>
      <c r="G5713" t="s">
        <v>90</v>
      </c>
      <c r="H5713" t="s">
        <v>2291</v>
      </c>
      <c r="I5713" t="s">
        <v>118</v>
      </c>
      <c r="L5713">
        <v>30.9056</v>
      </c>
      <c r="M5713">
        <v>31.792159290000001</v>
      </c>
      <c r="N5713">
        <v>30.006399999999999</v>
      </c>
      <c r="O5713">
        <v>30.742773870000001</v>
      </c>
      <c r="P5713">
        <v>34.240600000000001</v>
      </c>
      <c r="Q5713" s="86">
        <v>45821</v>
      </c>
      <c r="AB5713">
        <v>5</v>
      </c>
      <c r="AC5713" t="s">
        <v>86</v>
      </c>
    </row>
    <row r="5714" spans="1:29" x14ac:dyDescent="0.2">
      <c r="A5714" t="s">
        <v>13567</v>
      </c>
      <c r="B5714" t="s">
        <v>13568</v>
      </c>
      <c r="C5714" t="s">
        <v>13567</v>
      </c>
      <c r="D5714" t="s">
        <v>84</v>
      </c>
      <c r="E5714" t="s">
        <v>89</v>
      </c>
      <c r="G5714" t="s">
        <v>294</v>
      </c>
      <c r="H5714" t="s">
        <v>13569</v>
      </c>
      <c r="AB5714">
        <v>5</v>
      </c>
      <c r="AC5714" t="s">
        <v>86</v>
      </c>
    </row>
    <row r="5715" spans="1:29" x14ac:dyDescent="0.2">
      <c r="A5715" t="s">
        <v>13570</v>
      </c>
      <c r="B5715" t="s">
        <v>13571</v>
      </c>
      <c r="C5715" t="s">
        <v>13570</v>
      </c>
      <c r="D5715" t="s">
        <v>84</v>
      </c>
      <c r="E5715" t="s">
        <v>116</v>
      </c>
      <c r="G5715" t="s">
        <v>90</v>
      </c>
      <c r="H5715" t="s">
        <v>13572</v>
      </c>
      <c r="L5715">
        <v>52.683199999999999</v>
      </c>
      <c r="M5715">
        <v>47.989974789999998</v>
      </c>
      <c r="N5715">
        <v>51.927900000000001</v>
      </c>
      <c r="O5715">
        <v>52.384442380000003</v>
      </c>
      <c r="P5715">
        <v>66.721199999999996</v>
      </c>
      <c r="Q5715" s="86">
        <v>45821</v>
      </c>
      <c r="AA5715">
        <v>5</v>
      </c>
      <c r="AB5715">
        <v>5</v>
      </c>
      <c r="AC5715" t="s">
        <v>86</v>
      </c>
    </row>
    <row r="5716" spans="1:29" x14ac:dyDescent="0.2">
      <c r="A5716" t="s">
        <v>13573</v>
      </c>
      <c r="B5716" t="s">
        <v>13574</v>
      </c>
      <c r="C5716" t="s">
        <v>13573</v>
      </c>
      <c r="D5716" t="s">
        <v>84</v>
      </c>
      <c r="E5716" t="s">
        <v>116</v>
      </c>
      <c r="G5716" t="s">
        <v>90</v>
      </c>
      <c r="H5716" t="s">
        <v>196</v>
      </c>
      <c r="I5716" t="s">
        <v>118</v>
      </c>
      <c r="L5716">
        <v>26.451799999999999</v>
      </c>
      <c r="M5716">
        <v>22.727636929999999</v>
      </c>
      <c r="N5716">
        <v>23.148099999999999</v>
      </c>
      <c r="O5716">
        <v>22.41442069</v>
      </c>
      <c r="P5716">
        <v>19.668299999999999</v>
      </c>
      <c r="Q5716" s="86">
        <v>45821</v>
      </c>
      <c r="AB5716">
        <v>4</v>
      </c>
      <c r="AC5716" t="s">
        <v>127</v>
      </c>
    </row>
    <row r="5717" spans="1:29" x14ac:dyDescent="0.2">
      <c r="A5717" t="s">
        <v>13575</v>
      </c>
      <c r="B5717" t="s">
        <v>13576</v>
      </c>
      <c r="C5717" t="s">
        <v>13575</v>
      </c>
      <c r="D5717" t="s">
        <v>84</v>
      </c>
      <c r="E5717" t="s">
        <v>116</v>
      </c>
      <c r="F5717" t="s">
        <v>117</v>
      </c>
      <c r="G5717" t="s">
        <v>90</v>
      </c>
      <c r="I5717" t="s">
        <v>118</v>
      </c>
      <c r="L5717">
        <v>61.401800000000001</v>
      </c>
      <c r="M5717">
        <v>57.860061850000001</v>
      </c>
      <c r="N5717">
        <v>53.943399999999997</v>
      </c>
      <c r="O5717">
        <v>55.070483950000003</v>
      </c>
      <c r="P5717">
        <v>69.0685</v>
      </c>
      <c r="Q5717" s="86">
        <v>45821</v>
      </c>
      <c r="V5717" t="s">
        <v>13577</v>
      </c>
      <c r="AA5717">
        <v>5</v>
      </c>
      <c r="AB5717">
        <v>5</v>
      </c>
      <c r="AC5717" t="s">
        <v>86</v>
      </c>
    </row>
    <row r="5718" spans="1:29" x14ac:dyDescent="0.2">
      <c r="A5718" t="s">
        <v>13578</v>
      </c>
      <c r="B5718" t="s">
        <v>13579</v>
      </c>
      <c r="C5718" t="s">
        <v>13578</v>
      </c>
      <c r="D5718" t="s">
        <v>84</v>
      </c>
      <c r="E5718" t="s">
        <v>116</v>
      </c>
      <c r="F5718" t="s">
        <v>117</v>
      </c>
      <c r="G5718" t="s">
        <v>90</v>
      </c>
      <c r="I5718" t="s">
        <v>118</v>
      </c>
      <c r="L5718">
        <v>24.6768</v>
      </c>
      <c r="M5718">
        <v>25.156221630000001</v>
      </c>
      <c r="N5718">
        <v>25.279800000000002</v>
      </c>
      <c r="O5718">
        <v>26.765963119999999</v>
      </c>
      <c r="P5718">
        <v>29.8748</v>
      </c>
      <c r="Q5718" s="86">
        <v>45821</v>
      </c>
      <c r="V5718" t="s">
        <v>13580</v>
      </c>
      <c r="AA5718">
        <v>4</v>
      </c>
      <c r="AB5718">
        <v>4</v>
      </c>
      <c r="AC5718" t="s">
        <v>127</v>
      </c>
    </row>
    <row r="5719" spans="1:29" x14ac:dyDescent="0.2">
      <c r="A5719" t="s">
        <v>13581</v>
      </c>
      <c r="B5719" t="s">
        <v>13582</v>
      </c>
      <c r="C5719" t="s">
        <v>13581</v>
      </c>
      <c r="D5719" t="s">
        <v>84</v>
      </c>
      <c r="E5719" t="s">
        <v>116</v>
      </c>
      <c r="F5719" t="s">
        <v>117</v>
      </c>
      <c r="G5719" t="s">
        <v>90</v>
      </c>
      <c r="I5719" t="s">
        <v>118</v>
      </c>
      <c r="L5719">
        <v>27.663799999999998</v>
      </c>
      <c r="M5719">
        <v>29.570921040000002</v>
      </c>
      <c r="N5719">
        <v>32.789700000000003</v>
      </c>
      <c r="O5719">
        <v>31.8025786</v>
      </c>
      <c r="P5719">
        <v>32.773400000000002</v>
      </c>
      <c r="Q5719" s="86">
        <v>45821</v>
      </c>
      <c r="V5719" t="s">
        <v>13583</v>
      </c>
      <c r="AA5719">
        <v>4</v>
      </c>
      <c r="AB5719">
        <v>4</v>
      </c>
      <c r="AC5719" t="s">
        <v>127</v>
      </c>
    </row>
    <row r="5720" spans="1:29" x14ac:dyDescent="0.2">
      <c r="A5720" t="s">
        <v>13584</v>
      </c>
      <c r="B5720" t="s">
        <v>13585</v>
      </c>
      <c r="C5720" t="s">
        <v>13584</v>
      </c>
      <c r="D5720" t="s">
        <v>84</v>
      </c>
      <c r="E5720" t="s">
        <v>116</v>
      </c>
      <c r="G5720" t="s">
        <v>294</v>
      </c>
      <c r="H5720" t="s">
        <v>13586</v>
      </c>
      <c r="AB5720">
        <v>5</v>
      </c>
      <c r="AC5720" t="s">
        <v>86</v>
      </c>
    </row>
    <row r="5721" spans="1:29" x14ac:dyDescent="0.2">
      <c r="A5721" t="s">
        <v>13587</v>
      </c>
      <c r="B5721" t="s">
        <v>13588</v>
      </c>
      <c r="C5721" t="s">
        <v>13587</v>
      </c>
      <c r="D5721" t="s">
        <v>84</v>
      </c>
      <c r="E5721" t="s">
        <v>293</v>
      </c>
      <c r="G5721" t="s">
        <v>98</v>
      </c>
      <c r="H5721" t="s">
        <v>13589</v>
      </c>
      <c r="AB5721">
        <v>5</v>
      </c>
      <c r="AC5721" t="s">
        <v>86</v>
      </c>
    </row>
    <row r="5722" spans="1:29" x14ac:dyDescent="0.2">
      <c r="A5722" t="s">
        <v>13590</v>
      </c>
      <c r="B5722" t="s">
        <v>13591</v>
      </c>
      <c r="C5722" t="s">
        <v>13590</v>
      </c>
      <c r="D5722" t="s">
        <v>84</v>
      </c>
      <c r="E5722" t="s">
        <v>116</v>
      </c>
      <c r="G5722" t="s">
        <v>90</v>
      </c>
      <c r="I5722" t="s">
        <v>118</v>
      </c>
      <c r="L5722">
        <v>60.319699999999997</v>
      </c>
      <c r="M5722">
        <v>57.315756919999998</v>
      </c>
      <c r="N5722">
        <v>54.6875</v>
      </c>
      <c r="O5722">
        <v>47.40473901</v>
      </c>
      <c r="P5722">
        <v>34.219799999999999</v>
      </c>
      <c r="Q5722" s="86">
        <v>45821</v>
      </c>
      <c r="AA5722">
        <v>5</v>
      </c>
      <c r="AB5722">
        <v>5</v>
      </c>
      <c r="AC5722" t="s">
        <v>86</v>
      </c>
    </row>
    <row r="5723" spans="1:29" x14ac:dyDescent="0.2">
      <c r="A5723" t="s">
        <v>13592</v>
      </c>
      <c r="B5723" t="s">
        <v>13593</v>
      </c>
      <c r="C5723" t="s">
        <v>13592</v>
      </c>
      <c r="D5723" t="s">
        <v>84</v>
      </c>
      <c r="E5723" t="s">
        <v>116</v>
      </c>
      <c r="F5723" t="s">
        <v>117</v>
      </c>
      <c r="I5723" t="s">
        <v>118</v>
      </c>
      <c r="L5723">
        <v>22.7316</v>
      </c>
      <c r="M5723">
        <v>22.799891429999999</v>
      </c>
      <c r="N5723">
        <v>21.081299999999999</v>
      </c>
      <c r="O5723">
        <v>20.446917620000001</v>
      </c>
      <c r="P5723">
        <v>19.961400000000001</v>
      </c>
      <c r="Q5723" s="86">
        <v>45821</v>
      </c>
      <c r="AA5723">
        <v>4</v>
      </c>
      <c r="AB5723">
        <v>4</v>
      </c>
      <c r="AC5723" t="s">
        <v>127</v>
      </c>
    </row>
    <row r="5724" spans="1:29" x14ac:dyDescent="0.2">
      <c r="A5724" t="s">
        <v>13594</v>
      </c>
      <c r="B5724" t="s">
        <v>13595</v>
      </c>
      <c r="C5724" t="s">
        <v>13594</v>
      </c>
      <c r="D5724" t="s">
        <v>84</v>
      </c>
      <c r="E5724" t="s">
        <v>116</v>
      </c>
      <c r="G5724" t="s">
        <v>90</v>
      </c>
      <c r="H5724" t="s">
        <v>13596</v>
      </c>
      <c r="I5724" t="s">
        <v>118</v>
      </c>
      <c r="AB5724">
        <v>5</v>
      </c>
      <c r="AC5724" t="s">
        <v>86</v>
      </c>
    </row>
    <row r="5725" spans="1:29" x14ac:dyDescent="0.2">
      <c r="A5725" t="s">
        <v>13597</v>
      </c>
      <c r="B5725" t="s">
        <v>13598</v>
      </c>
      <c r="C5725" t="s">
        <v>13597</v>
      </c>
      <c r="D5725" t="s">
        <v>84</v>
      </c>
      <c r="E5725" t="s">
        <v>116</v>
      </c>
      <c r="F5725" t="s">
        <v>117</v>
      </c>
      <c r="G5725" t="s">
        <v>90</v>
      </c>
      <c r="I5725" t="s">
        <v>118</v>
      </c>
      <c r="N5725">
        <v>34.790199999999999</v>
      </c>
      <c r="O5725">
        <v>130.60034999999999</v>
      </c>
      <c r="P5725">
        <v>100.87739999999999</v>
      </c>
      <c r="Q5725" s="86">
        <v>45154</v>
      </c>
      <c r="V5725" t="s">
        <v>13599</v>
      </c>
      <c r="AA5725">
        <v>5</v>
      </c>
      <c r="AB5725">
        <v>5</v>
      </c>
      <c r="AC5725" t="s">
        <v>86</v>
      </c>
    </row>
    <row r="5726" spans="1:29" x14ac:dyDescent="0.2">
      <c r="A5726" t="s">
        <v>13600</v>
      </c>
      <c r="B5726" t="s">
        <v>13601</v>
      </c>
      <c r="C5726" t="s">
        <v>13600</v>
      </c>
      <c r="D5726" t="s">
        <v>84</v>
      </c>
      <c r="E5726" t="s">
        <v>116</v>
      </c>
      <c r="F5726" t="s">
        <v>117</v>
      </c>
      <c r="G5726" t="s">
        <v>90</v>
      </c>
      <c r="I5726" t="s">
        <v>118</v>
      </c>
      <c r="L5726">
        <v>52.969299999999997</v>
      </c>
      <c r="M5726">
        <v>55.365204050000003</v>
      </c>
      <c r="N5726">
        <v>57.2057</v>
      </c>
      <c r="O5726">
        <v>52.573400849999999</v>
      </c>
      <c r="P5726">
        <v>59.666800000000002</v>
      </c>
      <c r="Q5726" s="86">
        <v>45821</v>
      </c>
      <c r="V5726" t="s">
        <v>13602</v>
      </c>
      <c r="AA5726">
        <v>5</v>
      </c>
      <c r="AB5726">
        <v>5</v>
      </c>
      <c r="AC5726" t="s">
        <v>86</v>
      </c>
    </row>
    <row r="5727" spans="1:29" x14ac:dyDescent="0.2">
      <c r="A5727" t="s">
        <v>13603</v>
      </c>
      <c r="B5727" t="s">
        <v>13604</v>
      </c>
      <c r="C5727" t="s">
        <v>13603</v>
      </c>
      <c r="D5727" t="s">
        <v>84</v>
      </c>
      <c r="E5727" t="s">
        <v>116</v>
      </c>
      <c r="F5727" t="s">
        <v>117</v>
      </c>
      <c r="G5727" t="s">
        <v>90</v>
      </c>
      <c r="I5727" t="s">
        <v>118</v>
      </c>
      <c r="L5727">
        <v>45.6282</v>
      </c>
      <c r="M5727">
        <v>43.565579229999997</v>
      </c>
      <c r="N5727">
        <v>42.1447</v>
      </c>
      <c r="O5727">
        <v>39.71459479</v>
      </c>
      <c r="P5727">
        <v>35.063800000000001</v>
      </c>
      <c r="Q5727" s="86">
        <v>45821</v>
      </c>
      <c r="V5727" t="s">
        <v>13605</v>
      </c>
      <c r="AA5727">
        <v>5</v>
      </c>
      <c r="AB5727">
        <v>5</v>
      </c>
      <c r="AC5727" t="s">
        <v>86</v>
      </c>
    </row>
    <row r="5728" spans="1:29" x14ac:dyDescent="0.2">
      <c r="A5728" t="s">
        <v>13606</v>
      </c>
      <c r="B5728" t="s">
        <v>13607</v>
      </c>
      <c r="C5728" t="s">
        <v>13606</v>
      </c>
      <c r="D5728" t="s">
        <v>84</v>
      </c>
      <c r="E5728" t="s">
        <v>116</v>
      </c>
      <c r="F5728" t="s">
        <v>117</v>
      </c>
      <c r="G5728" t="s">
        <v>90</v>
      </c>
      <c r="I5728" t="s">
        <v>118</v>
      </c>
      <c r="M5728">
        <v>50.14757256</v>
      </c>
      <c r="N5728">
        <v>50.508099999999999</v>
      </c>
      <c r="O5728">
        <v>50.242375010000003</v>
      </c>
      <c r="P5728">
        <v>38.569099999999999</v>
      </c>
      <c r="Q5728" s="86">
        <v>45154</v>
      </c>
      <c r="V5728" t="s">
        <v>13608</v>
      </c>
      <c r="AA5728">
        <v>5</v>
      </c>
      <c r="AB5728">
        <v>5</v>
      </c>
      <c r="AC5728" t="s">
        <v>86</v>
      </c>
    </row>
    <row r="5729" spans="1:29" x14ac:dyDescent="0.2">
      <c r="A5729" t="s">
        <v>13609</v>
      </c>
      <c r="B5729" t="s">
        <v>13610</v>
      </c>
      <c r="C5729" t="s">
        <v>13609</v>
      </c>
      <c r="D5729" t="s">
        <v>84</v>
      </c>
      <c r="E5729" t="s">
        <v>116</v>
      </c>
      <c r="G5729" t="s">
        <v>90</v>
      </c>
      <c r="I5729" t="s">
        <v>118</v>
      </c>
      <c r="L5729">
        <v>17.3565</v>
      </c>
      <c r="M5729">
        <v>16.551344149999998</v>
      </c>
      <c r="N5729">
        <v>16.791599999999999</v>
      </c>
      <c r="O5729">
        <v>14.664377119999999</v>
      </c>
      <c r="P5729">
        <v>17.6416</v>
      </c>
      <c r="Q5729" s="86">
        <v>45821</v>
      </c>
      <c r="V5729" t="s">
        <v>13611</v>
      </c>
      <c r="AA5729">
        <v>5</v>
      </c>
      <c r="AB5729">
        <v>4</v>
      </c>
      <c r="AC5729" t="s">
        <v>127</v>
      </c>
    </row>
    <row r="5730" spans="1:29" x14ac:dyDescent="0.2">
      <c r="A5730" t="s">
        <v>13612</v>
      </c>
      <c r="B5730" t="s">
        <v>13613</v>
      </c>
      <c r="C5730" t="s">
        <v>13612</v>
      </c>
      <c r="D5730" t="s">
        <v>84</v>
      </c>
      <c r="E5730" t="s">
        <v>116</v>
      </c>
      <c r="F5730" t="s">
        <v>117</v>
      </c>
      <c r="G5730" t="s">
        <v>90</v>
      </c>
      <c r="I5730" t="s">
        <v>118</v>
      </c>
      <c r="L5730">
        <v>24.317799999999998</v>
      </c>
      <c r="M5730">
        <v>24.470831660000002</v>
      </c>
      <c r="N5730">
        <v>20.9971</v>
      </c>
      <c r="O5730">
        <v>21.59623431</v>
      </c>
      <c r="P5730">
        <v>21.037500000000001</v>
      </c>
      <c r="Q5730" s="86">
        <v>45821</v>
      </c>
      <c r="V5730" t="s">
        <v>13614</v>
      </c>
      <c r="AA5730">
        <v>4</v>
      </c>
      <c r="AB5730">
        <v>4</v>
      </c>
      <c r="AC5730" t="s">
        <v>127</v>
      </c>
    </row>
    <row r="5731" spans="1:29" x14ac:dyDescent="0.2">
      <c r="A5731" t="s">
        <v>13615</v>
      </c>
      <c r="B5731" t="s">
        <v>13616</v>
      </c>
      <c r="C5731" t="s">
        <v>13615</v>
      </c>
      <c r="D5731" t="s">
        <v>84</v>
      </c>
      <c r="E5731" t="s">
        <v>116</v>
      </c>
      <c r="F5731" t="s">
        <v>117</v>
      </c>
      <c r="I5731" t="s">
        <v>118</v>
      </c>
      <c r="L5731">
        <v>30.290400000000002</v>
      </c>
      <c r="M5731">
        <v>25.873890230000001</v>
      </c>
      <c r="N5731">
        <v>24.654399999999999</v>
      </c>
      <c r="O5731">
        <v>22.44204869</v>
      </c>
      <c r="P5731">
        <v>21.695699999999999</v>
      </c>
      <c r="Q5731" s="86">
        <v>45821</v>
      </c>
      <c r="AA5731">
        <v>4</v>
      </c>
      <c r="AB5731">
        <v>5</v>
      </c>
      <c r="AC5731" t="s">
        <v>86</v>
      </c>
    </row>
    <row r="5732" spans="1:29" x14ac:dyDescent="0.2">
      <c r="A5732" t="s">
        <v>13617</v>
      </c>
      <c r="B5732" t="s">
        <v>13618</v>
      </c>
      <c r="C5732" t="s">
        <v>13617</v>
      </c>
      <c r="D5732" t="s">
        <v>84</v>
      </c>
      <c r="E5732" t="s">
        <v>116</v>
      </c>
      <c r="G5732" t="s">
        <v>90</v>
      </c>
      <c r="I5732" t="s">
        <v>118</v>
      </c>
      <c r="L5732">
        <v>40.3416</v>
      </c>
      <c r="M5732">
        <v>41.554390040000001</v>
      </c>
      <c r="N5732">
        <v>45.680399999999999</v>
      </c>
      <c r="O5732">
        <v>40.430827100000002</v>
      </c>
      <c r="P5732">
        <v>36.440199999999997</v>
      </c>
      <c r="Q5732" s="86">
        <v>45821</v>
      </c>
      <c r="AA5732">
        <v>5</v>
      </c>
      <c r="AB5732">
        <v>5</v>
      </c>
      <c r="AC5732" t="s">
        <v>86</v>
      </c>
    </row>
    <row r="5733" spans="1:29" x14ac:dyDescent="0.2">
      <c r="A5733" t="s">
        <v>13619</v>
      </c>
      <c r="B5733" t="s">
        <v>13620</v>
      </c>
      <c r="C5733" t="s">
        <v>13619</v>
      </c>
      <c r="D5733" t="s">
        <v>84</v>
      </c>
      <c r="E5733" t="s">
        <v>116</v>
      </c>
      <c r="G5733" t="s">
        <v>294</v>
      </c>
      <c r="I5733" t="s">
        <v>118</v>
      </c>
      <c r="L5733">
        <v>21.562999999999999</v>
      </c>
      <c r="M5733">
        <v>20.353140889999999</v>
      </c>
      <c r="N5733">
        <v>20.84</v>
      </c>
      <c r="O5733">
        <v>19.160430040000001</v>
      </c>
      <c r="P5733">
        <v>21.33</v>
      </c>
      <c r="Q5733" s="86">
        <v>45821</v>
      </c>
      <c r="V5733" t="s">
        <v>13621</v>
      </c>
      <c r="AA5733">
        <v>4</v>
      </c>
      <c r="AB5733">
        <v>4</v>
      </c>
      <c r="AC5733" t="s">
        <v>127</v>
      </c>
    </row>
    <row r="5734" spans="1:29" x14ac:dyDescent="0.2">
      <c r="A5734" t="s">
        <v>13622</v>
      </c>
      <c r="B5734" t="s">
        <v>13623</v>
      </c>
      <c r="C5734" t="s">
        <v>13622</v>
      </c>
      <c r="D5734" t="s">
        <v>84</v>
      </c>
      <c r="E5734" t="s">
        <v>116</v>
      </c>
      <c r="F5734" t="s">
        <v>117</v>
      </c>
      <c r="G5734" t="s">
        <v>294</v>
      </c>
      <c r="H5734" t="s">
        <v>13624</v>
      </c>
      <c r="I5734" t="s">
        <v>118</v>
      </c>
      <c r="L5734">
        <v>27.728999999999999</v>
      </c>
      <c r="M5734">
        <v>26.282191560000001</v>
      </c>
      <c r="N5734">
        <v>22.614999999999998</v>
      </c>
      <c r="O5734">
        <v>23.58849069</v>
      </c>
      <c r="P5734">
        <v>23.823</v>
      </c>
      <c r="Q5734" s="86">
        <v>45821</v>
      </c>
      <c r="V5734" t="s">
        <v>13625</v>
      </c>
      <c r="AA5734">
        <v>4</v>
      </c>
      <c r="AB5734">
        <v>4</v>
      </c>
      <c r="AC5734" t="s">
        <v>127</v>
      </c>
    </row>
    <row r="5735" spans="1:29" x14ac:dyDescent="0.2">
      <c r="A5735" t="s">
        <v>13626</v>
      </c>
      <c r="B5735" t="s">
        <v>13627</v>
      </c>
      <c r="C5735" t="s">
        <v>13626</v>
      </c>
      <c r="D5735" t="s">
        <v>84</v>
      </c>
      <c r="E5735" t="s">
        <v>434</v>
      </c>
      <c r="G5735" t="s">
        <v>846</v>
      </c>
      <c r="Y5735">
        <v>1</v>
      </c>
      <c r="Z5735" s="86">
        <v>45198</v>
      </c>
      <c r="AB5735">
        <v>2</v>
      </c>
      <c r="AC5735" t="s">
        <v>153</v>
      </c>
    </row>
    <row r="5736" spans="1:29" x14ac:dyDescent="0.2">
      <c r="A5736" t="s">
        <v>13628</v>
      </c>
      <c r="B5736" t="s">
        <v>13629</v>
      </c>
      <c r="C5736" t="s">
        <v>13628</v>
      </c>
      <c r="D5736" t="s">
        <v>84</v>
      </c>
      <c r="E5736" t="s">
        <v>434</v>
      </c>
      <c r="I5736" t="s">
        <v>118</v>
      </c>
      <c r="Q5736" s="86">
        <v>45154</v>
      </c>
      <c r="Y5736">
        <v>2</v>
      </c>
      <c r="Z5736" s="86">
        <v>45330</v>
      </c>
      <c r="AA5736">
        <v>5</v>
      </c>
      <c r="AB5736">
        <v>2</v>
      </c>
      <c r="AC5736" t="s">
        <v>153</v>
      </c>
    </row>
    <row r="5737" spans="1:29" x14ac:dyDescent="0.2">
      <c r="A5737" t="s">
        <v>13630</v>
      </c>
      <c r="B5737" t="s">
        <v>13631</v>
      </c>
      <c r="C5737" t="s">
        <v>13630</v>
      </c>
      <c r="D5737" t="s">
        <v>84</v>
      </c>
      <c r="E5737" t="s">
        <v>434</v>
      </c>
      <c r="G5737" t="s">
        <v>90</v>
      </c>
      <c r="H5737" t="s">
        <v>4520</v>
      </c>
      <c r="Y5737">
        <v>2</v>
      </c>
      <c r="Z5737" s="86">
        <v>45476</v>
      </c>
      <c r="AB5737">
        <v>2</v>
      </c>
      <c r="AC5737" t="s">
        <v>153</v>
      </c>
    </row>
    <row r="5738" spans="1:29" x14ac:dyDescent="0.2">
      <c r="A5738" t="s">
        <v>13632</v>
      </c>
      <c r="B5738" t="s">
        <v>13633</v>
      </c>
      <c r="C5738" t="s">
        <v>13632</v>
      </c>
      <c r="D5738" t="s">
        <v>84</v>
      </c>
      <c r="E5738" t="s">
        <v>434</v>
      </c>
      <c r="G5738" t="s">
        <v>90</v>
      </c>
      <c r="H5738" t="s">
        <v>4520</v>
      </c>
      <c r="Y5738">
        <v>2</v>
      </c>
      <c r="Z5738" s="86">
        <v>45476</v>
      </c>
      <c r="AB5738">
        <v>2</v>
      </c>
      <c r="AC5738" t="s">
        <v>153</v>
      </c>
    </row>
    <row r="5739" spans="1:29" x14ac:dyDescent="0.2">
      <c r="A5739" t="s">
        <v>13634</v>
      </c>
      <c r="B5739" t="s">
        <v>13635</v>
      </c>
      <c r="C5739" t="s">
        <v>13634</v>
      </c>
      <c r="D5739" t="s">
        <v>84</v>
      </c>
      <c r="E5739" t="s">
        <v>434</v>
      </c>
      <c r="G5739" t="s">
        <v>90</v>
      </c>
      <c r="H5739" t="s">
        <v>4520</v>
      </c>
      <c r="Y5739">
        <v>2</v>
      </c>
      <c r="Z5739" s="86">
        <v>45476</v>
      </c>
      <c r="AB5739">
        <v>2</v>
      </c>
      <c r="AC5739" t="s">
        <v>153</v>
      </c>
    </row>
    <row r="5740" spans="1:29" x14ac:dyDescent="0.2">
      <c r="A5740" t="s">
        <v>17422</v>
      </c>
      <c r="B5740" t="s">
        <v>17423</v>
      </c>
      <c r="C5740" t="s">
        <v>17422</v>
      </c>
      <c r="D5740" t="s">
        <v>84</v>
      </c>
      <c r="E5740" t="s">
        <v>434</v>
      </c>
      <c r="G5740" t="s">
        <v>90</v>
      </c>
      <c r="H5740" t="s">
        <v>225</v>
      </c>
      <c r="I5740" t="s">
        <v>118</v>
      </c>
      <c r="AB5740">
        <v>2</v>
      </c>
      <c r="AC5740" t="s">
        <v>153</v>
      </c>
    </row>
    <row r="5741" spans="1:29" x14ac:dyDescent="0.2">
      <c r="A5741" t="s">
        <v>13636</v>
      </c>
      <c r="B5741" t="s">
        <v>13637</v>
      </c>
      <c r="C5741" t="s">
        <v>13636</v>
      </c>
      <c r="D5741" t="s">
        <v>84</v>
      </c>
      <c r="E5741" t="s">
        <v>434</v>
      </c>
      <c r="G5741" t="s">
        <v>90</v>
      </c>
      <c r="H5741" t="s">
        <v>1740</v>
      </c>
      <c r="I5741" t="s">
        <v>118</v>
      </c>
      <c r="AB5741">
        <v>2</v>
      </c>
      <c r="AC5741" t="s">
        <v>153</v>
      </c>
    </row>
    <row r="5742" spans="1:29" x14ac:dyDescent="0.2">
      <c r="A5742" t="s">
        <v>13638</v>
      </c>
      <c r="B5742" t="s">
        <v>13639</v>
      </c>
      <c r="C5742" t="s">
        <v>13638</v>
      </c>
      <c r="D5742" t="s">
        <v>84</v>
      </c>
      <c r="E5742" t="s">
        <v>434</v>
      </c>
      <c r="G5742" t="s">
        <v>90</v>
      </c>
      <c r="H5742" t="s">
        <v>163</v>
      </c>
      <c r="I5742" t="s">
        <v>118</v>
      </c>
      <c r="AB5742">
        <v>2</v>
      </c>
      <c r="AC5742" t="s">
        <v>153</v>
      </c>
    </row>
    <row r="5743" spans="1:29" x14ac:dyDescent="0.2">
      <c r="A5743" t="s">
        <v>13640</v>
      </c>
      <c r="B5743" t="s">
        <v>13641</v>
      </c>
      <c r="C5743" t="s">
        <v>13640</v>
      </c>
      <c r="D5743" t="s">
        <v>84</v>
      </c>
      <c r="E5743" t="s">
        <v>434</v>
      </c>
      <c r="G5743" t="s">
        <v>90</v>
      </c>
      <c r="W5743">
        <v>2</v>
      </c>
      <c r="X5743" s="86">
        <v>45209</v>
      </c>
      <c r="AB5743">
        <v>2</v>
      </c>
      <c r="AC5743" t="s">
        <v>153</v>
      </c>
    </row>
    <row r="5744" spans="1:29" x14ac:dyDescent="0.2">
      <c r="A5744" t="s">
        <v>13642</v>
      </c>
      <c r="B5744" t="s">
        <v>13643</v>
      </c>
      <c r="C5744" t="s">
        <v>13642</v>
      </c>
      <c r="D5744" t="s">
        <v>84</v>
      </c>
      <c r="E5744" t="s">
        <v>434</v>
      </c>
      <c r="G5744" t="s">
        <v>90</v>
      </c>
      <c r="I5744" t="s">
        <v>118</v>
      </c>
      <c r="Y5744">
        <v>2</v>
      </c>
      <c r="Z5744" s="86">
        <v>45677</v>
      </c>
      <c r="AB5744">
        <v>2</v>
      </c>
      <c r="AC5744" t="s">
        <v>153</v>
      </c>
    </row>
    <row r="5745" spans="1:29" x14ac:dyDescent="0.2">
      <c r="A5745" t="s">
        <v>13644</v>
      </c>
      <c r="B5745" t="s">
        <v>13645</v>
      </c>
      <c r="C5745" t="s">
        <v>13644</v>
      </c>
      <c r="D5745" t="s">
        <v>84</v>
      </c>
      <c r="E5745" t="s">
        <v>116</v>
      </c>
      <c r="G5745" t="s">
        <v>90</v>
      </c>
      <c r="H5745" t="s">
        <v>196</v>
      </c>
      <c r="AB5745">
        <v>2</v>
      </c>
      <c r="AC5745" t="s">
        <v>153</v>
      </c>
    </row>
    <row r="5746" spans="1:29" x14ac:dyDescent="0.2">
      <c r="A5746" t="s">
        <v>13646</v>
      </c>
      <c r="B5746" t="s">
        <v>13647</v>
      </c>
      <c r="C5746" t="s">
        <v>13646</v>
      </c>
      <c r="D5746" t="s">
        <v>84</v>
      </c>
      <c r="E5746" t="s">
        <v>434</v>
      </c>
      <c r="G5746" t="s">
        <v>90</v>
      </c>
      <c r="I5746" t="s">
        <v>118</v>
      </c>
      <c r="Q5746" s="86">
        <v>45154</v>
      </c>
      <c r="AA5746">
        <v>2</v>
      </c>
      <c r="AB5746">
        <v>2</v>
      </c>
      <c r="AC5746" t="s">
        <v>153</v>
      </c>
    </row>
    <row r="5747" spans="1:29" x14ac:dyDescent="0.2">
      <c r="A5747" t="s">
        <v>13648</v>
      </c>
      <c r="B5747" t="s">
        <v>13649</v>
      </c>
      <c r="C5747" t="s">
        <v>13648</v>
      </c>
      <c r="D5747" t="s">
        <v>84</v>
      </c>
      <c r="E5747" t="s">
        <v>116</v>
      </c>
      <c r="G5747" t="s">
        <v>90</v>
      </c>
      <c r="H5747" t="s">
        <v>196</v>
      </c>
      <c r="AB5747">
        <v>2</v>
      </c>
      <c r="AC5747" t="s">
        <v>153</v>
      </c>
    </row>
    <row r="5748" spans="1:29" x14ac:dyDescent="0.2">
      <c r="A5748" t="s">
        <v>13650</v>
      </c>
      <c r="B5748" t="s">
        <v>13651</v>
      </c>
      <c r="C5748" t="s">
        <v>13650</v>
      </c>
      <c r="D5748" t="s">
        <v>84</v>
      </c>
      <c r="E5748" t="s">
        <v>116</v>
      </c>
      <c r="G5748" t="s">
        <v>90</v>
      </c>
      <c r="H5748" t="s">
        <v>196</v>
      </c>
      <c r="AB5748">
        <v>2</v>
      </c>
      <c r="AC5748" t="s">
        <v>153</v>
      </c>
    </row>
    <row r="5749" spans="1:29" x14ac:dyDescent="0.2">
      <c r="A5749" t="s">
        <v>13652</v>
      </c>
      <c r="B5749" t="s">
        <v>13653</v>
      </c>
      <c r="C5749" t="s">
        <v>13652</v>
      </c>
      <c r="D5749" t="s">
        <v>84</v>
      </c>
      <c r="E5749" t="s">
        <v>116</v>
      </c>
      <c r="G5749" t="s">
        <v>90</v>
      </c>
      <c r="H5749" t="s">
        <v>13654</v>
      </c>
      <c r="I5749" t="s">
        <v>118</v>
      </c>
      <c r="AB5749">
        <v>2</v>
      </c>
      <c r="AC5749" t="s">
        <v>153</v>
      </c>
    </row>
    <row r="5750" spans="1:29" x14ac:dyDescent="0.2">
      <c r="A5750" t="s">
        <v>13655</v>
      </c>
      <c r="B5750" t="s">
        <v>13656</v>
      </c>
      <c r="C5750" t="s">
        <v>13655</v>
      </c>
      <c r="D5750" t="s">
        <v>84</v>
      </c>
      <c r="E5750" t="s">
        <v>116</v>
      </c>
      <c r="G5750" t="s">
        <v>90</v>
      </c>
      <c r="H5750" t="s">
        <v>13657</v>
      </c>
      <c r="I5750" t="s">
        <v>118</v>
      </c>
      <c r="AB5750">
        <v>2</v>
      </c>
      <c r="AC5750" t="s">
        <v>153</v>
      </c>
    </row>
    <row r="5751" spans="1:29" x14ac:dyDescent="0.2">
      <c r="A5751" t="s">
        <v>13658</v>
      </c>
      <c r="B5751" t="s">
        <v>13659</v>
      </c>
      <c r="C5751" t="s">
        <v>13658</v>
      </c>
      <c r="D5751" t="s">
        <v>84</v>
      </c>
      <c r="E5751" t="s">
        <v>116</v>
      </c>
      <c r="G5751" t="s">
        <v>90</v>
      </c>
      <c r="H5751" t="s">
        <v>13657</v>
      </c>
      <c r="I5751" t="s">
        <v>118</v>
      </c>
      <c r="AB5751">
        <v>2</v>
      </c>
      <c r="AC5751" t="s">
        <v>153</v>
      </c>
    </row>
    <row r="5752" spans="1:29" x14ac:dyDescent="0.2">
      <c r="A5752" t="s">
        <v>13660</v>
      </c>
      <c r="B5752" t="s">
        <v>13661</v>
      </c>
      <c r="C5752" t="s">
        <v>13660</v>
      </c>
      <c r="D5752" t="s">
        <v>84</v>
      </c>
      <c r="E5752" t="s">
        <v>116</v>
      </c>
      <c r="G5752" t="s">
        <v>90</v>
      </c>
      <c r="H5752" t="s">
        <v>196</v>
      </c>
      <c r="I5752" t="s">
        <v>118</v>
      </c>
      <c r="L5752">
        <v>26.806799999999999</v>
      </c>
      <c r="M5752">
        <v>28.34313178</v>
      </c>
      <c r="N5752">
        <v>29.0718</v>
      </c>
      <c r="O5752">
        <v>33.86295621</v>
      </c>
      <c r="P5752">
        <v>45.854999999999997</v>
      </c>
      <c r="Q5752" s="86">
        <v>45821</v>
      </c>
      <c r="AB5752">
        <v>4</v>
      </c>
      <c r="AC5752" t="s">
        <v>127</v>
      </c>
    </row>
    <row r="5753" spans="1:29" x14ac:dyDescent="0.2">
      <c r="A5753" t="s">
        <v>13662</v>
      </c>
      <c r="B5753" t="s">
        <v>13663</v>
      </c>
      <c r="C5753" t="s">
        <v>13662</v>
      </c>
      <c r="D5753" t="s">
        <v>84</v>
      </c>
      <c r="E5753" t="s">
        <v>116</v>
      </c>
      <c r="F5753" t="s">
        <v>117</v>
      </c>
      <c r="G5753" t="s">
        <v>90</v>
      </c>
      <c r="I5753" t="s">
        <v>118</v>
      </c>
      <c r="M5753">
        <v>69.180213219999999</v>
      </c>
      <c r="N5753">
        <v>68.888199999999998</v>
      </c>
      <c r="O5753">
        <v>71.162468169999997</v>
      </c>
      <c r="P5753">
        <v>60.456200000000003</v>
      </c>
      <c r="Q5753" s="86">
        <v>45154</v>
      </c>
      <c r="V5753" t="s">
        <v>13664</v>
      </c>
      <c r="AA5753">
        <v>5</v>
      </c>
      <c r="AB5753">
        <v>5</v>
      </c>
      <c r="AC5753" t="s">
        <v>86</v>
      </c>
    </row>
    <row r="5754" spans="1:29" x14ac:dyDescent="0.2">
      <c r="A5754" t="s">
        <v>13665</v>
      </c>
      <c r="B5754" t="s">
        <v>13666</v>
      </c>
      <c r="C5754" t="s">
        <v>13665</v>
      </c>
      <c r="D5754" t="s">
        <v>84</v>
      </c>
      <c r="E5754" t="s">
        <v>116</v>
      </c>
      <c r="G5754" t="s">
        <v>90</v>
      </c>
      <c r="I5754" t="s">
        <v>118</v>
      </c>
      <c r="M5754">
        <v>121.69523409999999</v>
      </c>
      <c r="N5754">
        <v>117.1712</v>
      </c>
      <c r="O5754">
        <v>113.3050947</v>
      </c>
      <c r="P5754">
        <v>93.652500000000003</v>
      </c>
      <c r="Q5754" s="86">
        <v>45154</v>
      </c>
      <c r="AA5754">
        <v>5</v>
      </c>
      <c r="AB5754">
        <v>5</v>
      </c>
      <c r="AC5754" t="s">
        <v>86</v>
      </c>
    </row>
    <row r="5755" spans="1:29" x14ac:dyDescent="0.2">
      <c r="A5755" t="s">
        <v>13667</v>
      </c>
      <c r="B5755" t="s">
        <v>13668</v>
      </c>
      <c r="C5755" t="s">
        <v>13667</v>
      </c>
      <c r="D5755" t="s">
        <v>84</v>
      </c>
      <c r="G5755" t="s">
        <v>90</v>
      </c>
      <c r="J5755" t="s">
        <v>323</v>
      </c>
      <c r="L5755">
        <v>42.945500000000003</v>
      </c>
      <c r="M5755">
        <v>44.422927739999999</v>
      </c>
      <c r="N5755">
        <v>49.904600000000002</v>
      </c>
      <c r="O5755">
        <v>49.910916540000002</v>
      </c>
      <c r="P5755">
        <v>59.926400000000001</v>
      </c>
      <c r="Q5755" s="86">
        <v>45821</v>
      </c>
      <c r="V5755" t="s">
        <v>13669</v>
      </c>
      <c r="AB5755">
        <v>5</v>
      </c>
      <c r="AC5755" t="s">
        <v>86</v>
      </c>
    </row>
    <row r="5756" spans="1:29" x14ac:dyDescent="0.2">
      <c r="A5756" t="s">
        <v>13670</v>
      </c>
      <c r="B5756" t="s">
        <v>13671</v>
      </c>
      <c r="C5756" t="s">
        <v>13670</v>
      </c>
      <c r="D5756" t="s">
        <v>84</v>
      </c>
      <c r="E5756" t="s">
        <v>116</v>
      </c>
      <c r="I5756" t="s">
        <v>118</v>
      </c>
      <c r="L5756">
        <v>69.380200000000002</v>
      </c>
      <c r="M5756">
        <v>75.685801299999994</v>
      </c>
      <c r="N5756">
        <v>70.212199999999996</v>
      </c>
      <c r="O5756">
        <v>41.587746109999998</v>
      </c>
      <c r="P5756">
        <v>24.4175</v>
      </c>
      <c r="Q5756" s="86">
        <v>45821</v>
      </c>
      <c r="AA5756">
        <v>5</v>
      </c>
      <c r="AB5756">
        <v>5</v>
      </c>
      <c r="AC5756" t="s">
        <v>86</v>
      </c>
    </row>
    <row r="5757" spans="1:29" x14ac:dyDescent="0.2">
      <c r="A5757" t="s">
        <v>13672</v>
      </c>
      <c r="B5757" t="s">
        <v>13673</v>
      </c>
      <c r="C5757" t="s">
        <v>13672</v>
      </c>
      <c r="D5757" t="s">
        <v>84</v>
      </c>
      <c r="E5757" t="s">
        <v>116</v>
      </c>
      <c r="F5757" t="s">
        <v>117</v>
      </c>
      <c r="G5757" t="s">
        <v>90</v>
      </c>
      <c r="I5757" t="s">
        <v>118</v>
      </c>
      <c r="L5757">
        <v>37.400700000000001</v>
      </c>
      <c r="M5757">
        <v>34.718247390000002</v>
      </c>
      <c r="N5757">
        <v>31.410699999999999</v>
      </c>
      <c r="O5757">
        <v>24.583203050000002</v>
      </c>
      <c r="P5757">
        <v>24.3691</v>
      </c>
      <c r="Q5757" s="86">
        <v>45821</v>
      </c>
      <c r="V5757" t="s">
        <v>13674</v>
      </c>
      <c r="AA5757">
        <v>5</v>
      </c>
      <c r="AB5757">
        <v>5</v>
      </c>
      <c r="AC5757" t="s">
        <v>86</v>
      </c>
    </row>
    <row r="5758" spans="1:29" x14ac:dyDescent="0.2">
      <c r="A5758" t="s">
        <v>13675</v>
      </c>
      <c r="B5758" t="s">
        <v>13676</v>
      </c>
      <c r="C5758" t="s">
        <v>13675</v>
      </c>
      <c r="D5758" t="s">
        <v>84</v>
      </c>
      <c r="E5758" t="s">
        <v>116</v>
      </c>
      <c r="G5758" t="s">
        <v>90</v>
      </c>
      <c r="H5758" t="s">
        <v>196</v>
      </c>
      <c r="I5758" t="s">
        <v>118</v>
      </c>
      <c r="L5758">
        <v>19.032299999999999</v>
      </c>
      <c r="M5758">
        <v>17.265499470000002</v>
      </c>
      <c r="N5758">
        <v>16.324000000000002</v>
      </c>
      <c r="O5758">
        <v>11.182498689999999</v>
      </c>
      <c r="P5758">
        <v>9.1618999999999993</v>
      </c>
      <c r="Q5758" s="86">
        <v>45821</v>
      </c>
      <c r="S5758">
        <v>0.5</v>
      </c>
      <c r="AB5758">
        <v>4</v>
      </c>
      <c r="AC5758" t="s">
        <v>127</v>
      </c>
    </row>
    <row r="5759" spans="1:29" x14ac:dyDescent="0.2">
      <c r="A5759" t="s">
        <v>13677</v>
      </c>
      <c r="B5759" t="s">
        <v>13678</v>
      </c>
      <c r="C5759" t="s">
        <v>13677</v>
      </c>
      <c r="D5759" t="s">
        <v>84</v>
      </c>
      <c r="E5759" t="s">
        <v>116</v>
      </c>
      <c r="F5759" t="s">
        <v>117</v>
      </c>
      <c r="G5759" t="s">
        <v>90</v>
      </c>
      <c r="I5759" t="s">
        <v>118</v>
      </c>
      <c r="K5759" t="s">
        <v>172</v>
      </c>
      <c r="L5759">
        <v>19.445</v>
      </c>
      <c r="M5759">
        <v>19.694651589999999</v>
      </c>
      <c r="N5759">
        <v>19.63</v>
      </c>
      <c r="O5759">
        <v>18.85063194</v>
      </c>
      <c r="P5759">
        <v>14.568</v>
      </c>
      <c r="Q5759" s="86">
        <v>45821</v>
      </c>
      <c r="V5759" t="s">
        <v>13679</v>
      </c>
      <c r="AA5759">
        <v>4</v>
      </c>
      <c r="AB5759">
        <v>4</v>
      </c>
      <c r="AC5759" t="s">
        <v>127</v>
      </c>
    </row>
    <row r="5760" spans="1:29" x14ac:dyDescent="0.2">
      <c r="A5760" t="s">
        <v>16905</v>
      </c>
      <c r="B5760" t="s">
        <v>16906</v>
      </c>
      <c r="C5760" t="s">
        <v>16905</v>
      </c>
      <c r="D5760" t="s">
        <v>84</v>
      </c>
      <c r="E5760" t="s">
        <v>116</v>
      </c>
      <c r="G5760" t="s">
        <v>90</v>
      </c>
      <c r="H5760" t="s">
        <v>16903</v>
      </c>
      <c r="I5760" t="s">
        <v>118</v>
      </c>
      <c r="L5760">
        <v>17.747</v>
      </c>
      <c r="M5760">
        <v>15.691237060000001</v>
      </c>
      <c r="N5760">
        <v>17.399999999999999</v>
      </c>
      <c r="O5760">
        <v>11.82588035</v>
      </c>
      <c r="P5760">
        <v>12.609</v>
      </c>
      <c r="Q5760" s="86">
        <v>45821</v>
      </c>
      <c r="S5760">
        <v>13.33</v>
      </c>
      <c r="T5760">
        <v>0.4</v>
      </c>
      <c r="V5760" t="s">
        <v>16907</v>
      </c>
      <c r="AB5760">
        <v>4</v>
      </c>
      <c r="AC5760" t="s">
        <v>127</v>
      </c>
    </row>
    <row r="5761" spans="1:29" x14ac:dyDescent="0.2">
      <c r="A5761" t="s">
        <v>13680</v>
      </c>
      <c r="B5761" t="s">
        <v>13681</v>
      </c>
      <c r="C5761" t="s">
        <v>13680</v>
      </c>
      <c r="D5761" t="s">
        <v>84</v>
      </c>
      <c r="E5761" t="s">
        <v>116</v>
      </c>
      <c r="F5761" t="s">
        <v>117</v>
      </c>
      <c r="G5761" t="s">
        <v>90</v>
      </c>
      <c r="I5761" t="s">
        <v>118</v>
      </c>
      <c r="K5761" t="s">
        <v>172</v>
      </c>
      <c r="L5761">
        <v>29.329000000000001</v>
      </c>
      <c r="M5761">
        <v>31.166061639999999</v>
      </c>
      <c r="N5761">
        <v>32.771000000000001</v>
      </c>
      <c r="O5761">
        <v>24.64544304</v>
      </c>
      <c r="P5761">
        <v>20.568999999999999</v>
      </c>
      <c r="Q5761" s="86">
        <v>45821</v>
      </c>
      <c r="V5761" t="s">
        <v>13682</v>
      </c>
      <c r="AA5761">
        <v>5</v>
      </c>
      <c r="AB5761">
        <v>4</v>
      </c>
      <c r="AC5761" t="s">
        <v>127</v>
      </c>
    </row>
    <row r="5762" spans="1:29" x14ac:dyDescent="0.2">
      <c r="A5762" t="s">
        <v>13683</v>
      </c>
      <c r="B5762" t="s">
        <v>13684</v>
      </c>
      <c r="C5762" t="s">
        <v>13683</v>
      </c>
      <c r="D5762" t="s">
        <v>84</v>
      </c>
      <c r="E5762" t="s">
        <v>116</v>
      </c>
      <c r="G5762" t="s">
        <v>90</v>
      </c>
      <c r="I5762" t="s">
        <v>118</v>
      </c>
      <c r="L5762">
        <v>13.425000000000001</v>
      </c>
      <c r="M5762">
        <v>13.51771924</v>
      </c>
      <c r="N5762">
        <v>13.763</v>
      </c>
      <c r="O5762">
        <v>12.333530420000001</v>
      </c>
      <c r="P5762">
        <v>12.766999999999999</v>
      </c>
      <c r="Q5762" s="86">
        <v>45821</v>
      </c>
      <c r="S5762">
        <v>0.35</v>
      </c>
      <c r="AB5762">
        <v>3</v>
      </c>
      <c r="AC5762" t="s">
        <v>156</v>
      </c>
    </row>
    <row r="5763" spans="1:29" x14ac:dyDescent="0.2">
      <c r="A5763" t="s">
        <v>13685</v>
      </c>
      <c r="B5763" t="s">
        <v>13686</v>
      </c>
      <c r="C5763" t="s">
        <v>13685</v>
      </c>
      <c r="D5763" t="s">
        <v>84</v>
      </c>
      <c r="E5763" t="s">
        <v>116</v>
      </c>
      <c r="G5763" t="s">
        <v>90</v>
      </c>
      <c r="H5763" t="s">
        <v>225</v>
      </c>
      <c r="L5763">
        <v>18.271999999999998</v>
      </c>
      <c r="M5763">
        <v>18.175059659999999</v>
      </c>
      <c r="N5763">
        <v>16.843</v>
      </c>
      <c r="O5763">
        <v>15.34579776</v>
      </c>
      <c r="P5763">
        <v>13.475</v>
      </c>
      <c r="Q5763" s="86">
        <v>45821</v>
      </c>
      <c r="S5763">
        <v>0.35</v>
      </c>
      <c r="AB5763">
        <v>4</v>
      </c>
      <c r="AC5763" t="s">
        <v>127</v>
      </c>
    </row>
    <row r="5764" spans="1:29" x14ac:dyDescent="0.2">
      <c r="A5764" t="s">
        <v>13687</v>
      </c>
      <c r="B5764" t="s">
        <v>13688</v>
      </c>
      <c r="C5764" t="s">
        <v>13687</v>
      </c>
      <c r="D5764" t="s">
        <v>84</v>
      </c>
      <c r="E5764" t="s">
        <v>116</v>
      </c>
      <c r="G5764" t="s">
        <v>90</v>
      </c>
      <c r="I5764" t="s">
        <v>118</v>
      </c>
      <c r="L5764">
        <v>17.212</v>
      </c>
      <c r="M5764">
        <v>17.762702300000001</v>
      </c>
      <c r="N5764">
        <v>18.289000000000001</v>
      </c>
      <c r="O5764">
        <v>17.196510920000001</v>
      </c>
      <c r="P5764">
        <v>20.651</v>
      </c>
      <c r="Q5764" s="86">
        <v>45821</v>
      </c>
      <c r="S5764">
        <v>0.5</v>
      </c>
      <c r="AB5764">
        <v>4</v>
      </c>
      <c r="AC5764" t="s">
        <v>127</v>
      </c>
    </row>
    <row r="5765" spans="1:29" x14ac:dyDescent="0.2">
      <c r="A5765" t="s">
        <v>13689</v>
      </c>
      <c r="B5765" t="s">
        <v>13690</v>
      </c>
      <c r="C5765" t="s">
        <v>13689</v>
      </c>
      <c r="D5765" t="s">
        <v>84</v>
      </c>
      <c r="E5765" t="s">
        <v>116</v>
      </c>
      <c r="G5765" t="s">
        <v>90</v>
      </c>
      <c r="I5765" t="s">
        <v>118</v>
      </c>
      <c r="K5765" t="s">
        <v>172</v>
      </c>
      <c r="L5765">
        <v>22.931000000000001</v>
      </c>
      <c r="M5765">
        <v>22.326527680000002</v>
      </c>
      <c r="N5765">
        <v>26.169</v>
      </c>
      <c r="O5765">
        <v>20.653747920000001</v>
      </c>
      <c r="P5765">
        <v>17.629000000000001</v>
      </c>
      <c r="Q5765" s="86">
        <v>45821</v>
      </c>
      <c r="AA5765">
        <v>3</v>
      </c>
      <c r="AB5765">
        <v>4</v>
      </c>
      <c r="AC5765" t="s">
        <v>127</v>
      </c>
    </row>
    <row r="5766" spans="1:29" x14ac:dyDescent="0.2">
      <c r="A5766" t="s">
        <v>13691</v>
      </c>
      <c r="B5766" t="s">
        <v>13692</v>
      </c>
      <c r="C5766" t="s">
        <v>13691</v>
      </c>
      <c r="D5766" t="s">
        <v>84</v>
      </c>
      <c r="E5766" t="s">
        <v>116</v>
      </c>
      <c r="F5766" t="s">
        <v>117</v>
      </c>
      <c r="G5766" t="s">
        <v>90</v>
      </c>
      <c r="I5766" t="s">
        <v>118</v>
      </c>
      <c r="L5766">
        <v>39.350999999999999</v>
      </c>
      <c r="M5766">
        <v>33.472915790000002</v>
      </c>
      <c r="N5766">
        <v>33.728999999999999</v>
      </c>
      <c r="O5766">
        <v>26.15307803</v>
      </c>
      <c r="P5766">
        <v>28.503</v>
      </c>
      <c r="Q5766" s="86">
        <v>45821</v>
      </c>
      <c r="AA5766">
        <v>5</v>
      </c>
      <c r="AB5766">
        <v>5</v>
      </c>
      <c r="AC5766" t="s">
        <v>86</v>
      </c>
    </row>
    <row r="5767" spans="1:29" x14ac:dyDescent="0.2">
      <c r="A5767" t="s">
        <v>13693</v>
      </c>
      <c r="B5767" t="s">
        <v>13694</v>
      </c>
      <c r="C5767" t="s">
        <v>13693</v>
      </c>
      <c r="D5767" t="s">
        <v>84</v>
      </c>
      <c r="E5767" t="s">
        <v>116</v>
      </c>
      <c r="G5767" t="s">
        <v>294</v>
      </c>
      <c r="H5767" t="s">
        <v>13695</v>
      </c>
      <c r="I5767" t="s">
        <v>118</v>
      </c>
      <c r="P5767">
        <v>51.27</v>
      </c>
      <c r="AB5767">
        <v>5</v>
      </c>
      <c r="AC5767" t="s">
        <v>86</v>
      </c>
    </row>
    <row r="5768" spans="1:29" x14ac:dyDescent="0.2">
      <c r="A5768" t="s">
        <v>13696</v>
      </c>
      <c r="B5768" t="s">
        <v>13697</v>
      </c>
      <c r="C5768" t="s">
        <v>13696</v>
      </c>
      <c r="D5768" t="s">
        <v>84</v>
      </c>
      <c r="E5768" t="s">
        <v>116</v>
      </c>
      <c r="G5768" t="s">
        <v>90</v>
      </c>
      <c r="L5768">
        <v>14.573</v>
      </c>
      <c r="M5768">
        <v>14.69498718</v>
      </c>
      <c r="N5768">
        <v>14.8</v>
      </c>
      <c r="O5768">
        <v>11.948039570000001</v>
      </c>
      <c r="P5768">
        <v>10.85</v>
      </c>
      <c r="Q5768" s="86">
        <v>45821</v>
      </c>
      <c r="AB5768">
        <v>3</v>
      </c>
      <c r="AC5768" t="s">
        <v>156</v>
      </c>
    </row>
    <row r="5769" spans="1:29" x14ac:dyDescent="0.2">
      <c r="A5769" t="s">
        <v>13698</v>
      </c>
      <c r="B5769" t="s">
        <v>13699</v>
      </c>
      <c r="C5769" t="s">
        <v>13698</v>
      </c>
      <c r="D5769" t="s">
        <v>84</v>
      </c>
      <c r="E5769" t="s">
        <v>89</v>
      </c>
      <c r="G5769" t="s">
        <v>90</v>
      </c>
      <c r="I5769" t="s">
        <v>118</v>
      </c>
      <c r="L5769">
        <v>8.907</v>
      </c>
      <c r="M5769">
        <v>9.3585833269999998</v>
      </c>
      <c r="N5769">
        <v>9.8260000000000005</v>
      </c>
      <c r="O5769">
        <v>7.7168104739999999</v>
      </c>
      <c r="P5769">
        <v>5.7060000000000004</v>
      </c>
      <c r="Q5769" s="86">
        <v>45821</v>
      </c>
      <c r="AA5769">
        <v>2</v>
      </c>
      <c r="AB5769">
        <v>2</v>
      </c>
      <c r="AC5769" t="s">
        <v>153</v>
      </c>
    </row>
    <row r="5770" spans="1:29" x14ac:dyDescent="0.2">
      <c r="A5770" t="s">
        <v>13700</v>
      </c>
      <c r="B5770" t="s">
        <v>13701</v>
      </c>
      <c r="C5770" t="s">
        <v>13700</v>
      </c>
      <c r="D5770" t="s">
        <v>84</v>
      </c>
      <c r="E5770" t="s">
        <v>89</v>
      </c>
      <c r="F5770" t="s">
        <v>642</v>
      </c>
      <c r="G5770" t="s">
        <v>90</v>
      </c>
      <c r="I5770" t="s">
        <v>118</v>
      </c>
      <c r="K5770" t="s">
        <v>199</v>
      </c>
      <c r="L5770">
        <v>13.173999999999999</v>
      </c>
      <c r="M5770">
        <v>13.324528600000001</v>
      </c>
      <c r="N5770">
        <v>13.849</v>
      </c>
      <c r="O5770">
        <v>10.903446239999999</v>
      </c>
      <c r="P5770">
        <v>8.3040000000000003</v>
      </c>
      <c r="Q5770" s="86">
        <v>45821</v>
      </c>
      <c r="V5770" t="s">
        <v>13702</v>
      </c>
      <c r="AA5770">
        <v>2</v>
      </c>
      <c r="AB5770">
        <v>3</v>
      </c>
      <c r="AC5770" t="s">
        <v>156</v>
      </c>
    </row>
    <row r="5771" spans="1:29" x14ac:dyDescent="0.2">
      <c r="A5771" t="s">
        <v>13703</v>
      </c>
      <c r="B5771" t="s">
        <v>13704</v>
      </c>
      <c r="C5771" t="s">
        <v>13703</v>
      </c>
      <c r="D5771" t="s">
        <v>84</v>
      </c>
      <c r="E5771" t="s">
        <v>89</v>
      </c>
      <c r="F5771" t="s">
        <v>117</v>
      </c>
      <c r="G5771" t="s">
        <v>90</v>
      </c>
      <c r="I5771" t="s">
        <v>118</v>
      </c>
      <c r="K5771" t="s">
        <v>199</v>
      </c>
      <c r="L5771">
        <v>21.411000000000001</v>
      </c>
      <c r="M5771">
        <v>20.984552669999999</v>
      </c>
      <c r="N5771">
        <v>21.454999999999998</v>
      </c>
      <c r="O5771">
        <v>17.184722180000001</v>
      </c>
      <c r="P5771">
        <v>12.757</v>
      </c>
      <c r="Q5771" s="86">
        <v>45821</v>
      </c>
      <c r="V5771" t="s">
        <v>13705</v>
      </c>
      <c r="AA5771">
        <v>3</v>
      </c>
      <c r="AB5771">
        <v>4</v>
      </c>
      <c r="AC5771" t="s">
        <v>127</v>
      </c>
    </row>
    <row r="5772" spans="1:29" x14ac:dyDescent="0.2">
      <c r="A5772" t="s">
        <v>13706</v>
      </c>
      <c r="B5772" t="s">
        <v>13707</v>
      </c>
      <c r="C5772" t="s">
        <v>13706</v>
      </c>
      <c r="D5772" t="s">
        <v>84</v>
      </c>
      <c r="E5772" t="s">
        <v>116</v>
      </c>
      <c r="G5772" t="s">
        <v>90</v>
      </c>
      <c r="L5772">
        <v>20.425000000000001</v>
      </c>
      <c r="M5772">
        <v>21.292194330000001</v>
      </c>
      <c r="N5772">
        <v>23.744</v>
      </c>
      <c r="O5772">
        <v>21.524955810000002</v>
      </c>
      <c r="P5772">
        <v>19.294</v>
      </c>
      <c r="Q5772" s="86">
        <v>45821</v>
      </c>
      <c r="AB5772">
        <v>4</v>
      </c>
      <c r="AC5772" t="s">
        <v>127</v>
      </c>
    </row>
    <row r="5773" spans="1:29" x14ac:dyDescent="0.2">
      <c r="A5773" t="s">
        <v>17610</v>
      </c>
      <c r="B5773" t="s">
        <v>17611</v>
      </c>
      <c r="C5773" t="s">
        <v>17610</v>
      </c>
      <c r="D5773" t="s">
        <v>84</v>
      </c>
      <c r="E5773" t="s">
        <v>116</v>
      </c>
      <c r="G5773" t="s">
        <v>90</v>
      </c>
      <c r="H5773" t="s">
        <v>16039</v>
      </c>
      <c r="I5773" t="s">
        <v>118</v>
      </c>
      <c r="L5773">
        <v>15.41</v>
      </c>
      <c r="Q5773" s="86">
        <v>45813</v>
      </c>
      <c r="S5773">
        <v>0.08</v>
      </c>
      <c r="AB5773">
        <v>4</v>
      </c>
      <c r="AC5773" t="s">
        <v>127</v>
      </c>
    </row>
    <row r="5774" spans="1:29" x14ac:dyDescent="0.2">
      <c r="A5774" t="s">
        <v>17612</v>
      </c>
      <c r="B5774" t="s">
        <v>17613</v>
      </c>
      <c r="C5774" t="s">
        <v>17612</v>
      </c>
      <c r="D5774" t="s">
        <v>84</v>
      </c>
      <c r="E5774" t="s">
        <v>116</v>
      </c>
      <c r="G5774" t="s">
        <v>90</v>
      </c>
      <c r="H5774" t="s">
        <v>16039</v>
      </c>
      <c r="I5774" t="s">
        <v>118</v>
      </c>
      <c r="L5774">
        <v>17.308</v>
      </c>
      <c r="M5774">
        <v>17.610924610000001</v>
      </c>
      <c r="N5774">
        <v>17.626999999999999</v>
      </c>
      <c r="O5774">
        <v>15.049199420000001</v>
      </c>
      <c r="P5774">
        <v>13.510999999999999</v>
      </c>
      <c r="Q5774" s="86">
        <v>45821</v>
      </c>
      <c r="S5774">
        <v>0.08</v>
      </c>
      <c r="AB5774">
        <v>4</v>
      </c>
      <c r="AC5774" t="s">
        <v>127</v>
      </c>
    </row>
    <row r="5775" spans="1:29" x14ac:dyDescent="0.2">
      <c r="A5775" t="s">
        <v>13708</v>
      </c>
      <c r="B5775" t="s">
        <v>13709</v>
      </c>
      <c r="C5775" t="s">
        <v>13708</v>
      </c>
      <c r="D5775" t="s">
        <v>84</v>
      </c>
      <c r="E5775" t="s">
        <v>116</v>
      </c>
      <c r="G5775" t="s">
        <v>90</v>
      </c>
      <c r="L5775">
        <v>20.890999999999998</v>
      </c>
      <c r="M5775">
        <v>21.369498369999999</v>
      </c>
      <c r="N5775">
        <v>21.007999999999999</v>
      </c>
      <c r="O5775">
        <v>17.012542920000001</v>
      </c>
      <c r="P5775">
        <v>16.849</v>
      </c>
      <c r="Q5775" s="86">
        <v>45821</v>
      </c>
      <c r="AB5775">
        <v>4</v>
      </c>
      <c r="AC5775" t="s">
        <v>127</v>
      </c>
    </row>
    <row r="5776" spans="1:29" x14ac:dyDescent="0.2">
      <c r="A5776" t="s">
        <v>13710</v>
      </c>
      <c r="B5776" t="s">
        <v>13711</v>
      </c>
      <c r="C5776" t="s">
        <v>13710</v>
      </c>
      <c r="D5776" t="s">
        <v>84</v>
      </c>
      <c r="E5776" t="s">
        <v>116</v>
      </c>
      <c r="G5776" t="s">
        <v>90</v>
      </c>
      <c r="I5776" t="s">
        <v>118</v>
      </c>
      <c r="K5776" t="s">
        <v>199</v>
      </c>
      <c r="L5776">
        <v>19.122</v>
      </c>
      <c r="M5776">
        <v>19.655446040000001</v>
      </c>
      <c r="N5776">
        <v>18.831</v>
      </c>
      <c r="O5776">
        <v>15.67553901</v>
      </c>
      <c r="P5776">
        <v>16.257000000000001</v>
      </c>
      <c r="Q5776" s="86">
        <v>45821</v>
      </c>
      <c r="V5776" t="s">
        <v>13712</v>
      </c>
      <c r="AA5776">
        <v>4</v>
      </c>
      <c r="AB5776">
        <v>4</v>
      </c>
      <c r="AC5776" t="s">
        <v>127</v>
      </c>
    </row>
    <row r="5777" spans="1:29" x14ac:dyDescent="0.2">
      <c r="A5777" t="s">
        <v>13713</v>
      </c>
      <c r="B5777" t="s">
        <v>13714</v>
      </c>
      <c r="C5777" t="s">
        <v>13713</v>
      </c>
      <c r="D5777" t="s">
        <v>84</v>
      </c>
      <c r="E5777" t="s">
        <v>116</v>
      </c>
      <c r="G5777" t="s">
        <v>90</v>
      </c>
      <c r="I5777" t="s">
        <v>118</v>
      </c>
      <c r="K5777" t="s">
        <v>199</v>
      </c>
      <c r="L5777">
        <v>20.855</v>
      </c>
      <c r="M5777">
        <v>17.69390452</v>
      </c>
      <c r="N5777">
        <v>21.952999999999999</v>
      </c>
      <c r="O5777">
        <v>16.935207689999999</v>
      </c>
      <c r="P5777">
        <v>17.669</v>
      </c>
      <c r="Q5777" s="86">
        <v>45821</v>
      </c>
      <c r="V5777" t="s">
        <v>13715</v>
      </c>
      <c r="AA5777">
        <v>3</v>
      </c>
      <c r="AB5777">
        <v>4</v>
      </c>
      <c r="AC5777" t="s">
        <v>127</v>
      </c>
    </row>
    <row r="5778" spans="1:29" x14ac:dyDescent="0.2">
      <c r="A5778" t="s">
        <v>17461</v>
      </c>
      <c r="B5778" t="s">
        <v>17462</v>
      </c>
      <c r="C5778" t="s">
        <v>17461</v>
      </c>
      <c r="D5778" t="s">
        <v>84</v>
      </c>
      <c r="E5778" t="s">
        <v>116</v>
      </c>
      <c r="G5778" t="s">
        <v>90</v>
      </c>
      <c r="I5778" t="s">
        <v>118</v>
      </c>
      <c r="L5778">
        <v>17.638000000000002</v>
      </c>
      <c r="M5778">
        <v>17.801380819999999</v>
      </c>
      <c r="N5778">
        <v>18.765999999999998</v>
      </c>
      <c r="O5778">
        <v>16.116478189999999</v>
      </c>
      <c r="P5778">
        <v>14.602</v>
      </c>
      <c r="Q5778" s="86">
        <v>45821</v>
      </c>
      <c r="S5778">
        <v>0.13</v>
      </c>
      <c r="AB5778">
        <v>4</v>
      </c>
      <c r="AC5778" t="s">
        <v>127</v>
      </c>
    </row>
    <row r="5779" spans="1:29" x14ac:dyDescent="0.2">
      <c r="A5779" t="s">
        <v>13716</v>
      </c>
      <c r="B5779" t="s">
        <v>13717</v>
      </c>
      <c r="C5779" t="s">
        <v>13716</v>
      </c>
      <c r="D5779" t="s">
        <v>84</v>
      </c>
      <c r="E5779" t="s">
        <v>89</v>
      </c>
      <c r="G5779" t="s">
        <v>90</v>
      </c>
      <c r="I5779" t="s">
        <v>118</v>
      </c>
      <c r="L5779">
        <v>6.3259999999999996</v>
      </c>
      <c r="M5779">
        <v>6.8806020590000001</v>
      </c>
      <c r="N5779">
        <v>7.2350000000000003</v>
      </c>
      <c r="O5779">
        <v>6.3826773919999997</v>
      </c>
      <c r="P5779">
        <v>5.0259999999999998</v>
      </c>
      <c r="Q5779" s="86">
        <v>45821</v>
      </c>
      <c r="S5779">
        <v>0.03</v>
      </c>
      <c r="AB5779">
        <v>2</v>
      </c>
      <c r="AC5779" t="s">
        <v>153</v>
      </c>
    </row>
    <row r="5780" spans="1:29" x14ac:dyDescent="0.2">
      <c r="A5780" t="s">
        <v>17614</v>
      </c>
      <c r="B5780" t="s">
        <v>17615</v>
      </c>
      <c r="C5780" t="s">
        <v>17614</v>
      </c>
      <c r="D5780" t="s">
        <v>84</v>
      </c>
      <c r="E5780" t="s">
        <v>116</v>
      </c>
      <c r="G5780" t="s">
        <v>90</v>
      </c>
      <c r="H5780" t="s">
        <v>16039</v>
      </c>
      <c r="I5780" t="s">
        <v>118</v>
      </c>
      <c r="L5780">
        <v>2.835</v>
      </c>
      <c r="M5780">
        <v>3.1541614089999999</v>
      </c>
      <c r="N5780">
        <v>3.2090000000000001</v>
      </c>
      <c r="O5780">
        <v>2.626926224</v>
      </c>
      <c r="P5780">
        <v>2.39</v>
      </c>
      <c r="Q5780" s="86">
        <v>45821</v>
      </c>
      <c r="S5780">
        <v>0.02</v>
      </c>
      <c r="AB5780">
        <v>1</v>
      </c>
      <c r="AC5780" t="s">
        <v>124</v>
      </c>
    </row>
    <row r="5781" spans="1:29" x14ac:dyDescent="0.2">
      <c r="A5781" t="s">
        <v>13718</v>
      </c>
      <c r="B5781" t="s">
        <v>13719</v>
      </c>
      <c r="C5781" t="s">
        <v>13718</v>
      </c>
      <c r="D5781" t="s">
        <v>84</v>
      </c>
      <c r="E5781" t="s">
        <v>116</v>
      </c>
      <c r="F5781" t="s">
        <v>117</v>
      </c>
      <c r="G5781" t="s">
        <v>90</v>
      </c>
      <c r="I5781" t="s">
        <v>118</v>
      </c>
      <c r="K5781" t="s">
        <v>199</v>
      </c>
      <c r="L5781">
        <v>6.31</v>
      </c>
      <c r="M5781">
        <v>6.8686376469999999</v>
      </c>
      <c r="N5781">
        <v>7.2279999999999998</v>
      </c>
      <c r="O5781">
        <v>6.3414017979999997</v>
      </c>
      <c r="P5781">
        <v>4.9669999999999996</v>
      </c>
      <c r="Q5781" s="86">
        <v>45821</v>
      </c>
      <c r="V5781" t="s">
        <v>13720</v>
      </c>
      <c r="AA5781">
        <v>2</v>
      </c>
      <c r="AB5781">
        <v>2</v>
      </c>
      <c r="AC5781" t="s">
        <v>153</v>
      </c>
    </row>
    <row r="5782" spans="1:29" x14ac:dyDescent="0.2">
      <c r="A5782" t="s">
        <v>13721</v>
      </c>
      <c r="B5782" t="s">
        <v>13722</v>
      </c>
      <c r="C5782" t="s">
        <v>13721</v>
      </c>
      <c r="D5782" t="s">
        <v>84</v>
      </c>
      <c r="E5782" t="s">
        <v>116</v>
      </c>
      <c r="G5782" t="s">
        <v>90</v>
      </c>
      <c r="I5782" t="s">
        <v>118</v>
      </c>
      <c r="K5782" t="s">
        <v>199</v>
      </c>
      <c r="L5782">
        <v>16.738</v>
      </c>
      <c r="M5782">
        <v>16.579198130000002</v>
      </c>
      <c r="N5782">
        <v>17.731999999999999</v>
      </c>
      <c r="O5782">
        <v>13.23942957</v>
      </c>
      <c r="P5782">
        <v>11.366</v>
      </c>
      <c r="Q5782" s="86">
        <v>45821</v>
      </c>
      <c r="V5782" t="s">
        <v>13723</v>
      </c>
      <c r="AA5782">
        <v>3</v>
      </c>
      <c r="AB5782">
        <v>4</v>
      </c>
      <c r="AC5782" t="s">
        <v>127</v>
      </c>
    </row>
    <row r="5783" spans="1:29" x14ac:dyDescent="0.2">
      <c r="A5783" t="s">
        <v>13724</v>
      </c>
      <c r="B5783" t="s">
        <v>13725</v>
      </c>
      <c r="C5783" t="s">
        <v>13724</v>
      </c>
      <c r="D5783" t="s">
        <v>84</v>
      </c>
      <c r="E5783" t="s">
        <v>116</v>
      </c>
      <c r="F5783" t="s">
        <v>117</v>
      </c>
      <c r="G5783" t="s">
        <v>90</v>
      </c>
      <c r="I5783" t="s">
        <v>118</v>
      </c>
      <c r="K5783" t="s">
        <v>199</v>
      </c>
      <c r="L5783">
        <v>16.503</v>
      </c>
      <c r="M5783">
        <v>13.8198547</v>
      </c>
      <c r="N5783">
        <v>18.036999999999999</v>
      </c>
      <c r="O5783">
        <v>12.10845737</v>
      </c>
      <c r="P5783">
        <v>19.366</v>
      </c>
      <c r="Q5783" s="86">
        <v>45821</v>
      </c>
      <c r="V5783" t="s">
        <v>13726</v>
      </c>
      <c r="AA5783">
        <v>3</v>
      </c>
      <c r="AB5783">
        <v>4</v>
      </c>
      <c r="AC5783" t="s">
        <v>127</v>
      </c>
    </row>
    <row r="5784" spans="1:29" x14ac:dyDescent="0.2">
      <c r="A5784" t="s">
        <v>13727</v>
      </c>
      <c r="B5784" t="s">
        <v>13728</v>
      </c>
      <c r="C5784" t="s">
        <v>13727</v>
      </c>
      <c r="D5784" t="s">
        <v>84</v>
      </c>
      <c r="E5784" t="s">
        <v>116</v>
      </c>
      <c r="G5784" t="s">
        <v>90</v>
      </c>
      <c r="L5784">
        <v>14.478</v>
      </c>
      <c r="M5784">
        <v>14.6510529</v>
      </c>
      <c r="N5784">
        <v>15.315</v>
      </c>
      <c r="O5784">
        <v>11.96924126</v>
      </c>
      <c r="P5784">
        <v>11.382</v>
      </c>
      <c r="Q5784" s="86">
        <v>45821</v>
      </c>
      <c r="AB5784">
        <v>3</v>
      </c>
      <c r="AC5784" t="s">
        <v>156</v>
      </c>
    </row>
    <row r="5785" spans="1:29" x14ac:dyDescent="0.2">
      <c r="A5785" t="s">
        <v>13729</v>
      </c>
      <c r="B5785" t="s">
        <v>13730</v>
      </c>
      <c r="C5785" t="s">
        <v>13729</v>
      </c>
      <c r="D5785" t="s">
        <v>84</v>
      </c>
      <c r="E5785" t="s">
        <v>116</v>
      </c>
      <c r="I5785" t="s">
        <v>118</v>
      </c>
      <c r="L5785">
        <v>2.7229999999999999</v>
      </c>
      <c r="M5785">
        <v>2.9367816640000002</v>
      </c>
      <c r="N5785">
        <v>3.2189999999999999</v>
      </c>
      <c r="O5785">
        <v>1.7583430689999999</v>
      </c>
      <c r="P5785">
        <v>1.887</v>
      </c>
      <c r="Q5785" s="86">
        <v>45821</v>
      </c>
      <c r="AA5785">
        <v>5</v>
      </c>
      <c r="AB5785">
        <v>1</v>
      </c>
      <c r="AC5785" t="s">
        <v>124</v>
      </c>
    </row>
    <row r="5786" spans="1:29" x14ac:dyDescent="0.2">
      <c r="A5786" t="s">
        <v>13731</v>
      </c>
      <c r="B5786" t="s">
        <v>13732</v>
      </c>
      <c r="C5786" t="s">
        <v>13731</v>
      </c>
      <c r="D5786" t="s">
        <v>84</v>
      </c>
      <c r="E5786" t="s">
        <v>89</v>
      </c>
      <c r="G5786" t="s">
        <v>90</v>
      </c>
      <c r="L5786">
        <v>14.115</v>
      </c>
      <c r="M5786">
        <v>14.860411640000001</v>
      </c>
      <c r="N5786">
        <v>15.452</v>
      </c>
      <c r="O5786">
        <v>14.84185864</v>
      </c>
      <c r="P5786">
        <v>11.48</v>
      </c>
      <c r="Q5786" s="86">
        <v>45821</v>
      </c>
      <c r="AB5786">
        <v>3</v>
      </c>
      <c r="AC5786" t="s">
        <v>156</v>
      </c>
    </row>
    <row r="5787" spans="1:29" x14ac:dyDescent="0.2">
      <c r="A5787" t="s">
        <v>13733</v>
      </c>
      <c r="B5787" t="s">
        <v>13734</v>
      </c>
      <c r="C5787" t="s">
        <v>13733</v>
      </c>
      <c r="D5787" t="s">
        <v>84</v>
      </c>
      <c r="E5787" t="s">
        <v>116</v>
      </c>
      <c r="F5787" t="s">
        <v>117</v>
      </c>
      <c r="G5787" t="s">
        <v>90</v>
      </c>
      <c r="I5787" t="s">
        <v>118</v>
      </c>
      <c r="K5787" t="s">
        <v>199</v>
      </c>
      <c r="L5787">
        <v>5.2370000000000001</v>
      </c>
      <c r="M5787">
        <v>5.6619051779999996</v>
      </c>
      <c r="N5787">
        <v>5.9980000000000002</v>
      </c>
      <c r="O5787">
        <v>4.349047391</v>
      </c>
      <c r="P5787">
        <v>3.51</v>
      </c>
      <c r="Q5787" s="86">
        <v>45821</v>
      </c>
      <c r="V5787" t="s">
        <v>13735</v>
      </c>
      <c r="AA5787">
        <v>2</v>
      </c>
      <c r="AB5787">
        <v>2</v>
      </c>
      <c r="AC5787" t="s">
        <v>153</v>
      </c>
    </row>
    <row r="5788" spans="1:29" x14ac:dyDescent="0.2">
      <c r="A5788" t="s">
        <v>13736</v>
      </c>
      <c r="B5788" t="s">
        <v>13737</v>
      </c>
      <c r="C5788" t="s">
        <v>13736</v>
      </c>
      <c r="D5788" t="s">
        <v>84</v>
      </c>
      <c r="E5788" t="s">
        <v>116</v>
      </c>
      <c r="G5788" t="s">
        <v>90</v>
      </c>
      <c r="I5788" t="s">
        <v>118</v>
      </c>
      <c r="L5788">
        <v>16.920999999999999</v>
      </c>
      <c r="M5788">
        <v>17.193428560000001</v>
      </c>
      <c r="N5788">
        <v>19.088999999999999</v>
      </c>
      <c r="O5788">
        <v>15.9031007</v>
      </c>
      <c r="P5788">
        <v>14.782999999999999</v>
      </c>
      <c r="Q5788" s="86">
        <v>45821</v>
      </c>
      <c r="V5788" t="s">
        <v>13738</v>
      </c>
      <c r="AA5788">
        <v>3</v>
      </c>
      <c r="AB5788">
        <v>4</v>
      </c>
      <c r="AC5788" t="s">
        <v>127</v>
      </c>
    </row>
    <row r="5789" spans="1:29" x14ac:dyDescent="0.2">
      <c r="A5789" t="s">
        <v>13739</v>
      </c>
      <c r="B5789" t="s">
        <v>13740</v>
      </c>
      <c r="C5789" t="s">
        <v>13739</v>
      </c>
      <c r="D5789" t="s">
        <v>84</v>
      </c>
      <c r="E5789" t="s">
        <v>116</v>
      </c>
      <c r="F5789" t="s">
        <v>117</v>
      </c>
      <c r="G5789" t="s">
        <v>90</v>
      </c>
      <c r="I5789" t="s">
        <v>118</v>
      </c>
      <c r="K5789" t="s">
        <v>199</v>
      </c>
      <c r="L5789">
        <v>15.505000000000001</v>
      </c>
      <c r="M5789">
        <v>15.482219990000001</v>
      </c>
      <c r="N5789">
        <v>16.039000000000001</v>
      </c>
      <c r="O5789">
        <v>12.64740752</v>
      </c>
      <c r="P5789">
        <v>9.9580000000000002</v>
      </c>
      <c r="Q5789" s="86">
        <v>45821</v>
      </c>
      <c r="V5789" t="s">
        <v>13741</v>
      </c>
      <c r="AA5789">
        <v>3</v>
      </c>
      <c r="AB5789">
        <v>4</v>
      </c>
      <c r="AC5789" t="s">
        <v>127</v>
      </c>
    </row>
    <row r="5790" spans="1:29" x14ac:dyDescent="0.2">
      <c r="A5790" t="s">
        <v>13742</v>
      </c>
      <c r="B5790" t="s">
        <v>13743</v>
      </c>
      <c r="C5790" t="s">
        <v>13742</v>
      </c>
      <c r="D5790" t="s">
        <v>84</v>
      </c>
      <c r="E5790" t="s">
        <v>116</v>
      </c>
      <c r="G5790" t="s">
        <v>90</v>
      </c>
      <c r="L5790">
        <v>15.694000000000001</v>
      </c>
      <c r="M5790">
        <v>13.306796</v>
      </c>
      <c r="N5790">
        <v>16.766999999999999</v>
      </c>
      <c r="O5790">
        <v>9.4252098170000007</v>
      </c>
      <c r="P5790">
        <v>9.6300000000000008</v>
      </c>
      <c r="Q5790" s="86">
        <v>45821</v>
      </c>
      <c r="S5790">
        <v>7.0000000000000007E-2</v>
      </c>
      <c r="AB5790">
        <v>4</v>
      </c>
      <c r="AC5790" t="s">
        <v>127</v>
      </c>
    </row>
    <row r="5791" spans="1:29" x14ac:dyDescent="0.2">
      <c r="A5791" t="s">
        <v>13744</v>
      </c>
      <c r="B5791" t="s">
        <v>13745</v>
      </c>
      <c r="C5791" t="s">
        <v>13744</v>
      </c>
      <c r="D5791" t="s">
        <v>84</v>
      </c>
      <c r="E5791" t="s">
        <v>116</v>
      </c>
      <c r="F5791" t="s">
        <v>117</v>
      </c>
      <c r="G5791" t="s">
        <v>90</v>
      </c>
      <c r="I5791" t="s">
        <v>118</v>
      </c>
      <c r="K5791" t="s">
        <v>199</v>
      </c>
      <c r="L5791">
        <v>14.939</v>
      </c>
      <c r="M5791">
        <v>14.923660829999999</v>
      </c>
      <c r="N5791">
        <v>15.832000000000001</v>
      </c>
      <c r="O5791">
        <v>11.494083120000001</v>
      </c>
      <c r="P5791">
        <v>9.0619999999999994</v>
      </c>
      <c r="Q5791" s="86">
        <v>45821</v>
      </c>
      <c r="S5791">
        <v>7.0000000000000007E-2</v>
      </c>
      <c r="V5791" t="s">
        <v>13746</v>
      </c>
      <c r="AA5791">
        <v>4</v>
      </c>
      <c r="AB5791">
        <v>3</v>
      </c>
      <c r="AC5791" t="s">
        <v>156</v>
      </c>
    </row>
    <row r="5792" spans="1:29" x14ac:dyDescent="0.2">
      <c r="A5792" t="s">
        <v>13747</v>
      </c>
      <c r="B5792" t="s">
        <v>13748</v>
      </c>
      <c r="C5792" t="s">
        <v>13747</v>
      </c>
      <c r="D5792" t="s">
        <v>84</v>
      </c>
      <c r="E5792" t="s">
        <v>116</v>
      </c>
      <c r="G5792" t="s">
        <v>90</v>
      </c>
      <c r="I5792" t="s">
        <v>118</v>
      </c>
      <c r="K5792" t="s">
        <v>199</v>
      </c>
      <c r="L5792">
        <v>15.733000000000001</v>
      </c>
      <c r="M5792">
        <v>15.9160521</v>
      </c>
      <c r="N5792">
        <v>17.16</v>
      </c>
      <c r="O5792">
        <v>12.76611711</v>
      </c>
      <c r="P5792">
        <v>11.129</v>
      </c>
      <c r="Q5792" s="86">
        <v>45821</v>
      </c>
      <c r="AA5792">
        <v>3</v>
      </c>
      <c r="AB5792">
        <v>4</v>
      </c>
      <c r="AC5792" t="s">
        <v>127</v>
      </c>
    </row>
    <row r="5793" spans="1:29" x14ac:dyDescent="0.2">
      <c r="A5793" t="s">
        <v>13749</v>
      </c>
      <c r="B5793" t="s">
        <v>13750</v>
      </c>
      <c r="C5793" t="s">
        <v>13749</v>
      </c>
      <c r="D5793" t="s">
        <v>84</v>
      </c>
      <c r="G5793" t="s">
        <v>90</v>
      </c>
      <c r="K5793" t="s">
        <v>199</v>
      </c>
      <c r="L5793">
        <v>18.495000000000001</v>
      </c>
      <c r="M5793">
        <v>18.091601780000001</v>
      </c>
      <c r="N5793">
        <v>19.091999999999999</v>
      </c>
      <c r="O5793">
        <v>14.22596076</v>
      </c>
      <c r="P5793">
        <v>12.958</v>
      </c>
      <c r="Q5793" s="86">
        <v>45821</v>
      </c>
      <c r="S5793">
        <v>7.0000000000000007E-2</v>
      </c>
      <c r="V5793" t="s">
        <v>13751</v>
      </c>
      <c r="AB5793">
        <v>4</v>
      </c>
      <c r="AC5793" t="s">
        <v>127</v>
      </c>
    </row>
    <row r="5794" spans="1:29" x14ac:dyDescent="0.2">
      <c r="A5794" t="s">
        <v>13752</v>
      </c>
      <c r="B5794" t="s">
        <v>13753</v>
      </c>
      <c r="C5794" t="s">
        <v>13752</v>
      </c>
      <c r="D5794" t="s">
        <v>84</v>
      </c>
      <c r="E5794" t="s">
        <v>116</v>
      </c>
      <c r="F5794" t="s">
        <v>117</v>
      </c>
      <c r="G5794" t="s">
        <v>90</v>
      </c>
      <c r="I5794" t="s">
        <v>118</v>
      </c>
      <c r="K5794" t="s">
        <v>199</v>
      </c>
      <c r="L5794">
        <v>13.597</v>
      </c>
      <c r="M5794">
        <v>13.29183392</v>
      </c>
      <c r="N5794">
        <v>13.476000000000001</v>
      </c>
      <c r="O5794">
        <v>11.38884296</v>
      </c>
      <c r="P5794">
        <v>11.513</v>
      </c>
      <c r="Q5794" s="86">
        <v>45821</v>
      </c>
      <c r="V5794" t="s">
        <v>13754</v>
      </c>
      <c r="AA5794">
        <v>3</v>
      </c>
      <c r="AB5794">
        <v>3</v>
      </c>
      <c r="AC5794" t="s">
        <v>156</v>
      </c>
    </row>
    <row r="5795" spans="1:29" x14ac:dyDescent="0.2">
      <c r="A5795" t="s">
        <v>13755</v>
      </c>
      <c r="B5795" t="s">
        <v>13756</v>
      </c>
      <c r="C5795" t="s">
        <v>13755</v>
      </c>
      <c r="D5795" t="s">
        <v>84</v>
      </c>
      <c r="E5795" t="s">
        <v>116</v>
      </c>
      <c r="F5795" t="s">
        <v>117</v>
      </c>
      <c r="G5795" t="s">
        <v>90</v>
      </c>
      <c r="I5795" t="s">
        <v>118</v>
      </c>
      <c r="K5795" t="s">
        <v>199</v>
      </c>
      <c r="L5795">
        <v>37.24</v>
      </c>
      <c r="M5795">
        <v>26.434194269999999</v>
      </c>
      <c r="N5795">
        <v>26.396999999999998</v>
      </c>
      <c r="O5795">
        <v>18.888656650000001</v>
      </c>
      <c r="P5795">
        <v>17.811</v>
      </c>
      <c r="Q5795" s="86">
        <v>45821</v>
      </c>
      <c r="V5795" t="s">
        <v>13757</v>
      </c>
      <c r="AA5795">
        <v>5</v>
      </c>
      <c r="AB5795">
        <v>5</v>
      </c>
      <c r="AC5795" t="s">
        <v>86</v>
      </c>
    </row>
    <row r="5796" spans="1:29" x14ac:dyDescent="0.2">
      <c r="A5796" t="s">
        <v>13758</v>
      </c>
      <c r="B5796" t="s">
        <v>13759</v>
      </c>
      <c r="C5796" t="s">
        <v>13758</v>
      </c>
      <c r="D5796" t="s">
        <v>84</v>
      </c>
      <c r="E5796" t="s">
        <v>116</v>
      </c>
      <c r="F5796" t="s">
        <v>117</v>
      </c>
      <c r="G5796" t="s">
        <v>90</v>
      </c>
      <c r="I5796" t="s">
        <v>118</v>
      </c>
      <c r="K5796" t="s">
        <v>199</v>
      </c>
      <c r="L5796">
        <v>14.214</v>
      </c>
      <c r="M5796">
        <v>14.64081812</v>
      </c>
      <c r="N5796">
        <v>13.917999999999999</v>
      </c>
      <c r="O5796">
        <v>13.54166517</v>
      </c>
      <c r="P5796">
        <v>14.186</v>
      </c>
      <c r="Q5796" s="86">
        <v>45821</v>
      </c>
      <c r="AA5796">
        <v>3</v>
      </c>
      <c r="AB5796">
        <v>3</v>
      </c>
      <c r="AC5796" t="s">
        <v>156</v>
      </c>
    </row>
    <row r="5797" spans="1:29" x14ac:dyDescent="0.2">
      <c r="A5797" t="s">
        <v>13760</v>
      </c>
      <c r="B5797" t="s">
        <v>13761</v>
      </c>
      <c r="C5797" t="s">
        <v>13760</v>
      </c>
      <c r="D5797" t="s">
        <v>84</v>
      </c>
      <c r="E5797" t="s">
        <v>116</v>
      </c>
      <c r="G5797" t="s">
        <v>90</v>
      </c>
      <c r="I5797" t="s">
        <v>118</v>
      </c>
      <c r="K5797" t="s">
        <v>199</v>
      </c>
      <c r="L5797">
        <v>21.966000000000001</v>
      </c>
      <c r="M5797">
        <v>21.693440769999999</v>
      </c>
      <c r="N5797">
        <v>22.954999999999998</v>
      </c>
      <c r="O5797">
        <v>18.930997600000001</v>
      </c>
      <c r="P5797">
        <v>19.696999999999999</v>
      </c>
      <c r="Q5797" s="86">
        <v>45821</v>
      </c>
      <c r="V5797" t="s">
        <v>13762</v>
      </c>
      <c r="AA5797">
        <v>4</v>
      </c>
      <c r="AB5797">
        <v>4</v>
      </c>
      <c r="AC5797" t="s">
        <v>127</v>
      </c>
    </row>
    <row r="5798" spans="1:29" x14ac:dyDescent="0.2">
      <c r="A5798" t="s">
        <v>13763</v>
      </c>
      <c r="B5798" t="s">
        <v>13764</v>
      </c>
      <c r="C5798" t="s">
        <v>13763</v>
      </c>
      <c r="D5798" t="s">
        <v>84</v>
      </c>
      <c r="E5798" t="s">
        <v>89</v>
      </c>
      <c r="G5798" t="s">
        <v>90</v>
      </c>
      <c r="I5798" t="s">
        <v>118</v>
      </c>
      <c r="K5798" t="s">
        <v>199</v>
      </c>
      <c r="L5798">
        <v>21.754999999999999</v>
      </c>
      <c r="M5798">
        <v>22.245242470000001</v>
      </c>
      <c r="N5798">
        <v>22.614000000000001</v>
      </c>
      <c r="O5798">
        <v>18.770326659999998</v>
      </c>
      <c r="P5798">
        <v>18.347999999999999</v>
      </c>
      <c r="Q5798" s="86">
        <v>45821</v>
      </c>
      <c r="AA5798">
        <v>3</v>
      </c>
      <c r="AB5798">
        <v>4</v>
      </c>
      <c r="AC5798" t="s">
        <v>127</v>
      </c>
    </row>
    <row r="5799" spans="1:29" x14ac:dyDescent="0.2">
      <c r="A5799" t="s">
        <v>13765</v>
      </c>
      <c r="B5799" t="s">
        <v>13766</v>
      </c>
      <c r="C5799" t="s">
        <v>13765</v>
      </c>
      <c r="D5799" t="s">
        <v>84</v>
      </c>
      <c r="E5799" t="s">
        <v>116</v>
      </c>
      <c r="G5799" t="s">
        <v>90</v>
      </c>
      <c r="I5799" t="s">
        <v>118</v>
      </c>
      <c r="K5799" t="s">
        <v>199</v>
      </c>
      <c r="L5799">
        <v>23.143000000000001</v>
      </c>
      <c r="M5799">
        <v>18.07857834</v>
      </c>
      <c r="N5799">
        <v>22.387</v>
      </c>
      <c r="O5799">
        <v>14.76309324</v>
      </c>
      <c r="P5799">
        <v>18.887</v>
      </c>
      <c r="Q5799" s="86">
        <v>45821</v>
      </c>
      <c r="AA5799">
        <v>3</v>
      </c>
      <c r="AB5799">
        <v>4</v>
      </c>
      <c r="AC5799" t="s">
        <v>127</v>
      </c>
    </row>
    <row r="5800" spans="1:29" x14ac:dyDescent="0.2">
      <c r="A5800" t="s">
        <v>13767</v>
      </c>
      <c r="B5800" t="s">
        <v>13768</v>
      </c>
      <c r="C5800" t="s">
        <v>13767</v>
      </c>
      <c r="D5800" t="s">
        <v>84</v>
      </c>
      <c r="E5800" t="s">
        <v>116</v>
      </c>
      <c r="F5800" t="s">
        <v>117</v>
      </c>
      <c r="G5800" t="s">
        <v>90</v>
      </c>
      <c r="I5800" t="s">
        <v>118</v>
      </c>
      <c r="K5800" t="s">
        <v>199</v>
      </c>
      <c r="L5800">
        <v>21.417000000000002</v>
      </c>
      <c r="M5800">
        <v>18.72149409</v>
      </c>
      <c r="N5800">
        <v>20.741</v>
      </c>
      <c r="O5800">
        <v>15.25160758</v>
      </c>
      <c r="P5800">
        <v>11.178000000000001</v>
      </c>
      <c r="Q5800" s="86">
        <v>45821</v>
      </c>
      <c r="V5800" t="s">
        <v>13769</v>
      </c>
      <c r="AA5800">
        <v>3</v>
      </c>
      <c r="AB5800">
        <v>4</v>
      </c>
      <c r="AC5800" t="s">
        <v>127</v>
      </c>
    </row>
    <row r="5801" spans="1:29" x14ac:dyDescent="0.2">
      <c r="A5801" t="s">
        <v>13770</v>
      </c>
      <c r="B5801" t="s">
        <v>13771</v>
      </c>
      <c r="C5801" t="s">
        <v>13770</v>
      </c>
      <c r="D5801" t="s">
        <v>84</v>
      </c>
      <c r="E5801" t="s">
        <v>116</v>
      </c>
      <c r="G5801" t="s">
        <v>90</v>
      </c>
      <c r="I5801" t="s">
        <v>118</v>
      </c>
      <c r="K5801" t="s">
        <v>199</v>
      </c>
      <c r="L5801">
        <v>3.2269999999999999</v>
      </c>
      <c r="M5801">
        <v>3.540385874</v>
      </c>
      <c r="N5801">
        <v>3.5910000000000002</v>
      </c>
      <c r="O5801">
        <v>2.740246263</v>
      </c>
      <c r="P5801">
        <v>2.218</v>
      </c>
      <c r="Q5801" s="86">
        <v>45821</v>
      </c>
      <c r="V5801" t="s">
        <v>13772</v>
      </c>
      <c r="AA5801">
        <v>3</v>
      </c>
      <c r="AB5801">
        <v>2</v>
      </c>
      <c r="AC5801" t="s">
        <v>153</v>
      </c>
    </row>
    <row r="5802" spans="1:29" x14ac:dyDescent="0.2">
      <c r="A5802" t="s">
        <v>13773</v>
      </c>
      <c r="B5802" t="s">
        <v>13774</v>
      </c>
      <c r="C5802" t="s">
        <v>13773</v>
      </c>
      <c r="D5802" t="s">
        <v>84</v>
      </c>
      <c r="E5802" t="s">
        <v>116</v>
      </c>
      <c r="G5802" t="s">
        <v>90</v>
      </c>
      <c r="I5802" t="s">
        <v>118</v>
      </c>
      <c r="K5802" t="s">
        <v>199</v>
      </c>
      <c r="L5802">
        <v>5.6609999999999996</v>
      </c>
      <c r="M5802">
        <v>6.2014592249999998</v>
      </c>
      <c r="N5802">
        <v>6.48</v>
      </c>
      <c r="O5802">
        <v>5.3440622869999999</v>
      </c>
      <c r="P5802">
        <v>4.1029999999999998</v>
      </c>
      <c r="Q5802" s="86">
        <v>45821</v>
      </c>
      <c r="V5802" t="s">
        <v>13775</v>
      </c>
      <c r="AA5802">
        <v>1</v>
      </c>
      <c r="AB5802">
        <v>2</v>
      </c>
      <c r="AC5802" t="s">
        <v>153</v>
      </c>
    </row>
    <row r="5803" spans="1:29" x14ac:dyDescent="0.2">
      <c r="A5803" t="s">
        <v>17616</v>
      </c>
      <c r="B5803" t="s">
        <v>17617</v>
      </c>
      <c r="C5803" t="s">
        <v>17616</v>
      </c>
      <c r="D5803" t="s">
        <v>84</v>
      </c>
      <c r="E5803" t="s">
        <v>116</v>
      </c>
      <c r="G5803" t="s">
        <v>90</v>
      </c>
      <c r="H5803" t="s">
        <v>16039</v>
      </c>
      <c r="I5803" t="s">
        <v>118</v>
      </c>
      <c r="L5803">
        <v>16.63</v>
      </c>
      <c r="M5803">
        <v>15.895747009999999</v>
      </c>
      <c r="O5803">
        <v>13.853442709999999</v>
      </c>
      <c r="Q5803" s="86">
        <v>45813</v>
      </c>
      <c r="S5803">
        <v>0.06</v>
      </c>
      <c r="AB5803">
        <v>4</v>
      </c>
      <c r="AC5803" t="s">
        <v>127</v>
      </c>
    </row>
    <row r="5804" spans="1:29" x14ac:dyDescent="0.2">
      <c r="A5804" t="s">
        <v>17618</v>
      </c>
      <c r="B5804" t="s">
        <v>17619</v>
      </c>
      <c r="C5804" t="s">
        <v>17618</v>
      </c>
      <c r="D5804" t="s">
        <v>84</v>
      </c>
      <c r="E5804" t="s">
        <v>116</v>
      </c>
      <c r="G5804" t="s">
        <v>90</v>
      </c>
      <c r="H5804" t="s">
        <v>16039</v>
      </c>
      <c r="I5804" t="s">
        <v>118</v>
      </c>
      <c r="L5804">
        <v>21.55</v>
      </c>
      <c r="M5804">
        <v>19.57306299</v>
      </c>
      <c r="O5804">
        <v>19.84685799</v>
      </c>
      <c r="Q5804" s="86">
        <v>45813</v>
      </c>
      <c r="S5804">
        <v>0.05</v>
      </c>
      <c r="AB5804">
        <v>4</v>
      </c>
      <c r="AC5804" t="s">
        <v>127</v>
      </c>
    </row>
    <row r="5805" spans="1:29" x14ac:dyDescent="0.2">
      <c r="A5805" t="s">
        <v>13776</v>
      </c>
      <c r="B5805" t="s">
        <v>13777</v>
      </c>
      <c r="C5805" t="s">
        <v>13776</v>
      </c>
      <c r="D5805" t="s">
        <v>84</v>
      </c>
      <c r="E5805" t="s">
        <v>116</v>
      </c>
      <c r="G5805" t="s">
        <v>90</v>
      </c>
      <c r="L5805">
        <v>5.27</v>
      </c>
      <c r="Q5805" s="86">
        <v>45450</v>
      </c>
      <c r="AB5805">
        <v>2</v>
      </c>
      <c r="AC5805" t="s">
        <v>153</v>
      </c>
    </row>
    <row r="5806" spans="1:29" x14ac:dyDescent="0.2">
      <c r="A5806" t="s">
        <v>13778</v>
      </c>
      <c r="B5806" t="s">
        <v>13779</v>
      </c>
      <c r="C5806" t="s">
        <v>13778</v>
      </c>
      <c r="D5806" t="s">
        <v>84</v>
      </c>
      <c r="E5806" t="s">
        <v>116</v>
      </c>
      <c r="F5806" t="s">
        <v>642</v>
      </c>
      <c r="G5806" t="s">
        <v>90</v>
      </c>
      <c r="I5806" t="s">
        <v>118</v>
      </c>
      <c r="K5806" t="s">
        <v>199</v>
      </c>
      <c r="L5806">
        <v>7.5880000000000001</v>
      </c>
      <c r="M5806">
        <v>8.1671161469999998</v>
      </c>
      <c r="N5806">
        <v>8.5250000000000004</v>
      </c>
      <c r="O5806">
        <v>7.0469932139999996</v>
      </c>
      <c r="P5806">
        <v>4.9539999999999997</v>
      </c>
      <c r="Q5806" s="86">
        <v>45821</v>
      </c>
      <c r="V5806" t="s">
        <v>13780</v>
      </c>
      <c r="AA5806">
        <v>2</v>
      </c>
      <c r="AB5806">
        <v>2</v>
      </c>
      <c r="AC5806" t="s">
        <v>153</v>
      </c>
    </row>
    <row r="5807" spans="1:29" x14ac:dyDescent="0.2">
      <c r="A5807" t="s">
        <v>13781</v>
      </c>
      <c r="B5807" t="s">
        <v>13782</v>
      </c>
      <c r="C5807" t="s">
        <v>13781</v>
      </c>
      <c r="D5807" t="s">
        <v>84</v>
      </c>
      <c r="E5807" t="s">
        <v>116</v>
      </c>
      <c r="F5807" t="s">
        <v>117</v>
      </c>
      <c r="G5807" t="s">
        <v>90</v>
      </c>
      <c r="I5807" t="s">
        <v>118</v>
      </c>
      <c r="L5807">
        <v>31.311599999999999</v>
      </c>
      <c r="M5807">
        <v>33.676984480000002</v>
      </c>
      <c r="N5807">
        <v>34.048400000000001</v>
      </c>
      <c r="O5807">
        <v>31.15194284</v>
      </c>
      <c r="P5807">
        <v>27.1965</v>
      </c>
      <c r="Q5807" s="86">
        <v>45821</v>
      </c>
      <c r="V5807" t="s">
        <v>13783</v>
      </c>
      <c r="AA5807">
        <v>4</v>
      </c>
      <c r="AB5807">
        <v>5</v>
      </c>
      <c r="AC5807" t="s">
        <v>86</v>
      </c>
    </row>
    <row r="5808" spans="1:29" x14ac:dyDescent="0.2">
      <c r="A5808" t="s">
        <v>13784</v>
      </c>
      <c r="B5808" t="s">
        <v>13785</v>
      </c>
      <c r="C5808" t="s">
        <v>13784</v>
      </c>
      <c r="D5808" t="s">
        <v>84</v>
      </c>
      <c r="E5808" t="s">
        <v>116</v>
      </c>
      <c r="F5808" t="s">
        <v>117</v>
      </c>
      <c r="G5808" t="s">
        <v>90</v>
      </c>
      <c r="I5808" t="s">
        <v>118</v>
      </c>
      <c r="K5808" t="s">
        <v>199</v>
      </c>
      <c r="L5808">
        <v>16.213999999999999</v>
      </c>
      <c r="M5808">
        <v>16.434939320000002</v>
      </c>
      <c r="N5808">
        <v>16.651</v>
      </c>
      <c r="O5808">
        <v>13.563806420000001</v>
      </c>
      <c r="P5808">
        <v>12.004</v>
      </c>
      <c r="Q5808" s="86">
        <v>45821</v>
      </c>
      <c r="V5808" t="s">
        <v>13786</v>
      </c>
      <c r="AA5808">
        <v>3</v>
      </c>
      <c r="AB5808">
        <v>4</v>
      </c>
      <c r="AC5808" t="s">
        <v>127</v>
      </c>
    </row>
    <row r="5809" spans="1:29" x14ac:dyDescent="0.2">
      <c r="A5809" t="s">
        <v>17115</v>
      </c>
      <c r="B5809" t="s">
        <v>17116</v>
      </c>
      <c r="C5809" t="s">
        <v>17115</v>
      </c>
      <c r="D5809" t="s">
        <v>84</v>
      </c>
      <c r="E5809" t="s">
        <v>116</v>
      </c>
      <c r="G5809" t="s">
        <v>90</v>
      </c>
      <c r="I5809" t="s">
        <v>118</v>
      </c>
      <c r="L5809">
        <v>20.055</v>
      </c>
      <c r="M5809">
        <v>20.905122250000002</v>
      </c>
      <c r="N5809">
        <v>20.425999999999998</v>
      </c>
      <c r="O5809">
        <v>18.848293949999999</v>
      </c>
      <c r="P5809">
        <v>17.989999999999998</v>
      </c>
      <c r="Q5809" s="86">
        <v>45821</v>
      </c>
      <c r="S5809">
        <v>7.0000000000000007E-2</v>
      </c>
      <c r="AB5809">
        <v>4</v>
      </c>
      <c r="AC5809" t="s">
        <v>127</v>
      </c>
    </row>
    <row r="5810" spans="1:29" x14ac:dyDescent="0.2">
      <c r="A5810" t="s">
        <v>13787</v>
      </c>
      <c r="B5810" t="s">
        <v>13788</v>
      </c>
      <c r="C5810" t="s">
        <v>13787</v>
      </c>
      <c r="D5810" t="s">
        <v>84</v>
      </c>
      <c r="E5810" t="s">
        <v>116</v>
      </c>
      <c r="F5810" t="s">
        <v>117</v>
      </c>
      <c r="G5810" t="s">
        <v>90</v>
      </c>
      <c r="I5810" t="s">
        <v>118</v>
      </c>
      <c r="K5810" t="s">
        <v>199</v>
      </c>
      <c r="L5810">
        <v>36.311</v>
      </c>
      <c r="M5810">
        <v>19.21601794</v>
      </c>
      <c r="N5810">
        <v>45.058</v>
      </c>
      <c r="O5810">
        <v>17.712318719999999</v>
      </c>
      <c r="P5810">
        <v>71.373000000000005</v>
      </c>
      <c r="Q5810" s="86">
        <v>45821</v>
      </c>
      <c r="V5810" t="s">
        <v>13789</v>
      </c>
      <c r="AA5810">
        <v>3</v>
      </c>
      <c r="AB5810">
        <v>5</v>
      </c>
      <c r="AC5810" t="s">
        <v>86</v>
      </c>
    </row>
    <row r="5811" spans="1:29" x14ac:dyDescent="0.2">
      <c r="A5811" t="s">
        <v>13790</v>
      </c>
      <c r="B5811" t="s">
        <v>13791</v>
      </c>
      <c r="C5811" t="s">
        <v>13790</v>
      </c>
      <c r="D5811" t="s">
        <v>84</v>
      </c>
      <c r="E5811" t="s">
        <v>116</v>
      </c>
      <c r="G5811" t="s">
        <v>90</v>
      </c>
      <c r="L5811">
        <v>20.132999999999999</v>
      </c>
      <c r="M5811">
        <v>19.825854079999999</v>
      </c>
      <c r="N5811">
        <v>21.875</v>
      </c>
      <c r="O5811">
        <v>19.485824990000001</v>
      </c>
      <c r="P5811">
        <v>18.219000000000001</v>
      </c>
      <c r="Q5811" s="86">
        <v>45821</v>
      </c>
      <c r="AB5811">
        <v>4</v>
      </c>
      <c r="AC5811" t="s">
        <v>127</v>
      </c>
    </row>
    <row r="5812" spans="1:29" x14ac:dyDescent="0.2">
      <c r="A5812" t="s">
        <v>13792</v>
      </c>
      <c r="B5812" t="s">
        <v>13793</v>
      </c>
      <c r="C5812" t="s">
        <v>13792</v>
      </c>
      <c r="D5812" t="s">
        <v>84</v>
      </c>
      <c r="E5812" t="s">
        <v>116</v>
      </c>
      <c r="G5812" t="s">
        <v>90</v>
      </c>
      <c r="I5812" t="s">
        <v>118</v>
      </c>
      <c r="L5812">
        <v>17.806999999999999</v>
      </c>
      <c r="M5812">
        <v>18.25422077</v>
      </c>
      <c r="N5812">
        <v>19.074999999999999</v>
      </c>
      <c r="O5812">
        <v>16.70906682</v>
      </c>
      <c r="P5812">
        <v>14.824</v>
      </c>
      <c r="Q5812" s="86">
        <v>45821</v>
      </c>
      <c r="AA5812">
        <v>5</v>
      </c>
      <c r="AB5812">
        <v>4</v>
      </c>
      <c r="AC5812" t="s">
        <v>127</v>
      </c>
    </row>
    <row r="5813" spans="1:29" x14ac:dyDescent="0.2">
      <c r="A5813" t="s">
        <v>13794</v>
      </c>
      <c r="B5813" t="s">
        <v>13795</v>
      </c>
      <c r="C5813" t="s">
        <v>13794</v>
      </c>
      <c r="D5813" t="s">
        <v>84</v>
      </c>
      <c r="E5813" t="s">
        <v>116</v>
      </c>
      <c r="G5813" t="s">
        <v>90</v>
      </c>
      <c r="I5813" t="s">
        <v>118</v>
      </c>
      <c r="K5813" t="s">
        <v>199</v>
      </c>
      <c r="L5813">
        <v>18.463999999999999</v>
      </c>
      <c r="M5813">
        <v>15.953632539999999</v>
      </c>
      <c r="N5813">
        <v>17.167999999999999</v>
      </c>
      <c r="O5813">
        <v>13.755155350000001</v>
      </c>
      <c r="P5813">
        <v>10.78</v>
      </c>
      <c r="Q5813" s="86">
        <v>45821</v>
      </c>
      <c r="V5813" t="s">
        <v>13796</v>
      </c>
      <c r="AA5813">
        <v>3</v>
      </c>
      <c r="AB5813">
        <v>4</v>
      </c>
      <c r="AC5813" t="s">
        <v>127</v>
      </c>
    </row>
    <row r="5814" spans="1:29" x14ac:dyDescent="0.2">
      <c r="A5814" t="s">
        <v>13797</v>
      </c>
      <c r="B5814" t="s">
        <v>13798</v>
      </c>
      <c r="C5814" t="s">
        <v>13797</v>
      </c>
      <c r="D5814" t="s">
        <v>84</v>
      </c>
      <c r="E5814" t="s">
        <v>116</v>
      </c>
      <c r="F5814" t="s">
        <v>117</v>
      </c>
      <c r="G5814" t="s">
        <v>90</v>
      </c>
      <c r="I5814" t="s">
        <v>118</v>
      </c>
      <c r="K5814" t="s">
        <v>199</v>
      </c>
      <c r="L5814">
        <v>21.175999999999998</v>
      </c>
      <c r="M5814">
        <v>20.52591503</v>
      </c>
      <c r="N5814">
        <v>21.763000000000002</v>
      </c>
      <c r="O5814">
        <v>16.983681579999999</v>
      </c>
      <c r="P5814">
        <v>16.175000000000001</v>
      </c>
      <c r="Q5814" s="86">
        <v>45821</v>
      </c>
      <c r="V5814" t="s">
        <v>13799</v>
      </c>
      <c r="AA5814">
        <v>4</v>
      </c>
      <c r="AB5814">
        <v>4</v>
      </c>
      <c r="AC5814" t="s">
        <v>127</v>
      </c>
    </row>
    <row r="5815" spans="1:29" x14ac:dyDescent="0.2">
      <c r="A5815" t="s">
        <v>13800</v>
      </c>
      <c r="B5815" t="s">
        <v>13801</v>
      </c>
      <c r="C5815" t="s">
        <v>13800</v>
      </c>
      <c r="D5815" t="s">
        <v>84</v>
      </c>
      <c r="E5815" t="s">
        <v>116</v>
      </c>
      <c r="F5815" t="s">
        <v>117</v>
      </c>
      <c r="G5815" t="s">
        <v>90</v>
      </c>
      <c r="I5815" t="s">
        <v>118</v>
      </c>
      <c r="K5815" t="s">
        <v>199</v>
      </c>
      <c r="L5815">
        <v>15.534000000000001</v>
      </c>
      <c r="M5815">
        <v>13.960475150000001</v>
      </c>
      <c r="N5815">
        <v>15.858000000000001</v>
      </c>
      <c r="O5815">
        <v>12.659175680000001</v>
      </c>
      <c r="P5815">
        <v>12.757</v>
      </c>
      <c r="Q5815" s="86">
        <v>45821</v>
      </c>
      <c r="V5815" t="s">
        <v>13802</v>
      </c>
      <c r="AA5815">
        <v>3</v>
      </c>
      <c r="AB5815">
        <v>4</v>
      </c>
      <c r="AC5815" t="s">
        <v>127</v>
      </c>
    </row>
    <row r="5816" spans="1:29" x14ac:dyDescent="0.2">
      <c r="A5816" t="s">
        <v>13803</v>
      </c>
      <c r="B5816" t="s">
        <v>13804</v>
      </c>
      <c r="C5816" t="s">
        <v>13803</v>
      </c>
      <c r="D5816" t="s">
        <v>84</v>
      </c>
      <c r="E5816" t="s">
        <v>116</v>
      </c>
      <c r="F5816" t="s">
        <v>117</v>
      </c>
      <c r="G5816" t="s">
        <v>90</v>
      </c>
      <c r="I5816" t="s">
        <v>118</v>
      </c>
      <c r="K5816" t="s">
        <v>199</v>
      </c>
      <c r="L5816">
        <v>18.847000000000001</v>
      </c>
      <c r="M5816">
        <v>15.93940544</v>
      </c>
      <c r="N5816">
        <v>17.433</v>
      </c>
      <c r="O5816">
        <v>13.88448887</v>
      </c>
      <c r="P5816">
        <v>11.372999999999999</v>
      </c>
      <c r="Q5816" s="86">
        <v>45821</v>
      </c>
      <c r="V5816" t="s">
        <v>13805</v>
      </c>
      <c r="AA5816">
        <v>3</v>
      </c>
      <c r="AB5816">
        <v>4</v>
      </c>
      <c r="AC5816" t="s">
        <v>127</v>
      </c>
    </row>
    <row r="5817" spans="1:29" x14ac:dyDescent="0.2">
      <c r="A5817" t="s">
        <v>13806</v>
      </c>
      <c r="B5817" t="s">
        <v>13807</v>
      </c>
      <c r="C5817" t="s">
        <v>13806</v>
      </c>
      <c r="D5817" t="s">
        <v>84</v>
      </c>
      <c r="E5817" t="s">
        <v>116</v>
      </c>
      <c r="G5817" t="s">
        <v>90</v>
      </c>
      <c r="I5817" t="s">
        <v>118</v>
      </c>
      <c r="L5817">
        <v>58.140999999999998</v>
      </c>
      <c r="M5817">
        <v>52.95797357</v>
      </c>
      <c r="N5817">
        <v>54.842799999999997</v>
      </c>
      <c r="O5817">
        <v>48.101029220000001</v>
      </c>
      <c r="P5817">
        <v>57.442799999999998</v>
      </c>
      <c r="Q5817" s="86">
        <v>45821</v>
      </c>
      <c r="AB5817">
        <v>5</v>
      </c>
      <c r="AC5817" t="s">
        <v>86</v>
      </c>
    </row>
    <row r="5818" spans="1:29" x14ac:dyDescent="0.2">
      <c r="A5818" t="s">
        <v>13808</v>
      </c>
      <c r="B5818" t="s">
        <v>13809</v>
      </c>
      <c r="C5818" t="s">
        <v>13808</v>
      </c>
      <c r="D5818" t="s">
        <v>84</v>
      </c>
      <c r="E5818" t="s">
        <v>116</v>
      </c>
      <c r="F5818" t="s">
        <v>117</v>
      </c>
      <c r="G5818" t="s">
        <v>90</v>
      </c>
      <c r="I5818" t="s">
        <v>118</v>
      </c>
      <c r="L5818">
        <v>19.086099999999998</v>
      </c>
      <c r="M5818">
        <v>20.328529329999999</v>
      </c>
      <c r="N5818">
        <v>21.545999999999999</v>
      </c>
      <c r="O5818">
        <v>21.348531619999999</v>
      </c>
      <c r="P5818">
        <v>18.4407</v>
      </c>
      <c r="Q5818" s="86">
        <v>45821</v>
      </c>
      <c r="V5818" t="s">
        <v>13810</v>
      </c>
      <c r="AA5818">
        <v>3</v>
      </c>
      <c r="AB5818">
        <v>4</v>
      </c>
      <c r="AC5818" t="s">
        <v>127</v>
      </c>
    </row>
    <row r="5819" spans="1:29" x14ac:dyDescent="0.2">
      <c r="A5819" t="s">
        <v>13811</v>
      </c>
      <c r="B5819" t="s">
        <v>13812</v>
      </c>
      <c r="C5819" t="s">
        <v>13811</v>
      </c>
      <c r="D5819" t="s">
        <v>84</v>
      </c>
      <c r="E5819" t="s">
        <v>116</v>
      </c>
      <c r="F5819" t="s">
        <v>117</v>
      </c>
      <c r="G5819" t="s">
        <v>90</v>
      </c>
      <c r="I5819" t="s">
        <v>118</v>
      </c>
      <c r="L5819">
        <v>26.441800000000001</v>
      </c>
      <c r="M5819">
        <v>25.509051880000001</v>
      </c>
      <c r="N5819">
        <v>25.2072</v>
      </c>
      <c r="O5819">
        <v>26.16305195</v>
      </c>
      <c r="P5819">
        <v>27.950199999999999</v>
      </c>
      <c r="Q5819" s="86">
        <v>45821</v>
      </c>
      <c r="V5819" t="s">
        <v>13813</v>
      </c>
      <c r="AA5819">
        <v>4</v>
      </c>
      <c r="AB5819">
        <v>4</v>
      </c>
      <c r="AC5819" t="s">
        <v>127</v>
      </c>
    </row>
    <row r="5820" spans="1:29" x14ac:dyDescent="0.2">
      <c r="A5820" t="s">
        <v>13814</v>
      </c>
      <c r="B5820" t="s">
        <v>13815</v>
      </c>
      <c r="C5820" t="s">
        <v>13814</v>
      </c>
      <c r="D5820" t="s">
        <v>84</v>
      </c>
      <c r="E5820" t="s">
        <v>116</v>
      </c>
      <c r="G5820" t="s">
        <v>90</v>
      </c>
      <c r="L5820">
        <v>56.557099999999998</v>
      </c>
      <c r="M5820">
        <v>62.784255600000002</v>
      </c>
      <c r="N5820">
        <v>63.523699999999998</v>
      </c>
      <c r="O5820">
        <v>57.853803339999999</v>
      </c>
      <c r="P5820">
        <v>57.755600000000001</v>
      </c>
      <c r="Q5820" s="86">
        <v>45821</v>
      </c>
      <c r="AB5820">
        <v>5</v>
      </c>
      <c r="AC5820" t="s">
        <v>86</v>
      </c>
    </row>
    <row r="5821" spans="1:29" x14ac:dyDescent="0.2">
      <c r="A5821" t="s">
        <v>13816</v>
      </c>
      <c r="B5821" t="s">
        <v>13817</v>
      </c>
      <c r="C5821" t="s">
        <v>13816</v>
      </c>
      <c r="D5821" t="s">
        <v>84</v>
      </c>
      <c r="E5821" t="s">
        <v>116</v>
      </c>
      <c r="G5821" t="s">
        <v>90</v>
      </c>
      <c r="L5821">
        <v>59.923999999999999</v>
      </c>
      <c r="M5821">
        <v>63.315784409999999</v>
      </c>
      <c r="N5821">
        <v>69.722999999999999</v>
      </c>
      <c r="O5821">
        <v>72.587043219999998</v>
      </c>
      <c r="P5821">
        <v>83.0989</v>
      </c>
      <c r="Q5821" s="86">
        <v>45821</v>
      </c>
      <c r="AB5821">
        <v>5</v>
      </c>
      <c r="AC5821" t="s">
        <v>86</v>
      </c>
    </row>
    <row r="5822" spans="1:29" x14ac:dyDescent="0.2">
      <c r="A5822" t="s">
        <v>13818</v>
      </c>
      <c r="B5822" t="s">
        <v>13819</v>
      </c>
      <c r="C5822" t="s">
        <v>13818</v>
      </c>
      <c r="D5822" t="s">
        <v>84</v>
      </c>
      <c r="E5822" t="s">
        <v>116</v>
      </c>
      <c r="G5822" t="s">
        <v>90</v>
      </c>
      <c r="I5822" t="s">
        <v>118</v>
      </c>
      <c r="Q5822" s="86">
        <v>45154</v>
      </c>
      <c r="AA5822">
        <v>5</v>
      </c>
      <c r="AB5822">
        <v>5</v>
      </c>
      <c r="AC5822" t="s">
        <v>86</v>
      </c>
    </row>
    <row r="5823" spans="1:29" x14ac:dyDescent="0.2">
      <c r="A5823" t="s">
        <v>13820</v>
      </c>
      <c r="B5823" t="s">
        <v>13821</v>
      </c>
      <c r="C5823" t="s">
        <v>13820</v>
      </c>
      <c r="D5823" t="s">
        <v>84</v>
      </c>
      <c r="E5823" t="s">
        <v>116</v>
      </c>
      <c r="G5823" t="s">
        <v>90</v>
      </c>
      <c r="I5823" t="s">
        <v>118</v>
      </c>
      <c r="L5823">
        <v>91.406400000000005</v>
      </c>
      <c r="M5823">
        <v>77.994754150000006</v>
      </c>
      <c r="N5823">
        <v>79.670599999999993</v>
      </c>
      <c r="O5823">
        <v>76.293527830000002</v>
      </c>
      <c r="P5823">
        <v>60.404699999999998</v>
      </c>
      <c r="Q5823" s="86">
        <v>45821</v>
      </c>
      <c r="AB5823">
        <v>5</v>
      </c>
      <c r="AC5823" t="s">
        <v>86</v>
      </c>
    </row>
    <row r="5824" spans="1:29" x14ac:dyDescent="0.2">
      <c r="A5824" t="s">
        <v>13822</v>
      </c>
      <c r="B5824" t="s">
        <v>13823</v>
      </c>
      <c r="C5824" t="s">
        <v>13822</v>
      </c>
      <c r="D5824" t="s">
        <v>84</v>
      </c>
      <c r="E5824" t="s">
        <v>116</v>
      </c>
      <c r="F5824" t="s">
        <v>117</v>
      </c>
      <c r="G5824" t="s">
        <v>90</v>
      </c>
      <c r="I5824" t="s">
        <v>118</v>
      </c>
      <c r="L5824">
        <v>22.3873</v>
      </c>
      <c r="M5824">
        <v>20.368157679999999</v>
      </c>
      <c r="N5824">
        <v>20.292999999999999</v>
      </c>
      <c r="O5824">
        <v>15.021767649999999</v>
      </c>
      <c r="P5824">
        <v>15.2608</v>
      </c>
      <c r="Q5824" s="86">
        <v>45821</v>
      </c>
      <c r="V5824" t="s">
        <v>13824</v>
      </c>
      <c r="AA5824">
        <v>4</v>
      </c>
      <c r="AB5824">
        <v>4</v>
      </c>
      <c r="AC5824" t="s">
        <v>127</v>
      </c>
    </row>
    <row r="5825" spans="1:29" x14ac:dyDescent="0.2">
      <c r="A5825" t="s">
        <v>15985</v>
      </c>
      <c r="B5825" t="s">
        <v>15986</v>
      </c>
      <c r="C5825" t="s">
        <v>15985</v>
      </c>
      <c r="D5825" t="s">
        <v>84</v>
      </c>
      <c r="E5825" t="s">
        <v>116</v>
      </c>
      <c r="G5825" t="s">
        <v>90</v>
      </c>
      <c r="H5825" t="s">
        <v>225</v>
      </c>
      <c r="I5825" t="s">
        <v>118</v>
      </c>
      <c r="L5825">
        <v>42.808700000000002</v>
      </c>
      <c r="M5825">
        <v>45.3147223</v>
      </c>
      <c r="N5825">
        <v>50.215400000000002</v>
      </c>
      <c r="O5825">
        <v>54.939475010000002</v>
      </c>
      <c r="P5825">
        <v>67.074700000000007</v>
      </c>
      <c r="Q5825" s="86">
        <v>45821</v>
      </c>
      <c r="AB5825">
        <v>5</v>
      </c>
      <c r="AC5825" t="s">
        <v>86</v>
      </c>
    </row>
    <row r="5826" spans="1:29" x14ac:dyDescent="0.2">
      <c r="A5826" t="s">
        <v>13825</v>
      </c>
      <c r="B5826" t="s">
        <v>13826</v>
      </c>
      <c r="C5826" t="s">
        <v>13825</v>
      </c>
      <c r="D5826" t="s">
        <v>84</v>
      </c>
      <c r="E5826" t="s">
        <v>116</v>
      </c>
      <c r="G5826" t="s">
        <v>90</v>
      </c>
      <c r="I5826" t="s">
        <v>118</v>
      </c>
      <c r="M5826">
        <v>54.126612659999999</v>
      </c>
      <c r="N5826">
        <v>58.286299999999997</v>
      </c>
      <c r="O5826">
        <v>62.950540940000003</v>
      </c>
      <c r="P5826">
        <v>50.0854</v>
      </c>
      <c r="Q5826" s="86">
        <v>45636</v>
      </c>
      <c r="AB5826">
        <v>5</v>
      </c>
      <c r="AC5826" t="s">
        <v>86</v>
      </c>
    </row>
    <row r="5827" spans="1:29" x14ac:dyDescent="0.2">
      <c r="A5827" t="s">
        <v>13827</v>
      </c>
      <c r="B5827" t="s">
        <v>13828</v>
      </c>
      <c r="C5827" t="s">
        <v>13827</v>
      </c>
      <c r="D5827" t="s">
        <v>84</v>
      </c>
      <c r="E5827" t="s">
        <v>116</v>
      </c>
      <c r="F5827" t="s">
        <v>117</v>
      </c>
      <c r="G5827" t="s">
        <v>90</v>
      </c>
      <c r="I5827" t="s">
        <v>118</v>
      </c>
      <c r="Q5827" s="86">
        <v>45154</v>
      </c>
      <c r="V5827" t="s">
        <v>13829</v>
      </c>
      <c r="AA5827">
        <v>4</v>
      </c>
      <c r="AB5827">
        <v>5</v>
      </c>
      <c r="AC5827" t="s">
        <v>86</v>
      </c>
    </row>
    <row r="5828" spans="1:29" x14ac:dyDescent="0.2">
      <c r="A5828" t="s">
        <v>13830</v>
      </c>
      <c r="B5828" t="s">
        <v>13831</v>
      </c>
      <c r="C5828" t="s">
        <v>13830</v>
      </c>
      <c r="D5828" t="s">
        <v>84</v>
      </c>
      <c r="E5828" t="s">
        <v>116</v>
      </c>
      <c r="G5828" t="s">
        <v>90</v>
      </c>
      <c r="H5828" t="s">
        <v>196</v>
      </c>
      <c r="I5828" t="s">
        <v>118</v>
      </c>
      <c r="L5828">
        <v>25.6478</v>
      </c>
      <c r="M5828">
        <v>27.036897369999998</v>
      </c>
      <c r="N5828">
        <v>28.197800000000001</v>
      </c>
      <c r="O5828">
        <v>27.929737920000001</v>
      </c>
      <c r="P5828">
        <v>29.205400000000001</v>
      </c>
      <c r="Q5828" s="86">
        <v>45821</v>
      </c>
      <c r="AB5828">
        <v>4</v>
      </c>
      <c r="AC5828" t="s">
        <v>127</v>
      </c>
    </row>
    <row r="5829" spans="1:29" x14ac:dyDescent="0.2">
      <c r="A5829" t="s">
        <v>13832</v>
      </c>
      <c r="B5829" t="s">
        <v>13833</v>
      </c>
      <c r="C5829" t="s">
        <v>13832</v>
      </c>
      <c r="D5829" t="s">
        <v>84</v>
      </c>
      <c r="E5829" t="s">
        <v>116</v>
      </c>
      <c r="G5829" t="s">
        <v>90</v>
      </c>
      <c r="L5829">
        <v>29.219200000000001</v>
      </c>
      <c r="M5829">
        <v>27.836539309999999</v>
      </c>
      <c r="N5829">
        <v>29.8902</v>
      </c>
      <c r="O5829">
        <v>22.854509820000001</v>
      </c>
      <c r="P5829">
        <v>24.706600000000002</v>
      </c>
      <c r="Q5829" s="86">
        <v>45821</v>
      </c>
      <c r="AB5829">
        <v>4</v>
      </c>
      <c r="AC5829" t="s">
        <v>127</v>
      </c>
    </row>
    <row r="5830" spans="1:29" x14ac:dyDescent="0.2">
      <c r="A5830" t="s">
        <v>13834</v>
      </c>
      <c r="B5830" t="s">
        <v>13835</v>
      </c>
      <c r="C5830" t="s">
        <v>13834</v>
      </c>
      <c r="D5830" t="s">
        <v>84</v>
      </c>
      <c r="E5830" t="s">
        <v>116</v>
      </c>
      <c r="G5830" t="s">
        <v>90</v>
      </c>
      <c r="L5830">
        <v>20.253799999999998</v>
      </c>
      <c r="M5830">
        <v>20.653093680000001</v>
      </c>
      <c r="N5830">
        <v>18.9983</v>
      </c>
      <c r="O5830">
        <v>19.35450749</v>
      </c>
      <c r="P5830">
        <v>23.579000000000001</v>
      </c>
      <c r="Q5830" s="86">
        <v>45821</v>
      </c>
      <c r="AB5830">
        <v>4</v>
      </c>
      <c r="AC5830" t="s">
        <v>127</v>
      </c>
    </row>
    <row r="5831" spans="1:29" x14ac:dyDescent="0.2">
      <c r="A5831" t="s">
        <v>13836</v>
      </c>
      <c r="B5831" t="s">
        <v>13837</v>
      </c>
      <c r="C5831" t="s">
        <v>13836</v>
      </c>
      <c r="D5831" t="s">
        <v>84</v>
      </c>
      <c r="E5831" t="s">
        <v>116</v>
      </c>
      <c r="G5831" t="s">
        <v>90</v>
      </c>
      <c r="L5831">
        <v>35.464500000000001</v>
      </c>
      <c r="M5831">
        <v>35.129987620000001</v>
      </c>
      <c r="N5831">
        <v>37.853299999999997</v>
      </c>
      <c r="O5831">
        <v>39.865938790000001</v>
      </c>
      <c r="P5831">
        <v>36.293300000000002</v>
      </c>
      <c r="Q5831" s="86">
        <v>45821</v>
      </c>
      <c r="AB5831">
        <v>5</v>
      </c>
      <c r="AC5831" t="s">
        <v>86</v>
      </c>
    </row>
    <row r="5832" spans="1:29" x14ac:dyDescent="0.2">
      <c r="A5832" t="s">
        <v>13838</v>
      </c>
      <c r="B5832" t="s">
        <v>13839</v>
      </c>
      <c r="C5832" t="s">
        <v>13838</v>
      </c>
      <c r="D5832" t="s">
        <v>84</v>
      </c>
      <c r="E5832" t="s">
        <v>116</v>
      </c>
      <c r="G5832" t="s">
        <v>90</v>
      </c>
      <c r="I5832" t="s">
        <v>118</v>
      </c>
      <c r="L5832">
        <v>42.329599999999999</v>
      </c>
      <c r="M5832">
        <v>39.758913970000002</v>
      </c>
      <c r="N5832">
        <v>42.984699999999997</v>
      </c>
      <c r="O5832">
        <v>42.815903300000002</v>
      </c>
      <c r="P5832">
        <v>23.709</v>
      </c>
      <c r="Q5832" s="86">
        <v>45821</v>
      </c>
      <c r="AB5832">
        <v>5</v>
      </c>
      <c r="AC5832" t="s">
        <v>86</v>
      </c>
    </row>
    <row r="5833" spans="1:29" x14ac:dyDescent="0.2">
      <c r="A5833" t="s">
        <v>13840</v>
      </c>
      <c r="B5833" t="s">
        <v>13841</v>
      </c>
      <c r="C5833" t="s">
        <v>13840</v>
      </c>
      <c r="D5833" t="s">
        <v>84</v>
      </c>
      <c r="E5833" t="s">
        <v>116</v>
      </c>
      <c r="F5833" t="s">
        <v>117</v>
      </c>
      <c r="G5833" t="s">
        <v>90</v>
      </c>
      <c r="I5833" t="s">
        <v>118</v>
      </c>
      <c r="L5833">
        <v>54.197800000000001</v>
      </c>
      <c r="M5833">
        <v>50.821828119999999</v>
      </c>
      <c r="N5833">
        <v>54.730600000000003</v>
      </c>
      <c r="O5833">
        <v>41.787559989999998</v>
      </c>
      <c r="P5833">
        <v>46.411200000000001</v>
      </c>
      <c r="Q5833" s="86">
        <v>45821</v>
      </c>
      <c r="V5833" t="s">
        <v>13842</v>
      </c>
      <c r="AA5833">
        <v>5</v>
      </c>
      <c r="AB5833">
        <v>5</v>
      </c>
      <c r="AC5833" t="s">
        <v>86</v>
      </c>
    </row>
    <row r="5834" spans="1:29" x14ac:dyDescent="0.2">
      <c r="A5834" t="s">
        <v>13843</v>
      </c>
      <c r="B5834" t="s">
        <v>13844</v>
      </c>
      <c r="C5834" t="s">
        <v>13843</v>
      </c>
      <c r="D5834" t="s">
        <v>84</v>
      </c>
      <c r="E5834" t="s">
        <v>89</v>
      </c>
      <c r="G5834" t="s">
        <v>90</v>
      </c>
      <c r="L5834">
        <v>16.193000000000001</v>
      </c>
      <c r="M5834">
        <v>15.406150719999999</v>
      </c>
      <c r="N5834">
        <v>14.791</v>
      </c>
      <c r="O5834">
        <v>12.38658893</v>
      </c>
      <c r="P5834">
        <v>14.942</v>
      </c>
      <c r="Q5834" s="86">
        <v>45821</v>
      </c>
      <c r="S5834">
        <v>1.51</v>
      </c>
      <c r="T5834">
        <v>1.51</v>
      </c>
      <c r="AB5834">
        <v>4</v>
      </c>
      <c r="AC5834" t="s">
        <v>127</v>
      </c>
    </row>
    <row r="5835" spans="1:29" x14ac:dyDescent="0.2">
      <c r="A5835" t="s">
        <v>13845</v>
      </c>
      <c r="B5835" t="s">
        <v>13846</v>
      </c>
      <c r="C5835" t="s">
        <v>13845</v>
      </c>
      <c r="D5835" t="s">
        <v>84</v>
      </c>
      <c r="E5835" t="s">
        <v>116</v>
      </c>
      <c r="G5835" t="s">
        <v>90</v>
      </c>
      <c r="H5835" t="s">
        <v>196</v>
      </c>
      <c r="I5835" t="s">
        <v>118</v>
      </c>
      <c r="L5835">
        <v>32.275599999999997</v>
      </c>
      <c r="M5835">
        <v>33.069038829999997</v>
      </c>
      <c r="N5835">
        <v>33.432699999999997</v>
      </c>
      <c r="O5835">
        <v>32.168839519999999</v>
      </c>
      <c r="P5835">
        <v>33.617600000000003</v>
      </c>
      <c r="Q5835" s="86">
        <v>45821</v>
      </c>
      <c r="AB5835">
        <v>5</v>
      </c>
      <c r="AC5835" t="s">
        <v>86</v>
      </c>
    </row>
    <row r="5836" spans="1:29" x14ac:dyDescent="0.2">
      <c r="A5836" t="s">
        <v>13847</v>
      </c>
      <c r="B5836" t="s">
        <v>13848</v>
      </c>
      <c r="C5836" t="s">
        <v>13847</v>
      </c>
      <c r="D5836" t="s">
        <v>84</v>
      </c>
      <c r="E5836" t="s">
        <v>116</v>
      </c>
      <c r="G5836" t="s">
        <v>90</v>
      </c>
      <c r="L5836">
        <v>28.989799999999999</v>
      </c>
      <c r="M5836">
        <v>26.93543184</v>
      </c>
      <c r="N5836">
        <v>27.5731</v>
      </c>
      <c r="O5836">
        <v>27.348925210000001</v>
      </c>
      <c r="P5836">
        <v>27.1371</v>
      </c>
      <c r="Q5836" s="86">
        <v>45821</v>
      </c>
      <c r="AB5836">
        <v>4</v>
      </c>
      <c r="AC5836" t="s">
        <v>127</v>
      </c>
    </row>
    <row r="5837" spans="1:29" x14ac:dyDescent="0.2">
      <c r="A5837" t="s">
        <v>13849</v>
      </c>
      <c r="B5837" t="s">
        <v>13850</v>
      </c>
      <c r="C5837" t="s">
        <v>13849</v>
      </c>
      <c r="D5837" t="s">
        <v>84</v>
      </c>
      <c r="E5837" t="s">
        <v>116</v>
      </c>
      <c r="G5837" t="s">
        <v>90</v>
      </c>
      <c r="I5837" t="s">
        <v>118</v>
      </c>
      <c r="L5837">
        <v>26.855499999999999</v>
      </c>
      <c r="M5837">
        <v>28.855232010000002</v>
      </c>
      <c r="N5837">
        <v>32.583399999999997</v>
      </c>
      <c r="O5837">
        <v>31.391909250000001</v>
      </c>
      <c r="P5837">
        <v>21.323699999999999</v>
      </c>
      <c r="Q5837" s="86">
        <v>45821</v>
      </c>
      <c r="AA5837">
        <v>4</v>
      </c>
      <c r="AB5837">
        <v>4</v>
      </c>
      <c r="AC5837" t="s">
        <v>127</v>
      </c>
    </row>
    <row r="5838" spans="1:29" x14ac:dyDescent="0.2">
      <c r="A5838" t="s">
        <v>17503</v>
      </c>
      <c r="B5838" t="s">
        <v>17504</v>
      </c>
      <c r="C5838" t="s">
        <v>17503</v>
      </c>
      <c r="D5838" t="s">
        <v>84</v>
      </c>
      <c r="E5838" t="s">
        <v>116</v>
      </c>
      <c r="G5838" t="s">
        <v>294</v>
      </c>
      <c r="H5838" t="s">
        <v>17505</v>
      </c>
      <c r="L5838">
        <v>35.030999999999999</v>
      </c>
      <c r="M5838">
        <v>24.557706790000001</v>
      </c>
      <c r="N5838">
        <v>23.736699999999999</v>
      </c>
      <c r="O5838">
        <v>20.844804360000001</v>
      </c>
      <c r="P5838">
        <v>18.527699999999999</v>
      </c>
      <c r="Q5838" s="86">
        <v>45821</v>
      </c>
      <c r="AB5838">
        <v>5</v>
      </c>
      <c r="AC5838" t="s">
        <v>86</v>
      </c>
    </row>
    <row r="5839" spans="1:29" x14ac:dyDescent="0.2">
      <c r="A5839" t="s">
        <v>13851</v>
      </c>
      <c r="B5839" t="s">
        <v>13852</v>
      </c>
      <c r="C5839" t="s">
        <v>13851</v>
      </c>
      <c r="D5839" t="s">
        <v>84</v>
      </c>
      <c r="E5839" t="s">
        <v>116</v>
      </c>
      <c r="G5839" t="s">
        <v>90</v>
      </c>
      <c r="H5839" t="s">
        <v>196</v>
      </c>
      <c r="L5839">
        <v>14.587999999999999</v>
      </c>
      <c r="M5839">
        <v>12.99075197</v>
      </c>
      <c r="N5839">
        <v>15.401</v>
      </c>
      <c r="O5839">
        <v>11.14131989</v>
      </c>
      <c r="P5839">
        <v>8.2149999999999999</v>
      </c>
      <c r="Q5839" s="86">
        <v>45821</v>
      </c>
      <c r="S5839">
        <v>0.57999999999999996</v>
      </c>
      <c r="AB5839">
        <v>3</v>
      </c>
      <c r="AC5839" t="s">
        <v>156</v>
      </c>
    </row>
    <row r="5840" spans="1:29" x14ac:dyDescent="0.2">
      <c r="A5840" t="s">
        <v>13853</v>
      </c>
      <c r="B5840" t="s">
        <v>13854</v>
      </c>
      <c r="C5840" t="s">
        <v>13853</v>
      </c>
      <c r="D5840" t="s">
        <v>84</v>
      </c>
      <c r="E5840" t="s">
        <v>116</v>
      </c>
      <c r="G5840" t="s">
        <v>90</v>
      </c>
      <c r="H5840" t="s">
        <v>196</v>
      </c>
      <c r="I5840" t="s">
        <v>118</v>
      </c>
      <c r="L5840">
        <v>13.26</v>
      </c>
      <c r="M5840">
        <v>12.312518880000001</v>
      </c>
      <c r="N5840">
        <v>12.77</v>
      </c>
      <c r="O5840">
        <v>13.038130430000001</v>
      </c>
      <c r="P5840">
        <v>10.081</v>
      </c>
      <c r="Q5840" s="86">
        <v>45821</v>
      </c>
      <c r="S5840">
        <v>0.48</v>
      </c>
      <c r="AB5840">
        <v>3</v>
      </c>
      <c r="AC5840" t="s">
        <v>156</v>
      </c>
    </row>
    <row r="5841" spans="1:29" x14ac:dyDescent="0.2">
      <c r="A5841" t="s">
        <v>13855</v>
      </c>
      <c r="B5841" t="s">
        <v>13856</v>
      </c>
      <c r="C5841" t="s">
        <v>13855</v>
      </c>
      <c r="D5841" t="s">
        <v>84</v>
      </c>
      <c r="E5841" t="s">
        <v>116</v>
      </c>
      <c r="G5841" t="s">
        <v>90</v>
      </c>
      <c r="L5841">
        <v>0.69299999999999995</v>
      </c>
      <c r="M5841">
        <v>0.63356115300000004</v>
      </c>
      <c r="N5841">
        <v>0.36599999999999999</v>
      </c>
      <c r="O5841">
        <v>0.203942125</v>
      </c>
      <c r="P5841">
        <v>0.17199999999999999</v>
      </c>
      <c r="Q5841" s="86">
        <v>45821</v>
      </c>
      <c r="AB5841">
        <v>1</v>
      </c>
      <c r="AC5841" t="s">
        <v>124</v>
      </c>
    </row>
    <row r="5842" spans="1:29" x14ac:dyDescent="0.2">
      <c r="A5842" t="s">
        <v>13857</v>
      </c>
      <c r="B5842" t="s">
        <v>13858</v>
      </c>
      <c r="C5842" t="s">
        <v>13857</v>
      </c>
      <c r="D5842" t="s">
        <v>84</v>
      </c>
      <c r="E5842" t="s">
        <v>116</v>
      </c>
      <c r="G5842" t="s">
        <v>90</v>
      </c>
      <c r="N5842">
        <v>29.265000000000001</v>
      </c>
      <c r="O5842">
        <v>25.526333810000001</v>
      </c>
      <c r="P5842">
        <v>23.76</v>
      </c>
      <c r="Q5842" s="86">
        <v>45293</v>
      </c>
      <c r="AB5842">
        <v>4</v>
      </c>
      <c r="AC5842" t="s">
        <v>127</v>
      </c>
    </row>
    <row r="5843" spans="1:29" x14ac:dyDescent="0.2">
      <c r="A5843" t="s">
        <v>13859</v>
      </c>
      <c r="B5843" t="s">
        <v>13860</v>
      </c>
      <c r="C5843" t="s">
        <v>13859</v>
      </c>
      <c r="D5843" t="s">
        <v>84</v>
      </c>
      <c r="E5843" t="s">
        <v>116</v>
      </c>
      <c r="G5843" t="s">
        <v>90</v>
      </c>
      <c r="I5843" t="s">
        <v>118</v>
      </c>
      <c r="L5843">
        <v>34.378999999999998</v>
      </c>
      <c r="M5843">
        <v>33.63674726</v>
      </c>
      <c r="N5843">
        <v>30.702000000000002</v>
      </c>
      <c r="O5843">
        <v>31.730514769999999</v>
      </c>
      <c r="P5843">
        <v>24.325600000000001</v>
      </c>
      <c r="Q5843" s="86">
        <v>45821</v>
      </c>
      <c r="V5843" t="s">
        <v>13861</v>
      </c>
      <c r="AA5843">
        <v>5</v>
      </c>
      <c r="AB5843">
        <v>5</v>
      </c>
      <c r="AC5843" t="s">
        <v>86</v>
      </c>
    </row>
    <row r="5844" spans="1:29" x14ac:dyDescent="0.2">
      <c r="A5844" t="s">
        <v>13862</v>
      </c>
      <c r="B5844" t="s">
        <v>13863</v>
      </c>
      <c r="C5844" t="s">
        <v>13862</v>
      </c>
      <c r="D5844" t="s">
        <v>84</v>
      </c>
      <c r="E5844" t="s">
        <v>116</v>
      </c>
      <c r="F5844" t="s">
        <v>117</v>
      </c>
      <c r="G5844" t="s">
        <v>90</v>
      </c>
      <c r="I5844" t="s">
        <v>118</v>
      </c>
      <c r="K5844" t="s">
        <v>6446</v>
      </c>
      <c r="L5844">
        <v>14.987</v>
      </c>
      <c r="M5844">
        <v>13.827005939999999</v>
      </c>
      <c r="N5844">
        <v>13.936999999999999</v>
      </c>
      <c r="O5844">
        <v>13.024727159999999</v>
      </c>
      <c r="P5844">
        <v>13.754</v>
      </c>
      <c r="Q5844" s="86">
        <v>45821</v>
      </c>
      <c r="AA5844">
        <v>3</v>
      </c>
      <c r="AB5844">
        <v>3</v>
      </c>
      <c r="AC5844" t="s">
        <v>156</v>
      </c>
    </row>
    <row r="5845" spans="1:29" x14ac:dyDescent="0.2">
      <c r="A5845" t="s">
        <v>13864</v>
      </c>
      <c r="B5845" t="s">
        <v>13865</v>
      </c>
      <c r="C5845" t="s">
        <v>13864</v>
      </c>
      <c r="D5845" t="s">
        <v>84</v>
      </c>
      <c r="E5845" t="s">
        <v>116</v>
      </c>
      <c r="G5845" t="s">
        <v>90</v>
      </c>
      <c r="I5845" t="s">
        <v>118</v>
      </c>
      <c r="Q5845" s="86">
        <v>45154</v>
      </c>
      <c r="V5845" t="s">
        <v>13866</v>
      </c>
      <c r="AA5845">
        <v>5</v>
      </c>
      <c r="AB5845">
        <v>5</v>
      </c>
      <c r="AC5845" t="s">
        <v>86</v>
      </c>
    </row>
    <row r="5846" spans="1:29" x14ac:dyDescent="0.2">
      <c r="A5846" t="s">
        <v>13867</v>
      </c>
      <c r="B5846" t="s">
        <v>13868</v>
      </c>
      <c r="C5846" t="s">
        <v>13867</v>
      </c>
      <c r="D5846" t="s">
        <v>84</v>
      </c>
      <c r="E5846" t="s">
        <v>116</v>
      </c>
      <c r="F5846" t="s">
        <v>117</v>
      </c>
      <c r="G5846" t="s">
        <v>90</v>
      </c>
      <c r="I5846" t="s">
        <v>118</v>
      </c>
      <c r="L5846">
        <v>25.825700000000001</v>
      </c>
      <c r="M5846">
        <v>26.747523869999998</v>
      </c>
      <c r="N5846">
        <v>26.276700000000002</v>
      </c>
      <c r="O5846">
        <v>25.22505945</v>
      </c>
      <c r="P5846">
        <v>20.777699999999999</v>
      </c>
      <c r="Q5846" s="86">
        <v>45821</v>
      </c>
      <c r="V5846" t="s">
        <v>13869</v>
      </c>
      <c r="AA5846">
        <v>4</v>
      </c>
      <c r="AB5846">
        <v>4</v>
      </c>
      <c r="AC5846" t="s">
        <v>127</v>
      </c>
    </row>
    <row r="5847" spans="1:29" x14ac:dyDescent="0.2">
      <c r="A5847" t="s">
        <v>13870</v>
      </c>
      <c r="B5847" t="s">
        <v>13871</v>
      </c>
      <c r="C5847" t="s">
        <v>13870</v>
      </c>
      <c r="D5847" t="s">
        <v>84</v>
      </c>
      <c r="E5847" t="s">
        <v>116</v>
      </c>
      <c r="F5847" t="s">
        <v>117</v>
      </c>
      <c r="G5847" t="s">
        <v>90</v>
      </c>
      <c r="I5847" t="s">
        <v>118</v>
      </c>
      <c r="M5847">
        <v>91.603951530000003</v>
      </c>
      <c r="N5847">
        <v>97.804900000000004</v>
      </c>
      <c r="O5847">
        <v>91.51946427</v>
      </c>
      <c r="P5847">
        <v>71.547499999999999</v>
      </c>
      <c r="Q5847" s="86">
        <v>45154</v>
      </c>
      <c r="V5847" t="s">
        <v>13872</v>
      </c>
      <c r="AA5847">
        <v>5</v>
      </c>
      <c r="AB5847">
        <v>5</v>
      </c>
      <c r="AC5847" t="s">
        <v>86</v>
      </c>
    </row>
    <row r="5848" spans="1:29" x14ac:dyDescent="0.2">
      <c r="A5848" t="s">
        <v>13873</v>
      </c>
      <c r="B5848" t="s">
        <v>13874</v>
      </c>
      <c r="C5848" t="s">
        <v>13873</v>
      </c>
      <c r="D5848" t="s">
        <v>84</v>
      </c>
      <c r="E5848" t="s">
        <v>116</v>
      </c>
      <c r="F5848" t="s">
        <v>117</v>
      </c>
      <c r="G5848" t="s">
        <v>90</v>
      </c>
      <c r="I5848" t="s">
        <v>118</v>
      </c>
      <c r="L5848">
        <v>45.1496</v>
      </c>
      <c r="M5848">
        <v>45.8047459</v>
      </c>
      <c r="N5848">
        <v>47.197899999999997</v>
      </c>
      <c r="O5848">
        <v>48.347419770000002</v>
      </c>
      <c r="P5848">
        <v>50.7226</v>
      </c>
      <c r="Q5848" s="86">
        <v>45821</v>
      </c>
      <c r="V5848" t="s">
        <v>13875</v>
      </c>
      <c r="AA5848">
        <v>5</v>
      </c>
      <c r="AB5848">
        <v>5</v>
      </c>
      <c r="AC5848" t="s">
        <v>86</v>
      </c>
    </row>
    <row r="5849" spans="1:29" x14ac:dyDescent="0.2">
      <c r="A5849" t="s">
        <v>13876</v>
      </c>
      <c r="B5849" t="s">
        <v>13877</v>
      </c>
      <c r="C5849" t="s">
        <v>13876</v>
      </c>
      <c r="D5849" t="s">
        <v>84</v>
      </c>
      <c r="E5849" t="s">
        <v>116</v>
      </c>
      <c r="F5849" t="s">
        <v>117</v>
      </c>
      <c r="G5849" t="s">
        <v>90</v>
      </c>
      <c r="L5849">
        <v>58.803100000000001</v>
      </c>
      <c r="M5849">
        <v>58.572763039999998</v>
      </c>
      <c r="N5849">
        <v>54.3675</v>
      </c>
      <c r="O5849">
        <v>54.362886240000002</v>
      </c>
      <c r="P5849">
        <v>51.173200000000001</v>
      </c>
      <c r="Q5849" s="86">
        <v>45821</v>
      </c>
      <c r="AB5849">
        <v>5</v>
      </c>
      <c r="AC5849" t="s">
        <v>86</v>
      </c>
    </row>
    <row r="5850" spans="1:29" x14ac:dyDescent="0.2">
      <c r="A5850" t="s">
        <v>13878</v>
      </c>
      <c r="B5850" t="s">
        <v>13879</v>
      </c>
      <c r="C5850" t="s">
        <v>13878</v>
      </c>
      <c r="D5850" t="s">
        <v>84</v>
      </c>
      <c r="E5850" t="s">
        <v>116</v>
      </c>
      <c r="F5850" t="s">
        <v>117</v>
      </c>
      <c r="G5850" t="s">
        <v>90</v>
      </c>
      <c r="I5850" t="s">
        <v>118</v>
      </c>
      <c r="L5850">
        <v>24.186399999999999</v>
      </c>
      <c r="M5850">
        <v>25.545267939999999</v>
      </c>
      <c r="N5850">
        <v>24.8093</v>
      </c>
      <c r="O5850">
        <v>25.294983460000001</v>
      </c>
      <c r="P5850">
        <v>18.278500000000001</v>
      </c>
      <c r="Q5850" s="86">
        <v>45821</v>
      </c>
      <c r="V5850" t="s">
        <v>13880</v>
      </c>
      <c r="AA5850">
        <v>4</v>
      </c>
      <c r="AB5850">
        <v>4</v>
      </c>
      <c r="AC5850" t="s">
        <v>127</v>
      </c>
    </row>
    <row r="5851" spans="1:29" x14ac:dyDescent="0.2">
      <c r="A5851" t="s">
        <v>13881</v>
      </c>
      <c r="B5851" t="s">
        <v>13882</v>
      </c>
      <c r="C5851" t="s">
        <v>13881</v>
      </c>
      <c r="D5851" t="s">
        <v>84</v>
      </c>
      <c r="E5851" t="s">
        <v>116</v>
      </c>
      <c r="G5851" t="s">
        <v>90</v>
      </c>
      <c r="I5851" t="s">
        <v>118</v>
      </c>
      <c r="L5851">
        <v>47.664999999999999</v>
      </c>
      <c r="M5851">
        <v>49.152320430000003</v>
      </c>
      <c r="N5851">
        <v>48.618899999999996</v>
      </c>
      <c r="O5851">
        <v>39.332748930000001</v>
      </c>
      <c r="P5851">
        <v>40.7744</v>
      </c>
      <c r="Q5851" s="86">
        <v>45821</v>
      </c>
      <c r="AB5851">
        <v>5</v>
      </c>
      <c r="AC5851" t="s">
        <v>86</v>
      </c>
    </row>
    <row r="5852" spans="1:29" x14ac:dyDescent="0.2">
      <c r="A5852" t="s">
        <v>13883</v>
      </c>
      <c r="B5852" t="s">
        <v>13884</v>
      </c>
      <c r="C5852" t="s">
        <v>13883</v>
      </c>
      <c r="D5852" t="s">
        <v>84</v>
      </c>
      <c r="E5852" t="s">
        <v>116</v>
      </c>
      <c r="F5852" t="s">
        <v>117</v>
      </c>
      <c r="G5852" t="s">
        <v>90</v>
      </c>
      <c r="I5852" t="s">
        <v>118</v>
      </c>
      <c r="L5852">
        <v>47.639299999999999</v>
      </c>
      <c r="M5852">
        <v>36.537839429999998</v>
      </c>
      <c r="N5852">
        <v>31.791499999999999</v>
      </c>
      <c r="O5852">
        <v>27.657188080000001</v>
      </c>
      <c r="P5852">
        <v>26.220500000000001</v>
      </c>
      <c r="Q5852" s="86">
        <v>45821</v>
      </c>
      <c r="V5852" t="s">
        <v>13885</v>
      </c>
      <c r="AA5852">
        <v>5</v>
      </c>
      <c r="AB5852">
        <v>5</v>
      </c>
      <c r="AC5852" t="s">
        <v>86</v>
      </c>
    </row>
    <row r="5853" spans="1:29" x14ac:dyDescent="0.2">
      <c r="A5853" t="s">
        <v>13886</v>
      </c>
      <c r="B5853" t="s">
        <v>13887</v>
      </c>
      <c r="C5853" t="s">
        <v>13886</v>
      </c>
      <c r="D5853" t="s">
        <v>84</v>
      </c>
      <c r="E5853" t="s">
        <v>116</v>
      </c>
      <c r="G5853" t="s">
        <v>90</v>
      </c>
      <c r="L5853">
        <v>35.86</v>
      </c>
      <c r="M5853">
        <v>38.26</v>
      </c>
      <c r="N5853">
        <v>40.78</v>
      </c>
      <c r="O5853">
        <v>44.94</v>
      </c>
      <c r="P5853">
        <v>32.869999999999997</v>
      </c>
      <c r="Q5853" s="86">
        <v>45441</v>
      </c>
      <c r="AB5853">
        <v>5</v>
      </c>
      <c r="AC5853" t="s">
        <v>86</v>
      </c>
    </row>
    <row r="5854" spans="1:29" x14ac:dyDescent="0.2">
      <c r="A5854" t="s">
        <v>13888</v>
      </c>
      <c r="B5854" t="s">
        <v>13889</v>
      </c>
      <c r="C5854" t="s">
        <v>13888</v>
      </c>
      <c r="D5854" t="s">
        <v>84</v>
      </c>
      <c r="E5854" t="s">
        <v>434</v>
      </c>
      <c r="G5854" t="s">
        <v>90</v>
      </c>
      <c r="H5854" t="s">
        <v>196</v>
      </c>
      <c r="I5854" t="s">
        <v>118</v>
      </c>
      <c r="AB5854">
        <v>3</v>
      </c>
      <c r="AC5854" t="s">
        <v>156</v>
      </c>
    </row>
    <row r="5855" spans="1:29" x14ac:dyDescent="0.2">
      <c r="A5855" t="s">
        <v>13890</v>
      </c>
      <c r="B5855" t="s">
        <v>13891</v>
      </c>
      <c r="C5855" t="s">
        <v>13890</v>
      </c>
      <c r="D5855" t="s">
        <v>84</v>
      </c>
      <c r="E5855" t="s">
        <v>116</v>
      </c>
      <c r="F5855" t="s">
        <v>117</v>
      </c>
      <c r="G5855" t="s">
        <v>90</v>
      </c>
      <c r="I5855" t="s">
        <v>91</v>
      </c>
      <c r="L5855">
        <v>38.730699999999999</v>
      </c>
      <c r="M5855">
        <v>33.64631224</v>
      </c>
      <c r="N5855">
        <v>35.527500000000003</v>
      </c>
      <c r="O5855">
        <v>41.334511890000002</v>
      </c>
      <c r="P5855">
        <v>38.526000000000003</v>
      </c>
      <c r="Q5855" s="86">
        <v>45821</v>
      </c>
      <c r="V5855" t="s">
        <v>13892</v>
      </c>
      <c r="AA5855">
        <v>5</v>
      </c>
      <c r="AB5855">
        <v>5</v>
      </c>
      <c r="AC5855" t="s">
        <v>86</v>
      </c>
    </row>
    <row r="5856" spans="1:29" x14ac:dyDescent="0.2">
      <c r="A5856" t="s">
        <v>13893</v>
      </c>
      <c r="B5856" t="s">
        <v>13894</v>
      </c>
      <c r="C5856" t="s">
        <v>13893</v>
      </c>
      <c r="D5856" t="s">
        <v>84</v>
      </c>
      <c r="F5856" t="s">
        <v>117</v>
      </c>
      <c r="G5856" t="s">
        <v>90</v>
      </c>
      <c r="J5856" t="s">
        <v>643</v>
      </c>
      <c r="Q5856" s="86">
        <v>44984</v>
      </c>
      <c r="V5856" t="s">
        <v>13895</v>
      </c>
      <c r="AB5856">
        <v>5</v>
      </c>
      <c r="AC5856" t="s">
        <v>86</v>
      </c>
    </row>
    <row r="5857" spans="1:29" x14ac:dyDescent="0.2">
      <c r="A5857" t="s">
        <v>13896</v>
      </c>
      <c r="B5857" t="s">
        <v>13897</v>
      </c>
      <c r="C5857" t="s">
        <v>13896</v>
      </c>
      <c r="D5857" t="s">
        <v>84</v>
      </c>
      <c r="E5857" t="s">
        <v>116</v>
      </c>
      <c r="G5857" t="s">
        <v>90</v>
      </c>
      <c r="I5857" t="s">
        <v>91</v>
      </c>
      <c r="Q5857" s="86">
        <v>45154</v>
      </c>
      <c r="V5857" t="s">
        <v>13898</v>
      </c>
      <c r="AA5857">
        <v>5</v>
      </c>
      <c r="AB5857">
        <v>5</v>
      </c>
      <c r="AC5857" t="s">
        <v>86</v>
      </c>
    </row>
    <row r="5858" spans="1:29" x14ac:dyDescent="0.2">
      <c r="A5858" t="s">
        <v>13899</v>
      </c>
      <c r="B5858" t="s">
        <v>13900</v>
      </c>
      <c r="C5858" t="s">
        <v>13899</v>
      </c>
      <c r="D5858" t="s">
        <v>84</v>
      </c>
      <c r="E5858" t="s">
        <v>116</v>
      </c>
      <c r="F5858" t="s">
        <v>5582</v>
      </c>
      <c r="G5858" t="s">
        <v>90</v>
      </c>
      <c r="I5858" t="s">
        <v>91</v>
      </c>
      <c r="Q5858" s="86">
        <v>45154</v>
      </c>
      <c r="V5858" t="s">
        <v>13901</v>
      </c>
      <c r="AA5858">
        <v>5</v>
      </c>
      <c r="AB5858">
        <v>5</v>
      </c>
      <c r="AC5858" t="s">
        <v>86</v>
      </c>
    </row>
    <row r="5859" spans="1:29" x14ac:dyDescent="0.2">
      <c r="A5859" t="s">
        <v>13902</v>
      </c>
      <c r="B5859" t="s">
        <v>13903</v>
      </c>
      <c r="C5859" t="s">
        <v>13902</v>
      </c>
      <c r="D5859" t="s">
        <v>84</v>
      </c>
      <c r="E5859" t="s">
        <v>116</v>
      </c>
      <c r="G5859" t="s">
        <v>90</v>
      </c>
      <c r="H5859" t="s">
        <v>150</v>
      </c>
      <c r="L5859">
        <v>101.4</v>
      </c>
      <c r="Q5859" s="86">
        <v>45460</v>
      </c>
      <c r="AB5859">
        <v>5</v>
      </c>
      <c r="AC5859" t="s">
        <v>86</v>
      </c>
    </row>
    <row r="5860" spans="1:29" x14ac:dyDescent="0.2">
      <c r="A5860" t="s">
        <v>13904</v>
      </c>
      <c r="B5860" t="s">
        <v>13905</v>
      </c>
      <c r="C5860" t="s">
        <v>13904</v>
      </c>
      <c r="D5860" t="s">
        <v>84</v>
      </c>
      <c r="E5860" t="s">
        <v>116</v>
      </c>
      <c r="G5860" t="s">
        <v>90</v>
      </c>
      <c r="H5860" t="s">
        <v>3746</v>
      </c>
      <c r="I5860" t="s">
        <v>91</v>
      </c>
      <c r="L5860">
        <v>74.17</v>
      </c>
      <c r="Q5860" s="86">
        <v>45506</v>
      </c>
      <c r="AB5860">
        <v>5</v>
      </c>
      <c r="AC5860" t="s">
        <v>86</v>
      </c>
    </row>
    <row r="5861" spans="1:29" x14ac:dyDescent="0.2">
      <c r="A5861" t="s">
        <v>13906</v>
      </c>
      <c r="B5861" t="s">
        <v>13907</v>
      </c>
      <c r="C5861" t="s">
        <v>13906</v>
      </c>
      <c r="D5861" t="s">
        <v>84</v>
      </c>
      <c r="E5861" t="s">
        <v>116</v>
      </c>
      <c r="F5861" t="s">
        <v>117</v>
      </c>
      <c r="G5861" t="s">
        <v>90</v>
      </c>
      <c r="I5861" t="s">
        <v>91</v>
      </c>
      <c r="Q5861" s="86">
        <v>45154</v>
      </c>
      <c r="V5861" t="s">
        <v>13908</v>
      </c>
      <c r="AA5861">
        <v>5</v>
      </c>
      <c r="AB5861">
        <v>5</v>
      </c>
      <c r="AC5861" t="s">
        <v>86</v>
      </c>
    </row>
    <row r="5862" spans="1:29" x14ac:dyDescent="0.2">
      <c r="A5862" t="s">
        <v>17749</v>
      </c>
      <c r="B5862" t="s">
        <v>17750</v>
      </c>
      <c r="C5862" t="s">
        <v>17749</v>
      </c>
      <c r="D5862" t="s">
        <v>84</v>
      </c>
      <c r="E5862" t="s">
        <v>116</v>
      </c>
      <c r="G5862" t="s">
        <v>294</v>
      </c>
      <c r="H5862" t="s">
        <v>17751</v>
      </c>
      <c r="I5862" t="s">
        <v>118</v>
      </c>
      <c r="AB5862">
        <v>5</v>
      </c>
      <c r="AC5862" t="s">
        <v>86</v>
      </c>
    </row>
    <row r="5863" spans="1:29" x14ac:dyDescent="0.2">
      <c r="A5863" t="s">
        <v>13909</v>
      </c>
      <c r="B5863" t="s">
        <v>13910</v>
      </c>
      <c r="C5863" t="s">
        <v>13909</v>
      </c>
      <c r="D5863" t="s">
        <v>84</v>
      </c>
      <c r="G5863" t="s">
        <v>294</v>
      </c>
      <c r="I5863" t="s">
        <v>118</v>
      </c>
      <c r="Q5863" s="86">
        <v>45154</v>
      </c>
      <c r="AA5863">
        <v>3</v>
      </c>
      <c r="AB5863">
        <v>5</v>
      </c>
      <c r="AC5863" t="s">
        <v>86</v>
      </c>
    </row>
    <row r="5864" spans="1:29" x14ac:dyDescent="0.2">
      <c r="A5864" t="s">
        <v>13911</v>
      </c>
      <c r="B5864" t="s">
        <v>13912</v>
      </c>
      <c r="C5864" t="s">
        <v>13911</v>
      </c>
      <c r="D5864" t="s">
        <v>84</v>
      </c>
      <c r="F5864" t="s">
        <v>117</v>
      </c>
      <c r="G5864" t="s">
        <v>90</v>
      </c>
      <c r="J5864" t="s">
        <v>643</v>
      </c>
      <c r="Q5864" s="86">
        <v>44984</v>
      </c>
      <c r="V5864" t="s">
        <v>13913</v>
      </c>
      <c r="AB5864">
        <v>5</v>
      </c>
      <c r="AC5864" t="s">
        <v>86</v>
      </c>
    </row>
    <row r="5865" spans="1:29" x14ac:dyDescent="0.2">
      <c r="A5865" t="s">
        <v>13914</v>
      </c>
      <c r="B5865" t="s">
        <v>13915</v>
      </c>
      <c r="C5865" t="s">
        <v>13914</v>
      </c>
      <c r="D5865" t="s">
        <v>84</v>
      </c>
      <c r="E5865" t="s">
        <v>116</v>
      </c>
      <c r="G5865" t="s">
        <v>90</v>
      </c>
      <c r="O5865">
        <v>990.05408699999998</v>
      </c>
      <c r="P5865">
        <v>1395.8764000000001</v>
      </c>
      <c r="Q5865" s="86">
        <v>45653</v>
      </c>
      <c r="AB5865">
        <v>5</v>
      </c>
      <c r="AC5865" t="s">
        <v>86</v>
      </c>
    </row>
    <row r="5866" spans="1:29" x14ac:dyDescent="0.2">
      <c r="A5866" t="s">
        <v>13916</v>
      </c>
      <c r="B5866" t="s">
        <v>13917</v>
      </c>
      <c r="C5866" t="s">
        <v>13916</v>
      </c>
      <c r="D5866" t="s">
        <v>84</v>
      </c>
      <c r="E5866" t="s">
        <v>434</v>
      </c>
      <c r="F5866" t="s">
        <v>117</v>
      </c>
      <c r="G5866" t="s">
        <v>90</v>
      </c>
      <c r="I5866" t="s">
        <v>91</v>
      </c>
      <c r="K5866" t="s">
        <v>1236</v>
      </c>
      <c r="Q5866" s="86">
        <v>45154</v>
      </c>
      <c r="V5866" t="s">
        <v>13918</v>
      </c>
      <c r="AA5866">
        <v>1</v>
      </c>
      <c r="AB5866">
        <v>5</v>
      </c>
      <c r="AC5866" t="s">
        <v>86</v>
      </c>
    </row>
    <row r="5867" spans="1:29" x14ac:dyDescent="0.2">
      <c r="A5867" t="s">
        <v>13919</v>
      </c>
      <c r="B5867" t="s">
        <v>13920</v>
      </c>
      <c r="C5867" t="s">
        <v>13919</v>
      </c>
      <c r="D5867" t="s">
        <v>84</v>
      </c>
      <c r="E5867" t="s">
        <v>434</v>
      </c>
      <c r="G5867" t="s">
        <v>90</v>
      </c>
      <c r="Y5867">
        <v>2</v>
      </c>
      <c r="Z5867" s="86">
        <v>45238</v>
      </c>
      <c r="AB5867">
        <v>2</v>
      </c>
      <c r="AC5867" t="s">
        <v>153</v>
      </c>
    </row>
    <row r="5868" spans="1:29" x14ac:dyDescent="0.2">
      <c r="A5868" t="s">
        <v>13921</v>
      </c>
      <c r="B5868" t="s">
        <v>13922</v>
      </c>
      <c r="C5868" t="s">
        <v>13921</v>
      </c>
      <c r="D5868" t="s">
        <v>84</v>
      </c>
      <c r="E5868" t="s">
        <v>434</v>
      </c>
      <c r="G5868" t="s">
        <v>90</v>
      </c>
      <c r="Y5868">
        <v>2</v>
      </c>
      <c r="Z5868" s="86">
        <v>45265</v>
      </c>
      <c r="AB5868">
        <v>2</v>
      </c>
      <c r="AC5868" t="s">
        <v>153</v>
      </c>
    </row>
    <row r="5869" spans="1:29" x14ac:dyDescent="0.2">
      <c r="A5869" t="s">
        <v>13923</v>
      </c>
      <c r="B5869" t="s">
        <v>13924</v>
      </c>
      <c r="C5869" t="s">
        <v>13923</v>
      </c>
      <c r="D5869" t="s">
        <v>84</v>
      </c>
      <c r="E5869" t="s">
        <v>434</v>
      </c>
      <c r="F5869" t="s">
        <v>117</v>
      </c>
      <c r="G5869" t="s">
        <v>90</v>
      </c>
      <c r="I5869" t="s">
        <v>91</v>
      </c>
      <c r="J5869" t="s">
        <v>323</v>
      </c>
      <c r="Q5869" s="86">
        <v>45154</v>
      </c>
      <c r="V5869" t="s">
        <v>13925</v>
      </c>
      <c r="AA5869">
        <v>3</v>
      </c>
      <c r="AB5869">
        <v>3</v>
      </c>
      <c r="AC5869" t="s">
        <v>156</v>
      </c>
    </row>
    <row r="5870" spans="1:29" x14ac:dyDescent="0.2">
      <c r="A5870" t="s">
        <v>17640</v>
      </c>
      <c r="B5870" t="s">
        <v>17641</v>
      </c>
      <c r="C5870" t="s">
        <v>17640</v>
      </c>
      <c r="D5870" t="s">
        <v>84</v>
      </c>
      <c r="E5870" t="s">
        <v>434</v>
      </c>
      <c r="G5870" t="s">
        <v>90</v>
      </c>
      <c r="H5870" t="s">
        <v>16039</v>
      </c>
      <c r="I5870" t="s">
        <v>91</v>
      </c>
      <c r="AB5870">
        <v>2</v>
      </c>
      <c r="AC5870" t="s">
        <v>153</v>
      </c>
    </row>
    <row r="5871" spans="1:29" x14ac:dyDescent="0.2">
      <c r="A5871" t="s">
        <v>13926</v>
      </c>
      <c r="B5871" t="s">
        <v>13927</v>
      </c>
      <c r="C5871" t="s">
        <v>13926</v>
      </c>
      <c r="D5871" t="s">
        <v>84</v>
      </c>
      <c r="E5871" t="s">
        <v>434</v>
      </c>
      <c r="G5871" t="s">
        <v>90</v>
      </c>
      <c r="H5871" t="s">
        <v>13928</v>
      </c>
      <c r="I5871" t="s">
        <v>91</v>
      </c>
      <c r="Y5871">
        <v>2</v>
      </c>
      <c r="Z5871" s="86">
        <v>45616</v>
      </c>
      <c r="AB5871">
        <v>2</v>
      </c>
      <c r="AC5871" t="s">
        <v>153</v>
      </c>
    </row>
    <row r="5872" spans="1:29" x14ac:dyDescent="0.2">
      <c r="A5872" t="s">
        <v>17583</v>
      </c>
      <c r="B5872" t="s">
        <v>17584</v>
      </c>
      <c r="C5872" t="s">
        <v>17583</v>
      </c>
      <c r="D5872" t="s">
        <v>84</v>
      </c>
      <c r="E5872" t="s">
        <v>434</v>
      </c>
      <c r="G5872" t="s">
        <v>90</v>
      </c>
      <c r="I5872" t="s">
        <v>91</v>
      </c>
      <c r="AB5872">
        <v>2</v>
      </c>
      <c r="AC5872" t="s">
        <v>153</v>
      </c>
    </row>
    <row r="5873" spans="1:29" x14ac:dyDescent="0.2">
      <c r="A5873" t="s">
        <v>13929</v>
      </c>
      <c r="B5873" t="s">
        <v>13930</v>
      </c>
      <c r="C5873" t="s">
        <v>13929</v>
      </c>
      <c r="D5873" t="s">
        <v>84</v>
      </c>
      <c r="E5873" t="s">
        <v>434</v>
      </c>
      <c r="G5873" t="s">
        <v>90</v>
      </c>
      <c r="I5873" t="s">
        <v>91</v>
      </c>
      <c r="J5873" t="s">
        <v>323</v>
      </c>
      <c r="Q5873" s="86">
        <v>45154</v>
      </c>
      <c r="AA5873">
        <v>2</v>
      </c>
      <c r="AB5873">
        <v>2</v>
      </c>
      <c r="AC5873" t="s">
        <v>153</v>
      </c>
    </row>
    <row r="5874" spans="1:29" x14ac:dyDescent="0.2">
      <c r="A5874" t="s">
        <v>17581</v>
      </c>
      <c r="B5874" t="s">
        <v>17582</v>
      </c>
      <c r="C5874" t="s">
        <v>17581</v>
      </c>
      <c r="D5874" t="s">
        <v>84</v>
      </c>
      <c r="E5874" t="s">
        <v>434</v>
      </c>
      <c r="G5874" t="s">
        <v>90</v>
      </c>
      <c r="I5874" t="s">
        <v>91</v>
      </c>
      <c r="AB5874">
        <v>3</v>
      </c>
      <c r="AC5874" t="s">
        <v>156</v>
      </c>
    </row>
    <row r="5875" spans="1:29" x14ac:dyDescent="0.2">
      <c r="A5875" t="s">
        <v>13931</v>
      </c>
      <c r="B5875" t="s">
        <v>13932</v>
      </c>
      <c r="C5875" t="s">
        <v>13931</v>
      </c>
      <c r="D5875" t="s">
        <v>84</v>
      </c>
      <c r="E5875" t="s">
        <v>434</v>
      </c>
      <c r="G5875" t="s">
        <v>90</v>
      </c>
      <c r="Y5875">
        <v>3</v>
      </c>
      <c r="Z5875" s="86">
        <v>45238</v>
      </c>
      <c r="AB5875">
        <v>3</v>
      </c>
      <c r="AC5875" t="s">
        <v>156</v>
      </c>
    </row>
    <row r="5876" spans="1:29" x14ac:dyDescent="0.2">
      <c r="A5876" t="s">
        <v>13933</v>
      </c>
      <c r="B5876" t="s">
        <v>13934</v>
      </c>
      <c r="C5876" t="s">
        <v>13933</v>
      </c>
      <c r="D5876" t="s">
        <v>84</v>
      </c>
      <c r="E5876" t="s">
        <v>434</v>
      </c>
      <c r="F5876" t="s">
        <v>117</v>
      </c>
      <c r="G5876" t="s">
        <v>90</v>
      </c>
      <c r="I5876" t="s">
        <v>91</v>
      </c>
      <c r="J5876" t="s">
        <v>323</v>
      </c>
      <c r="Q5876" s="86">
        <v>45154</v>
      </c>
      <c r="AA5876">
        <v>2</v>
      </c>
      <c r="AB5876">
        <v>3</v>
      </c>
      <c r="AC5876" t="s">
        <v>156</v>
      </c>
    </row>
    <row r="5877" spans="1:29" x14ac:dyDescent="0.2">
      <c r="A5877" t="s">
        <v>17642</v>
      </c>
      <c r="B5877" t="s">
        <v>17643</v>
      </c>
      <c r="C5877" t="s">
        <v>17642</v>
      </c>
      <c r="D5877" t="s">
        <v>84</v>
      </c>
      <c r="E5877" t="s">
        <v>434</v>
      </c>
      <c r="G5877" t="s">
        <v>90</v>
      </c>
      <c r="H5877" t="s">
        <v>16039</v>
      </c>
      <c r="I5877" t="s">
        <v>91</v>
      </c>
      <c r="AB5877">
        <v>3</v>
      </c>
      <c r="AC5877" t="s">
        <v>156</v>
      </c>
    </row>
    <row r="5878" spans="1:29" x14ac:dyDescent="0.2">
      <c r="A5878" t="s">
        <v>13935</v>
      </c>
      <c r="B5878" t="s">
        <v>13936</v>
      </c>
      <c r="C5878" t="s">
        <v>13935</v>
      </c>
      <c r="D5878" t="s">
        <v>84</v>
      </c>
      <c r="E5878" t="s">
        <v>434</v>
      </c>
      <c r="G5878" t="s">
        <v>90</v>
      </c>
      <c r="W5878">
        <v>2</v>
      </c>
      <c r="X5878" s="86">
        <v>45190</v>
      </c>
      <c r="AB5878">
        <v>2</v>
      </c>
      <c r="AC5878" t="s">
        <v>153</v>
      </c>
    </row>
    <row r="5879" spans="1:29" x14ac:dyDescent="0.2">
      <c r="A5879" t="s">
        <v>13937</v>
      </c>
      <c r="B5879" t="s">
        <v>13938</v>
      </c>
      <c r="C5879" t="s">
        <v>13937</v>
      </c>
      <c r="D5879" t="s">
        <v>84</v>
      </c>
      <c r="E5879" t="s">
        <v>434</v>
      </c>
      <c r="F5879" t="s">
        <v>117</v>
      </c>
      <c r="G5879" t="s">
        <v>90</v>
      </c>
      <c r="I5879" t="s">
        <v>91</v>
      </c>
      <c r="J5879" t="s">
        <v>323</v>
      </c>
      <c r="Q5879" s="86">
        <v>45154</v>
      </c>
      <c r="V5879" t="s">
        <v>13939</v>
      </c>
      <c r="AA5879">
        <v>2</v>
      </c>
      <c r="AB5879">
        <v>3</v>
      </c>
      <c r="AC5879" t="s">
        <v>156</v>
      </c>
    </row>
    <row r="5880" spans="1:29" x14ac:dyDescent="0.2">
      <c r="A5880" t="s">
        <v>13940</v>
      </c>
      <c r="B5880" t="s">
        <v>13941</v>
      </c>
      <c r="C5880" t="s">
        <v>13940</v>
      </c>
      <c r="D5880" t="s">
        <v>84</v>
      </c>
      <c r="E5880" t="s">
        <v>434</v>
      </c>
      <c r="G5880" t="s">
        <v>90</v>
      </c>
      <c r="Y5880">
        <v>3</v>
      </c>
      <c r="Z5880" s="86">
        <v>45604</v>
      </c>
      <c r="AB5880">
        <v>3</v>
      </c>
      <c r="AC5880" t="s">
        <v>156</v>
      </c>
    </row>
    <row r="5881" spans="1:29" x14ac:dyDescent="0.2">
      <c r="A5881" t="s">
        <v>17644</v>
      </c>
      <c r="B5881" t="s">
        <v>17645</v>
      </c>
      <c r="C5881" t="s">
        <v>17644</v>
      </c>
      <c r="D5881" t="s">
        <v>84</v>
      </c>
      <c r="E5881" t="s">
        <v>434</v>
      </c>
      <c r="G5881" t="s">
        <v>90</v>
      </c>
      <c r="H5881" t="s">
        <v>16039</v>
      </c>
      <c r="I5881" t="s">
        <v>91</v>
      </c>
      <c r="AB5881">
        <v>3</v>
      </c>
      <c r="AC5881" t="s">
        <v>156</v>
      </c>
    </row>
    <row r="5882" spans="1:29" x14ac:dyDescent="0.2">
      <c r="A5882" t="s">
        <v>13942</v>
      </c>
      <c r="B5882" t="s">
        <v>13943</v>
      </c>
      <c r="C5882" t="s">
        <v>13942</v>
      </c>
      <c r="D5882" t="s">
        <v>84</v>
      </c>
      <c r="E5882" t="s">
        <v>434</v>
      </c>
      <c r="G5882" t="s">
        <v>90</v>
      </c>
      <c r="W5882">
        <v>2</v>
      </c>
      <c r="X5882" s="86">
        <v>45190</v>
      </c>
      <c r="AB5882">
        <v>2</v>
      </c>
      <c r="AC5882" t="s">
        <v>153</v>
      </c>
    </row>
    <row r="5883" spans="1:29" x14ac:dyDescent="0.2">
      <c r="A5883" t="s">
        <v>13944</v>
      </c>
      <c r="B5883" t="s">
        <v>13945</v>
      </c>
      <c r="C5883" t="s">
        <v>13944</v>
      </c>
      <c r="D5883" t="s">
        <v>84</v>
      </c>
      <c r="E5883" t="s">
        <v>434</v>
      </c>
      <c r="G5883" t="s">
        <v>90</v>
      </c>
      <c r="I5883" t="s">
        <v>91</v>
      </c>
      <c r="J5883" t="s">
        <v>861</v>
      </c>
      <c r="Q5883" s="86">
        <v>45154</v>
      </c>
      <c r="V5883" t="s">
        <v>13946</v>
      </c>
      <c r="AA5883">
        <v>1</v>
      </c>
      <c r="AB5883">
        <v>2</v>
      </c>
      <c r="AC5883" t="s">
        <v>153</v>
      </c>
    </row>
    <row r="5884" spans="1:29" x14ac:dyDescent="0.2">
      <c r="A5884" t="s">
        <v>13947</v>
      </c>
      <c r="B5884" t="s">
        <v>13948</v>
      </c>
      <c r="C5884" t="s">
        <v>13947</v>
      </c>
      <c r="D5884" t="s">
        <v>84</v>
      </c>
      <c r="E5884" t="s">
        <v>434</v>
      </c>
      <c r="F5884" t="s">
        <v>117</v>
      </c>
      <c r="G5884" t="s">
        <v>90</v>
      </c>
      <c r="I5884" t="s">
        <v>91</v>
      </c>
      <c r="J5884" t="s">
        <v>323</v>
      </c>
      <c r="Q5884" s="86">
        <v>45154</v>
      </c>
      <c r="V5884" t="s">
        <v>13949</v>
      </c>
      <c r="AA5884">
        <v>2</v>
      </c>
      <c r="AB5884">
        <v>2</v>
      </c>
      <c r="AC5884" t="s">
        <v>153</v>
      </c>
    </row>
    <row r="5885" spans="1:29" x14ac:dyDescent="0.2">
      <c r="A5885" t="s">
        <v>13950</v>
      </c>
      <c r="B5885" t="s">
        <v>13951</v>
      </c>
      <c r="C5885" t="s">
        <v>13950</v>
      </c>
      <c r="D5885" t="s">
        <v>84</v>
      </c>
      <c r="E5885" t="s">
        <v>434</v>
      </c>
      <c r="G5885" t="s">
        <v>90</v>
      </c>
      <c r="W5885">
        <v>2</v>
      </c>
      <c r="X5885" s="86">
        <v>45190</v>
      </c>
      <c r="AB5885">
        <v>2</v>
      </c>
      <c r="AC5885" t="s">
        <v>153</v>
      </c>
    </row>
    <row r="5886" spans="1:29" x14ac:dyDescent="0.2">
      <c r="A5886" t="s">
        <v>13952</v>
      </c>
      <c r="B5886" t="s">
        <v>13953</v>
      </c>
      <c r="C5886" t="s">
        <v>13952</v>
      </c>
      <c r="D5886" t="s">
        <v>84</v>
      </c>
      <c r="E5886" t="s">
        <v>434</v>
      </c>
      <c r="F5886" t="s">
        <v>117</v>
      </c>
      <c r="G5886" t="s">
        <v>90</v>
      </c>
      <c r="I5886" t="s">
        <v>91</v>
      </c>
      <c r="J5886" t="s">
        <v>323</v>
      </c>
      <c r="Q5886" s="86">
        <v>45154</v>
      </c>
      <c r="V5886" t="s">
        <v>13954</v>
      </c>
      <c r="AA5886">
        <v>2</v>
      </c>
      <c r="AB5886">
        <v>3</v>
      </c>
      <c r="AC5886" t="s">
        <v>156</v>
      </c>
    </row>
    <row r="5887" spans="1:29" x14ac:dyDescent="0.2">
      <c r="A5887" t="s">
        <v>13955</v>
      </c>
      <c r="B5887" t="s">
        <v>13956</v>
      </c>
      <c r="C5887" t="s">
        <v>13955</v>
      </c>
      <c r="D5887" t="s">
        <v>84</v>
      </c>
      <c r="E5887" t="s">
        <v>434</v>
      </c>
      <c r="F5887" t="s">
        <v>117</v>
      </c>
      <c r="G5887" t="s">
        <v>90</v>
      </c>
      <c r="I5887" t="s">
        <v>91</v>
      </c>
      <c r="J5887" t="s">
        <v>861</v>
      </c>
      <c r="Q5887" s="86">
        <v>45154</v>
      </c>
      <c r="AA5887">
        <v>2</v>
      </c>
      <c r="AB5887">
        <v>3</v>
      </c>
      <c r="AC5887" t="s">
        <v>156</v>
      </c>
    </row>
    <row r="5888" spans="1:29" x14ac:dyDescent="0.2">
      <c r="A5888" t="s">
        <v>13957</v>
      </c>
      <c r="B5888" t="s">
        <v>13958</v>
      </c>
      <c r="C5888" t="s">
        <v>13957</v>
      </c>
      <c r="D5888" t="s">
        <v>84</v>
      </c>
      <c r="E5888" t="s">
        <v>434</v>
      </c>
      <c r="G5888" t="s">
        <v>90</v>
      </c>
      <c r="I5888" t="s">
        <v>91</v>
      </c>
      <c r="J5888" t="s">
        <v>323</v>
      </c>
      <c r="Q5888" s="86">
        <v>45154</v>
      </c>
      <c r="V5888" t="s">
        <v>13959</v>
      </c>
      <c r="AA5888">
        <v>2</v>
      </c>
      <c r="AB5888">
        <v>2</v>
      </c>
      <c r="AC5888" t="s">
        <v>153</v>
      </c>
    </row>
    <row r="5889" spans="1:29" x14ac:dyDescent="0.2">
      <c r="A5889" t="s">
        <v>13960</v>
      </c>
      <c r="B5889" t="s">
        <v>13961</v>
      </c>
      <c r="C5889" t="s">
        <v>13960</v>
      </c>
      <c r="D5889" t="s">
        <v>84</v>
      </c>
      <c r="E5889" t="s">
        <v>434</v>
      </c>
      <c r="G5889" t="s">
        <v>90</v>
      </c>
      <c r="I5889" t="s">
        <v>91</v>
      </c>
      <c r="J5889" t="s">
        <v>323</v>
      </c>
      <c r="Q5889" s="86">
        <v>45154</v>
      </c>
      <c r="AA5889">
        <v>2</v>
      </c>
      <c r="AB5889">
        <v>3</v>
      </c>
      <c r="AC5889" t="s">
        <v>156</v>
      </c>
    </row>
    <row r="5890" spans="1:29" x14ac:dyDescent="0.2">
      <c r="A5890" t="s">
        <v>13962</v>
      </c>
      <c r="B5890" t="s">
        <v>13963</v>
      </c>
      <c r="C5890" t="s">
        <v>13962</v>
      </c>
      <c r="D5890" t="s">
        <v>84</v>
      </c>
      <c r="E5890" t="s">
        <v>434</v>
      </c>
      <c r="G5890" t="s">
        <v>90</v>
      </c>
      <c r="Y5890">
        <v>3</v>
      </c>
      <c r="Z5890" s="86">
        <v>45265</v>
      </c>
      <c r="AB5890">
        <v>3</v>
      </c>
      <c r="AC5890" t="s">
        <v>156</v>
      </c>
    </row>
    <row r="5891" spans="1:29" x14ac:dyDescent="0.2">
      <c r="A5891" t="s">
        <v>17646</v>
      </c>
      <c r="B5891" t="s">
        <v>17647</v>
      </c>
      <c r="C5891" t="s">
        <v>17646</v>
      </c>
      <c r="D5891" t="s">
        <v>84</v>
      </c>
      <c r="E5891" t="s">
        <v>434</v>
      </c>
      <c r="G5891" t="s">
        <v>90</v>
      </c>
      <c r="H5891" t="s">
        <v>16039</v>
      </c>
      <c r="I5891" t="s">
        <v>91</v>
      </c>
      <c r="AB5891">
        <v>2</v>
      </c>
      <c r="AC5891" t="s">
        <v>153</v>
      </c>
    </row>
    <row r="5892" spans="1:29" x14ac:dyDescent="0.2">
      <c r="A5892" t="s">
        <v>13964</v>
      </c>
      <c r="B5892" t="s">
        <v>13965</v>
      </c>
      <c r="C5892" t="s">
        <v>13964</v>
      </c>
      <c r="D5892" t="s">
        <v>84</v>
      </c>
      <c r="E5892" t="s">
        <v>434</v>
      </c>
      <c r="F5892" t="s">
        <v>117</v>
      </c>
      <c r="G5892" t="s">
        <v>90</v>
      </c>
      <c r="I5892" t="s">
        <v>91</v>
      </c>
      <c r="J5892" t="s">
        <v>861</v>
      </c>
      <c r="Q5892" s="86">
        <v>45154</v>
      </c>
      <c r="V5892" t="s">
        <v>13966</v>
      </c>
      <c r="AA5892">
        <v>3</v>
      </c>
      <c r="AB5892">
        <v>3</v>
      </c>
      <c r="AC5892" t="s">
        <v>156</v>
      </c>
    </row>
    <row r="5893" spans="1:29" x14ac:dyDescent="0.2">
      <c r="A5893" t="s">
        <v>13967</v>
      </c>
      <c r="B5893" t="s">
        <v>13968</v>
      </c>
      <c r="C5893" t="s">
        <v>13967</v>
      </c>
      <c r="D5893" t="s">
        <v>84</v>
      </c>
      <c r="G5893" t="s">
        <v>90</v>
      </c>
      <c r="J5893" t="s">
        <v>760</v>
      </c>
      <c r="Q5893" s="86">
        <v>45146</v>
      </c>
      <c r="V5893" t="s">
        <v>13969</v>
      </c>
      <c r="AB5893">
        <v>5</v>
      </c>
      <c r="AC5893" t="s">
        <v>86</v>
      </c>
    </row>
    <row r="5894" spans="1:29" x14ac:dyDescent="0.2">
      <c r="A5894" t="s">
        <v>13970</v>
      </c>
      <c r="B5894" t="s">
        <v>13971</v>
      </c>
      <c r="C5894" t="s">
        <v>13970</v>
      </c>
      <c r="D5894" t="s">
        <v>84</v>
      </c>
      <c r="E5894" t="s">
        <v>434</v>
      </c>
      <c r="G5894" t="s">
        <v>90</v>
      </c>
      <c r="I5894" t="s">
        <v>91</v>
      </c>
      <c r="J5894" t="s">
        <v>923</v>
      </c>
      <c r="Q5894" s="86">
        <v>45154</v>
      </c>
      <c r="AA5894">
        <v>1</v>
      </c>
      <c r="AB5894">
        <v>3</v>
      </c>
      <c r="AC5894" t="s">
        <v>156</v>
      </c>
    </row>
    <row r="5895" spans="1:29" x14ac:dyDescent="0.2">
      <c r="A5895" t="s">
        <v>17579</v>
      </c>
      <c r="B5895" t="s">
        <v>17580</v>
      </c>
      <c r="C5895" t="s">
        <v>17579</v>
      </c>
      <c r="D5895" t="s">
        <v>84</v>
      </c>
      <c r="E5895" t="s">
        <v>434</v>
      </c>
      <c r="G5895" t="s">
        <v>90</v>
      </c>
      <c r="I5895" t="s">
        <v>91</v>
      </c>
      <c r="AB5895">
        <v>2</v>
      </c>
      <c r="AC5895" t="s">
        <v>153</v>
      </c>
    </row>
    <row r="5896" spans="1:29" x14ac:dyDescent="0.2">
      <c r="A5896" t="s">
        <v>13972</v>
      </c>
      <c r="B5896" t="s">
        <v>13973</v>
      </c>
      <c r="C5896" t="s">
        <v>13972</v>
      </c>
      <c r="D5896" t="s">
        <v>84</v>
      </c>
      <c r="E5896" t="s">
        <v>116</v>
      </c>
      <c r="G5896" t="s">
        <v>90</v>
      </c>
      <c r="H5896" t="s">
        <v>13974</v>
      </c>
      <c r="I5896" t="s">
        <v>91</v>
      </c>
      <c r="AB5896">
        <v>3</v>
      </c>
      <c r="AC5896" t="s">
        <v>156</v>
      </c>
    </row>
    <row r="5897" spans="1:29" x14ac:dyDescent="0.2">
      <c r="A5897" t="s">
        <v>17017</v>
      </c>
      <c r="B5897" t="s">
        <v>17018</v>
      </c>
      <c r="C5897" t="s">
        <v>17017</v>
      </c>
      <c r="D5897" t="s">
        <v>84</v>
      </c>
      <c r="E5897" t="s">
        <v>434</v>
      </c>
      <c r="G5897" t="s">
        <v>90</v>
      </c>
      <c r="I5897" t="s">
        <v>91</v>
      </c>
      <c r="Y5897">
        <v>2</v>
      </c>
      <c r="Z5897" s="86">
        <v>45751</v>
      </c>
      <c r="AB5897">
        <v>2</v>
      </c>
      <c r="AC5897" t="s">
        <v>153</v>
      </c>
    </row>
    <row r="5898" spans="1:29" x14ac:dyDescent="0.2">
      <c r="A5898" t="s">
        <v>13975</v>
      </c>
      <c r="B5898" t="s">
        <v>13976</v>
      </c>
      <c r="C5898" t="s">
        <v>13975</v>
      </c>
      <c r="D5898" t="s">
        <v>84</v>
      </c>
      <c r="E5898" t="s">
        <v>434</v>
      </c>
      <c r="F5898" t="s">
        <v>117</v>
      </c>
      <c r="G5898" t="s">
        <v>90</v>
      </c>
      <c r="I5898" t="s">
        <v>91</v>
      </c>
      <c r="J5898" t="s">
        <v>323</v>
      </c>
      <c r="Q5898" s="86">
        <v>45154</v>
      </c>
      <c r="AA5898">
        <v>2</v>
      </c>
      <c r="AB5898">
        <v>3</v>
      </c>
      <c r="AC5898" t="s">
        <v>156</v>
      </c>
    </row>
    <row r="5899" spans="1:29" x14ac:dyDescent="0.2">
      <c r="A5899" t="s">
        <v>13977</v>
      </c>
      <c r="B5899" t="s">
        <v>13978</v>
      </c>
      <c r="C5899" t="s">
        <v>13977</v>
      </c>
      <c r="D5899" t="s">
        <v>84</v>
      </c>
      <c r="E5899" t="s">
        <v>434</v>
      </c>
      <c r="G5899" t="s">
        <v>90</v>
      </c>
      <c r="H5899" t="s">
        <v>13979</v>
      </c>
      <c r="I5899" t="s">
        <v>91</v>
      </c>
      <c r="AB5899">
        <v>2</v>
      </c>
      <c r="AC5899" t="s">
        <v>153</v>
      </c>
    </row>
    <row r="5900" spans="1:29" x14ac:dyDescent="0.2">
      <c r="A5900" t="s">
        <v>13980</v>
      </c>
      <c r="B5900" t="s">
        <v>13981</v>
      </c>
      <c r="C5900" t="s">
        <v>13980</v>
      </c>
      <c r="D5900" t="s">
        <v>84</v>
      </c>
      <c r="E5900" t="s">
        <v>434</v>
      </c>
      <c r="G5900" t="s">
        <v>90</v>
      </c>
      <c r="Y5900">
        <v>3</v>
      </c>
      <c r="Z5900" s="86">
        <v>45260</v>
      </c>
      <c r="AB5900">
        <v>3</v>
      </c>
      <c r="AC5900" t="s">
        <v>156</v>
      </c>
    </row>
    <row r="5901" spans="1:29" x14ac:dyDescent="0.2">
      <c r="A5901" t="s">
        <v>17585</v>
      </c>
      <c r="B5901" t="s">
        <v>17586</v>
      </c>
      <c r="C5901" t="s">
        <v>17585</v>
      </c>
      <c r="D5901" t="s">
        <v>84</v>
      </c>
      <c r="E5901" t="s">
        <v>434</v>
      </c>
      <c r="G5901" t="s">
        <v>90</v>
      </c>
      <c r="I5901" t="s">
        <v>91</v>
      </c>
      <c r="AB5901">
        <v>3</v>
      </c>
      <c r="AC5901" t="s">
        <v>156</v>
      </c>
    </row>
    <row r="5902" spans="1:29" x14ac:dyDescent="0.2">
      <c r="A5902" t="s">
        <v>13982</v>
      </c>
      <c r="B5902" t="s">
        <v>13983</v>
      </c>
      <c r="C5902" t="s">
        <v>13982</v>
      </c>
      <c r="D5902" t="s">
        <v>84</v>
      </c>
      <c r="E5902" t="s">
        <v>434</v>
      </c>
      <c r="G5902" t="s">
        <v>90</v>
      </c>
      <c r="Y5902">
        <v>3</v>
      </c>
      <c r="Z5902" s="86">
        <v>45260</v>
      </c>
      <c r="AB5902">
        <v>3</v>
      </c>
      <c r="AC5902" t="s">
        <v>156</v>
      </c>
    </row>
    <row r="5903" spans="1:29" x14ac:dyDescent="0.2">
      <c r="A5903" t="s">
        <v>17648</v>
      </c>
      <c r="B5903" t="s">
        <v>17649</v>
      </c>
      <c r="C5903" t="s">
        <v>17648</v>
      </c>
      <c r="D5903" t="s">
        <v>84</v>
      </c>
      <c r="E5903" t="s">
        <v>434</v>
      </c>
      <c r="G5903" t="s">
        <v>90</v>
      </c>
      <c r="H5903" t="s">
        <v>17650</v>
      </c>
      <c r="I5903" t="s">
        <v>91</v>
      </c>
      <c r="AB5903">
        <v>5</v>
      </c>
      <c r="AC5903" t="s">
        <v>86</v>
      </c>
    </row>
    <row r="5904" spans="1:29" x14ac:dyDescent="0.2">
      <c r="A5904" t="s">
        <v>13984</v>
      </c>
      <c r="B5904" t="s">
        <v>13985</v>
      </c>
      <c r="C5904" t="s">
        <v>13984</v>
      </c>
      <c r="D5904" t="s">
        <v>84</v>
      </c>
      <c r="E5904" t="s">
        <v>434</v>
      </c>
      <c r="F5904" t="s">
        <v>117</v>
      </c>
      <c r="G5904" t="s">
        <v>90</v>
      </c>
      <c r="I5904" t="s">
        <v>91</v>
      </c>
      <c r="J5904" t="s">
        <v>9553</v>
      </c>
      <c r="Q5904" s="86">
        <v>45154</v>
      </c>
      <c r="V5904" t="s">
        <v>13986</v>
      </c>
      <c r="AA5904">
        <v>1</v>
      </c>
      <c r="AB5904">
        <v>5</v>
      </c>
      <c r="AC5904" t="s">
        <v>86</v>
      </c>
    </row>
    <row r="5905" spans="1:29" x14ac:dyDescent="0.2">
      <c r="A5905" t="s">
        <v>13987</v>
      </c>
      <c r="B5905" t="s">
        <v>13988</v>
      </c>
      <c r="C5905" t="s">
        <v>13987</v>
      </c>
      <c r="D5905" t="s">
        <v>84</v>
      </c>
      <c r="E5905" t="s">
        <v>434</v>
      </c>
      <c r="F5905" t="s">
        <v>117</v>
      </c>
      <c r="G5905" t="s">
        <v>90</v>
      </c>
      <c r="I5905" t="s">
        <v>91</v>
      </c>
      <c r="J5905" t="s">
        <v>323</v>
      </c>
      <c r="Q5905" s="86">
        <v>45154</v>
      </c>
      <c r="V5905" t="s">
        <v>13989</v>
      </c>
      <c r="AA5905">
        <v>5</v>
      </c>
      <c r="AB5905">
        <v>3</v>
      </c>
      <c r="AC5905" t="s">
        <v>156</v>
      </c>
    </row>
    <row r="5906" spans="1:29" x14ac:dyDescent="0.2">
      <c r="A5906" t="s">
        <v>13990</v>
      </c>
      <c r="B5906" t="s">
        <v>13991</v>
      </c>
      <c r="C5906" t="s">
        <v>13990</v>
      </c>
      <c r="D5906" t="s">
        <v>84</v>
      </c>
      <c r="E5906" t="s">
        <v>434</v>
      </c>
      <c r="F5906" t="s">
        <v>117</v>
      </c>
      <c r="G5906" t="s">
        <v>90</v>
      </c>
      <c r="I5906" t="s">
        <v>91</v>
      </c>
      <c r="J5906" t="s">
        <v>923</v>
      </c>
      <c r="K5906" t="s">
        <v>1149</v>
      </c>
      <c r="Q5906" s="86">
        <v>45154</v>
      </c>
      <c r="V5906" t="s">
        <v>13992</v>
      </c>
      <c r="AA5906">
        <v>3</v>
      </c>
      <c r="AB5906">
        <v>2</v>
      </c>
      <c r="AC5906" t="s">
        <v>153</v>
      </c>
    </row>
    <row r="5907" spans="1:29" x14ac:dyDescent="0.2">
      <c r="A5907" t="s">
        <v>13993</v>
      </c>
      <c r="B5907" t="s">
        <v>13994</v>
      </c>
      <c r="C5907" t="s">
        <v>13993</v>
      </c>
      <c r="D5907" t="s">
        <v>84</v>
      </c>
      <c r="E5907" t="s">
        <v>434</v>
      </c>
      <c r="G5907" t="s">
        <v>90</v>
      </c>
      <c r="I5907" t="s">
        <v>341</v>
      </c>
      <c r="J5907" t="s">
        <v>760</v>
      </c>
      <c r="Q5907" s="86">
        <v>45154</v>
      </c>
      <c r="AA5907">
        <v>3</v>
      </c>
      <c r="AB5907">
        <v>5</v>
      </c>
      <c r="AC5907" t="s">
        <v>86</v>
      </c>
    </row>
    <row r="5908" spans="1:29" x14ac:dyDescent="0.2">
      <c r="A5908" t="s">
        <v>13995</v>
      </c>
      <c r="B5908" t="s">
        <v>13996</v>
      </c>
      <c r="C5908" t="s">
        <v>13995</v>
      </c>
      <c r="D5908" t="s">
        <v>84</v>
      </c>
      <c r="E5908" t="s">
        <v>434</v>
      </c>
      <c r="F5908" t="s">
        <v>117</v>
      </c>
      <c r="G5908" t="s">
        <v>90</v>
      </c>
      <c r="I5908" t="s">
        <v>91</v>
      </c>
      <c r="J5908" t="s">
        <v>323</v>
      </c>
      <c r="Q5908" s="86">
        <v>45154</v>
      </c>
      <c r="V5908" t="s">
        <v>13997</v>
      </c>
      <c r="AA5908">
        <v>2</v>
      </c>
      <c r="AB5908">
        <v>3</v>
      </c>
      <c r="AC5908" t="s">
        <v>156</v>
      </c>
    </row>
    <row r="5909" spans="1:29" x14ac:dyDescent="0.2">
      <c r="A5909" t="s">
        <v>13998</v>
      </c>
      <c r="B5909" t="s">
        <v>13999</v>
      </c>
      <c r="C5909" t="s">
        <v>13998</v>
      </c>
      <c r="D5909" t="s">
        <v>84</v>
      </c>
      <c r="E5909" t="s">
        <v>434</v>
      </c>
      <c r="F5909" t="s">
        <v>117</v>
      </c>
      <c r="G5909" t="s">
        <v>90</v>
      </c>
      <c r="I5909" t="s">
        <v>91</v>
      </c>
      <c r="J5909" t="s">
        <v>323</v>
      </c>
      <c r="Q5909" s="86">
        <v>45154</v>
      </c>
      <c r="AA5909">
        <v>1</v>
      </c>
      <c r="AB5909">
        <v>2</v>
      </c>
      <c r="AC5909" t="s">
        <v>153</v>
      </c>
    </row>
    <row r="5910" spans="1:29" x14ac:dyDescent="0.2">
      <c r="A5910" t="s">
        <v>14000</v>
      </c>
      <c r="B5910" t="s">
        <v>14001</v>
      </c>
      <c r="C5910" t="s">
        <v>14000</v>
      </c>
      <c r="D5910" t="s">
        <v>84</v>
      </c>
      <c r="E5910" t="s">
        <v>434</v>
      </c>
      <c r="G5910" t="s">
        <v>90</v>
      </c>
      <c r="AB5910">
        <v>2</v>
      </c>
      <c r="AC5910" t="s">
        <v>153</v>
      </c>
    </row>
    <row r="5911" spans="1:29" x14ac:dyDescent="0.2">
      <c r="A5911" t="s">
        <v>14002</v>
      </c>
      <c r="B5911" t="s">
        <v>14003</v>
      </c>
      <c r="C5911" t="s">
        <v>14002</v>
      </c>
      <c r="D5911" t="s">
        <v>84</v>
      </c>
      <c r="E5911" t="s">
        <v>434</v>
      </c>
      <c r="G5911" t="s">
        <v>90</v>
      </c>
      <c r="I5911" t="s">
        <v>341</v>
      </c>
      <c r="AB5911">
        <v>3</v>
      </c>
      <c r="AC5911" t="s">
        <v>156</v>
      </c>
    </row>
    <row r="5912" spans="1:29" x14ac:dyDescent="0.2">
      <c r="A5912" t="s">
        <v>14004</v>
      </c>
      <c r="B5912" t="s">
        <v>14005</v>
      </c>
      <c r="C5912" t="s">
        <v>14004</v>
      </c>
      <c r="D5912" t="s">
        <v>84</v>
      </c>
      <c r="E5912" t="s">
        <v>434</v>
      </c>
      <c r="F5912" t="s">
        <v>117</v>
      </c>
      <c r="G5912" t="s">
        <v>90</v>
      </c>
      <c r="I5912" t="s">
        <v>91</v>
      </c>
      <c r="J5912" t="s">
        <v>323</v>
      </c>
      <c r="Q5912" s="86">
        <v>45154</v>
      </c>
      <c r="V5912" t="s">
        <v>14006</v>
      </c>
      <c r="AA5912">
        <v>4</v>
      </c>
      <c r="AB5912">
        <v>5</v>
      </c>
      <c r="AC5912" t="s">
        <v>86</v>
      </c>
    </row>
    <row r="5913" spans="1:29" x14ac:dyDescent="0.2">
      <c r="A5913" t="s">
        <v>14007</v>
      </c>
      <c r="B5913" t="s">
        <v>14008</v>
      </c>
      <c r="C5913" t="s">
        <v>14007</v>
      </c>
      <c r="D5913" t="s">
        <v>84</v>
      </c>
      <c r="E5913" t="s">
        <v>434</v>
      </c>
      <c r="F5913" t="s">
        <v>117</v>
      </c>
      <c r="G5913" t="s">
        <v>90</v>
      </c>
      <c r="I5913" t="s">
        <v>91</v>
      </c>
      <c r="J5913" t="s">
        <v>323</v>
      </c>
      <c r="Q5913" s="86">
        <v>45154</v>
      </c>
      <c r="V5913" t="s">
        <v>14009</v>
      </c>
      <c r="AA5913">
        <v>2</v>
      </c>
      <c r="AB5913">
        <v>3</v>
      </c>
      <c r="AC5913" t="s">
        <v>156</v>
      </c>
    </row>
    <row r="5914" spans="1:29" x14ac:dyDescent="0.2">
      <c r="A5914" t="s">
        <v>14010</v>
      </c>
      <c r="B5914" t="s">
        <v>14011</v>
      </c>
      <c r="C5914" t="s">
        <v>14010</v>
      </c>
      <c r="D5914" t="s">
        <v>84</v>
      </c>
      <c r="E5914" t="s">
        <v>434</v>
      </c>
      <c r="G5914" t="s">
        <v>90</v>
      </c>
      <c r="I5914" t="s">
        <v>341</v>
      </c>
      <c r="AB5914">
        <v>2</v>
      </c>
      <c r="AC5914" t="s">
        <v>153</v>
      </c>
    </row>
    <row r="5915" spans="1:29" x14ac:dyDescent="0.2">
      <c r="A5915" t="s">
        <v>14012</v>
      </c>
      <c r="B5915" t="s">
        <v>14013</v>
      </c>
      <c r="C5915" t="s">
        <v>14012</v>
      </c>
      <c r="D5915" t="s">
        <v>84</v>
      </c>
      <c r="E5915" t="s">
        <v>293</v>
      </c>
      <c r="G5915" t="s">
        <v>348</v>
      </c>
      <c r="H5915" t="s">
        <v>14014</v>
      </c>
      <c r="AB5915">
        <v>5</v>
      </c>
      <c r="AC5915" t="s">
        <v>86</v>
      </c>
    </row>
    <row r="5916" spans="1:29" x14ac:dyDescent="0.2">
      <c r="A5916" t="s">
        <v>14015</v>
      </c>
      <c r="B5916" t="s">
        <v>14016</v>
      </c>
      <c r="C5916" t="s">
        <v>14015</v>
      </c>
      <c r="D5916" t="s">
        <v>84</v>
      </c>
      <c r="E5916" t="s">
        <v>434</v>
      </c>
      <c r="G5916" t="s">
        <v>90</v>
      </c>
      <c r="I5916" t="s">
        <v>91</v>
      </c>
      <c r="J5916" t="s">
        <v>836</v>
      </c>
      <c r="Q5916" s="86">
        <v>45154</v>
      </c>
      <c r="V5916" t="s">
        <v>14017</v>
      </c>
      <c r="AA5916">
        <v>2</v>
      </c>
      <c r="AB5916">
        <v>2</v>
      </c>
      <c r="AC5916" t="s">
        <v>153</v>
      </c>
    </row>
    <row r="5917" spans="1:29" x14ac:dyDescent="0.2">
      <c r="A5917" t="s">
        <v>14018</v>
      </c>
      <c r="B5917" t="s">
        <v>14019</v>
      </c>
      <c r="C5917" t="s">
        <v>14018</v>
      </c>
      <c r="D5917" t="s">
        <v>84</v>
      </c>
      <c r="F5917" t="s">
        <v>642</v>
      </c>
      <c r="G5917" t="s">
        <v>846</v>
      </c>
      <c r="K5917" t="s">
        <v>14020</v>
      </c>
      <c r="AB5917">
        <v>5</v>
      </c>
      <c r="AC5917" t="s">
        <v>86</v>
      </c>
    </row>
    <row r="5918" spans="1:29" x14ac:dyDescent="0.2">
      <c r="A5918" t="s">
        <v>14021</v>
      </c>
      <c r="B5918" t="s">
        <v>14022</v>
      </c>
      <c r="C5918" t="s">
        <v>14021</v>
      </c>
      <c r="D5918" t="s">
        <v>84</v>
      </c>
      <c r="F5918" t="s">
        <v>642</v>
      </c>
      <c r="G5918" t="s">
        <v>846</v>
      </c>
      <c r="K5918" t="s">
        <v>14020</v>
      </c>
      <c r="AB5918">
        <v>5</v>
      </c>
      <c r="AC5918" t="s">
        <v>86</v>
      </c>
    </row>
    <row r="5919" spans="1:29" x14ac:dyDescent="0.2">
      <c r="A5919" t="s">
        <v>14023</v>
      </c>
      <c r="B5919" t="s">
        <v>14024</v>
      </c>
      <c r="C5919" t="s">
        <v>14023</v>
      </c>
      <c r="D5919" t="s">
        <v>84</v>
      </c>
      <c r="E5919" t="s">
        <v>845</v>
      </c>
      <c r="F5919" t="s">
        <v>642</v>
      </c>
      <c r="G5919" t="s">
        <v>11299</v>
      </c>
      <c r="I5919" t="s">
        <v>91</v>
      </c>
      <c r="J5919" t="s">
        <v>323</v>
      </c>
      <c r="K5919" t="s">
        <v>1251</v>
      </c>
      <c r="Q5919" s="86">
        <v>45154</v>
      </c>
      <c r="V5919" t="s">
        <v>9268</v>
      </c>
      <c r="AA5919">
        <v>3</v>
      </c>
      <c r="AB5919">
        <v>5</v>
      </c>
      <c r="AC5919" t="s">
        <v>86</v>
      </c>
    </row>
    <row r="5920" spans="1:29" x14ac:dyDescent="0.2">
      <c r="A5920" t="s">
        <v>14025</v>
      </c>
      <c r="B5920" t="s">
        <v>14026</v>
      </c>
      <c r="C5920" t="s">
        <v>14025</v>
      </c>
      <c r="D5920" t="s">
        <v>84</v>
      </c>
      <c r="E5920" t="s">
        <v>845</v>
      </c>
      <c r="F5920" t="s">
        <v>642</v>
      </c>
      <c r="G5920" t="s">
        <v>846</v>
      </c>
      <c r="I5920" t="s">
        <v>91</v>
      </c>
      <c r="J5920" t="s">
        <v>643</v>
      </c>
      <c r="K5920" t="s">
        <v>706</v>
      </c>
      <c r="Q5920" s="86">
        <v>45154</v>
      </c>
      <c r="V5920" t="s">
        <v>9268</v>
      </c>
      <c r="AA5920">
        <v>3</v>
      </c>
      <c r="AB5920">
        <v>5</v>
      </c>
      <c r="AC5920" t="s">
        <v>86</v>
      </c>
    </row>
    <row r="5921" spans="1:29" x14ac:dyDescent="0.2">
      <c r="A5921" t="s">
        <v>14027</v>
      </c>
      <c r="B5921" t="s">
        <v>14028</v>
      </c>
      <c r="C5921" t="s">
        <v>14027</v>
      </c>
      <c r="D5921" t="s">
        <v>84</v>
      </c>
      <c r="E5921" t="s">
        <v>845</v>
      </c>
      <c r="F5921" t="s">
        <v>642</v>
      </c>
      <c r="G5921" t="s">
        <v>846</v>
      </c>
      <c r="I5921" t="s">
        <v>118</v>
      </c>
      <c r="J5921" t="s">
        <v>923</v>
      </c>
      <c r="K5921" t="s">
        <v>3479</v>
      </c>
      <c r="Q5921" s="86">
        <v>45154</v>
      </c>
      <c r="V5921" t="s">
        <v>14029</v>
      </c>
      <c r="AA5921">
        <v>2</v>
      </c>
      <c r="AB5921">
        <v>5</v>
      </c>
      <c r="AC5921" t="s">
        <v>86</v>
      </c>
    </row>
    <row r="5922" spans="1:29" x14ac:dyDescent="0.2">
      <c r="A5922" t="s">
        <v>14030</v>
      </c>
      <c r="B5922" t="s">
        <v>14031</v>
      </c>
      <c r="C5922" t="s">
        <v>14030</v>
      </c>
      <c r="D5922" t="s">
        <v>84</v>
      </c>
      <c r="E5922" t="s">
        <v>845</v>
      </c>
      <c r="F5922" t="s">
        <v>642</v>
      </c>
      <c r="G5922" t="s">
        <v>11299</v>
      </c>
      <c r="I5922" t="s">
        <v>91</v>
      </c>
      <c r="J5922" t="s">
        <v>643</v>
      </c>
      <c r="K5922" t="s">
        <v>14032</v>
      </c>
      <c r="Q5922" s="86">
        <v>45154</v>
      </c>
      <c r="V5922" t="s">
        <v>9268</v>
      </c>
      <c r="AA5922">
        <v>3</v>
      </c>
      <c r="AB5922">
        <v>5</v>
      </c>
      <c r="AC5922" t="s">
        <v>86</v>
      </c>
    </row>
    <row r="5923" spans="1:29" x14ac:dyDescent="0.2">
      <c r="A5923" t="s">
        <v>14033</v>
      </c>
      <c r="B5923" t="s">
        <v>14034</v>
      </c>
      <c r="C5923" t="s">
        <v>14033</v>
      </c>
      <c r="D5923" t="s">
        <v>84</v>
      </c>
      <c r="E5923" t="s">
        <v>434</v>
      </c>
      <c r="G5923" t="s">
        <v>90</v>
      </c>
      <c r="I5923" t="s">
        <v>91</v>
      </c>
      <c r="J5923" t="s">
        <v>923</v>
      </c>
      <c r="Q5923" s="86">
        <v>45154</v>
      </c>
      <c r="V5923" t="s">
        <v>14035</v>
      </c>
      <c r="AA5923">
        <v>2</v>
      </c>
      <c r="AB5923">
        <v>2</v>
      </c>
      <c r="AC5923" t="s">
        <v>153</v>
      </c>
    </row>
    <row r="5924" spans="1:29" x14ac:dyDescent="0.2">
      <c r="A5924" t="s">
        <v>14036</v>
      </c>
      <c r="B5924" t="s">
        <v>14037</v>
      </c>
      <c r="C5924" t="s">
        <v>14036</v>
      </c>
      <c r="D5924" t="s">
        <v>84</v>
      </c>
      <c r="E5924" t="s">
        <v>845</v>
      </c>
      <c r="F5924" t="s">
        <v>642</v>
      </c>
      <c r="G5924" t="s">
        <v>11299</v>
      </c>
      <c r="I5924" t="s">
        <v>91</v>
      </c>
      <c r="J5924" t="s">
        <v>643</v>
      </c>
      <c r="K5924" t="s">
        <v>706</v>
      </c>
      <c r="Q5924" s="86">
        <v>45154</v>
      </c>
      <c r="V5924" t="s">
        <v>9268</v>
      </c>
      <c r="AA5924">
        <v>3</v>
      </c>
      <c r="AB5924">
        <v>5</v>
      </c>
      <c r="AC5924" t="s">
        <v>86</v>
      </c>
    </row>
    <row r="5925" spans="1:29" x14ac:dyDescent="0.2">
      <c r="A5925" t="s">
        <v>14038</v>
      </c>
      <c r="B5925" t="s">
        <v>14039</v>
      </c>
      <c r="C5925" t="s">
        <v>14038</v>
      </c>
      <c r="D5925" t="s">
        <v>84</v>
      </c>
      <c r="E5925" t="s">
        <v>845</v>
      </c>
      <c r="F5925" t="s">
        <v>642</v>
      </c>
      <c r="G5925" t="s">
        <v>846</v>
      </c>
      <c r="I5925" t="s">
        <v>91</v>
      </c>
      <c r="J5925" t="s">
        <v>760</v>
      </c>
      <c r="K5925" t="s">
        <v>14020</v>
      </c>
      <c r="Q5925" s="86">
        <v>45154</v>
      </c>
      <c r="V5925" t="s">
        <v>9268</v>
      </c>
      <c r="AA5925">
        <v>3</v>
      </c>
      <c r="AB5925">
        <v>5</v>
      </c>
      <c r="AC5925" t="s">
        <v>86</v>
      </c>
    </row>
    <row r="5926" spans="1:29" x14ac:dyDescent="0.2">
      <c r="A5926" t="s">
        <v>14040</v>
      </c>
      <c r="B5926" t="s">
        <v>14041</v>
      </c>
      <c r="C5926" t="s">
        <v>14040</v>
      </c>
      <c r="D5926" t="s">
        <v>84</v>
      </c>
      <c r="E5926" t="s">
        <v>845</v>
      </c>
      <c r="F5926" t="s">
        <v>642</v>
      </c>
      <c r="G5926" t="s">
        <v>11299</v>
      </c>
      <c r="I5926" t="s">
        <v>91</v>
      </c>
      <c r="J5926" t="s">
        <v>643</v>
      </c>
      <c r="K5926" t="s">
        <v>706</v>
      </c>
      <c r="Q5926" s="86">
        <v>45154</v>
      </c>
      <c r="V5926" t="s">
        <v>9268</v>
      </c>
      <c r="AA5926">
        <v>3</v>
      </c>
      <c r="AB5926">
        <v>5</v>
      </c>
      <c r="AC5926" t="s">
        <v>86</v>
      </c>
    </row>
    <row r="5927" spans="1:29" x14ac:dyDescent="0.2">
      <c r="A5927" t="s">
        <v>14042</v>
      </c>
      <c r="B5927" t="s">
        <v>14043</v>
      </c>
      <c r="C5927" t="s">
        <v>14042</v>
      </c>
      <c r="D5927" t="s">
        <v>84</v>
      </c>
      <c r="E5927" t="s">
        <v>845</v>
      </c>
      <c r="F5927" t="s">
        <v>642</v>
      </c>
      <c r="G5927" t="s">
        <v>11299</v>
      </c>
      <c r="I5927" t="s">
        <v>91</v>
      </c>
      <c r="J5927" t="s">
        <v>323</v>
      </c>
      <c r="K5927" t="s">
        <v>1251</v>
      </c>
      <c r="Q5927" s="86">
        <v>45154</v>
      </c>
      <c r="V5927" t="s">
        <v>9268</v>
      </c>
      <c r="AA5927">
        <v>3</v>
      </c>
      <c r="AB5927">
        <v>5</v>
      </c>
      <c r="AC5927" t="s">
        <v>86</v>
      </c>
    </row>
    <row r="5928" spans="1:29" x14ac:dyDescent="0.2">
      <c r="A5928" t="s">
        <v>14044</v>
      </c>
      <c r="B5928" t="s">
        <v>14045</v>
      </c>
      <c r="C5928" t="s">
        <v>14044</v>
      </c>
      <c r="D5928" t="s">
        <v>84</v>
      </c>
      <c r="E5928" t="s">
        <v>845</v>
      </c>
      <c r="F5928" t="s">
        <v>642</v>
      </c>
      <c r="G5928" t="s">
        <v>846</v>
      </c>
      <c r="I5928" t="s">
        <v>91</v>
      </c>
      <c r="J5928" t="s">
        <v>836</v>
      </c>
      <c r="K5928" t="s">
        <v>14046</v>
      </c>
      <c r="Q5928" s="86">
        <v>45154</v>
      </c>
      <c r="V5928" t="s">
        <v>9268</v>
      </c>
      <c r="AA5928">
        <v>3</v>
      </c>
      <c r="AB5928">
        <v>5</v>
      </c>
      <c r="AC5928" t="s">
        <v>86</v>
      </c>
    </row>
    <row r="5929" spans="1:29" x14ac:dyDescent="0.2">
      <c r="A5929" t="s">
        <v>14047</v>
      </c>
      <c r="B5929" t="s">
        <v>14048</v>
      </c>
      <c r="C5929" t="s">
        <v>14047</v>
      </c>
      <c r="D5929" t="s">
        <v>84</v>
      </c>
      <c r="F5929" t="s">
        <v>642</v>
      </c>
      <c r="G5929" t="s">
        <v>846</v>
      </c>
      <c r="K5929" t="s">
        <v>14020</v>
      </c>
      <c r="V5929" t="s">
        <v>9268</v>
      </c>
      <c r="AB5929">
        <v>5</v>
      </c>
      <c r="AC5929" t="s">
        <v>86</v>
      </c>
    </row>
    <row r="5930" spans="1:29" x14ac:dyDescent="0.2">
      <c r="A5930" t="s">
        <v>14049</v>
      </c>
      <c r="B5930" t="s">
        <v>14050</v>
      </c>
      <c r="C5930" t="s">
        <v>14049</v>
      </c>
      <c r="D5930" t="s">
        <v>84</v>
      </c>
      <c r="F5930" t="s">
        <v>642</v>
      </c>
      <c r="G5930" t="s">
        <v>846</v>
      </c>
      <c r="K5930" t="s">
        <v>14020</v>
      </c>
      <c r="AB5930">
        <v>5</v>
      </c>
      <c r="AC5930" t="s">
        <v>86</v>
      </c>
    </row>
    <row r="5931" spans="1:29" x14ac:dyDescent="0.2">
      <c r="A5931" t="s">
        <v>14051</v>
      </c>
      <c r="B5931" t="s">
        <v>14052</v>
      </c>
      <c r="C5931" t="s">
        <v>14051</v>
      </c>
      <c r="D5931" t="s">
        <v>84</v>
      </c>
      <c r="F5931" t="s">
        <v>642</v>
      </c>
      <c r="G5931" t="s">
        <v>846</v>
      </c>
      <c r="K5931" t="s">
        <v>14020</v>
      </c>
      <c r="AB5931">
        <v>5</v>
      </c>
      <c r="AC5931" t="s">
        <v>86</v>
      </c>
    </row>
    <row r="5932" spans="1:29" x14ac:dyDescent="0.2">
      <c r="A5932" t="s">
        <v>14053</v>
      </c>
      <c r="B5932" t="s">
        <v>14054</v>
      </c>
      <c r="C5932" t="s">
        <v>14053</v>
      </c>
      <c r="D5932" t="s">
        <v>84</v>
      </c>
      <c r="F5932" t="s">
        <v>642</v>
      </c>
      <c r="G5932" t="s">
        <v>846</v>
      </c>
      <c r="K5932" t="s">
        <v>14020</v>
      </c>
      <c r="Q5932" s="86">
        <v>44943</v>
      </c>
      <c r="V5932" t="s">
        <v>14055</v>
      </c>
      <c r="AB5932">
        <v>5</v>
      </c>
      <c r="AC5932" t="s">
        <v>86</v>
      </c>
    </row>
    <row r="5933" spans="1:29" x14ac:dyDescent="0.2">
      <c r="A5933" t="s">
        <v>14056</v>
      </c>
      <c r="B5933" t="s">
        <v>14057</v>
      </c>
      <c r="C5933" t="s">
        <v>14056</v>
      </c>
      <c r="D5933" t="s">
        <v>84</v>
      </c>
      <c r="E5933" t="s">
        <v>845</v>
      </c>
      <c r="F5933" t="s">
        <v>642</v>
      </c>
      <c r="G5933" t="s">
        <v>846</v>
      </c>
      <c r="I5933" t="s">
        <v>91</v>
      </c>
      <c r="J5933" t="s">
        <v>760</v>
      </c>
      <c r="K5933" t="s">
        <v>14020</v>
      </c>
      <c r="Q5933" s="86">
        <v>45154</v>
      </c>
      <c r="AA5933">
        <v>3</v>
      </c>
      <c r="AB5933">
        <v>5</v>
      </c>
      <c r="AC5933" t="s">
        <v>86</v>
      </c>
    </row>
    <row r="5934" spans="1:29" x14ac:dyDescent="0.2">
      <c r="A5934" t="s">
        <v>14058</v>
      </c>
      <c r="B5934" t="s">
        <v>14059</v>
      </c>
      <c r="C5934" t="s">
        <v>14058</v>
      </c>
      <c r="D5934" t="s">
        <v>84</v>
      </c>
      <c r="E5934" t="s">
        <v>845</v>
      </c>
      <c r="F5934" t="s">
        <v>642</v>
      </c>
      <c r="G5934" t="s">
        <v>846</v>
      </c>
      <c r="I5934" t="s">
        <v>91</v>
      </c>
      <c r="J5934" t="s">
        <v>323</v>
      </c>
      <c r="K5934" t="s">
        <v>1251</v>
      </c>
      <c r="Q5934" s="86">
        <v>45154</v>
      </c>
      <c r="AA5934">
        <v>3</v>
      </c>
      <c r="AB5934">
        <v>5</v>
      </c>
      <c r="AC5934" t="s">
        <v>86</v>
      </c>
    </row>
    <row r="5935" spans="1:29" x14ac:dyDescent="0.2">
      <c r="A5935" t="s">
        <v>14060</v>
      </c>
      <c r="B5935" t="s">
        <v>14061</v>
      </c>
      <c r="C5935" t="s">
        <v>14060</v>
      </c>
      <c r="D5935" t="s">
        <v>84</v>
      </c>
      <c r="E5935" t="s">
        <v>845</v>
      </c>
      <c r="F5935" t="s">
        <v>642</v>
      </c>
      <c r="G5935" t="s">
        <v>846</v>
      </c>
      <c r="I5935" t="s">
        <v>91</v>
      </c>
      <c r="J5935" t="s">
        <v>323</v>
      </c>
      <c r="K5935" t="s">
        <v>1251</v>
      </c>
      <c r="Q5935" s="86">
        <v>45154</v>
      </c>
      <c r="V5935" t="s">
        <v>14062</v>
      </c>
      <c r="AA5935">
        <v>3</v>
      </c>
      <c r="AB5935">
        <v>5</v>
      </c>
      <c r="AC5935" t="s">
        <v>86</v>
      </c>
    </row>
    <row r="5936" spans="1:29" x14ac:dyDescent="0.2">
      <c r="A5936" t="s">
        <v>14063</v>
      </c>
      <c r="B5936" t="s">
        <v>14064</v>
      </c>
      <c r="C5936" t="s">
        <v>14063</v>
      </c>
      <c r="D5936" t="s">
        <v>84</v>
      </c>
      <c r="E5936" t="s">
        <v>845</v>
      </c>
      <c r="F5936" t="s">
        <v>642</v>
      </c>
      <c r="G5936" t="s">
        <v>11299</v>
      </c>
      <c r="I5936" t="s">
        <v>91</v>
      </c>
      <c r="J5936" t="s">
        <v>760</v>
      </c>
      <c r="K5936" t="s">
        <v>14020</v>
      </c>
      <c r="Q5936" s="86">
        <v>45154</v>
      </c>
      <c r="AA5936">
        <v>3</v>
      </c>
      <c r="AB5936">
        <v>5</v>
      </c>
      <c r="AC5936" t="s">
        <v>86</v>
      </c>
    </row>
    <row r="5937" spans="1:29" x14ac:dyDescent="0.2">
      <c r="A5937" t="s">
        <v>14065</v>
      </c>
      <c r="B5937" t="s">
        <v>14066</v>
      </c>
      <c r="C5937" t="s">
        <v>14065</v>
      </c>
      <c r="D5937" t="s">
        <v>84</v>
      </c>
      <c r="E5937" t="s">
        <v>845</v>
      </c>
      <c r="F5937" t="s">
        <v>642</v>
      </c>
      <c r="G5937" t="s">
        <v>11299</v>
      </c>
      <c r="I5937" t="s">
        <v>91</v>
      </c>
      <c r="J5937" t="s">
        <v>836</v>
      </c>
      <c r="K5937" t="s">
        <v>14046</v>
      </c>
      <c r="Q5937" s="86">
        <v>45154</v>
      </c>
      <c r="AA5937">
        <v>3</v>
      </c>
      <c r="AB5937">
        <v>5</v>
      </c>
      <c r="AC5937" t="s">
        <v>86</v>
      </c>
    </row>
    <row r="5938" spans="1:29" x14ac:dyDescent="0.2">
      <c r="A5938" t="s">
        <v>14067</v>
      </c>
      <c r="B5938" t="s">
        <v>14068</v>
      </c>
      <c r="C5938" t="s">
        <v>14067</v>
      </c>
      <c r="D5938" t="s">
        <v>84</v>
      </c>
      <c r="E5938" t="s">
        <v>845</v>
      </c>
      <c r="F5938" t="s">
        <v>642</v>
      </c>
      <c r="G5938" t="s">
        <v>846</v>
      </c>
      <c r="I5938" t="s">
        <v>91</v>
      </c>
      <c r="J5938" t="s">
        <v>323</v>
      </c>
      <c r="K5938" t="s">
        <v>1251</v>
      </c>
      <c r="Q5938" s="86">
        <v>45154</v>
      </c>
      <c r="V5938" t="s">
        <v>14069</v>
      </c>
      <c r="AA5938">
        <v>2</v>
      </c>
      <c r="AB5938">
        <v>5</v>
      </c>
      <c r="AC5938" t="s">
        <v>86</v>
      </c>
    </row>
    <row r="5939" spans="1:29" x14ac:dyDescent="0.2">
      <c r="A5939" t="s">
        <v>14070</v>
      </c>
      <c r="B5939" t="s">
        <v>14071</v>
      </c>
      <c r="C5939" t="s">
        <v>14070</v>
      </c>
      <c r="D5939" t="s">
        <v>84</v>
      </c>
      <c r="E5939" t="s">
        <v>845</v>
      </c>
      <c r="F5939" t="s">
        <v>642</v>
      </c>
      <c r="G5939" t="s">
        <v>846</v>
      </c>
      <c r="I5939" t="s">
        <v>91</v>
      </c>
      <c r="J5939" t="s">
        <v>923</v>
      </c>
      <c r="K5939" t="s">
        <v>3479</v>
      </c>
      <c r="Q5939" s="86">
        <v>45154</v>
      </c>
      <c r="V5939" t="s">
        <v>14029</v>
      </c>
      <c r="AA5939">
        <v>3</v>
      </c>
      <c r="AB5939">
        <v>5</v>
      </c>
      <c r="AC5939" t="s">
        <v>86</v>
      </c>
    </row>
    <row r="5940" spans="1:29" x14ac:dyDescent="0.2">
      <c r="A5940" t="s">
        <v>14072</v>
      </c>
      <c r="B5940" t="s">
        <v>14073</v>
      </c>
      <c r="C5940" t="s">
        <v>14072</v>
      </c>
      <c r="D5940" t="s">
        <v>84</v>
      </c>
      <c r="E5940" t="s">
        <v>845</v>
      </c>
      <c r="F5940" t="s">
        <v>642</v>
      </c>
      <c r="G5940" t="s">
        <v>846</v>
      </c>
      <c r="I5940" t="s">
        <v>91</v>
      </c>
      <c r="J5940" t="s">
        <v>323</v>
      </c>
      <c r="K5940" t="s">
        <v>1251</v>
      </c>
      <c r="Q5940" s="86">
        <v>45154</v>
      </c>
      <c r="V5940" t="s">
        <v>14074</v>
      </c>
      <c r="AA5940">
        <v>3</v>
      </c>
      <c r="AB5940">
        <v>5</v>
      </c>
      <c r="AC5940" t="s">
        <v>86</v>
      </c>
    </row>
    <row r="5941" spans="1:29" x14ac:dyDescent="0.2">
      <c r="A5941" t="s">
        <v>14075</v>
      </c>
      <c r="B5941" t="s">
        <v>14076</v>
      </c>
      <c r="C5941" t="s">
        <v>14075</v>
      </c>
      <c r="D5941" t="s">
        <v>84</v>
      </c>
      <c r="E5941" t="s">
        <v>845</v>
      </c>
      <c r="F5941" t="s">
        <v>642</v>
      </c>
      <c r="G5941" t="s">
        <v>846</v>
      </c>
      <c r="I5941" t="s">
        <v>118</v>
      </c>
      <c r="J5941" t="s">
        <v>323</v>
      </c>
      <c r="K5941" t="s">
        <v>5624</v>
      </c>
      <c r="Q5941" s="86">
        <v>45154</v>
      </c>
      <c r="V5941" t="s">
        <v>14029</v>
      </c>
      <c r="AA5941">
        <v>2</v>
      </c>
      <c r="AB5941">
        <v>5</v>
      </c>
      <c r="AC5941" t="s">
        <v>86</v>
      </c>
    </row>
    <row r="5942" spans="1:29" x14ac:dyDescent="0.2">
      <c r="A5942" t="s">
        <v>14077</v>
      </c>
      <c r="B5942" t="s">
        <v>14078</v>
      </c>
      <c r="C5942" t="s">
        <v>14077</v>
      </c>
      <c r="D5942" t="s">
        <v>84</v>
      </c>
      <c r="E5942" t="s">
        <v>845</v>
      </c>
      <c r="F5942" t="s">
        <v>642</v>
      </c>
      <c r="G5942" t="s">
        <v>846</v>
      </c>
      <c r="I5942" t="s">
        <v>118</v>
      </c>
      <c r="J5942" t="s">
        <v>836</v>
      </c>
      <c r="K5942" t="s">
        <v>14046</v>
      </c>
      <c r="Q5942" s="86">
        <v>45154</v>
      </c>
      <c r="V5942" t="s">
        <v>14029</v>
      </c>
      <c r="AA5942">
        <v>3</v>
      </c>
      <c r="AB5942">
        <v>5</v>
      </c>
      <c r="AC5942" t="s">
        <v>86</v>
      </c>
    </row>
    <row r="5943" spans="1:29" x14ac:dyDescent="0.2">
      <c r="A5943" t="s">
        <v>14079</v>
      </c>
      <c r="B5943" t="s">
        <v>14080</v>
      </c>
      <c r="C5943" t="s">
        <v>14079</v>
      </c>
      <c r="D5943" t="s">
        <v>84</v>
      </c>
      <c r="E5943" t="s">
        <v>845</v>
      </c>
      <c r="F5943" t="s">
        <v>642</v>
      </c>
      <c r="G5943" t="s">
        <v>846</v>
      </c>
      <c r="I5943" t="s">
        <v>91</v>
      </c>
      <c r="J5943" t="s">
        <v>836</v>
      </c>
      <c r="K5943" t="s">
        <v>14046</v>
      </c>
      <c r="Q5943" s="86">
        <v>45154</v>
      </c>
      <c r="V5943" t="s">
        <v>14029</v>
      </c>
      <c r="AA5943">
        <v>3</v>
      </c>
      <c r="AB5943">
        <v>5</v>
      </c>
      <c r="AC5943" t="s">
        <v>86</v>
      </c>
    </row>
    <row r="5944" spans="1:29" x14ac:dyDescent="0.2">
      <c r="A5944" t="s">
        <v>14081</v>
      </c>
      <c r="B5944" t="s">
        <v>14082</v>
      </c>
      <c r="C5944" t="s">
        <v>14081</v>
      </c>
      <c r="D5944" t="s">
        <v>84</v>
      </c>
      <c r="E5944" t="s">
        <v>845</v>
      </c>
      <c r="F5944" t="s">
        <v>642</v>
      </c>
      <c r="G5944" t="s">
        <v>846</v>
      </c>
      <c r="I5944" t="s">
        <v>91</v>
      </c>
      <c r="J5944" t="s">
        <v>323</v>
      </c>
      <c r="K5944" t="s">
        <v>1251</v>
      </c>
      <c r="Q5944" s="86">
        <v>45154</v>
      </c>
      <c r="V5944" t="s">
        <v>14029</v>
      </c>
      <c r="AA5944">
        <v>2</v>
      </c>
      <c r="AB5944">
        <v>5</v>
      </c>
      <c r="AC5944" t="s">
        <v>86</v>
      </c>
    </row>
    <row r="5945" spans="1:29" x14ac:dyDescent="0.2">
      <c r="A5945" t="s">
        <v>14083</v>
      </c>
      <c r="B5945" t="s">
        <v>14084</v>
      </c>
      <c r="C5945" t="s">
        <v>14083</v>
      </c>
      <c r="D5945" t="s">
        <v>84</v>
      </c>
      <c r="E5945" t="s">
        <v>845</v>
      </c>
      <c r="F5945" t="s">
        <v>642</v>
      </c>
      <c r="G5945" t="s">
        <v>846</v>
      </c>
      <c r="I5945" t="s">
        <v>91</v>
      </c>
      <c r="J5945" t="s">
        <v>323</v>
      </c>
      <c r="K5945" t="s">
        <v>1251</v>
      </c>
      <c r="Q5945" s="86">
        <v>45154</v>
      </c>
      <c r="V5945" t="s">
        <v>14029</v>
      </c>
      <c r="AA5945">
        <v>3</v>
      </c>
      <c r="AB5945">
        <v>5</v>
      </c>
      <c r="AC5945" t="s">
        <v>86</v>
      </c>
    </row>
    <row r="5946" spans="1:29" x14ac:dyDescent="0.2">
      <c r="A5946" t="s">
        <v>14085</v>
      </c>
      <c r="B5946" t="s">
        <v>14086</v>
      </c>
      <c r="C5946" t="s">
        <v>14085</v>
      </c>
      <c r="D5946" t="s">
        <v>84</v>
      </c>
      <c r="E5946" t="s">
        <v>845</v>
      </c>
      <c r="F5946" t="s">
        <v>642</v>
      </c>
      <c r="G5946" t="s">
        <v>846</v>
      </c>
      <c r="I5946" t="s">
        <v>91</v>
      </c>
      <c r="J5946" t="s">
        <v>836</v>
      </c>
      <c r="K5946" t="s">
        <v>14046</v>
      </c>
      <c r="Q5946" s="86">
        <v>45154</v>
      </c>
      <c r="AA5946">
        <v>2</v>
      </c>
      <c r="AB5946">
        <v>5</v>
      </c>
      <c r="AC5946" t="s">
        <v>86</v>
      </c>
    </row>
    <row r="5947" spans="1:29" x14ac:dyDescent="0.2">
      <c r="A5947" t="s">
        <v>14087</v>
      </c>
      <c r="B5947" t="s">
        <v>14088</v>
      </c>
      <c r="C5947" t="s">
        <v>14087</v>
      </c>
      <c r="D5947" t="s">
        <v>84</v>
      </c>
      <c r="E5947" t="s">
        <v>845</v>
      </c>
      <c r="F5947" t="s">
        <v>642</v>
      </c>
      <c r="G5947" t="s">
        <v>846</v>
      </c>
      <c r="I5947" t="s">
        <v>118</v>
      </c>
      <c r="J5947" t="s">
        <v>323</v>
      </c>
      <c r="K5947" t="s">
        <v>1251</v>
      </c>
      <c r="Q5947" s="86">
        <v>45154</v>
      </c>
      <c r="V5947" t="s">
        <v>14029</v>
      </c>
      <c r="AA5947">
        <v>2</v>
      </c>
      <c r="AB5947">
        <v>5</v>
      </c>
      <c r="AC5947" t="s">
        <v>86</v>
      </c>
    </row>
    <row r="5948" spans="1:29" x14ac:dyDescent="0.2">
      <c r="A5948" t="s">
        <v>14089</v>
      </c>
      <c r="B5948" t="s">
        <v>14090</v>
      </c>
      <c r="C5948" t="s">
        <v>14089</v>
      </c>
      <c r="D5948" t="s">
        <v>84</v>
      </c>
      <c r="E5948" t="s">
        <v>845</v>
      </c>
      <c r="F5948" t="s">
        <v>642</v>
      </c>
      <c r="G5948" t="s">
        <v>846</v>
      </c>
      <c r="I5948" t="s">
        <v>91</v>
      </c>
      <c r="J5948" t="s">
        <v>323</v>
      </c>
      <c r="K5948" t="s">
        <v>1251</v>
      </c>
      <c r="Q5948" s="86">
        <v>45154</v>
      </c>
      <c r="V5948" t="s">
        <v>14029</v>
      </c>
      <c r="AA5948">
        <v>3</v>
      </c>
      <c r="AB5948">
        <v>5</v>
      </c>
      <c r="AC5948" t="s">
        <v>86</v>
      </c>
    </row>
    <row r="5949" spans="1:29" x14ac:dyDescent="0.2">
      <c r="A5949" t="s">
        <v>14091</v>
      </c>
      <c r="B5949" t="s">
        <v>14092</v>
      </c>
      <c r="C5949" t="s">
        <v>14091</v>
      </c>
      <c r="D5949" t="s">
        <v>84</v>
      </c>
      <c r="E5949" t="s">
        <v>845</v>
      </c>
      <c r="F5949" t="s">
        <v>642</v>
      </c>
      <c r="G5949" t="s">
        <v>846</v>
      </c>
      <c r="I5949" t="s">
        <v>91</v>
      </c>
      <c r="J5949" t="s">
        <v>836</v>
      </c>
      <c r="K5949" t="s">
        <v>14046</v>
      </c>
      <c r="Q5949" s="86">
        <v>45154</v>
      </c>
      <c r="V5949" t="s">
        <v>14029</v>
      </c>
      <c r="AA5949">
        <v>3</v>
      </c>
      <c r="AB5949">
        <v>5</v>
      </c>
      <c r="AC5949" t="s">
        <v>86</v>
      </c>
    </row>
    <row r="5950" spans="1:29" x14ac:dyDescent="0.2">
      <c r="A5950" t="s">
        <v>14093</v>
      </c>
      <c r="B5950" t="s">
        <v>14094</v>
      </c>
      <c r="C5950" t="s">
        <v>14093</v>
      </c>
      <c r="D5950" t="s">
        <v>84</v>
      </c>
      <c r="E5950" t="s">
        <v>845</v>
      </c>
      <c r="F5950" t="s">
        <v>642</v>
      </c>
      <c r="G5950" t="s">
        <v>846</v>
      </c>
      <c r="I5950" t="s">
        <v>91</v>
      </c>
      <c r="J5950" t="s">
        <v>323</v>
      </c>
      <c r="K5950" t="s">
        <v>1251</v>
      </c>
      <c r="Q5950" s="86">
        <v>45154</v>
      </c>
      <c r="AA5950">
        <v>2</v>
      </c>
      <c r="AB5950">
        <v>5</v>
      </c>
      <c r="AC5950" t="s">
        <v>86</v>
      </c>
    </row>
    <row r="5951" spans="1:29" x14ac:dyDescent="0.2">
      <c r="A5951" t="s">
        <v>14095</v>
      </c>
      <c r="B5951" t="s">
        <v>14096</v>
      </c>
      <c r="C5951" t="s">
        <v>14095</v>
      </c>
      <c r="D5951" t="s">
        <v>84</v>
      </c>
      <c r="E5951" t="s">
        <v>845</v>
      </c>
      <c r="F5951" t="s">
        <v>642</v>
      </c>
      <c r="G5951" t="s">
        <v>846</v>
      </c>
      <c r="I5951" t="s">
        <v>91</v>
      </c>
      <c r="J5951" t="s">
        <v>323</v>
      </c>
      <c r="K5951" t="s">
        <v>1251</v>
      </c>
      <c r="Q5951" s="86">
        <v>45154</v>
      </c>
      <c r="V5951" t="s">
        <v>14029</v>
      </c>
      <c r="AA5951">
        <v>3</v>
      </c>
      <c r="AB5951">
        <v>5</v>
      </c>
      <c r="AC5951" t="s">
        <v>86</v>
      </c>
    </row>
    <row r="5952" spans="1:29" x14ac:dyDescent="0.2">
      <c r="A5952" t="s">
        <v>14097</v>
      </c>
      <c r="B5952" t="s">
        <v>14098</v>
      </c>
      <c r="C5952" t="s">
        <v>14097</v>
      </c>
      <c r="D5952" t="s">
        <v>84</v>
      </c>
      <c r="E5952" t="s">
        <v>434</v>
      </c>
      <c r="G5952" t="s">
        <v>90</v>
      </c>
      <c r="I5952" t="s">
        <v>91</v>
      </c>
      <c r="Q5952" s="86">
        <v>45154</v>
      </c>
      <c r="V5952" t="s">
        <v>14099</v>
      </c>
      <c r="AA5952">
        <v>2</v>
      </c>
      <c r="AB5952">
        <v>2</v>
      </c>
      <c r="AC5952" t="s">
        <v>153</v>
      </c>
    </row>
    <row r="5953" spans="1:29" x14ac:dyDescent="0.2">
      <c r="A5953" t="s">
        <v>14100</v>
      </c>
      <c r="B5953" t="s">
        <v>14101</v>
      </c>
      <c r="C5953" t="s">
        <v>14100</v>
      </c>
      <c r="D5953" t="s">
        <v>84</v>
      </c>
      <c r="E5953" t="s">
        <v>845</v>
      </c>
      <c r="F5953" t="s">
        <v>642</v>
      </c>
      <c r="G5953" t="s">
        <v>846</v>
      </c>
      <c r="I5953" t="s">
        <v>91</v>
      </c>
      <c r="J5953" t="s">
        <v>323</v>
      </c>
      <c r="K5953" t="s">
        <v>1251</v>
      </c>
      <c r="Q5953" s="86">
        <v>45154</v>
      </c>
      <c r="AA5953">
        <v>3</v>
      </c>
      <c r="AB5953">
        <v>5</v>
      </c>
      <c r="AC5953" t="s">
        <v>86</v>
      </c>
    </row>
    <row r="5954" spans="1:29" x14ac:dyDescent="0.2">
      <c r="A5954" t="s">
        <v>14102</v>
      </c>
      <c r="B5954" t="s">
        <v>14103</v>
      </c>
      <c r="C5954" t="s">
        <v>14102</v>
      </c>
      <c r="D5954" t="s">
        <v>84</v>
      </c>
      <c r="E5954" t="s">
        <v>845</v>
      </c>
      <c r="F5954" t="s">
        <v>642</v>
      </c>
      <c r="G5954" t="s">
        <v>846</v>
      </c>
      <c r="I5954" t="s">
        <v>91</v>
      </c>
      <c r="J5954" t="s">
        <v>923</v>
      </c>
      <c r="K5954" t="s">
        <v>3479</v>
      </c>
      <c r="Q5954" s="86">
        <v>45154</v>
      </c>
      <c r="V5954" t="s">
        <v>14029</v>
      </c>
      <c r="AA5954">
        <v>2</v>
      </c>
      <c r="AB5954">
        <v>5</v>
      </c>
      <c r="AC5954" t="s">
        <v>86</v>
      </c>
    </row>
    <row r="5955" spans="1:29" x14ac:dyDescent="0.2">
      <c r="A5955" t="s">
        <v>14104</v>
      </c>
      <c r="B5955" t="s">
        <v>14105</v>
      </c>
      <c r="C5955" t="s">
        <v>14104</v>
      </c>
      <c r="D5955" t="s">
        <v>84</v>
      </c>
      <c r="E5955" t="s">
        <v>845</v>
      </c>
      <c r="F5955" t="s">
        <v>642</v>
      </c>
      <c r="G5955" t="s">
        <v>846</v>
      </c>
      <c r="I5955" t="s">
        <v>91</v>
      </c>
      <c r="J5955" t="s">
        <v>323</v>
      </c>
      <c r="K5955" t="s">
        <v>1251</v>
      </c>
      <c r="Q5955" s="86">
        <v>45154</v>
      </c>
      <c r="V5955" t="s">
        <v>14029</v>
      </c>
      <c r="AA5955">
        <v>3</v>
      </c>
      <c r="AB5955">
        <v>5</v>
      </c>
      <c r="AC5955" t="s">
        <v>86</v>
      </c>
    </row>
    <row r="5956" spans="1:29" x14ac:dyDescent="0.2">
      <c r="A5956" t="s">
        <v>14106</v>
      </c>
      <c r="B5956" t="s">
        <v>14107</v>
      </c>
      <c r="C5956" t="s">
        <v>14106</v>
      </c>
      <c r="D5956" t="s">
        <v>84</v>
      </c>
      <c r="E5956" t="s">
        <v>845</v>
      </c>
      <c r="F5956" t="s">
        <v>642</v>
      </c>
      <c r="G5956" t="s">
        <v>846</v>
      </c>
      <c r="I5956" t="s">
        <v>91</v>
      </c>
      <c r="J5956" t="s">
        <v>323</v>
      </c>
      <c r="K5956" t="s">
        <v>5624</v>
      </c>
      <c r="Q5956" s="86">
        <v>45154</v>
      </c>
      <c r="V5956" t="s">
        <v>14029</v>
      </c>
      <c r="AA5956">
        <v>2</v>
      </c>
      <c r="AB5956">
        <v>5</v>
      </c>
      <c r="AC5956" t="s">
        <v>86</v>
      </c>
    </row>
    <row r="5957" spans="1:29" x14ac:dyDescent="0.2">
      <c r="A5957" t="s">
        <v>14108</v>
      </c>
      <c r="B5957" t="s">
        <v>14109</v>
      </c>
      <c r="C5957" t="s">
        <v>14108</v>
      </c>
      <c r="D5957" t="s">
        <v>84</v>
      </c>
      <c r="E5957" t="s">
        <v>845</v>
      </c>
      <c r="F5957" t="s">
        <v>642</v>
      </c>
      <c r="G5957" t="s">
        <v>846</v>
      </c>
      <c r="I5957" t="s">
        <v>91</v>
      </c>
      <c r="J5957" t="s">
        <v>861</v>
      </c>
      <c r="K5957" t="s">
        <v>5624</v>
      </c>
      <c r="Q5957" s="86">
        <v>45154</v>
      </c>
      <c r="V5957" t="s">
        <v>14029</v>
      </c>
      <c r="AA5957">
        <v>2</v>
      </c>
      <c r="AB5957">
        <v>5</v>
      </c>
      <c r="AC5957" t="s">
        <v>86</v>
      </c>
    </row>
    <row r="5958" spans="1:29" x14ac:dyDescent="0.2">
      <c r="A5958" t="s">
        <v>14110</v>
      </c>
      <c r="B5958" t="s">
        <v>14111</v>
      </c>
      <c r="C5958" t="s">
        <v>14110</v>
      </c>
      <c r="D5958" t="s">
        <v>84</v>
      </c>
      <c r="E5958" t="s">
        <v>845</v>
      </c>
      <c r="F5958" t="s">
        <v>642</v>
      </c>
      <c r="G5958" t="s">
        <v>846</v>
      </c>
      <c r="I5958" t="s">
        <v>91</v>
      </c>
      <c r="J5958" t="s">
        <v>643</v>
      </c>
      <c r="K5958" t="s">
        <v>706</v>
      </c>
      <c r="Q5958" s="86">
        <v>45154</v>
      </c>
      <c r="AA5958">
        <v>3</v>
      </c>
      <c r="AB5958">
        <v>5</v>
      </c>
      <c r="AC5958" t="s">
        <v>86</v>
      </c>
    </row>
    <row r="5959" spans="1:29" x14ac:dyDescent="0.2">
      <c r="A5959" t="s">
        <v>14112</v>
      </c>
      <c r="B5959" t="s">
        <v>14113</v>
      </c>
      <c r="C5959" t="s">
        <v>14112</v>
      </c>
      <c r="D5959" t="s">
        <v>84</v>
      </c>
      <c r="E5959" t="s">
        <v>845</v>
      </c>
      <c r="F5959" t="s">
        <v>642</v>
      </c>
      <c r="G5959" t="s">
        <v>846</v>
      </c>
      <c r="I5959" t="s">
        <v>91</v>
      </c>
      <c r="J5959" t="s">
        <v>323</v>
      </c>
      <c r="K5959" t="s">
        <v>1251</v>
      </c>
      <c r="Q5959" s="86">
        <v>45154</v>
      </c>
      <c r="V5959" t="s">
        <v>14029</v>
      </c>
      <c r="AA5959">
        <v>3</v>
      </c>
      <c r="AB5959">
        <v>5</v>
      </c>
      <c r="AC5959" t="s">
        <v>86</v>
      </c>
    </row>
    <row r="5960" spans="1:29" x14ac:dyDescent="0.2">
      <c r="A5960" t="s">
        <v>14114</v>
      </c>
      <c r="B5960" t="s">
        <v>14115</v>
      </c>
      <c r="C5960" t="s">
        <v>14114</v>
      </c>
      <c r="D5960" t="s">
        <v>84</v>
      </c>
      <c r="E5960" t="s">
        <v>845</v>
      </c>
      <c r="F5960" t="s">
        <v>642</v>
      </c>
      <c r="G5960" t="s">
        <v>846</v>
      </c>
      <c r="I5960" t="s">
        <v>91</v>
      </c>
      <c r="J5960" t="s">
        <v>323</v>
      </c>
      <c r="K5960" t="s">
        <v>5485</v>
      </c>
      <c r="Q5960" s="86">
        <v>45154</v>
      </c>
      <c r="AA5960">
        <v>3</v>
      </c>
      <c r="AB5960">
        <v>5</v>
      </c>
      <c r="AC5960" t="s">
        <v>86</v>
      </c>
    </row>
    <row r="5961" spans="1:29" x14ac:dyDescent="0.2">
      <c r="A5961" t="s">
        <v>14116</v>
      </c>
      <c r="B5961" t="s">
        <v>14117</v>
      </c>
      <c r="C5961" t="s">
        <v>14116</v>
      </c>
      <c r="D5961" t="s">
        <v>84</v>
      </c>
      <c r="E5961" t="s">
        <v>845</v>
      </c>
      <c r="F5961" t="s">
        <v>642</v>
      </c>
      <c r="G5961" t="s">
        <v>846</v>
      </c>
      <c r="I5961" t="s">
        <v>118</v>
      </c>
      <c r="J5961" t="s">
        <v>323</v>
      </c>
      <c r="K5961" t="s">
        <v>1251</v>
      </c>
      <c r="Q5961" s="86">
        <v>45154</v>
      </c>
      <c r="AA5961">
        <v>3</v>
      </c>
      <c r="AB5961">
        <v>5</v>
      </c>
      <c r="AC5961" t="s">
        <v>86</v>
      </c>
    </row>
    <row r="5962" spans="1:29" x14ac:dyDescent="0.2">
      <c r="A5962" t="s">
        <v>14118</v>
      </c>
      <c r="B5962" t="s">
        <v>14119</v>
      </c>
      <c r="C5962" t="s">
        <v>14118</v>
      </c>
      <c r="D5962" t="s">
        <v>84</v>
      </c>
      <c r="E5962" t="s">
        <v>845</v>
      </c>
      <c r="F5962" t="s">
        <v>642</v>
      </c>
      <c r="G5962" t="s">
        <v>846</v>
      </c>
      <c r="I5962" t="s">
        <v>91</v>
      </c>
      <c r="J5962" t="s">
        <v>861</v>
      </c>
      <c r="K5962" t="s">
        <v>5624</v>
      </c>
      <c r="Q5962" s="86">
        <v>45154</v>
      </c>
      <c r="V5962" t="s">
        <v>14029</v>
      </c>
      <c r="AA5962">
        <v>2</v>
      </c>
      <c r="AB5962">
        <v>5</v>
      </c>
      <c r="AC5962" t="s">
        <v>86</v>
      </c>
    </row>
    <row r="5963" spans="1:29" x14ac:dyDescent="0.2">
      <c r="A5963" t="s">
        <v>14120</v>
      </c>
      <c r="B5963" t="s">
        <v>14121</v>
      </c>
      <c r="C5963" t="s">
        <v>14120</v>
      </c>
      <c r="D5963" t="s">
        <v>84</v>
      </c>
      <c r="E5963" t="s">
        <v>845</v>
      </c>
      <c r="F5963" t="s">
        <v>642</v>
      </c>
      <c r="G5963" t="s">
        <v>846</v>
      </c>
      <c r="I5963" t="s">
        <v>91</v>
      </c>
      <c r="J5963" t="s">
        <v>323</v>
      </c>
      <c r="K5963" t="s">
        <v>5624</v>
      </c>
      <c r="Q5963" s="86">
        <v>45154</v>
      </c>
      <c r="AA5963">
        <v>3</v>
      </c>
      <c r="AB5963">
        <v>5</v>
      </c>
      <c r="AC5963" t="s">
        <v>86</v>
      </c>
    </row>
    <row r="5964" spans="1:29" x14ac:dyDescent="0.2">
      <c r="A5964" t="s">
        <v>14122</v>
      </c>
      <c r="B5964" t="s">
        <v>14123</v>
      </c>
      <c r="C5964" t="s">
        <v>14122</v>
      </c>
      <c r="D5964" t="s">
        <v>84</v>
      </c>
      <c r="E5964" t="s">
        <v>845</v>
      </c>
      <c r="G5964" t="s">
        <v>846</v>
      </c>
      <c r="I5964" t="s">
        <v>91</v>
      </c>
      <c r="J5964" t="s">
        <v>643</v>
      </c>
      <c r="K5964" t="s">
        <v>706</v>
      </c>
      <c r="Q5964" s="86">
        <v>45154</v>
      </c>
      <c r="AA5964">
        <v>2</v>
      </c>
      <c r="AB5964">
        <v>5</v>
      </c>
      <c r="AC5964" t="s">
        <v>86</v>
      </c>
    </row>
    <row r="5965" spans="1:29" x14ac:dyDescent="0.2">
      <c r="A5965" t="s">
        <v>14124</v>
      </c>
      <c r="B5965" t="s">
        <v>14125</v>
      </c>
      <c r="C5965" t="s">
        <v>14124</v>
      </c>
      <c r="D5965" t="s">
        <v>84</v>
      </c>
      <c r="E5965" t="s">
        <v>845</v>
      </c>
      <c r="F5965" t="s">
        <v>642</v>
      </c>
      <c r="G5965" t="s">
        <v>11299</v>
      </c>
      <c r="I5965" t="s">
        <v>91</v>
      </c>
      <c r="J5965" t="s">
        <v>323</v>
      </c>
      <c r="K5965" t="s">
        <v>1251</v>
      </c>
      <c r="Q5965" s="86">
        <v>45154</v>
      </c>
      <c r="AA5965">
        <v>3</v>
      </c>
      <c r="AB5965">
        <v>5</v>
      </c>
      <c r="AC5965" t="s">
        <v>86</v>
      </c>
    </row>
    <row r="5966" spans="1:29" x14ac:dyDescent="0.2">
      <c r="A5966" t="s">
        <v>14126</v>
      </c>
      <c r="B5966" t="s">
        <v>14127</v>
      </c>
      <c r="C5966" t="s">
        <v>14126</v>
      </c>
      <c r="D5966" t="s">
        <v>84</v>
      </c>
      <c r="E5966" t="s">
        <v>845</v>
      </c>
      <c r="F5966" t="s">
        <v>642</v>
      </c>
      <c r="G5966" t="s">
        <v>846</v>
      </c>
      <c r="I5966" t="s">
        <v>91</v>
      </c>
      <c r="J5966" t="s">
        <v>836</v>
      </c>
      <c r="K5966" t="s">
        <v>14046</v>
      </c>
      <c r="Q5966" s="86">
        <v>45154</v>
      </c>
      <c r="V5966" t="s">
        <v>14029</v>
      </c>
      <c r="AA5966">
        <v>3</v>
      </c>
      <c r="AB5966">
        <v>5</v>
      </c>
      <c r="AC5966" t="s">
        <v>86</v>
      </c>
    </row>
    <row r="5967" spans="1:29" x14ac:dyDescent="0.2">
      <c r="A5967" t="s">
        <v>14128</v>
      </c>
      <c r="B5967" t="s">
        <v>14129</v>
      </c>
      <c r="C5967" t="s">
        <v>14128</v>
      </c>
      <c r="D5967" t="s">
        <v>84</v>
      </c>
      <c r="E5967" t="s">
        <v>845</v>
      </c>
      <c r="G5967" t="s">
        <v>846</v>
      </c>
      <c r="H5967" t="s">
        <v>14130</v>
      </c>
      <c r="I5967" t="s">
        <v>91</v>
      </c>
      <c r="S5967">
        <v>2.19</v>
      </c>
      <c r="Y5967">
        <v>5</v>
      </c>
      <c r="Z5967" s="86">
        <v>43278</v>
      </c>
      <c r="AB5967">
        <v>3</v>
      </c>
      <c r="AC5967" t="s">
        <v>156</v>
      </c>
    </row>
    <row r="5968" spans="1:29" x14ac:dyDescent="0.2">
      <c r="A5968" t="s">
        <v>14131</v>
      </c>
      <c r="B5968" t="s">
        <v>14132</v>
      </c>
      <c r="C5968" t="s">
        <v>14131</v>
      </c>
      <c r="D5968" t="s">
        <v>84</v>
      </c>
      <c r="E5968" t="s">
        <v>845</v>
      </c>
      <c r="F5968" t="s">
        <v>642</v>
      </c>
      <c r="G5968" t="s">
        <v>846</v>
      </c>
      <c r="I5968" t="s">
        <v>91</v>
      </c>
      <c r="J5968" t="s">
        <v>323</v>
      </c>
      <c r="K5968" t="s">
        <v>1251</v>
      </c>
      <c r="Q5968" s="86">
        <v>45154</v>
      </c>
      <c r="AA5968">
        <v>3</v>
      </c>
      <c r="AB5968">
        <v>5</v>
      </c>
      <c r="AC5968" t="s">
        <v>86</v>
      </c>
    </row>
    <row r="5969" spans="1:29" x14ac:dyDescent="0.2">
      <c r="A5969" t="s">
        <v>14133</v>
      </c>
      <c r="B5969" t="s">
        <v>14134</v>
      </c>
      <c r="C5969" t="s">
        <v>14133</v>
      </c>
      <c r="D5969" t="s">
        <v>84</v>
      </c>
      <c r="E5969" t="s">
        <v>434</v>
      </c>
      <c r="F5969" t="s">
        <v>117</v>
      </c>
      <c r="G5969" t="s">
        <v>90</v>
      </c>
      <c r="I5969" t="s">
        <v>91</v>
      </c>
      <c r="J5969" t="s">
        <v>923</v>
      </c>
      <c r="Q5969" s="86">
        <v>45154</v>
      </c>
      <c r="AA5969">
        <v>2</v>
      </c>
      <c r="AB5969">
        <v>2</v>
      </c>
      <c r="AC5969" t="s">
        <v>153</v>
      </c>
    </row>
    <row r="5970" spans="1:29" x14ac:dyDescent="0.2">
      <c r="A5970" t="s">
        <v>14135</v>
      </c>
      <c r="B5970" t="s">
        <v>14136</v>
      </c>
      <c r="C5970" t="s">
        <v>14135</v>
      </c>
      <c r="D5970" t="s">
        <v>84</v>
      </c>
      <c r="E5970" t="s">
        <v>845</v>
      </c>
      <c r="F5970" t="s">
        <v>642</v>
      </c>
      <c r="G5970" t="s">
        <v>846</v>
      </c>
      <c r="I5970" t="s">
        <v>91</v>
      </c>
      <c r="J5970" t="s">
        <v>836</v>
      </c>
      <c r="K5970" t="s">
        <v>14046</v>
      </c>
      <c r="Q5970" s="86">
        <v>45154</v>
      </c>
      <c r="AA5970">
        <v>3</v>
      </c>
      <c r="AB5970">
        <v>5</v>
      </c>
      <c r="AC5970" t="s">
        <v>86</v>
      </c>
    </row>
    <row r="5971" spans="1:29" x14ac:dyDescent="0.2">
      <c r="A5971" t="s">
        <v>14137</v>
      </c>
      <c r="B5971" t="s">
        <v>14138</v>
      </c>
      <c r="C5971" t="s">
        <v>14137</v>
      </c>
      <c r="D5971" t="s">
        <v>84</v>
      </c>
      <c r="E5971" t="s">
        <v>845</v>
      </c>
      <c r="F5971" t="s">
        <v>642</v>
      </c>
      <c r="G5971" t="s">
        <v>846</v>
      </c>
      <c r="I5971" t="s">
        <v>91</v>
      </c>
      <c r="J5971" t="s">
        <v>323</v>
      </c>
      <c r="K5971" t="s">
        <v>5624</v>
      </c>
      <c r="Q5971" s="86">
        <v>45154</v>
      </c>
      <c r="V5971" t="s">
        <v>14029</v>
      </c>
      <c r="AA5971">
        <v>3</v>
      </c>
      <c r="AB5971">
        <v>5</v>
      </c>
      <c r="AC5971" t="s">
        <v>86</v>
      </c>
    </row>
    <row r="5972" spans="1:29" x14ac:dyDescent="0.2">
      <c r="A5972" t="s">
        <v>14139</v>
      </c>
      <c r="B5972" t="s">
        <v>14140</v>
      </c>
      <c r="C5972" t="s">
        <v>14139</v>
      </c>
      <c r="D5972" t="s">
        <v>84</v>
      </c>
      <c r="E5972" t="s">
        <v>845</v>
      </c>
      <c r="F5972" t="s">
        <v>642</v>
      </c>
      <c r="G5972" t="s">
        <v>846</v>
      </c>
      <c r="I5972" t="s">
        <v>91</v>
      </c>
      <c r="J5972" t="s">
        <v>861</v>
      </c>
      <c r="K5972" t="s">
        <v>5624</v>
      </c>
      <c r="Q5972" s="86">
        <v>45154</v>
      </c>
      <c r="AA5972">
        <v>3</v>
      </c>
      <c r="AB5972">
        <v>5</v>
      </c>
      <c r="AC5972" t="s">
        <v>86</v>
      </c>
    </row>
    <row r="5973" spans="1:29" x14ac:dyDescent="0.2">
      <c r="A5973" t="s">
        <v>14141</v>
      </c>
      <c r="B5973" t="s">
        <v>14142</v>
      </c>
      <c r="C5973" t="s">
        <v>14141</v>
      </c>
      <c r="D5973" t="s">
        <v>84</v>
      </c>
      <c r="E5973" t="s">
        <v>434</v>
      </c>
      <c r="G5973" t="s">
        <v>90</v>
      </c>
      <c r="I5973" t="s">
        <v>341</v>
      </c>
      <c r="J5973" t="s">
        <v>760</v>
      </c>
      <c r="Q5973" s="86">
        <v>45154</v>
      </c>
      <c r="V5973" t="s">
        <v>14143</v>
      </c>
      <c r="AA5973">
        <v>4</v>
      </c>
      <c r="AB5973">
        <v>3</v>
      </c>
      <c r="AC5973" t="s">
        <v>156</v>
      </c>
    </row>
    <row r="5974" spans="1:29" x14ac:dyDescent="0.2">
      <c r="A5974" t="s">
        <v>14144</v>
      </c>
      <c r="B5974" t="s">
        <v>14145</v>
      </c>
      <c r="C5974" t="s">
        <v>14144</v>
      </c>
      <c r="D5974" t="s">
        <v>84</v>
      </c>
      <c r="E5974" t="s">
        <v>845</v>
      </c>
      <c r="F5974" t="s">
        <v>642</v>
      </c>
      <c r="G5974" t="s">
        <v>846</v>
      </c>
      <c r="I5974" t="s">
        <v>91</v>
      </c>
      <c r="J5974" t="s">
        <v>323</v>
      </c>
      <c r="K5974" t="s">
        <v>1251</v>
      </c>
      <c r="Q5974" s="86">
        <v>45154</v>
      </c>
      <c r="AA5974">
        <v>3</v>
      </c>
      <c r="AB5974">
        <v>5</v>
      </c>
      <c r="AC5974" t="s">
        <v>86</v>
      </c>
    </row>
    <row r="5975" spans="1:29" x14ac:dyDescent="0.2">
      <c r="A5975" t="s">
        <v>14146</v>
      </c>
      <c r="B5975" t="s">
        <v>14147</v>
      </c>
      <c r="C5975" t="s">
        <v>14146</v>
      </c>
      <c r="D5975" t="s">
        <v>84</v>
      </c>
      <c r="E5975" t="s">
        <v>845</v>
      </c>
      <c r="F5975" t="s">
        <v>642</v>
      </c>
      <c r="G5975" t="s">
        <v>846</v>
      </c>
      <c r="I5975" t="s">
        <v>91</v>
      </c>
      <c r="J5975" t="s">
        <v>643</v>
      </c>
      <c r="K5975" t="s">
        <v>706</v>
      </c>
      <c r="Q5975" s="86">
        <v>45154</v>
      </c>
      <c r="V5975" t="s">
        <v>14029</v>
      </c>
      <c r="AA5975">
        <v>2</v>
      </c>
      <c r="AB5975">
        <v>5</v>
      </c>
      <c r="AC5975" t="s">
        <v>86</v>
      </c>
    </row>
    <row r="5976" spans="1:29" x14ac:dyDescent="0.2">
      <c r="A5976" t="s">
        <v>14148</v>
      </c>
      <c r="B5976" t="s">
        <v>14149</v>
      </c>
      <c r="C5976" t="s">
        <v>14148</v>
      </c>
      <c r="D5976" t="s">
        <v>84</v>
      </c>
      <c r="E5976" t="s">
        <v>845</v>
      </c>
      <c r="G5976" t="s">
        <v>846</v>
      </c>
      <c r="I5976" t="s">
        <v>118</v>
      </c>
      <c r="S5976">
        <v>1.9</v>
      </c>
      <c r="Y5976">
        <v>4</v>
      </c>
      <c r="Z5976" s="86">
        <v>45520</v>
      </c>
      <c r="AB5976">
        <v>3</v>
      </c>
      <c r="AC5976" t="s">
        <v>156</v>
      </c>
    </row>
    <row r="5977" spans="1:29" x14ac:dyDescent="0.2">
      <c r="A5977" t="s">
        <v>14150</v>
      </c>
      <c r="B5977" t="s">
        <v>14151</v>
      </c>
      <c r="C5977" t="s">
        <v>14150</v>
      </c>
      <c r="D5977" t="s">
        <v>84</v>
      </c>
      <c r="E5977" t="s">
        <v>845</v>
      </c>
      <c r="G5977" t="s">
        <v>846</v>
      </c>
      <c r="I5977" t="s">
        <v>91</v>
      </c>
      <c r="S5977">
        <v>1.9</v>
      </c>
      <c r="Y5977">
        <v>4</v>
      </c>
      <c r="Z5977" s="86">
        <v>45520</v>
      </c>
      <c r="AB5977">
        <v>3</v>
      </c>
      <c r="AC5977" t="s">
        <v>156</v>
      </c>
    </row>
    <row r="5978" spans="1:29" x14ac:dyDescent="0.2">
      <c r="A5978" t="s">
        <v>14152</v>
      </c>
      <c r="B5978" t="s">
        <v>14153</v>
      </c>
      <c r="C5978" t="s">
        <v>14152</v>
      </c>
      <c r="D5978" t="s">
        <v>84</v>
      </c>
      <c r="F5978" t="s">
        <v>642</v>
      </c>
      <c r="G5978" t="s">
        <v>846</v>
      </c>
      <c r="K5978" t="s">
        <v>14046</v>
      </c>
      <c r="Q5978" s="86">
        <v>44820</v>
      </c>
      <c r="AB5978">
        <v>5</v>
      </c>
      <c r="AC5978" t="s">
        <v>86</v>
      </c>
    </row>
    <row r="5979" spans="1:29" x14ac:dyDescent="0.2">
      <c r="A5979" t="s">
        <v>14154</v>
      </c>
      <c r="B5979" t="s">
        <v>14155</v>
      </c>
      <c r="C5979" t="s">
        <v>14154</v>
      </c>
      <c r="D5979" t="s">
        <v>84</v>
      </c>
      <c r="E5979" t="s">
        <v>434</v>
      </c>
      <c r="G5979" t="s">
        <v>90</v>
      </c>
      <c r="AB5979">
        <v>3</v>
      </c>
      <c r="AC5979" t="s">
        <v>156</v>
      </c>
    </row>
    <row r="5980" spans="1:29" x14ac:dyDescent="0.2">
      <c r="A5980" t="s">
        <v>14156</v>
      </c>
      <c r="B5980" t="s">
        <v>14157</v>
      </c>
      <c r="C5980" t="s">
        <v>14156</v>
      </c>
      <c r="D5980" t="s">
        <v>84</v>
      </c>
      <c r="E5980" t="s">
        <v>845</v>
      </c>
      <c r="F5980" t="s">
        <v>642</v>
      </c>
      <c r="G5980" t="s">
        <v>846</v>
      </c>
      <c r="I5980" t="s">
        <v>91</v>
      </c>
      <c r="J5980" t="s">
        <v>323</v>
      </c>
      <c r="K5980" t="s">
        <v>5624</v>
      </c>
      <c r="Q5980" s="86">
        <v>45154</v>
      </c>
      <c r="AA5980">
        <v>2</v>
      </c>
      <c r="AB5980">
        <v>5</v>
      </c>
      <c r="AC5980" t="s">
        <v>86</v>
      </c>
    </row>
    <row r="5981" spans="1:29" x14ac:dyDescent="0.2">
      <c r="A5981" t="s">
        <v>14158</v>
      </c>
      <c r="B5981" t="s">
        <v>14159</v>
      </c>
      <c r="C5981" t="s">
        <v>14158</v>
      </c>
      <c r="D5981" t="s">
        <v>84</v>
      </c>
      <c r="E5981" t="s">
        <v>845</v>
      </c>
      <c r="F5981" t="s">
        <v>642</v>
      </c>
      <c r="G5981" t="s">
        <v>846</v>
      </c>
      <c r="I5981" t="s">
        <v>91</v>
      </c>
      <c r="J5981" t="s">
        <v>9553</v>
      </c>
      <c r="K5981" t="s">
        <v>14160</v>
      </c>
      <c r="Q5981" s="86">
        <v>45154</v>
      </c>
      <c r="V5981" t="s">
        <v>14029</v>
      </c>
      <c r="AA5981">
        <v>3</v>
      </c>
      <c r="AB5981">
        <v>5</v>
      </c>
      <c r="AC5981" t="s">
        <v>86</v>
      </c>
    </row>
    <row r="5982" spans="1:29" x14ac:dyDescent="0.2">
      <c r="A5982" t="s">
        <v>14161</v>
      </c>
      <c r="B5982" t="s">
        <v>14162</v>
      </c>
      <c r="C5982" t="s">
        <v>14161</v>
      </c>
      <c r="D5982" t="s">
        <v>84</v>
      </c>
      <c r="E5982" t="s">
        <v>845</v>
      </c>
      <c r="F5982" t="s">
        <v>642</v>
      </c>
      <c r="G5982" t="s">
        <v>846</v>
      </c>
      <c r="I5982" t="s">
        <v>91</v>
      </c>
      <c r="J5982" t="s">
        <v>323</v>
      </c>
      <c r="K5982" t="s">
        <v>1251</v>
      </c>
      <c r="Q5982" s="86">
        <v>45154</v>
      </c>
      <c r="AA5982">
        <v>3</v>
      </c>
      <c r="AB5982">
        <v>5</v>
      </c>
      <c r="AC5982" t="s">
        <v>86</v>
      </c>
    </row>
    <row r="5983" spans="1:29" x14ac:dyDescent="0.2">
      <c r="A5983" t="s">
        <v>14163</v>
      </c>
      <c r="B5983" t="s">
        <v>14164</v>
      </c>
      <c r="C5983" t="s">
        <v>14163</v>
      </c>
      <c r="D5983" t="s">
        <v>84</v>
      </c>
      <c r="E5983" t="s">
        <v>845</v>
      </c>
      <c r="F5983" t="s">
        <v>642</v>
      </c>
      <c r="G5983" t="s">
        <v>846</v>
      </c>
      <c r="I5983" t="s">
        <v>91</v>
      </c>
      <c r="J5983" t="s">
        <v>323</v>
      </c>
      <c r="K5983" t="s">
        <v>1251</v>
      </c>
      <c r="Q5983" s="86">
        <v>45154</v>
      </c>
      <c r="AA5983">
        <v>3</v>
      </c>
      <c r="AB5983">
        <v>5</v>
      </c>
      <c r="AC5983" t="s">
        <v>86</v>
      </c>
    </row>
    <row r="5984" spans="1:29" x14ac:dyDescent="0.2">
      <c r="A5984" t="s">
        <v>14165</v>
      </c>
      <c r="B5984" t="s">
        <v>14166</v>
      </c>
      <c r="C5984" t="s">
        <v>14165</v>
      </c>
      <c r="D5984" t="s">
        <v>84</v>
      </c>
      <c r="E5984" t="s">
        <v>845</v>
      </c>
      <c r="F5984" t="s">
        <v>642</v>
      </c>
      <c r="G5984" t="s">
        <v>846</v>
      </c>
      <c r="I5984" t="s">
        <v>91</v>
      </c>
      <c r="J5984" t="s">
        <v>836</v>
      </c>
      <c r="K5984" t="s">
        <v>14046</v>
      </c>
      <c r="Q5984" s="86">
        <v>45154</v>
      </c>
      <c r="V5984" t="s">
        <v>14029</v>
      </c>
      <c r="AA5984">
        <v>3</v>
      </c>
      <c r="AB5984">
        <v>5</v>
      </c>
      <c r="AC5984" t="s">
        <v>86</v>
      </c>
    </row>
    <row r="5985" spans="1:29" x14ac:dyDescent="0.2">
      <c r="A5985" t="s">
        <v>14167</v>
      </c>
      <c r="B5985" t="s">
        <v>14168</v>
      </c>
      <c r="C5985" t="s">
        <v>14167</v>
      </c>
      <c r="D5985" t="s">
        <v>84</v>
      </c>
      <c r="E5985" t="s">
        <v>434</v>
      </c>
      <c r="G5985" t="s">
        <v>90</v>
      </c>
      <c r="I5985" t="s">
        <v>91</v>
      </c>
      <c r="Q5985" s="86">
        <v>45154</v>
      </c>
      <c r="V5985" t="s">
        <v>14169</v>
      </c>
      <c r="AA5985">
        <v>1</v>
      </c>
      <c r="AB5985">
        <v>2</v>
      </c>
      <c r="AC5985" t="s">
        <v>153</v>
      </c>
    </row>
    <row r="5986" spans="1:29" x14ac:dyDescent="0.2">
      <c r="A5986" t="s">
        <v>14170</v>
      </c>
      <c r="B5986" t="s">
        <v>14171</v>
      </c>
      <c r="C5986" t="s">
        <v>14170</v>
      </c>
      <c r="D5986" t="s">
        <v>84</v>
      </c>
      <c r="E5986" t="s">
        <v>845</v>
      </c>
      <c r="F5986" t="s">
        <v>642</v>
      </c>
      <c r="G5986" t="s">
        <v>846</v>
      </c>
      <c r="I5986" t="s">
        <v>91</v>
      </c>
      <c r="J5986" t="s">
        <v>643</v>
      </c>
      <c r="K5986" t="s">
        <v>706</v>
      </c>
      <c r="Q5986" s="86">
        <v>45154</v>
      </c>
      <c r="AA5986">
        <v>2</v>
      </c>
      <c r="AB5986">
        <v>5</v>
      </c>
      <c r="AC5986" t="s">
        <v>86</v>
      </c>
    </row>
    <row r="5987" spans="1:29" x14ac:dyDescent="0.2">
      <c r="A5987" t="s">
        <v>14172</v>
      </c>
      <c r="B5987" t="s">
        <v>14173</v>
      </c>
      <c r="C5987" t="s">
        <v>14172</v>
      </c>
      <c r="D5987" t="s">
        <v>84</v>
      </c>
      <c r="E5987" t="s">
        <v>845</v>
      </c>
      <c r="F5987" t="s">
        <v>642</v>
      </c>
      <c r="G5987" t="s">
        <v>846</v>
      </c>
      <c r="I5987" t="s">
        <v>91</v>
      </c>
      <c r="J5987" t="s">
        <v>836</v>
      </c>
      <c r="K5987" t="s">
        <v>14046</v>
      </c>
      <c r="Q5987" s="86">
        <v>45154</v>
      </c>
      <c r="AA5987">
        <v>3</v>
      </c>
      <c r="AB5987">
        <v>5</v>
      </c>
      <c r="AC5987" t="s">
        <v>86</v>
      </c>
    </row>
    <row r="5988" spans="1:29" x14ac:dyDescent="0.2">
      <c r="A5988" t="s">
        <v>14174</v>
      </c>
      <c r="B5988" t="s">
        <v>14175</v>
      </c>
      <c r="C5988" t="s">
        <v>14174</v>
      </c>
      <c r="D5988" t="s">
        <v>84</v>
      </c>
      <c r="E5988" t="s">
        <v>845</v>
      </c>
      <c r="F5988" t="s">
        <v>642</v>
      </c>
      <c r="G5988" t="s">
        <v>846</v>
      </c>
      <c r="I5988" t="s">
        <v>91</v>
      </c>
      <c r="J5988" t="s">
        <v>923</v>
      </c>
      <c r="K5988" t="s">
        <v>3479</v>
      </c>
      <c r="Q5988" s="86">
        <v>45154</v>
      </c>
      <c r="AA5988">
        <v>3</v>
      </c>
      <c r="AB5988">
        <v>5</v>
      </c>
      <c r="AC5988" t="s">
        <v>86</v>
      </c>
    </row>
    <row r="5989" spans="1:29" x14ac:dyDescent="0.2">
      <c r="A5989" t="s">
        <v>14176</v>
      </c>
      <c r="B5989" t="s">
        <v>14177</v>
      </c>
      <c r="C5989" t="s">
        <v>14176</v>
      </c>
      <c r="D5989" t="s">
        <v>84</v>
      </c>
      <c r="E5989" t="s">
        <v>845</v>
      </c>
      <c r="F5989" t="s">
        <v>642</v>
      </c>
      <c r="G5989" t="s">
        <v>846</v>
      </c>
      <c r="I5989" t="s">
        <v>91</v>
      </c>
      <c r="J5989" t="s">
        <v>923</v>
      </c>
      <c r="K5989" t="s">
        <v>3479</v>
      </c>
      <c r="Q5989" s="86">
        <v>45154</v>
      </c>
      <c r="AA5989">
        <v>3</v>
      </c>
      <c r="AB5989">
        <v>5</v>
      </c>
      <c r="AC5989" t="s">
        <v>86</v>
      </c>
    </row>
    <row r="5990" spans="1:29" x14ac:dyDescent="0.2">
      <c r="A5990" t="s">
        <v>14178</v>
      </c>
      <c r="B5990" t="s">
        <v>14179</v>
      </c>
      <c r="C5990" t="s">
        <v>14178</v>
      </c>
      <c r="D5990" t="s">
        <v>84</v>
      </c>
      <c r="E5990" t="s">
        <v>434</v>
      </c>
      <c r="F5990" t="s">
        <v>117</v>
      </c>
      <c r="G5990" t="s">
        <v>90</v>
      </c>
      <c r="I5990" t="s">
        <v>91</v>
      </c>
      <c r="J5990" t="s">
        <v>323</v>
      </c>
      <c r="K5990" t="s">
        <v>1236</v>
      </c>
      <c r="Q5990" s="86">
        <v>45154</v>
      </c>
      <c r="V5990" t="s">
        <v>14180</v>
      </c>
      <c r="AA5990">
        <v>1</v>
      </c>
      <c r="AB5990">
        <v>3</v>
      </c>
      <c r="AC5990" t="s">
        <v>156</v>
      </c>
    </row>
    <row r="5991" spans="1:29" x14ac:dyDescent="0.2">
      <c r="A5991" t="s">
        <v>14181</v>
      </c>
      <c r="B5991" t="s">
        <v>14182</v>
      </c>
      <c r="C5991" t="s">
        <v>14181</v>
      </c>
      <c r="D5991" t="s">
        <v>84</v>
      </c>
      <c r="E5991" t="s">
        <v>845</v>
      </c>
      <c r="F5991" t="s">
        <v>642</v>
      </c>
      <c r="G5991" t="s">
        <v>846</v>
      </c>
      <c r="I5991" t="s">
        <v>91</v>
      </c>
      <c r="J5991" t="s">
        <v>323</v>
      </c>
      <c r="K5991" t="s">
        <v>1251</v>
      </c>
      <c r="Q5991" s="86">
        <v>45154</v>
      </c>
      <c r="AA5991">
        <v>3</v>
      </c>
      <c r="AB5991">
        <v>5</v>
      </c>
      <c r="AC5991" t="s">
        <v>86</v>
      </c>
    </row>
    <row r="5992" spans="1:29" x14ac:dyDescent="0.2">
      <c r="A5992" t="s">
        <v>14183</v>
      </c>
      <c r="B5992" t="s">
        <v>14184</v>
      </c>
      <c r="C5992" t="s">
        <v>14183</v>
      </c>
      <c r="D5992" t="s">
        <v>84</v>
      </c>
      <c r="E5992" t="s">
        <v>845</v>
      </c>
      <c r="F5992" t="s">
        <v>642</v>
      </c>
      <c r="G5992" t="s">
        <v>846</v>
      </c>
      <c r="I5992" t="s">
        <v>118</v>
      </c>
      <c r="J5992" t="s">
        <v>861</v>
      </c>
      <c r="K5992" t="s">
        <v>5624</v>
      </c>
      <c r="Q5992" s="86">
        <v>45154</v>
      </c>
      <c r="AA5992">
        <v>2</v>
      </c>
      <c r="AB5992">
        <v>5</v>
      </c>
      <c r="AC5992" t="s">
        <v>86</v>
      </c>
    </row>
    <row r="5993" spans="1:29" x14ac:dyDescent="0.2">
      <c r="A5993" t="s">
        <v>14185</v>
      </c>
      <c r="B5993" t="s">
        <v>14186</v>
      </c>
      <c r="C5993" t="s">
        <v>14185</v>
      </c>
      <c r="D5993" t="s">
        <v>84</v>
      </c>
      <c r="E5993" t="s">
        <v>845</v>
      </c>
      <c r="F5993" t="s">
        <v>642</v>
      </c>
      <c r="G5993" t="s">
        <v>846</v>
      </c>
      <c r="I5993" t="s">
        <v>118</v>
      </c>
      <c r="J5993" t="s">
        <v>643</v>
      </c>
      <c r="K5993" t="s">
        <v>14032</v>
      </c>
      <c r="Q5993" s="86">
        <v>45154</v>
      </c>
      <c r="AA5993">
        <v>2</v>
      </c>
      <c r="AB5993">
        <v>5</v>
      </c>
      <c r="AC5993" t="s">
        <v>86</v>
      </c>
    </row>
    <row r="5994" spans="1:29" x14ac:dyDescent="0.2">
      <c r="A5994" t="s">
        <v>14187</v>
      </c>
      <c r="B5994" t="s">
        <v>14188</v>
      </c>
      <c r="C5994" t="s">
        <v>14187</v>
      </c>
      <c r="D5994" t="s">
        <v>84</v>
      </c>
      <c r="E5994" t="s">
        <v>845</v>
      </c>
      <c r="F5994" t="s">
        <v>642</v>
      </c>
      <c r="G5994" t="s">
        <v>846</v>
      </c>
      <c r="I5994" t="s">
        <v>118</v>
      </c>
      <c r="J5994" t="s">
        <v>643</v>
      </c>
      <c r="K5994" t="s">
        <v>14032</v>
      </c>
      <c r="Q5994" s="86">
        <v>45154</v>
      </c>
      <c r="AA5994">
        <v>2</v>
      </c>
      <c r="AB5994">
        <v>5</v>
      </c>
      <c r="AC5994" t="s">
        <v>86</v>
      </c>
    </row>
    <row r="5995" spans="1:29" x14ac:dyDescent="0.2">
      <c r="A5995" t="s">
        <v>14189</v>
      </c>
      <c r="B5995" t="s">
        <v>14190</v>
      </c>
      <c r="C5995" t="s">
        <v>14189</v>
      </c>
      <c r="D5995" t="s">
        <v>84</v>
      </c>
      <c r="E5995" t="s">
        <v>845</v>
      </c>
      <c r="F5995" t="s">
        <v>642</v>
      </c>
      <c r="G5995" t="s">
        <v>846</v>
      </c>
      <c r="I5995" t="s">
        <v>91</v>
      </c>
      <c r="J5995" t="s">
        <v>643</v>
      </c>
      <c r="K5995" t="s">
        <v>14032</v>
      </c>
      <c r="Q5995" s="86">
        <v>45154</v>
      </c>
      <c r="AA5995">
        <v>2</v>
      </c>
      <c r="AB5995">
        <v>5</v>
      </c>
      <c r="AC5995" t="s">
        <v>86</v>
      </c>
    </row>
    <row r="5996" spans="1:29" x14ac:dyDescent="0.2">
      <c r="A5996" t="s">
        <v>14191</v>
      </c>
      <c r="B5996" t="s">
        <v>14192</v>
      </c>
      <c r="C5996" t="s">
        <v>14191</v>
      </c>
      <c r="D5996" t="s">
        <v>84</v>
      </c>
      <c r="E5996" t="s">
        <v>434</v>
      </c>
      <c r="G5996" t="s">
        <v>90</v>
      </c>
      <c r="I5996" t="s">
        <v>341</v>
      </c>
      <c r="J5996" t="s">
        <v>760</v>
      </c>
      <c r="Q5996" s="86">
        <v>45154</v>
      </c>
      <c r="V5996" t="s">
        <v>14193</v>
      </c>
      <c r="AA5996">
        <v>3</v>
      </c>
      <c r="AB5996">
        <v>2</v>
      </c>
      <c r="AC5996" t="s">
        <v>153</v>
      </c>
    </row>
    <row r="5997" spans="1:29" x14ac:dyDescent="0.2">
      <c r="A5997" t="s">
        <v>14194</v>
      </c>
      <c r="B5997" t="s">
        <v>14195</v>
      </c>
      <c r="C5997" t="s">
        <v>14194</v>
      </c>
      <c r="D5997" t="s">
        <v>84</v>
      </c>
      <c r="E5997" t="s">
        <v>845</v>
      </c>
      <c r="F5997" t="s">
        <v>642</v>
      </c>
      <c r="G5997" t="s">
        <v>846</v>
      </c>
      <c r="I5997" t="s">
        <v>91</v>
      </c>
      <c r="J5997" t="s">
        <v>1044</v>
      </c>
      <c r="K5997" t="s">
        <v>5624</v>
      </c>
      <c r="Q5997" s="86">
        <v>45154</v>
      </c>
      <c r="AA5997">
        <v>2</v>
      </c>
      <c r="AB5997">
        <v>5</v>
      </c>
      <c r="AC5997" t="s">
        <v>86</v>
      </c>
    </row>
    <row r="5998" spans="1:29" x14ac:dyDescent="0.2">
      <c r="A5998" t="s">
        <v>14196</v>
      </c>
      <c r="B5998" t="s">
        <v>14197</v>
      </c>
      <c r="C5998" t="s">
        <v>14196</v>
      </c>
      <c r="D5998" t="s">
        <v>84</v>
      </c>
      <c r="E5998" t="s">
        <v>845</v>
      </c>
      <c r="F5998" t="s">
        <v>642</v>
      </c>
      <c r="G5998" t="s">
        <v>846</v>
      </c>
      <c r="I5998" t="s">
        <v>91</v>
      </c>
      <c r="J5998" t="s">
        <v>643</v>
      </c>
      <c r="K5998" t="s">
        <v>14032</v>
      </c>
      <c r="Q5998" s="86">
        <v>45154</v>
      </c>
      <c r="AA5998">
        <v>2</v>
      </c>
      <c r="AB5998">
        <v>5</v>
      </c>
      <c r="AC5998" t="s">
        <v>86</v>
      </c>
    </row>
    <row r="5999" spans="1:29" x14ac:dyDescent="0.2">
      <c r="A5999" t="s">
        <v>14198</v>
      </c>
      <c r="B5999" t="s">
        <v>14199</v>
      </c>
      <c r="C5999" t="s">
        <v>14198</v>
      </c>
      <c r="D5999" t="s">
        <v>84</v>
      </c>
      <c r="E5999" t="s">
        <v>845</v>
      </c>
      <c r="F5999" t="s">
        <v>642</v>
      </c>
      <c r="G5999" t="s">
        <v>846</v>
      </c>
      <c r="I5999" t="s">
        <v>91</v>
      </c>
      <c r="J5999" t="s">
        <v>323</v>
      </c>
      <c r="K5999" t="s">
        <v>1251</v>
      </c>
      <c r="Q5999" s="86">
        <v>45154</v>
      </c>
      <c r="AA5999">
        <v>3</v>
      </c>
      <c r="AB5999">
        <v>5</v>
      </c>
      <c r="AC5999" t="s">
        <v>86</v>
      </c>
    </row>
    <row r="6000" spans="1:29" x14ac:dyDescent="0.2">
      <c r="A6000" t="s">
        <v>14200</v>
      </c>
      <c r="B6000" t="s">
        <v>14201</v>
      </c>
      <c r="C6000" t="s">
        <v>14200</v>
      </c>
      <c r="D6000" t="s">
        <v>84</v>
      </c>
      <c r="E6000" t="s">
        <v>116</v>
      </c>
      <c r="G6000" t="s">
        <v>90</v>
      </c>
      <c r="H6000" t="s">
        <v>14202</v>
      </c>
      <c r="I6000" t="s">
        <v>91</v>
      </c>
      <c r="AB6000">
        <v>2</v>
      </c>
      <c r="AC6000" t="s">
        <v>153</v>
      </c>
    </row>
    <row r="6001" spans="1:29" x14ac:dyDescent="0.2">
      <c r="A6001" t="s">
        <v>17651</v>
      </c>
      <c r="B6001" t="s">
        <v>17652</v>
      </c>
      <c r="C6001" t="s">
        <v>17651</v>
      </c>
      <c r="D6001" t="s">
        <v>84</v>
      </c>
      <c r="E6001" t="s">
        <v>434</v>
      </c>
      <c r="G6001" t="s">
        <v>90</v>
      </c>
      <c r="H6001" t="s">
        <v>16039</v>
      </c>
      <c r="I6001" t="s">
        <v>91</v>
      </c>
      <c r="AB6001">
        <v>3</v>
      </c>
      <c r="AC6001" t="s">
        <v>156</v>
      </c>
    </row>
    <row r="6002" spans="1:29" x14ac:dyDescent="0.2">
      <c r="A6002" t="s">
        <v>14203</v>
      </c>
      <c r="B6002" t="s">
        <v>14204</v>
      </c>
      <c r="C6002" t="s">
        <v>14203</v>
      </c>
      <c r="D6002" t="s">
        <v>84</v>
      </c>
      <c r="E6002" t="s">
        <v>845</v>
      </c>
      <c r="F6002" t="s">
        <v>642</v>
      </c>
      <c r="G6002" t="s">
        <v>846</v>
      </c>
      <c r="I6002" t="s">
        <v>91</v>
      </c>
      <c r="J6002" t="s">
        <v>643</v>
      </c>
      <c r="K6002" t="s">
        <v>14032</v>
      </c>
      <c r="Q6002" s="86">
        <v>45154</v>
      </c>
      <c r="AA6002">
        <v>3</v>
      </c>
      <c r="AB6002">
        <v>5</v>
      </c>
      <c r="AC6002" t="s">
        <v>86</v>
      </c>
    </row>
    <row r="6003" spans="1:29" x14ac:dyDescent="0.2">
      <c r="A6003" t="s">
        <v>14205</v>
      </c>
      <c r="B6003" t="s">
        <v>14206</v>
      </c>
      <c r="C6003" t="s">
        <v>14205</v>
      </c>
      <c r="D6003" t="s">
        <v>84</v>
      </c>
      <c r="E6003" t="s">
        <v>845</v>
      </c>
      <c r="F6003" t="s">
        <v>642</v>
      </c>
      <c r="G6003" t="s">
        <v>846</v>
      </c>
      <c r="I6003" t="s">
        <v>91</v>
      </c>
      <c r="J6003" t="s">
        <v>923</v>
      </c>
      <c r="K6003" t="s">
        <v>14207</v>
      </c>
      <c r="Q6003" s="86">
        <v>45154</v>
      </c>
      <c r="AA6003">
        <v>3</v>
      </c>
      <c r="AB6003">
        <v>5</v>
      </c>
      <c r="AC6003" t="s">
        <v>86</v>
      </c>
    </row>
    <row r="6004" spans="1:29" x14ac:dyDescent="0.2">
      <c r="A6004" t="s">
        <v>14208</v>
      </c>
      <c r="B6004" t="s">
        <v>14209</v>
      </c>
      <c r="C6004" t="s">
        <v>14208</v>
      </c>
      <c r="D6004" t="s">
        <v>84</v>
      </c>
      <c r="E6004" t="s">
        <v>293</v>
      </c>
      <c r="G6004" t="s">
        <v>294</v>
      </c>
      <c r="H6004" t="s">
        <v>14210</v>
      </c>
      <c r="I6004" t="s">
        <v>91</v>
      </c>
      <c r="J6004" t="s">
        <v>323</v>
      </c>
      <c r="Q6004" s="86">
        <v>45154</v>
      </c>
      <c r="AA6004">
        <v>1</v>
      </c>
      <c r="AB6004">
        <v>5</v>
      </c>
      <c r="AC6004" t="s">
        <v>86</v>
      </c>
    </row>
    <row r="6005" spans="1:29" x14ac:dyDescent="0.2">
      <c r="A6005" t="s">
        <v>14211</v>
      </c>
      <c r="B6005" t="s">
        <v>14212</v>
      </c>
      <c r="C6005" t="s">
        <v>14211</v>
      </c>
      <c r="D6005" t="s">
        <v>84</v>
      </c>
      <c r="E6005" t="s">
        <v>845</v>
      </c>
      <c r="F6005" t="s">
        <v>642</v>
      </c>
      <c r="G6005" t="s">
        <v>846</v>
      </c>
      <c r="I6005" t="s">
        <v>118</v>
      </c>
      <c r="J6005" t="s">
        <v>836</v>
      </c>
      <c r="K6005" t="s">
        <v>1712</v>
      </c>
      <c r="Q6005" s="86">
        <v>45154</v>
      </c>
      <c r="AA6005">
        <v>2</v>
      </c>
      <c r="AB6005">
        <v>5</v>
      </c>
      <c r="AC6005" t="s">
        <v>86</v>
      </c>
    </row>
    <row r="6006" spans="1:29" x14ac:dyDescent="0.2">
      <c r="A6006" t="s">
        <v>14213</v>
      </c>
      <c r="B6006" t="s">
        <v>14214</v>
      </c>
      <c r="C6006" t="s">
        <v>14213</v>
      </c>
      <c r="D6006" t="s">
        <v>84</v>
      </c>
      <c r="E6006" t="s">
        <v>845</v>
      </c>
      <c r="F6006" t="s">
        <v>642</v>
      </c>
      <c r="G6006" t="s">
        <v>846</v>
      </c>
      <c r="I6006" t="s">
        <v>118</v>
      </c>
      <c r="J6006" t="s">
        <v>836</v>
      </c>
      <c r="K6006" t="s">
        <v>1712</v>
      </c>
      <c r="Q6006" s="86">
        <v>45154</v>
      </c>
      <c r="AA6006">
        <v>3</v>
      </c>
      <c r="AB6006">
        <v>5</v>
      </c>
      <c r="AC6006" t="s">
        <v>86</v>
      </c>
    </row>
    <row r="6007" spans="1:29" x14ac:dyDescent="0.2">
      <c r="A6007" t="s">
        <v>14215</v>
      </c>
      <c r="B6007" t="s">
        <v>14216</v>
      </c>
      <c r="C6007" t="s">
        <v>14215</v>
      </c>
      <c r="D6007" t="s">
        <v>84</v>
      </c>
      <c r="E6007" t="s">
        <v>845</v>
      </c>
      <c r="F6007" t="s">
        <v>642</v>
      </c>
      <c r="G6007" t="s">
        <v>846</v>
      </c>
      <c r="I6007" t="s">
        <v>91</v>
      </c>
      <c r="J6007" t="s">
        <v>836</v>
      </c>
      <c r="K6007" t="s">
        <v>1712</v>
      </c>
      <c r="Q6007" s="86">
        <v>45154</v>
      </c>
      <c r="AA6007">
        <v>3</v>
      </c>
      <c r="AB6007">
        <v>5</v>
      </c>
      <c r="AC6007" t="s">
        <v>86</v>
      </c>
    </row>
    <row r="6008" spans="1:29" x14ac:dyDescent="0.2">
      <c r="A6008" t="s">
        <v>14217</v>
      </c>
      <c r="B6008" t="s">
        <v>14218</v>
      </c>
      <c r="C6008" t="s">
        <v>14217</v>
      </c>
      <c r="D6008" t="s">
        <v>84</v>
      </c>
      <c r="E6008" t="s">
        <v>845</v>
      </c>
      <c r="F6008" t="s">
        <v>642</v>
      </c>
      <c r="G6008" t="s">
        <v>846</v>
      </c>
      <c r="I6008" t="s">
        <v>91</v>
      </c>
      <c r="J6008" t="s">
        <v>323</v>
      </c>
      <c r="K6008" t="s">
        <v>1251</v>
      </c>
      <c r="Q6008" s="86">
        <v>45154</v>
      </c>
      <c r="AA6008">
        <v>3</v>
      </c>
      <c r="AB6008">
        <v>5</v>
      </c>
      <c r="AC6008" t="s">
        <v>86</v>
      </c>
    </row>
    <row r="6009" spans="1:29" x14ac:dyDescent="0.2">
      <c r="A6009" t="s">
        <v>14219</v>
      </c>
      <c r="B6009" t="s">
        <v>14220</v>
      </c>
      <c r="C6009" t="s">
        <v>14219</v>
      </c>
      <c r="D6009" t="s">
        <v>84</v>
      </c>
      <c r="E6009" t="s">
        <v>845</v>
      </c>
      <c r="F6009" t="s">
        <v>642</v>
      </c>
      <c r="G6009" t="s">
        <v>846</v>
      </c>
      <c r="I6009" t="s">
        <v>91</v>
      </c>
      <c r="J6009" t="s">
        <v>643</v>
      </c>
      <c r="K6009" t="s">
        <v>706</v>
      </c>
      <c r="Q6009" s="86">
        <v>45154</v>
      </c>
      <c r="AA6009">
        <v>3</v>
      </c>
      <c r="AB6009">
        <v>5</v>
      </c>
      <c r="AC6009" t="s">
        <v>86</v>
      </c>
    </row>
    <row r="6010" spans="1:29" x14ac:dyDescent="0.2">
      <c r="A6010" t="s">
        <v>14221</v>
      </c>
      <c r="B6010" t="s">
        <v>14222</v>
      </c>
      <c r="C6010" t="s">
        <v>14221</v>
      </c>
      <c r="D6010" t="s">
        <v>84</v>
      </c>
      <c r="E6010" t="s">
        <v>845</v>
      </c>
      <c r="F6010" t="s">
        <v>642</v>
      </c>
      <c r="G6010" t="s">
        <v>846</v>
      </c>
      <c r="I6010" t="s">
        <v>91</v>
      </c>
      <c r="J6010" t="s">
        <v>323</v>
      </c>
      <c r="K6010" t="s">
        <v>5624</v>
      </c>
      <c r="Q6010" s="86">
        <v>45154</v>
      </c>
      <c r="AA6010">
        <v>2</v>
      </c>
      <c r="AB6010">
        <v>5</v>
      </c>
      <c r="AC6010" t="s">
        <v>86</v>
      </c>
    </row>
    <row r="6011" spans="1:29" x14ac:dyDescent="0.2">
      <c r="A6011" t="s">
        <v>14223</v>
      </c>
      <c r="B6011" t="s">
        <v>14224</v>
      </c>
      <c r="C6011" t="s">
        <v>14223</v>
      </c>
      <c r="D6011" t="s">
        <v>84</v>
      </c>
      <c r="E6011" t="s">
        <v>845</v>
      </c>
      <c r="F6011" t="s">
        <v>642</v>
      </c>
      <c r="G6011" t="s">
        <v>846</v>
      </c>
      <c r="I6011" t="s">
        <v>91</v>
      </c>
      <c r="J6011" t="s">
        <v>323</v>
      </c>
      <c r="K6011" t="s">
        <v>1251</v>
      </c>
      <c r="Q6011" s="86">
        <v>45154</v>
      </c>
      <c r="AA6011">
        <v>3</v>
      </c>
      <c r="AB6011">
        <v>5</v>
      </c>
      <c r="AC6011" t="s">
        <v>86</v>
      </c>
    </row>
    <row r="6012" spans="1:29" x14ac:dyDescent="0.2">
      <c r="A6012" t="s">
        <v>14225</v>
      </c>
      <c r="B6012" t="s">
        <v>14226</v>
      </c>
      <c r="C6012" t="s">
        <v>14225</v>
      </c>
      <c r="D6012" t="s">
        <v>84</v>
      </c>
      <c r="E6012" t="s">
        <v>845</v>
      </c>
      <c r="F6012" t="s">
        <v>642</v>
      </c>
      <c r="G6012" t="s">
        <v>11299</v>
      </c>
      <c r="I6012" t="s">
        <v>118</v>
      </c>
      <c r="J6012" t="s">
        <v>861</v>
      </c>
      <c r="K6012" t="s">
        <v>5624</v>
      </c>
      <c r="Q6012" s="86">
        <v>45154</v>
      </c>
      <c r="AA6012">
        <v>3</v>
      </c>
      <c r="AB6012">
        <v>5</v>
      </c>
      <c r="AC6012" t="s">
        <v>86</v>
      </c>
    </row>
    <row r="6013" spans="1:29" x14ac:dyDescent="0.2">
      <c r="A6013" t="s">
        <v>14227</v>
      </c>
      <c r="B6013" t="s">
        <v>14228</v>
      </c>
      <c r="C6013" t="s">
        <v>14227</v>
      </c>
      <c r="D6013" t="s">
        <v>84</v>
      </c>
      <c r="E6013" t="s">
        <v>845</v>
      </c>
      <c r="F6013" t="s">
        <v>642</v>
      </c>
      <c r="G6013" t="s">
        <v>846</v>
      </c>
      <c r="I6013" t="s">
        <v>91</v>
      </c>
      <c r="J6013" t="s">
        <v>643</v>
      </c>
      <c r="K6013" t="s">
        <v>14032</v>
      </c>
      <c r="Q6013" s="86">
        <v>45154</v>
      </c>
      <c r="AA6013">
        <v>2</v>
      </c>
      <c r="AB6013">
        <v>5</v>
      </c>
      <c r="AC6013" t="s">
        <v>86</v>
      </c>
    </row>
    <row r="6014" spans="1:29" x14ac:dyDescent="0.2">
      <c r="A6014" t="s">
        <v>14229</v>
      </c>
      <c r="B6014" t="s">
        <v>14230</v>
      </c>
      <c r="C6014" t="s">
        <v>14229</v>
      </c>
      <c r="D6014" t="s">
        <v>84</v>
      </c>
      <c r="E6014" t="s">
        <v>845</v>
      </c>
      <c r="F6014" t="s">
        <v>642</v>
      </c>
      <c r="G6014" t="s">
        <v>846</v>
      </c>
      <c r="I6014" t="s">
        <v>91</v>
      </c>
      <c r="J6014" t="s">
        <v>836</v>
      </c>
      <c r="K6014" t="s">
        <v>1712</v>
      </c>
      <c r="Q6014" s="86">
        <v>45154</v>
      </c>
      <c r="AA6014">
        <v>3</v>
      </c>
      <c r="AB6014">
        <v>5</v>
      </c>
      <c r="AC6014" t="s">
        <v>86</v>
      </c>
    </row>
    <row r="6015" spans="1:29" x14ac:dyDescent="0.2">
      <c r="A6015" t="s">
        <v>14231</v>
      </c>
      <c r="B6015" t="s">
        <v>14232</v>
      </c>
      <c r="C6015" t="s">
        <v>14231</v>
      </c>
      <c r="D6015" t="s">
        <v>84</v>
      </c>
      <c r="E6015" t="s">
        <v>845</v>
      </c>
      <c r="F6015" t="s">
        <v>642</v>
      </c>
      <c r="G6015" t="s">
        <v>846</v>
      </c>
      <c r="I6015" t="s">
        <v>91</v>
      </c>
      <c r="J6015" t="s">
        <v>1044</v>
      </c>
      <c r="K6015" t="s">
        <v>5624</v>
      </c>
      <c r="Q6015" s="86">
        <v>45154</v>
      </c>
      <c r="AA6015">
        <v>3</v>
      </c>
      <c r="AB6015">
        <v>5</v>
      </c>
      <c r="AC6015" t="s">
        <v>86</v>
      </c>
    </row>
    <row r="6016" spans="1:29" x14ac:dyDescent="0.2">
      <c r="A6016" t="s">
        <v>14233</v>
      </c>
      <c r="B6016" t="s">
        <v>14234</v>
      </c>
      <c r="C6016" t="s">
        <v>14233</v>
      </c>
      <c r="D6016" t="s">
        <v>84</v>
      </c>
      <c r="E6016" t="s">
        <v>845</v>
      </c>
      <c r="F6016" t="s">
        <v>642</v>
      </c>
      <c r="G6016" t="s">
        <v>846</v>
      </c>
      <c r="I6016" t="s">
        <v>91</v>
      </c>
      <c r="J6016" t="s">
        <v>861</v>
      </c>
      <c r="K6016" t="s">
        <v>5624</v>
      </c>
      <c r="Q6016" s="86">
        <v>45154</v>
      </c>
      <c r="AA6016">
        <v>2</v>
      </c>
      <c r="AB6016">
        <v>5</v>
      </c>
      <c r="AC6016" t="s">
        <v>86</v>
      </c>
    </row>
    <row r="6017" spans="1:29" x14ac:dyDescent="0.2">
      <c r="A6017" t="s">
        <v>14235</v>
      </c>
      <c r="B6017" t="s">
        <v>14236</v>
      </c>
      <c r="C6017" t="s">
        <v>14235</v>
      </c>
      <c r="D6017" t="s">
        <v>84</v>
      </c>
      <c r="F6017" t="s">
        <v>642</v>
      </c>
      <c r="G6017" t="s">
        <v>846</v>
      </c>
      <c r="K6017" t="s">
        <v>5624</v>
      </c>
      <c r="Q6017" s="86">
        <v>45001</v>
      </c>
      <c r="AB6017">
        <v>5</v>
      </c>
      <c r="AC6017" t="s">
        <v>86</v>
      </c>
    </row>
    <row r="6018" spans="1:29" x14ac:dyDescent="0.2">
      <c r="A6018" t="s">
        <v>14237</v>
      </c>
      <c r="B6018" t="s">
        <v>14238</v>
      </c>
      <c r="C6018" t="s">
        <v>14237</v>
      </c>
      <c r="D6018" t="s">
        <v>84</v>
      </c>
      <c r="E6018" t="s">
        <v>845</v>
      </c>
      <c r="F6018" t="s">
        <v>642</v>
      </c>
      <c r="G6018" t="s">
        <v>846</v>
      </c>
      <c r="I6018" t="s">
        <v>91</v>
      </c>
      <c r="J6018" t="s">
        <v>923</v>
      </c>
      <c r="K6018" t="s">
        <v>985</v>
      </c>
      <c r="Q6018" s="86">
        <v>45154</v>
      </c>
      <c r="AA6018">
        <v>3</v>
      </c>
      <c r="AB6018">
        <v>5</v>
      </c>
      <c r="AC6018" t="s">
        <v>86</v>
      </c>
    </row>
    <row r="6019" spans="1:29" x14ac:dyDescent="0.2">
      <c r="A6019" t="s">
        <v>14239</v>
      </c>
      <c r="B6019" t="s">
        <v>14240</v>
      </c>
      <c r="C6019" t="s">
        <v>14239</v>
      </c>
      <c r="D6019" t="s">
        <v>84</v>
      </c>
      <c r="E6019" t="s">
        <v>845</v>
      </c>
      <c r="F6019" t="s">
        <v>642</v>
      </c>
      <c r="G6019" t="s">
        <v>846</v>
      </c>
      <c r="I6019" t="s">
        <v>91</v>
      </c>
      <c r="J6019" t="s">
        <v>323</v>
      </c>
      <c r="K6019" t="s">
        <v>1251</v>
      </c>
      <c r="Q6019" s="86">
        <v>45154</v>
      </c>
      <c r="AA6019">
        <v>3</v>
      </c>
      <c r="AB6019">
        <v>5</v>
      </c>
      <c r="AC6019" t="s">
        <v>86</v>
      </c>
    </row>
    <row r="6020" spans="1:29" x14ac:dyDescent="0.2">
      <c r="A6020" t="s">
        <v>14241</v>
      </c>
      <c r="B6020" t="s">
        <v>14242</v>
      </c>
      <c r="C6020" t="s">
        <v>14241</v>
      </c>
      <c r="D6020" t="s">
        <v>84</v>
      </c>
      <c r="E6020" t="s">
        <v>845</v>
      </c>
      <c r="F6020" t="s">
        <v>642</v>
      </c>
      <c r="G6020" t="s">
        <v>846</v>
      </c>
      <c r="I6020" t="s">
        <v>91</v>
      </c>
      <c r="J6020" t="s">
        <v>1044</v>
      </c>
      <c r="K6020" t="s">
        <v>5624</v>
      </c>
      <c r="Q6020" s="86">
        <v>45154</v>
      </c>
      <c r="AA6020">
        <v>2</v>
      </c>
      <c r="AB6020">
        <v>5</v>
      </c>
      <c r="AC6020" t="s">
        <v>86</v>
      </c>
    </row>
    <row r="6021" spans="1:29" x14ac:dyDescent="0.2">
      <c r="A6021" t="s">
        <v>14243</v>
      </c>
      <c r="B6021" t="s">
        <v>14244</v>
      </c>
      <c r="C6021" t="s">
        <v>14243</v>
      </c>
      <c r="D6021" t="s">
        <v>84</v>
      </c>
      <c r="E6021" t="s">
        <v>845</v>
      </c>
      <c r="F6021" t="s">
        <v>642</v>
      </c>
      <c r="G6021" t="s">
        <v>846</v>
      </c>
      <c r="I6021" t="s">
        <v>91</v>
      </c>
      <c r="J6021" t="s">
        <v>643</v>
      </c>
      <c r="K6021" t="s">
        <v>706</v>
      </c>
      <c r="Q6021" s="86">
        <v>45154</v>
      </c>
      <c r="AA6021">
        <v>3</v>
      </c>
      <c r="AB6021">
        <v>5</v>
      </c>
      <c r="AC6021" t="s">
        <v>86</v>
      </c>
    </row>
    <row r="6022" spans="1:29" x14ac:dyDescent="0.2">
      <c r="A6022" t="s">
        <v>14245</v>
      </c>
      <c r="B6022" t="s">
        <v>14246</v>
      </c>
      <c r="C6022" t="s">
        <v>14245</v>
      </c>
      <c r="D6022" t="s">
        <v>84</v>
      </c>
      <c r="E6022" t="s">
        <v>845</v>
      </c>
      <c r="F6022" t="s">
        <v>642</v>
      </c>
      <c r="G6022" t="s">
        <v>846</v>
      </c>
      <c r="I6022" t="s">
        <v>91</v>
      </c>
      <c r="J6022" t="s">
        <v>323</v>
      </c>
      <c r="K6022" t="s">
        <v>5624</v>
      </c>
      <c r="Q6022" s="86">
        <v>45154</v>
      </c>
      <c r="AA6022">
        <v>3</v>
      </c>
      <c r="AB6022">
        <v>5</v>
      </c>
      <c r="AC6022" t="s">
        <v>86</v>
      </c>
    </row>
    <row r="6023" spans="1:29" x14ac:dyDescent="0.2">
      <c r="A6023" t="s">
        <v>14247</v>
      </c>
      <c r="B6023" t="s">
        <v>14248</v>
      </c>
      <c r="C6023" t="s">
        <v>14247</v>
      </c>
      <c r="D6023" t="s">
        <v>84</v>
      </c>
      <c r="E6023" t="s">
        <v>845</v>
      </c>
      <c r="F6023" t="s">
        <v>642</v>
      </c>
      <c r="G6023" t="s">
        <v>846</v>
      </c>
      <c r="I6023" t="s">
        <v>118</v>
      </c>
      <c r="J6023" t="s">
        <v>861</v>
      </c>
      <c r="K6023" t="s">
        <v>5624</v>
      </c>
      <c r="Q6023" s="86">
        <v>45154</v>
      </c>
      <c r="AA6023">
        <v>3</v>
      </c>
      <c r="AB6023">
        <v>5</v>
      </c>
      <c r="AC6023" t="s">
        <v>86</v>
      </c>
    </row>
    <row r="6024" spans="1:29" x14ac:dyDescent="0.2">
      <c r="A6024" t="s">
        <v>14249</v>
      </c>
      <c r="B6024" t="s">
        <v>14250</v>
      </c>
      <c r="C6024" t="s">
        <v>14249</v>
      </c>
      <c r="D6024" t="s">
        <v>84</v>
      </c>
      <c r="E6024" t="s">
        <v>845</v>
      </c>
      <c r="F6024" t="s">
        <v>642</v>
      </c>
      <c r="G6024" t="s">
        <v>846</v>
      </c>
      <c r="I6024" t="s">
        <v>118</v>
      </c>
      <c r="J6024" t="s">
        <v>836</v>
      </c>
      <c r="K6024" t="s">
        <v>14046</v>
      </c>
      <c r="Q6024" s="86">
        <v>45154</v>
      </c>
      <c r="AA6024">
        <v>3</v>
      </c>
      <c r="AB6024">
        <v>5</v>
      </c>
      <c r="AC6024" t="s">
        <v>86</v>
      </c>
    </row>
    <row r="6025" spans="1:29" x14ac:dyDescent="0.2">
      <c r="A6025" t="s">
        <v>14251</v>
      </c>
      <c r="B6025" t="s">
        <v>14252</v>
      </c>
      <c r="C6025" t="s">
        <v>14251</v>
      </c>
      <c r="D6025" t="s">
        <v>84</v>
      </c>
      <c r="F6025" t="s">
        <v>642</v>
      </c>
      <c r="G6025" t="s">
        <v>846</v>
      </c>
      <c r="K6025" t="s">
        <v>14046</v>
      </c>
      <c r="Q6025" s="86">
        <v>45140</v>
      </c>
      <c r="AB6025">
        <v>5</v>
      </c>
      <c r="AC6025" t="s">
        <v>86</v>
      </c>
    </row>
    <row r="6026" spans="1:29" x14ac:dyDescent="0.2">
      <c r="A6026" t="s">
        <v>14253</v>
      </c>
      <c r="B6026" t="s">
        <v>14254</v>
      </c>
      <c r="C6026" t="s">
        <v>14253</v>
      </c>
      <c r="D6026" t="s">
        <v>84</v>
      </c>
      <c r="E6026" t="s">
        <v>845</v>
      </c>
      <c r="F6026" t="s">
        <v>642</v>
      </c>
      <c r="G6026" t="s">
        <v>846</v>
      </c>
      <c r="I6026" t="s">
        <v>91</v>
      </c>
      <c r="J6026" t="s">
        <v>836</v>
      </c>
      <c r="K6026" t="s">
        <v>985</v>
      </c>
      <c r="Q6026" s="86">
        <v>45154</v>
      </c>
      <c r="AA6026">
        <v>3</v>
      </c>
      <c r="AB6026">
        <v>5</v>
      </c>
      <c r="AC6026" t="s">
        <v>86</v>
      </c>
    </row>
    <row r="6027" spans="1:29" x14ac:dyDescent="0.2">
      <c r="A6027" t="s">
        <v>14255</v>
      </c>
      <c r="B6027" t="s">
        <v>14256</v>
      </c>
      <c r="C6027" t="s">
        <v>14255</v>
      </c>
      <c r="D6027" t="s">
        <v>84</v>
      </c>
      <c r="E6027" t="s">
        <v>845</v>
      </c>
      <c r="F6027" t="s">
        <v>642</v>
      </c>
      <c r="G6027" t="s">
        <v>846</v>
      </c>
      <c r="I6027" t="s">
        <v>91</v>
      </c>
      <c r="J6027" t="s">
        <v>923</v>
      </c>
      <c r="K6027" t="s">
        <v>3479</v>
      </c>
      <c r="Q6027" s="86">
        <v>45154</v>
      </c>
      <c r="AA6027">
        <v>3</v>
      </c>
      <c r="AB6027">
        <v>5</v>
      </c>
      <c r="AC6027" t="s">
        <v>86</v>
      </c>
    </row>
    <row r="6028" spans="1:29" x14ac:dyDescent="0.2">
      <c r="A6028" t="s">
        <v>14257</v>
      </c>
      <c r="B6028" t="s">
        <v>14258</v>
      </c>
      <c r="C6028" t="s">
        <v>14257</v>
      </c>
      <c r="D6028" t="s">
        <v>84</v>
      </c>
      <c r="E6028" t="s">
        <v>845</v>
      </c>
      <c r="F6028" t="s">
        <v>642</v>
      </c>
      <c r="G6028" t="s">
        <v>846</v>
      </c>
      <c r="I6028" t="s">
        <v>91</v>
      </c>
      <c r="J6028" t="s">
        <v>323</v>
      </c>
      <c r="K6028" t="s">
        <v>5624</v>
      </c>
      <c r="Q6028" s="86">
        <v>45154</v>
      </c>
      <c r="AA6028">
        <v>2</v>
      </c>
      <c r="AB6028">
        <v>5</v>
      </c>
      <c r="AC6028" t="s">
        <v>86</v>
      </c>
    </row>
    <row r="6029" spans="1:29" x14ac:dyDescent="0.2">
      <c r="A6029" t="s">
        <v>14259</v>
      </c>
      <c r="B6029" t="s">
        <v>14260</v>
      </c>
      <c r="C6029" t="s">
        <v>14259</v>
      </c>
      <c r="D6029" t="s">
        <v>84</v>
      </c>
      <c r="E6029" t="s">
        <v>845</v>
      </c>
      <c r="F6029" t="s">
        <v>642</v>
      </c>
      <c r="G6029" t="s">
        <v>846</v>
      </c>
      <c r="I6029" t="s">
        <v>91</v>
      </c>
      <c r="J6029" t="s">
        <v>323</v>
      </c>
      <c r="K6029" t="s">
        <v>1251</v>
      </c>
      <c r="Q6029" s="86">
        <v>45154</v>
      </c>
      <c r="AA6029">
        <v>3</v>
      </c>
      <c r="AB6029">
        <v>5</v>
      </c>
      <c r="AC6029" t="s">
        <v>86</v>
      </c>
    </row>
    <row r="6030" spans="1:29" x14ac:dyDescent="0.2">
      <c r="A6030" t="s">
        <v>14261</v>
      </c>
      <c r="B6030" t="s">
        <v>14262</v>
      </c>
      <c r="C6030" t="s">
        <v>14261</v>
      </c>
      <c r="D6030" t="s">
        <v>84</v>
      </c>
      <c r="E6030" t="s">
        <v>845</v>
      </c>
      <c r="F6030" t="s">
        <v>642</v>
      </c>
      <c r="G6030" t="s">
        <v>846</v>
      </c>
      <c r="I6030" t="s">
        <v>91</v>
      </c>
      <c r="J6030" t="s">
        <v>923</v>
      </c>
      <c r="K6030" t="s">
        <v>14207</v>
      </c>
      <c r="Q6030" s="86">
        <v>45154</v>
      </c>
      <c r="AA6030">
        <v>3</v>
      </c>
      <c r="AB6030">
        <v>5</v>
      </c>
      <c r="AC6030" t="s">
        <v>86</v>
      </c>
    </row>
    <row r="6031" spans="1:29" x14ac:dyDescent="0.2">
      <c r="A6031" t="s">
        <v>14263</v>
      </c>
      <c r="B6031" t="s">
        <v>14264</v>
      </c>
      <c r="C6031" t="s">
        <v>14263</v>
      </c>
      <c r="D6031" t="s">
        <v>84</v>
      </c>
      <c r="E6031" t="s">
        <v>845</v>
      </c>
      <c r="G6031" t="s">
        <v>846</v>
      </c>
      <c r="Y6031">
        <v>2</v>
      </c>
      <c r="Z6031" s="86">
        <v>43661</v>
      </c>
      <c r="AB6031">
        <v>2</v>
      </c>
      <c r="AC6031" t="s">
        <v>153</v>
      </c>
    </row>
    <row r="6032" spans="1:29" x14ac:dyDescent="0.2">
      <c r="A6032" t="s">
        <v>14265</v>
      </c>
      <c r="B6032" t="s">
        <v>14266</v>
      </c>
      <c r="C6032" t="s">
        <v>14265</v>
      </c>
      <c r="D6032" t="s">
        <v>84</v>
      </c>
      <c r="E6032" t="s">
        <v>845</v>
      </c>
      <c r="F6032" t="s">
        <v>642</v>
      </c>
      <c r="G6032" t="s">
        <v>846</v>
      </c>
      <c r="I6032" t="s">
        <v>91</v>
      </c>
      <c r="J6032" t="s">
        <v>643</v>
      </c>
      <c r="K6032" t="s">
        <v>706</v>
      </c>
      <c r="Q6032" s="86">
        <v>45154</v>
      </c>
      <c r="AA6032">
        <v>3</v>
      </c>
      <c r="AB6032">
        <v>5</v>
      </c>
      <c r="AC6032" t="s">
        <v>86</v>
      </c>
    </row>
    <row r="6033" spans="1:29" x14ac:dyDescent="0.2">
      <c r="A6033" t="s">
        <v>14267</v>
      </c>
      <c r="B6033" t="s">
        <v>14268</v>
      </c>
      <c r="C6033" t="s">
        <v>14267</v>
      </c>
      <c r="D6033" t="s">
        <v>84</v>
      </c>
      <c r="E6033" t="s">
        <v>434</v>
      </c>
      <c r="G6033" t="s">
        <v>90</v>
      </c>
      <c r="I6033" t="s">
        <v>91</v>
      </c>
      <c r="Y6033">
        <v>2</v>
      </c>
      <c r="Z6033" s="86">
        <v>45244</v>
      </c>
      <c r="AB6033">
        <v>2</v>
      </c>
      <c r="AC6033" t="s">
        <v>153</v>
      </c>
    </row>
    <row r="6034" spans="1:29" x14ac:dyDescent="0.2">
      <c r="A6034" t="s">
        <v>14269</v>
      </c>
      <c r="B6034" t="s">
        <v>14270</v>
      </c>
      <c r="C6034" t="s">
        <v>14269</v>
      </c>
      <c r="D6034" t="s">
        <v>84</v>
      </c>
      <c r="E6034" t="s">
        <v>845</v>
      </c>
      <c r="F6034" t="s">
        <v>642</v>
      </c>
      <c r="G6034" t="s">
        <v>846</v>
      </c>
      <c r="I6034" t="s">
        <v>91</v>
      </c>
      <c r="J6034" t="s">
        <v>836</v>
      </c>
      <c r="K6034" t="s">
        <v>1712</v>
      </c>
      <c r="Q6034" s="86">
        <v>45154</v>
      </c>
      <c r="AA6034">
        <v>3</v>
      </c>
      <c r="AB6034">
        <v>5</v>
      </c>
      <c r="AC6034" t="s">
        <v>86</v>
      </c>
    </row>
    <row r="6035" spans="1:29" x14ac:dyDescent="0.2">
      <c r="A6035" t="s">
        <v>14271</v>
      </c>
      <c r="B6035" t="s">
        <v>14272</v>
      </c>
      <c r="C6035" t="s">
        <v>14271</v>
      </c>
      <c r="D6035" t="s">
        <v>84</v>
      </c>
      <c r="E6035" t="s">
        <v>845</v>
      </c>
      <c r="F6035" t="s">
        <v>642</v>
      </c>
      <c r="G6035" t="s">
        <v>846</v>
      </c>
      <c r="I6035" t="s">
        <v>118</v>
      </c>
      <c r="J6035" t="s">
        <v>375</v>
      </c>
      <c r="K6035" t="s">
        <v>14273</v>
      </c>
      <c r="Q6035" s="86">
        <v>45154</v>
      </c>
      <c r="AA6035">
        <v>3</v>
      </c>
      <c r="AB6035">
        <v>5</v>
      </c>
      <c r="AC6035" t="s">
        <v>86</v>
      </c>
    </row>
    <row r="6036" spans="1:29" x14ac:dyDescent="0.2">
      <c r="A6036" t="s">
        <v>14274</v>
      </c>
      <c r="B6036" t="s">
        <v>14275</v>
      </c>
      <c r="C6036" t="s">
        <v>14274</v>
      </c>
      <c r="D6036" t="s">
        <v>84</v>
      </c>
      <c r="E6036" t="s">
        <v>845</v>
      </c>
      <c r="F6036" t="s">
        <v>642</v>
      </c>
      <c r="G6036" t="s">
        <v>846</v>
      </c>
      <c r="I6036" t="s">
        <v>91</v>
      </c>
      <c r="J6036" t="s">
        <v>375</v>
      </c>
      <c r="K6036" t="s">
        <v>14273</v>
      </c>
      <c r="Q6036" s="86">
        <v>45154</v>
      </c>
      <c r="AA6036">
        <v>3</v>
      </c>
      <c r="AB6036">
        <v>5</v>
      </c>
      <c r="AC6036" t="s">
        <v>86</v>
      </c>
    </row>
    <row r="6037" spans="1:29" x14ac:dyDescent="0.2">
      <c r="A6037" t="s">
        <v>14276</v>
      </c>
      <c r="B6037" t="s">
        <v>14277</v>
      </c>
      <c r="C6037" t="s">
        <v>14276</v>
      </c>
      <c r="D6037" t="s">
        <v>84</v>
      </c>
      <c r="E6037" t="s">
        <v>845</v>
      </c>
      <c r="G6037" t="s">
        <v>846</v>
      </c>
      <c r="I6037" t="s">
        <v>118</v>
      </c>
      <c r="S6037">
        <v>1.6</v>
      </c>
      <c r="Y6037">
        <v>5</v>
      </c>
      <c r="Z6037" s="86">
        <v>45693</v>
      </c>
      <c r="AB6037">
        <v>3</v>
      </c>
      <c r="AC6037" t="s">
        <v>156</v>
      </c>
    </row>
    <row r="6038" spans="1:29" x14ac:dyDescent="0.2">
      <c r="A6038" t="s">
        <v>14278</v>
      </c>
      <c r="B6038" t="s">
        <v>14279</v>
      </c>
      <c r="C6038" t="s">
        <v>14278</v>
      </c>
      <c r="D6038" t="s">
        <v>84</v>
      </c>
      <c r="E6038" t="s">
        <v>845</v>
      </c>
      <c r="G6038" t="s">
        <v>846</v>
      </c>
      <c r="I6038" t="s">
        <v>91</v>
      </c>
      <c r="S6038">
        <v>1.6</v>
      </c>
      <c r="Y6038">
        <v>6</v>
      </c>
      <c r="Z6038" s="86">
        <v>45693</v>
      </c>
      <c r="AB6038">
        <v>4</v>
      </c>
      <c r="AC6038" t="s">
        <v>127</v>
      </c>
    </row>
    <row r="6039" spans="1:29" x14ac:dyDescent="0.2">
      <c r="A6039" t="s">
        <v>14280</v>
      </c>
      <c r="B6039" t="s">
        <v>14281</v>
      </c>
      <c r="C6039" t="s">
        <v>14280</v>
      </c>
      <c r="D6039" t="s">
        <v>84</v>
      </c>
      <c r="E6039" t="s">
        <v>845</v>
      </c>
      <c r="F6039" t="s">
        <v>642</v>
      </c>
      <c r="G6039" t="s">
        <v>846</v>
      </c>
      <c r="I6039" t="s">
        <v>118</v>
      </c>
      <c r="J6039" t="s">
        <v>836</v>
      </c>
      <c r="K6039" t="s">
        <v>1712</v>
      </c>
      <c r="Q6039" s="86">
        <v>45154</v>
      </c>
      <c r="AA6039">
        <v>3</v>
      </c>
      <c r="AB6039">
        <v>5</v>
      </c>
      <c r="AC6039" t="s">
        <v>86</v>
      </c>
    </row>
    <row r="6040" spans="1:29" x14ac:dyDescent="0.2">
      <c r="A6040" t="s">
        <v>14282</v>
      </c>
      <c r="B6040" t="s">
        <v>14283</v>
      </c>
      <c r="C6040" t="s">
        <v>14282</v>
      </c>
      <c r="D6040" t="s">
        <v>84</v>
      </c>
      <c r="E6040" t="s">
        <v>845</v>
      </c>
      <c r="F6040" t="s">
        <v>642</v>
      </c>
      <c r="G6040" t="s">
        <v>846</v>
      </c>
      <c r="I6040" t="s">
        <v>91</v>
      </c>
      <c r="J6040" t="s">
        <v>836</v>
      </c>
      <c r="K6040" t="s">
        <v>1712</v>
      </c>
      <c r="Q6040" s="86">
        <v>45154</v>
      </c>
      <c r="AA6040">
        <v>3</v>
      </c>
      <c r="AB6040">
        <v>5</v>
      </c>
      <c r="AC6040" t="s">
        <v>86</v>
      </c>
    </row>
    <row r="6041" spans="1:29" x14ac:dyDescent="0.2">
      <c r="A6041" t="s">
        <v>14284</v>
      </c>
      <c r="B6041" t="s">
        <v>14285</v>
      </c>
      <c r="C6041" t="s">
        <v>14284</v>
      </c>
      <c r="D6041" t="s">
        <v>84</v>
      </c>
      <c r="E6041" t="s">
        <v>845</v>
      </c>
      <c r="F6041" t="s">
        <v>642</v>
      </c>
      <c r="G6041" t="s">
        <v>846</v>
      </c>
      <c r="I6041" t="s">
        <v>91</v>
      </c>
      <c r="J6041" t="s">
        <v>323</v>
      </c>
      <c r="K6041" t="s">
        <v>1251</v>
      </c>
      <c r="Q6041" s="86">
        <v>45154</v>
      </c>
      <c r="AA6041">
        <v>3</v>
      </c>
      <c r="AB6041">
        <v>5</v>
      </c>
      <c r="AC6041" t="s">
        <v>86</v>
      </c>
    </row>
    <row r="6042" spans="1:29" x14ac:dyDescent="0.2">
      <c r="A6042" t="s">
        <v>14286</v>
      </c>
      <c r="B6042" t="s">
        <v>14287</v>
      </c>
      <c r="C6042" t="s">
        <v>14286</v>
      </c>
      <c r="D6042" t="s">
        <v>84</v>
      </c>
      <c r="E6042" t="s">
        <v>845</v>
      </c>
      <c r="F6042" t="s">
        <v>642</v>
      </c>
      <c r="G6042" t="s">
        <v>846</v>
      </c>
      <c r="I6042" t="s">
        <v>91</v>
      </c>
      <c r="J6042" t="s">
        <v>323</v>
      </c>
      <c r="K6042" t="s">
        <v>1251</v>
      </c>
      <c r="Q6042" s="86">
        <v>45154</v>
      </c>
      <c r="AA6042">
        <v>3</v>
      </c>
      <c r="AB6042">
        <v>5</v>
      </c>
      <c r="AC6042" t="s">
        <v>86</v>
      </c>
    </row>
    <row r="6043" spans="1:29" x14ac:dyDescent="0.2">
      <c r="A6043" t="s">
        <v>14288</v>
      </c>
      <c r="B6043" t="s">
        <v>14289</v>
      </c>
      <c r="C6043" t="s">
        <v>14288</v>
      </c>
      <c r="D6043" t="s">
        <v>84</v>
      </c>
      <c r="E6043" t="s">
        <v>845</v>
      </c>
      <c r="G6043" t="s">
        <v>11299</v>
      </c>
      <c r="H6043" t="s">
        <v>14290</v>
      </c>
      <c r="I6043" t="s">
        <v>118</v>
      </c>
      <c r="S6043">
        <v>0.33</v>
      </c>
      <c r="Y6043">
        <v>4</v>
      </c>
      <c r="Z6043" s="86">
        <v>43732</v>
      </c>
      <c r="AB6043">
        <v>3</v>
      </c>
      <c r="AC6043" t="s">
        <v>156</v>
      </c>
    </row>
    <row r="6044" spans="1:29" x14ac:dyDescent="0.2">
      <c r="A6044" t="s">
        <v>14291</v>
      </c>
      <c r="B6044" t="s">
        <v>14292</v>
      </c>
      <c r="C6044" t="s">
        <v>14291</v>
      </c>
      <c r="D6044" t="s">
        <v>84</v>
      </c>
      <c r="E6044" t="s">
        <v>845</v>
      </c>
      <c r="F6044" t="s">
        <v>642</v>
      </c>
      <c r="G6044" t="s">
        <v>846</v>
      </c>
      <c r="I6044" t="s">
        <v>91</v>
      </c>
      <c r="J6044" t="s">
        <v>643</v>
      </c>
      <c r="K6044" t="s">
        <v>706</v>
      </c>
      <c r="Q6044" s="86">
        <v>45154</v>
      </c>
      <c r="AA6044">
        <v>3</v>
      </c>
      <c r="AB6044">
        <v>5</v>
      </c>
      <c r="AC6044" t="s">
        <v>86</v>
      </c>
    </row>
    <row r="6045" spans="1:29" x14ac:dyDescent="0.2">
      <c r="A6045" t="s">
        <v>14293</v>
      </c>
      <c r="B6045" t="s">
        <v>14294</v>
      </c>
      <c r="C6045" t="s">
        <v>14293</v>
      </c>
      <c r="D6045" t="s">
        <v>84</v>
      </c>
      <c r="E6045" t="s">
        <v>845</v>
      </c>
      <c r="F6045" t="s">
        <v>642</v>
      </c>
      <c r="G6045" t="s">
        <v>846</v>
      </c>
      <c r="I6045" t="s">
        <v>91</v>
      </c>
      <c r="J6045" t="s">
        <v>323</v>
      </c>
      <c r="K6045" t="s">
        <v>5624</v>
      </c>
      <c r="Q6045" s="86">
        <v>45154</v>
      </c>
      <c r="AA6045">
        <v>2</v>
      </c>
      <c r="AB6045">
        <v>5</v>
      </c>
      <c r="AC6045" t="s">
        <v>86</v>
      </c>
    </row>
    <row r="6046" spans="1:29" x14ac:dyDescent="0.2">
      <c r="A6046" t="s">
        <v>14295</v>
      </c>
      <c r="B6046" t="s">
        <v>14296</v>
      </c>
      <c r="C6046" t="s">
        <v>14295</v>
      </c>
      <c r="D6046" t="s">
        <v>84</v>
      </c>
      <c r="E6046" t="s">
        <v>845</v>
      </c>
      <c r="F6046" t="s">
        <v>642</v>
      </c>
      <c r="I6046" t="s">
        <v>91</v>
      </c>
      <c r="J6046" t="s">
        <v>323</v>
      </c>
      <c r="K6046" t="s">
        <v>5624</v>
      </c>
      <c r="Q6046" s="86">
        <v>45154</v>
      </c>
      <c r="AA6046">
        <v>3</v>
      </c>
      <c r="AB6046">
        <v>5</v>
      </c>
      <c r="AC6046" t="s">
        <v>86</v>
      </c>
    </row>
    <row r="6047" spans="1:29" x14ac:dyDescent="0.2">
      <c r="A6047" t="s">
        <v>14297</v>
      </c>
      <c r="B6047" t="s">
        <v>14298</v>
      </c>
      <c r="C6047" t="s">
        <v>14297</v>
      </c>
      <c r="D6047" t="s">
        <v>84</v>
      </c>
      <c r="E6047" t="s">
        <v>845</v>
      </c>
      <c r="F6047" t="s">
        <v>642</v>
      </c>
      <c r="G6047" t="s">
        <v>846</v>
      </c>
      <c r="I6047" t="s">
        <v>91</v>
      </c>
      <c r="J6047" t="s">
        <v>323</v>
      </c>
      <c r="K6047" t="s">
        <v>5624</v>
      </c>
      <c r="Q6047" s="86">
        <v>45154</v>
      </c>
      <c r="AA6047">
        <v>3</v>
      </c>
      <c r="AB6047">
        <v>5</v>
      </c>
      <c r="AC6047" t="s">
        <v>86</v>
      </c>
    </row>
    <row r="6048" spans="1:29" x14ac:dyDescent="0.2">
      <c r="A6048" t="s">
        <v>14299</v>
      </c>
      <c r="B6048" t="s">
        <v>14300</v>
      </c>
      <c r="C6048" t="s">
        <v>14299</v>
      </c>
      <c r="D6048" t="s">
        <v>84</v>
      </c>
      <c r="E6048" t="s">
        <v>845</v>
      </c>
      <c r="F6048" t="s">
        <v>642</v>
      </c>
      <c r="G6048" t="s">
        <v>846</v>
      </c>
      <c r="I6048" t="s">
        <v>91</v>
      </c>
      <c r="J6048" t="s">
        <v>1044</v>
      </c>
      <c r="K6048" t="s">
        <v>5624</v>
      </c>
      <c r="Q6048" s="86">
        <v>45154</v>
      </c>
      <c r="AA6048">
        <v>3</v>
      </c>
      <c r="AB6048">
        <v>5</v>
      </c>
      <c r="AC6048" t="s">
        <v>86</v>
      </c>
    </row>
    <row r="6049" spans="1:29" x14ac:dyDescent="0.2">
      <c r="A6049" t="s">
        <v>14301</v>
      </c>
      <c r="B6049" t="s">
        <v>14302</v>
      </c>
      <c r="C6049" t="s">
        <v>14301</v>
      </c>
      <c r="D6049" t="s">
        <v>84</v>
      </c>
      <c r="E6049" t="s">
        <v>845</v>
      </c>
      <c r="F6049" t="s">
        <v>642</v>
      </c>
      <c r="G6049" t="s">
        <v>846</v>
      </c>
      <c r="I6049" t="s">
        <v>91</v>
      </c>
      <c r="J6049" t="s">
        <v>323</v>
      </c>
      <c r="K6049" t="s">
        <v>1251</v>
      </c>
      <c r="Q6049" s="86">
        <v>45154</v>
      </c>
      <c r="AA6049">
        <v>3</v>
      </c>
      <c r="AB6049">
        <v>5</v>
      </c>
      <c r="AC6049" t="s">
        <v>86</v>
      </c>
    </row>
    <row r="6050" spans="1:29" x14ac:dyDescent="0.2">
      <c r="A6050" t="s">
        <v>14303</v>
      </c>
      <c r="B6050" t="s">
        <v>14304</v>
      </c>
      <c r="C6050" t="s">
        <v>14303</v>
      </c>
      <c r="D6050" t="s">
        <v>84</v>
      </c>
      <c r="E6050" t="s">
        <v>845</v>
      </c>
      <c r="F6050" t="s">
        <v>642</v>
      </c>
      <c r="G6050" t="s">
        <v>846</v>
      </c>
      <c r="I6050" t="s">
        <v>91</v>
      </c>
      <c r="J6050" t="s">
        <v>836</v>
      </c>
      <c r="K6050" t="s">
        <v>14046</v>
      </c>
      <c r="Q6050" s="86">
        <v>45154</v>
      </c>
      <c r="AA6050">
        <v>2</v>
      </c>
      <c r="AB6050">
        <v>5</v>
      </c>
      <c r="AC6050" t="s">
        <v>86</v>
      </c>
    </row>
    <row r="6051" spans="1:29" x14ac:dyDescent="0.2">
      <c r="A6051" t="s">
        <v>14305</v>
      </c>
      <c r="B6051" t="s">
        <v>14306</v>
      </c>
      <c r="C6051" t="s">
        <v>14305</v>
      </c>
      <c r="D6051" t="s">
        <v>84</v>
      </c>
      <c r="E6051" t="s">
        <v>845</v>
      </c>
      <c r="G6051" t="s">
        <v>846</v>
      </c>
      <c r="I6051" t="s">
        <v>118</v>
      </c>
      <c r="S6051">
        <v>1.9</v>
      </c>
      <c r="Y6051">
        <v>5</v>
      </c>
      <c r="Z6051" s="86">
        <v>45568</v>
      </c>
      <c r="AB6051">
        <v>3</v>
      </c>
      <c r="AC6051" t="s">
        <v>156</v>
      </c>
    </row>
    <row r="6052" spans="1:29" x14ac:dyDescent="0.2">
      <c r="A6052" t="s">
        <v>14307</v>
      </c>
      <c r="B6052" t="s">
        <v>14308</v>
      </c>
      <c r="C6052" t="s">
        <v>14307</v>
      </c>
      <c r="D6052" t="s">
        <v>84</v>
      </c>
      <c r="E6052" t="s">
        <v>845</v>
      </c>
      <c r="G6052" t="s">
        <v>846</v>
      </c>
      <c r="I6052" t="s">
        <v>91</v>
      </c>
      <c r="S6052">
        <v>1.8</v>
      </c>
      <c r="Y6052">
        <v>5</v>
      </c>
      <c r="Z6052" s="86">
        <v>45568</v>
      </c>
      <c r="AB6052">
        <v>3</v>
      </c>
      <c r="AC6052" t="s">
        <v>156</v>
      </c>
    </row>
    <row r="6053" spans="1:29" x14ac:dyDescent="0.2">
      <c r="A6053" t="s">
        <v>14309</v>
      </c>
      <c r="B6053" t="s">
        <v>14310</v>
      </c>
      <c r="C6053" t="s">
        <v>14309</v>
      </c>
      <c r="D6053" t="s">
        <v>84</v>
      </c>
      <c r="E6053" t="s">
        <v>845</v>
      </c>
      <c r="G6053" t="s">
        <v>846</v>
      </c>
      <c r="I6053" t="s">
        <v>341</v>
      </c>
      <c r="S6053">
        <v>1.8</v>
      </c>
      <c r="Y6053">
        <v>5</v>
      </c>
      <c r="Z6053" s="86">
        <v>45568</v>
      </c>
      <c r="AB6053">
        <v>3</v>
      </c>
      <c r="AC6053" t="s">
        <v>156</v>
      </c>
    </row>
    <row r="6054" spans="1:29" x14ac:dyDescent="0.2">
      <c r="A6054" t="s">
        <v>14311</v>
      </c>
      <c r="B6054" t="s">
        <v>14312</v>
      </c>
      <c r="C6054" t="s">
        <v>14311</v>
      </c>
      <c r="D6054" t="s">
        <v>84</v>
      </c>
      <c r="E6054" t="s">
        <v>845</v>
      </c>
      <c r="G6054" t="s">
        <v>846</v>
      </c>
      <c r="I6054" t="s">
        <v>91</v>
      </c>
      <c r="S6054">
        <v>2.2000000000000002</v>
      </c>
      <c r="Y6054">
        <v>4</v>
      </c>
      <c r="Z6054" s="86">
        <v>45569</v>
      </c>
      <c r="AB6054">
        <v>3</v>
      </c>
      <c r="AC6054" t="s">
        <v>156</v>
      </c>
    </row>
    <row r="6055" spans="1:29" x14ac:dyDescent="0.2">
      <c r="A6055" t="s">
        <v>14313</v>
      </c>
      <c r="B6055" t="s">
        <v>14314</v>
      </c>
      <c r="C6055" t="s">
        <v>14313</v>
      </c>
      <c r="D6055" t="s">
        <v>84</v>
      </c>
      <c r="E6055" t="s">
        <v>845</v>
      </c>
      <c r="G6055" t="s">
        <v>846</v>
      </c>
      <c r="I6055" t="s">
        <v>118</v>
      </c>
      <c r="S6055">
        <v>2.2000000000000002</v>
      </c>
      <c r="Y6055">
        <v>4</v>
      </c>
      <c r="Z6055" s="86">
        <v>45569</v>
      </c>
      <c r="AB6055">
        <v>3</v>
      </c>
      <c r="AC6055" t="s">
        <v>156</v>
      </c>
    </row>
    <row r="6056" spans="1:29" x14ac:dyDescent="0.2">
      <c r="A6056" t="s">
        <v>16078</v>
      </c>
      <c r="B6056" t="s">
        <v>16079</v>
      </c>
      <c r="C6056" t="s">
        <v>16078</v>
      </c>
      <c r="D6056" t="s">
        <v>84</v>
      </c>
      <c r="E6056" t="s">
        <v>845</v>
      </c>
      <c r="G6056" t="s">
        <v>846</v>
      </c>
      <c r="H6056" t="s">
        <v>16039</v>
      </c>
      <c r="I6056" t="s">
        <v>91</v>
      </c>
      <c r="S6056">
        <v>2.6</v>
      </c>
      <c r="Y6056">
        <v>4</v>
      </c>
      <c r="Z6056" s="86">
        <v>45502</v>
      </c>
      <c r="AB6056">
        <v>3</v>
      </c>
      <c r="AC6056" t="s">
        <v>156</v>
      </c>
    </row>
    <row r="6057" spans="1:29" x14ac:dyDescent="0.2">
      <c r="A6057" t="s">
        <v>14315</v>
      </c>
      <c r="B6057" t="s">
        <v>14316</v>
      </c>
      <c r="C6057" t="s">
        <v>14315</v>
      </c>
      <c r="D6057" t="s">
        <v>84</v>
      </c>
      <c r="E6057" t="s">
        <v>845</v>
      </c>
      <c r="F6057" t="s">
        <v>642</v>
      </c>
      <c r="G6057" t="s">
        <v>846</v>
      </c>
      <c r="I6057" t="s">
        <v>91</v>
      </c>
      <c r="J6057" t="s">
        <v>323</v>
      </c>
      <c r="K6057" t="s">
        <v>1251</v>
      </c>
      <c r="Q6057" s="86">
        <v>45154</v>
      </c>
      <c r="AA6057">
        <v>3</v>
      </c>
      <c r="AB6057">
        <v>5</v>
      </c>
      <c r="AC6057" t="s">
        <v>86</v>
      </c>
    </row>
    <row r="6058" spans="1:29" x14ac:dyDescent="0.2">
      <c r="A6058" t="s">
        <v>14317</v>
      </c>
      <c r="B6058" t="s">
        <v>14318</v>
      </c>
      <c r="C6058" t="s">
        <v>14317</v>
      </c>
      <c r="D6058" t="s">
        <v>84</v>
      </c>
      <c r="E6058" t="s">
        <v>845</v>
      </c>
      <c r="F6058" t="s">
        <v>642</v>
      </c>
      <c r="G6058" t="s">
        <v>846</v>
      </c>
      <c r="I6058" t="s">
        <v>91</v>
      </c>
      <c r="J6058" t="s">
        <v>643</v>
      </c>
      <c r="K6058" t="s">
        <v>706</v>
      </c>
      <c r="Q6058" s="86">
        <v>45154</v>
      </c>
      <c r="AA6058">
        <v>3</v>
      </c>
      <c r="AB6058">
        <v>5</v>
      </c>
      <c r="AC6058" t="s">
        <v>86</v>
      </c>
    </row>
    <row r="6059" spans="1:29" x14ac:dyDescent="0.2">
      <c r="A6059" t="s">
        <v>14319</v>
      </c>
      <c r="B6059" t="s">
        <v>14320</v>
      </c>
      <c r="C6059" t="s">
        <v>14319</v>
      </c>
      <c r="D6059" t="s">
        <v>84</v>
      </c>
      <c r="E6059" t="s">
        <v>845</v>
      </c>
      <c r="F6059" t="s">
        <v>642</v>
      </c>
      <c r="G6059" t="s">
        <v>846</v>
      </c>
      <c r="I6059" t="s">
        <v>91</v>
      </c>
      <c r="J6059" t="s">
        <v>883</v>
      </c>
      <c r="K6059" t="s">
        <v>14046</v>
      </c>
      <c r="Q6059" s="86">
        <v>45154</v>
      </c>
      <c r="AA6059">
        <v>3</v>
      </c>
      <c r="AB6059">
        <v>5</v>
      </c>
      <c r="AC6059" t="s">
        <v>86</v>
      </c>
    </row>
    <row r="6060" spans="1:29" x14ac:dyDescent="0.2">
      <c r="A6060" t="s">
        <v>14321</v>
      </c>
      <c r="B6060" t="s">
        <v>14322</v>
      </c>
      <c r="C6060" t="s">
        <v>14321</v>
      </c>
      <c r="D6060" t="s">
        <v>84</v>
      </c>
      <c r="E6060" t="s">
        <v>845</v>
      </c>
      <c r="F6060" t="s">
        <v>642</v>
      </c>
      <c r="G6060" t="s">
        <v>846</v>
      </c>
      <c r="I6060" t="s">
        <v>91</v>
      </c>
      <c r="J6060" t="s">
        <v>836</v>
      </c>
      <c r="K6060" t="s">
        <v>14046</v>
      </c>
      <c r="Q6060" s="86">
        <v>45154</v>
      </c>
      <c r="AA6060">
        <v>3</v>
      </c>
      <c r="AB6060">
        <v>5</v>
      </c>
      <c r="AC6060" t="s">
        <v>86</v>
      </c>
    </row>
    <row r="6061" spans="1:29" x14ac:dyDescent="0.2">
      <c r="A6061" t="s">
        <v>14323</v>
      </c>
      <c r="B6061" t="s">
        <v>14324</v>
      </c>
      <c r="C6061" t="s">
        <v>14323</v>
      </c>
      <c r="D6061" t="s">
        <v>84</v>
      </c>
      <c r="E6061" t="s">
        <v>845</v>
      </c>
      <c r="F6061" t="s">
        <v>642</v>
      </c>
      <c r="G6061" t="s">
        <v>846</v>
      </c>
      <c r="I6061" t="s">
        <v>91</v>
      </c>
      <c r="J6061" t="s">
        <v>323</v>
      </c>
      <c r="K6061" t="s">
        <v>1251</v>
      </c>
      <c r="Q6061" s="86">
        <v>45154</v>
      </c>
      <c r="AA6061">
        <v>3</v>
      </c>
      <c r="AB6061">
        <v>5</v>
      </c>
      <c r="AC6061" t="s">
        <v>86</v>
      </c>
    </row>
    <row r="6062" spans="1:29" x14ac:dyDescent="0.2">
      <c r="A6062" t="s">
        <v>14325</v>
      </c>
      <c r="B6062" t="s">
        <v>14326</v>
      </c>
      <c r="C6062" t="s">
        <v>14325</v>
      </c>
      <c r="D6062" t="s">
        <v>84</v>
      </c>
      <c r="E6062" t="s">
        <v>845</v>
      </c>
      <c r="F6062" t="s">
        <v>642</v>
      </c>
      <c r="G6062" t="s">
        <v>846</v>
      </c>
      <c r="I6062" t="s">
        <v>91</v>
      </c>
      <c r="J6062" t="s">
        <v>836</v>
      </c>
      <c r="K6062" t="s">
        <v>14046</v>
      </c>
      <c r="Q6062" s="86">
        <v>45154</v>
      </c>
      <c r="AA6062">
        <v>2</v>
      </c>
      <c r="AB6062">
        <v>5</v>
      </c>
      <c r="AC6062" t="s">
        <v>86</v>
      </c>
    </row>
    <row r="6063" spans="1:29" x14ac:dyDescent="0.2">
      <c r="A6063" t="s">
        <v>14327</v>
      </c>
      <c r="B6063" t="s">
        <v>14328</v>
      </c>
      <c r="C6063" t="s">
        <v>14327</v>
      </c>
      <c r="D6063" t="s">
        <v>84</v>
      </c>
      <c r="E6063" t="s">
        <v>845</v>
      </c>
      <c r="F6063" t="s">
        <v>642</v>
      </c>
      <c r="G6063" t="s">
        <v>846</v>
      </c>
      <c r="I6063" t="s">
        <v>118</v>
      </c>
      <c r="J6063" t="s">
        <v>323</v>
      </c>
      <c r="K6063" t="s">
        <v>1251</v>
      </c>
      <c r="Q6063" s="86">
        <v>45154</v>
      </c>
      <c r="AA6063">
        <v>3</v>
      </c>
      <c r="AB6063">
        <v>5</v>
      </c>
      <c r="AC6063" t="s">
        <v>86</v>
      </c>
    </row>
    <row r="6064" spans="1:29" x14ac:dyDescent="0.2">
      <c r="A6064" t="s">
        <v>14329</v>
      </c>
      <c r="B6064" t="s">
        <v>14330</v>
      </c>
      <c r="C6064" t="s">
        <v>14329</v>
      </c>
      <c r="D6064" t="s">
        <v>84</v>
      </c>
      <c r="E6064" t="s">
        <v>845</v>
      </c>
      <c r="F6064" t="s">
        <v>642</v>
      </c>
      <c r="G6064" t="s">
        <v>846</v>
      </c>
      <c r="I6064" t="s">
        <v>91</v>
      </c>
      <c r="J6064" t="s">
        <v>323</v>
      </c>
      <c r="K6064" t="s">
        <v>1251</v>
      </c>
      <c r="Q6064" s="86">
        <v>45154</v>
      </c>
      <c r="AA6064">
        <v>3</v>
      </c>
      <c r="AB6064">
        <v>5</v>
      </c>
      <c r="AC6064" t="s">
        <v>86</v>
      </c>
    </row>
    <row r="6065" spans="1:29" x14ac:dyDescent="0.2">
      <c r="A6065" t="s">
        <v>14331</v>
      </c>
      <c r="B6065" t="s">
        <v>14332</v>
      </c>
      <c r="C6065" t="s">
        <v>14331</v>
      </c>
      <c r="D6065" t="s">
        <v>84</v>
      </c>
      <c r="E6065" t="s">
        <v>845</v>
      </c>
      <c r="F6065" t="s">
        <v>642</v>
      </c>
      <c r="G6065" t="s">
        <v>846</v>
      </c>
      <c r="I6065" t="s">
        <v>91</v>
      </c>
      <c r="J6065" t="s">
        <v>836</v>
      </c>
      <c r="K6065" t="s">
        <v>14046</v>
      </c>
      <c r="Q6065" s="86">
        <v>45154</v>
      </c>
      <c r="AA6065">
        <v>3</v>
      </c>
      <c r="AB6065">
        <v>5</v>
      </c>
      <c r="AC6065" t="s">
        <v>86</v>
      </c>
    </row>
    <row r="6066" spans="1:29" x14ac:dyDescent="0.2">
      <c r="A6066" t="s">
        <v>14333</v>
      </c>
      <c r="B6066" t="s">
        <v>14334</v>
      </c>
      <c r="C6066" t="s">
        <v>14333</v>
      </c>
      <c r="D6066" t="s">
        <v>84</v>
      </c>
      <c r="E6066" t="s">
        <v>845</v>
      </c>
      <c r="F6066" t="s">
        <v>642</v>
      </c>
      <c r="G6066" t="s">
        <v>11299</v>
      </c>
      <c r="I6066" t="s">
        <v>91</v>
      </c>
      <c r="J6066" t="s">
        <v>836</v>
      </c>
      <c r="K6066" t="s">
        <v>14046</v>
      </c>
      <c r="Q6066" s="86">
        <v>45154</v>
      </c>
      <c r="AA6066">
        <v>5</v>
      </c>
      <c r="AB6066">
        <v>5</v>
      </c>
      <c r="AC6066" t="s">
        <v>86</v>
      </c>
    </row>
    <row r="6067" spans="1:29" x14ac:dyDescent="0.2">
      <c r="A6067" t="s">
        <v>14335</v>
      </c>
      <c r="B6067" t="s">
        <v>14336</v>
      </c>
      <c r="C6067" t="s">
        <v>14335</v>
      </c>
      <c r="D6067" t="s">
        <v>84</v>
      </c>
      <c r="E6067" t="s">
        <v>434</v>
      </c>
      <c r="G6067" t="s">
        <v>348</v>
      </c>
      <c r="H6067" t="s">
        <v>14337</v>
      </c>
      <c r="I6067" t="s">
        <v>91</v>
      </c>
      <c r="J6067" t="s">
        <v>375</v>
      </c>
      <c r="Q6067" s="86">
        <v>45154</v>
      </c>
      <c r="V6067" t="s">
        <v>14338</v>
      </c>
      <c r="AA6067">
        <v>2</v>
      </c>
      <c r="AB6067">
        <v>5</v>
      </c>
      <c r="AC6067" t="s">
        <v>86</v>
      </c>
    </row>
    <row r="6068" spans="1:29" x14ac:dyDescent="0.2">
      <c r="A6068" t="s">
        <v>16080</v>
      </c>
      <c r="B6068" t="s">
        <v>16081</v>
      </c>
      <c r="C6068" t="s">
        <v>16080</v>
      </c>
      <c r="D6068" t="s">
        <v>84</v>
      </c>
      <c r="E6068" t="s">
        <v>845</v>
      </c>
      <c r="G6068" t="s">
        <v>846</v>
      </c>
      <c r="H6068" t="s">
        <v>16039</v>
      </c>
      <c r="I6068" t="s">
        <v>118</v>
      </c>
      <c r="S6068">
        <v>1.9</v>
      </c>
      <c r="Y6068">
        <v>6</v>
      </c>
      <c r="Z6068" s="86">
        <v>45498</v>
      </c>
      <c r="AB6068">
        <v>4</v>
      </c>
      <c r="AC6068" t="s">
        <v>127</v>
      </c>
    </row>
    <row r="6069" spans="1:29" x14ac:dyDescent="0.2">
      <c r="A6069" t="s">
        <v>14339</v>
      </c>
      <c r="B6069" t="s">
        <v>14340</v>
      </c>
      <c r="C6069" t="s">
        <v>14339</v>
      </c>
      <c r="D6069" t="s">
        <v>84</v>
      </c>
      <c r="E6069" t="s">
        <v>845</v>
      </c>
      <c r="F6069" t="s">
        <v>642</v>
      </c>
      <c r="G6069" t="s">
        <v>846</v>
      </c>
      <c r="I6069" t="s">
        <v>91</v>
      </c>
      <c r="J6069" t="s">
        <v>323</v>
      </c>
      <c r="K6069" t="s">
        <v>14341</v>
      </c>
      <c r="Q6069" s="86">
        <v>45154</v>
      </c>
      <c r="AA6069">
        <v>3</v>
      </c>
      <c r="AB6069">
        <v>5</v>
      </c>
      <c r="AC6069" t="s">
        <v>86</v>
      </c>
    </row>
    <row r="6070" spans="1:29" x14ac:dyDescent="0.2">
      <c r="A6070" t="s">
        <v>14342</v>
      </c>
      <c r="B6070" t="s">
        <v>14343</v>
      </c>
      <c r="C6070" t="s">
        <v>14342</v>
      </c>
      <c r="D6070" t="s">
        <v>84</v>
      </c>
      <c r="E6070" t="s">
        <v>845</v>
      </c>
      <c r="F6070" t="s">
        <v>642</v>
      </c>
      <c r="G6070" t="s">
        <v>846</v>
      </c>
      <c r="I6070" t="s">
        <v>91</v>
      </c>
      <c r="J6070" t="s">
        <v>323</v>
      </c>
      <c r="K6070" t="s">
        <v>14341</v>
      </c>
      <c r="Q6070" s="86">
        <v>45154</v>
      </c>
      <c r="AA6070">
        <v>3</v>
      </c>
      <c r="AB6070">
        <v>5</v>
      </c>
      <c r="AC6070" t="s">
        <v>86</v>
      </c>
    </row>
    <row r="6071" spans="1:29" x14ac:dyDescent="0.2">
      <c r="A6071" t="s">
        <v>14344</v>
      </c>
      <c r="B6071" t="s">
        <v>14345</v>
      </c>
      <c r="C6071" t="s">
        <v>14344</v>
      </c>
      <c r="D6071" t="s">
        <v>84</v>
      </c>
      <c r="E6071" t="s">
        <v>845</v>
      </c>
      <c r="F6071" t="s">
        <v>642</v>
      </c>
      <c r="G6071" t="s">
        <v>846</v>
      </c>
      <c r="I6071" t="s">
        <v>91</v>
      </c>
      <c r="K6071" t="s">
        <v>5624</v>
      </c>
      <c r="Q6071" s="86">
        <v>45154</v>
      </c>
      <c r="AA6071">
        <v>3</v>
      </c>
      <c r="AB6071">
        <v>5</v>
      </c>
      <c r="AC6071" t="s">
        <v>86</v>
      </c>
    </row>
    <row r="6072" spans="1:29" x14ac:dyDescent="0.2">
      <c r="A6072" t="s">
        <v>14346</v>
      </c>
      <c r="B6072" t="s">
        <v>14347</v>
      </c>
      <c r="C6072" t="s">
        <v>14346</v>
      </c>
      <c r="D6072" t="s">
        <v>84</v>
      </c>
      <c r="E6072" t="s">
        <v>845</v>
      </c>
      <c r="F6072" t="s">
        <v>642</v>
      </c>
      <c r="G6072" t="s">
        <v>846</v>
      </c>
      <c r="I6072" t="s">
        <v>91</v>
      </c>
      <c r="J6072" t="s">
        <v>323</v>
      </c>
      <c r="K6072" t="s">
        <v>1251</v>
      </c>
      <c r="Q6072" s="86">
        <v>45154</v>
      </c>
      <c r="AA6072">
        <v>3</v>
      </c>
      <c r="AB6072">
        <v>5</v>
      </c>
      <c r="AC6072" t="s">
        <v>86</v>
      </c>
    </row>
    <row r="6073" spans="1:29" x14ac:dyDescent="0.2">
      <c r="A6073" t="s">
        <v>14348</v>
      </c>
      <c r="B6073" t="s">
        <v>14349</v>
      </c>
      <c r="C6073" t="s">
        <v>14348</v>
      </c>
      <c r="D6073" t="s">
        <v>84</v>
      </c>
      <c r="E6073" t="s">
        <v>845</v>
      </c>
      <c r="F6073" t="s">
        <v>642</v>
      </c>
      <c r="G6073" t="s">
        <v>846</v>
      </c>
      <c r="I6073" t="s">
        <v>91</v>
      </c>
      <c r="J6073" t="s">
        <v>883</v>
      </c>
      <c r="K6073" t="s">
        <v>14046</v>
      </c>
      <c r="Q6073" s="86">
        <v>45154</v>
      </c>
      <c r="AA6073">
        <v>2</v>
      </c>
      <c r="AB6073">
        <v>5</v>
      </c>
      <c r="AC6073" t="s">
        <v>86</v>
      </c>
    </row>
    <row r="6074" spans="1:29" x14ac:dyDescent="0.2">
      <c r="A6074" t="s">
        <v>14350</v>
      </c>
      <c r="B6074" t="s">
        <v>14351</v>
      </c>
      <c r="C6074" t="s">
        <v>14350</v>
      </c>
      <c r="D6074" t="s">
        <v>84</v>
      </c>
      <c r="E6074" t="s">
        <v>845</v>
      </c>
      <c r="F6074" t="s">
        <v>642</v>
      </c>
      <c r="G6074" t="s">
        <v>846</v>
      </c>
      <c r="I6074" t="s">
        <v>91</v>
      </c>
      <c r="J6074" t="s">
        <v>323</v>
      </c>
      <c r="K6074" t="s">
        <v>14341</v>
      </c>
      <c r="Q6074" s="86">
        <v>45154</v>
      </c>
      <c r="AA6074">
        <v>3</v>
      </c>
      <c r="AB6074">
        <v>5</v>
      </c>
      <c r="AC6074" t="s">
        <v>86</v>
      </c>
    </row>
    <row r="6075" spans="1:29" x14ac:dyDescent="0.2">
      <c r="A6075" t="s">
        <v>16146</v>
      </c>
      <c r="B6075" t="s">
        <v>16147</v>
      </c>
      <c r="C6075" t="s">
        <v>16146</v>
      </c>
      <c r="D6075" t="s">
        <v>84</v>
      </c>
      <c r="E6075" t="s">
        <v>845</v>
      </c>
      <c r="G6075" t="s">
        <v>846</v>
      </c>
      <c r="H6075" t="s">
        <v>16039</v>
      </c>
      <c r="I6075" t="s">
        <v>91</v>
      </c>
      <c r="S6075">
        <v>1.94</v>
      </c>
      <c r="Y6075">
        <v>5</v>
      </c>
      <c r="Z6075" s="86">
        <v>44200</v>
      </c>
      <c r="AB6075">
        <v>3</v>
      </c>
      <c r="AC6075" t="s">
        <v>156</v>
      </c>
    </row>
    <row r="6076" spans="1:29" x14ac:dyDescent="0.2">
      <c r="A6076" t="s">
        <v>14352</v>
      </c>
      <c r="B6076" t="s">
        <v>14353</v>
      </c>
      <c r="C6076" t="s">
        <v>14352</v>
      </c>
      <c r="D6076" t="s">
        <v>84</v>
      </c>
      <c r="E6076" t="s">
        <v>845</v>
      </c>
      <c r="F6076" t="s">
        <v>642</v>
      </c>
      <c r="G6076" t="s">
        <v>846</v>
      </c>
      <c r="I6076" t="s">
        <v>91</v>
      </c>
      <c r="J6076" t="s">
        <v>923</v>
      </c>
      <c r="K6076" t="s">
        <v>14354</v>
      </c>
      <c r="Q6076" s="86">
        <v>45154</v>
      </c>
      <c r="AA6076">
        <v>3</v>
      </c>
      <c r="AB6076">
        <v>5</v>
      </c>
      <c r="AC6076" t="s">
        <v>86</v>
      </c>
    </row>
    <row r="6077" spans="1:29" x14ac:dyDescent="0.2">
      <c r="A6077" t="s">
        <v>14355</v>
      </c>
      <c r="B6077" t="s">
        <v>14356</v>
      </c>
      <c r="C6077" t="s">
        <v>14355</v>
      </c>
      <c r="D6077" t="s">
        <v>84</v>
      </c>
      <c r="E6077" t="s">
        <v>434</v>
      </c>
      <c r="G6077" t="s">
        <v>90</v>
      </c>
      <c r="I6077" t="s">
        <v>341</v>
      </c>
      <c r="AB6077">
        <v>2</v>
      </c>
      <c r="AC6077" t="s">
        <v>153</v>
      </c>
    </row>
    <row r="6078" spans="1:29" x14ac:dyDescent="0.2">
      <c r="A6078" t="s">
        <v>14357</v>
      </c>
      <c r="B6078" t="s">
        <v>17752</v>
      </c>
      <c r="C6078" t="s">
        <v>14357</v>
      </c>
      <c r="D6078" t="s">
        <v>84</v>
      </c>
      <c r="E6078" t="s">
        <v>845</v>
      </c>
      <c r="G6078" t="s">
        <v>846</v>
      </c>
      <c r="H6078" t="s">
        <v>17753</v>
      </c>
      <c r="I6078" t="s">
        <v>91</v>
      </c>
      <c r="J6078" t="s">
        <v>883</v>
      </c>
      <c r="Q6078" s="86">
        <v>45154</v>
      </c>
      <c r="S6078">
        <v>1.77</v>
      </c>
      <c r="Y6078">
        <v>5</v>
      </c>
      <c r="Z6078" s="86">
        <v>44063</v>
      </c>
      <c r="AA6078">
        <v>5</v>
      </c>
      <c r="AB6078">
        <v>3</v>
      </c>
      <c r="AC6078" t="s">
        <v>156</v>
      </c>
    </row>
    <row r="6079" spans="1:29" x14ac:dyDescent="0.2">
      <c r="A6079" t="s">
        <v>17754</v>
      </c>
      <c r="B6079" t="s">
        <v>17755</v>
      </c>
      <c r="C6079" t="s">
        <v>17754</v>
      </c>
      <c r="D6079" t="s">
        <v>84</v>
      </c>
      <c r="E6079" t="s">
        <v>845</v>
      </c>
      <c r="G6079" t="s">
        <v>846</v>
      </c>
      <c r="H6079" t="s">
        <v>17756</v>
      </c>
      <c r="I6079" t="s">
        <v>118</v>
      </c>
      <c r="S6079">
        <v>1.48</v>
      </c>
      <c r="Y6079">
        <v>5</v>
      </c>
      <c r="Z6079" s="86">
        <v>44160</v>
      </c>
      <c r="AB6079">
        <v>3</v>
      </c>
      <c r="AC6079" t="s">
        <v>156</v>
      </c>
    </row>
    <row r="6080" spans="1:29" x14ac:dyDescent="0.2">
      <c r="A6080" t="s">
        <v>14358</v>
      </c>
      <c r="B6080" t="s">
        <v>14359</v>
      </c>
      <c r="C6080" t="s">
        <v>14358</v>
      </c>
      <c r="D6080" t="s">
        <v>84</v>
      </c>
      <c r="E6080" t="s">
        <v>845</v>
      </c>
      <c r="F6080" t="s">
        <v>642</v>
      </c>
      <c r="G6080" t="s">
        <v>846</v>
      </c>
      <c r="I6080" t="s">
        <v>91</v>
      </c>
      <c r="J6080" t="s">
        <v>323</v>
      </c>
      <c r="K6080" t="s">
        <v>14341</v>
      </c>
      <c r="Q6080" s="86">
        <v>45154</v>
      </c>
      <c r="AA6080">
        <v>3</v>
      </c>
      <c r="AB6080">
        <v>5</v>
      </c>
      <c r="AC6080" t="s">
        <v>86</v>
      </c>
    </row>
    <row r="6081" spans="1:29" x14ac:dyDescent="0.2">
      <c r="A6081" t="s">
        <v>14360</v>
      </c>
      <c r="B6081" t="s">
        <v>14361</v>
      </c>
      <c r="C6081" t="s">
        <v>14360</v>
      </c>
      <c r="D6081" t="s">
        <v>84</v>
      </c>
      <c r="E6081" t="s">
        <v>845</v>
      </c>
      <c r="F6081" t="s">
        <v>642</v>
      </c>
      <c r="G6081" t="s">
        <v>846</v>
      </c>
      <c r="I6081" t="s">
        <v>91</v>
      </c>
      <c r="J6081" t="s">
        <v>836</v>
      </c>
      <c r="K6081" t="s">
        <v>14046</v>
      </c>
      <c r="Q6081" s="86">
        <v>45154</v>
      </c>
      <c r="AA6081">
        <v>3</v>
      </c>
      <c r="AB6081">
        <v>5</v>
      </c>
      <c r="AC6081" t="s">
        <v>86</v>
      </c>
    </row>
    <row r="6082" spans="1:29" x14ac:dyDescent="0.2">
      <c r="A6082" t="s">
        <v>14362</v>
      </c>
      <c r="B6082" t="s">
        <v>14363</v>
      </c>
      <c r="C6082" t="s">
        <v>14362</v>
      </c>
      <c r="D6082" t="s">
        <v>84</v>
      </c>
      <c r="E6082" t="s">
        <v>845</v>
      </c>
      <c r="F6082" t="s">
        <v>642</v>
      </c>
      <c r="G6082" t="s">
        <v>846</v>
      </c>
      <c r="I6082" t="s">
        <v>91</v>
      </c>
      <c r="J6082" t="s">
        <v>836</v>
      </c>
      <c r="K6082" t="s">
        <v>14046</v>
      </c>
      <c r="Q6082" s="86">
        <v>45154</v>
      </c>
      <c r="AA6082">
        <v>3</v>
      </c>
      <c r="AB6082">
        <v>5</v>
      </c>
      <c r="AC6082" t="s">
        <v>86</v>
      </c>
    </row>
    <row r="6083" spans="1:29" x14ac:dyDescent="0.2">
      <c r="A6083" t="s">
        <v>14364</v>
      </c>
      <c r="B6083" t="s">
        <v>14365</v>
      </c>
      <c r="C6083" t="s">
        <v>14364</v>
      </c>
      <c r="D6083" t="s">
        <v>84</v>
      </c>
      <c r="E6083" t="s">
        <v>300</v>
      </c>
      <c r="F6083" t="s">
        <v>117</v>
      </c>
      <c r="G6083" t="s">
        <v>90</v>
      </c>
      <c r="I6083" t="s">
        <v>91</v>
      </c>
      <c r="J6083" t="s">
        <v>5571</v>
      </c>
      <c r="K6083" t="s">
        <v>1716</v>
      </c>
      <c r="M6083">
        <v>13.874712110000001</v>
      </c>
      <c r="N6083">
        <v>19.079999999999998</v>
      </c>
      <c r="O6083">
        <v>13.14055926</v>
      </c>
      <c r="P6083">
        <v>18.297000000000001</v>
      </c>
      <c r="Q6083" s="86">
        <v>45434</v>
      </c>
      <c r="T6083">
        <v>0.19</v>
      </c>
      <c r="V6083" t="s">
        <v>14366</v>
      </c>
      <c r="W6083">
        <v>4</v>
      </c>
      <c r="X6083" s="86">
        <v>45777</v>
      </c>
      <c r="Y6083">
        <v>4</v>
      </c>
      <c r="Z6083" s="86">
        <v>45777</v>
      </c>
      <c r="AA6083">
        <v>3</v>
      </c>
      <c r="AB6083">
        <v>3</v>
      </c>
      <c r="AC6083" t="s">
        <v>156</v>
      </c>
    </row>
    <row r="6084" spans="1:29" x14ac:dyDescent="0.2">
      <c r="A6084" t="s">
        <v>16082</v>
      </c>
      <c r="B6084" t="s">
        <v>16083</v>
      </c>
      <c r="C6084" t="s">
        <v>16082</v>
      </c>
      <c r="D6084" t="s">
        <v>84</v>
      </c>
      <c r="E6084" t="s">
        <v>845</v>
      </c>
      <c r="G6084" t="s">
        <v>846</v>
      </c>
      <c r="H6084" t="s">
        <v>16039</v>
      </c>
      <c r="I6084" t="s">
        <v>91</v>
      </c>
      <c r="S6084">
        <v>2.04</v>
      </c>
      <c r="Y6084">
        <v>5</v>
      </c>
      <c r="Z6084" s="86">
        <v>44127</v>
      </c>
      <c r="AB6084">
        <v>3</v>
      </c>
      <c r="AC6084" t="s">
        <v>156</v>
      </c>
    </row>
    <row r="6085" spans="1:29" x14ac:dyDescent="0.2">
      <c r="A6085" t="s">
        <v>14367</v>
      </c>
      <c r="B6085" t="s">
        <v>14368</v>
      </c>
      <c r="C6085" t="s">
        <v>14367</v>
      </c>
      <c r="D6085" t="s">
        <v>84</v>
      </c>
      <c r="E6085" t="s">
        <v>845</v>
      </c>
      <c r="F6085" t="s">
        <v>642</v>
      </c>
      <c r="G6085" t="s">
        <v>846</v>
      </c>
      <c r="I6085" t="s">
        <v>91</v>
      </c>
      <c r="J6085" t="s">
        <v>836</v>
      </c>
      <c r="K6085" t="s">
        <v>14046</v>
      </c>
      <c r="Q6085" s="86">
        <v>45154</v>
      </c>
      <c r="AA6085">
        <v>3</v>
      </c>
      <c r="AB6085">
        <v>5</v>
      </c>
      <c r="AC6085" t="s">
        <v>86</v>
      </c>
    </row>
    <row r="6086" spans="1:29" x14ac:dyDescent="0.2">
      <c r="A6086" t="s">
        <v>14369</v>
      </c>
      <c r="B6086" t="s">
        <v>14368</v>
      </c>
      <c r="C6086" t="s">
        <v>14369</v>
      </c>
      <c r="D6086" t="s">
        <v>84</v>
      </c>
      <c r="E6086" t="s">
        <v>845</v>
      </c>
      <c r="F6086" t="s">
        <v>642</v>
      </c>
      <c r="G6086" t="s">
        <v>846</v>
      </c>
      <c r="I6086" t="s">
        <v>91</v>
      </c>
      <c r="J6086" t="s">
        <v>836</v>
      </c>
      <c r="K6086" t="s">
        <v>14046</v>
      </c>
      <c r="Q6086" s="86">
        <v>45154</v>
      </c>
      <c r="AA6086">
        <v>3</v>
      </c>
      <c r="AB6086">
        <v>5</v>
      </c>
      <c r="AC6086" t="s">
        <v>86</v>
      </c>
    </row>
    <row r="6087" spans="1:29" x14ac:dyDescent="0.2">
      <c r="A6087" t="s">
        <v>14370</v>
      </c>
      <c r="B6087" t="s">
        <v>14371</v>
      </c>
      <c r="C6087" t="s">
        <v>14370</v>
      </c>
      <c r="D6087" t="s">
        <v>84</v>
      </c>
      <c r="E6087" t="s">
        <v>845</v>
      </c>
      <c r="F6087" t="s">
        <v>642</v>
      </c>
      <c r="G6087" t="s">
        <v>846</v>
      </c>
      <c r="I6087" t="s">
        <v>91</v>
      </c>
      <c r="J6087" t="s">
        <v>836</v>
      </c>
      <c r="K6087" t="s">
        <v>985</v>
      </c>
      <c r="Q6087" s="86">
        <v>45154</v>
      </c>
      <c r="AA6087">
        <v>3</v>
      </c>
      <c r="AB6087">
        <v>5</v>
      </c>
      <c r="AC6087" t="s">
        <v>86</v>
      </c>
    </row>
    <row r="6088" spans="1:29" x14ac:dyDescent="0.2">
      <c r="A6088" t="s">
        <v>14372</v>
      </c>
      <c r="B6088" t="s">
        <v>14373</v>
      </c>
      <c r="C6088" t="s">
        <v>14372</v>
      </c>
      <c r="D6088" t="s">
        <v>84</v>
      </c>
      <c r="E6088" t="s">
        <v>845</v>
      </c>
      <c r="G6088" t="s">
        <v>846</v>
      </c>
      <c r="I6088" t="s">
        <v>91</v>
      </c>
      <c r="S6088">
        <v>1.9</v>
      </c>
      <c r="Y6088">
        <v>5</v>
      </c>
      <c r="Z6088" s="86">
        <v>44225</v>
      </c>
      <c r="AB6088">
        <v>3</v>
      </c>
      <c r="AC6088" t="s">
        <v>156</v>
      </c>
    </row>
    <row r="6089" spans="1:29" x14ac:dyDescent="0.2">
      <c r="A6089" t="s">
        <v>14374</v>
      </c>
      <c r="B6089" t="s">
        <v>14375</v>
      </c>
      <c r="C6089" t="s">
        <v>14374</v>
      </c>
      <c r="D6089" t="s">
        <v>84</v>
      </c>
      <c r="E6089" t="s">
        <v>845</v>
      </c>
      <c r="G6089" t="s">
        <v>846</v>
      </c>
      <c r="H6089" t="s">
        <v>14376</v>
      </c>
      <c r="I6089" t="s">
        <v>91</v>
      </c>
      <c r="S6089">
        <v>2.38</v>
      </c>
      <c r="Y6089">
        <v>5</v>
      </c>
      <c r="Z6089" s="86">
        <v>44253</v>
      </c>
      <c r="AB6089">
        <v>3</v>
      </c>
      <c r="AC6089" t="s">
        <v>156</v>
      </c>
    </row>
    <row r="6090" spans="1:29" x14ac:dyDescent="0.2">
      <c r="A6090" t="s">
        <v>14377</v>
      </c>
      <c r="B6090" t="s">
        <v>14378</v>
      </c>
      <c r="C6090" t="s">
        <v>14377</v>
      </c>
      <c r="D6090" t="s">
        <v>84</v>
      </c>
      <c r="E6090" t="s">
        <v>845</v>
      </c>
      <c r="G6090" t="s">
        <v>846</v>
      </c>
      <c r="H6090" t="s">
        <v>14379</v>
      </c>
      <c r="I6090" t="s">
        <v>118</v>
      </c>
      <c r="S6090">
        <v>2.09</v>
      </c>
      <c r="Y6090">
        <v>5</v>
      </c>
      <c r="Z6090" s="86">
        <v>44286</v>
      </c>
      <c r="AB6090">
        <v>3</v>
      </c>
      <c r="AC6090" t="s">
        <v>156</v>
      </c>
    </row>
    <row r="6091" spans="1:29" x14ac:dyDescent="0.2">
      <c r="A6091" t="s">
        <v>14380</v>
      </c>
      <c r="B6091" t="s">
        <v>14381</v>
      </c>
      <c r="C6091" t="s">
        <v>14380</v>
      </c>
      <c r="D6091" t="s">
        <v>84</v>
      </c>
      <c r="E6091" t="s">
        <v>845</v>
      </c>
      <c r="F6091" t="s">
        <v>642</v>
      </c>
      <c r="G6091" t="s">
        <v>846</v>
      </c>
      <c r="I6091" t="s">
        <v>91</v>
      </c>
      <c r="J6091" t="s">
        <v>836</v>
      </c>
      <c r="K6091" t="s">
        <v>985</v>
      </c>
      <c r="Q6091" s="86">
        <v>45154</v>
      </c>
      <c r="AA6091">
        <v>3</v>
      </c>
      <c r="AB6091">
        <v>5</v>
      </c>
      <c r="AC6091" t="s">
        <v>86</v>
      </c>
    </row>
    <row r="6092" spans="1:29" x14ac:dyDescent="0.2">
      <c r="A6092" t="s">
        <v>14382</v>
      </c>
      <c r="B6092" t="s">
        <v>14383</v>
      </c>
      <c r="C6092" t="s">
        <v>14382</v>
      </c>
      <c r="D6092" t="s">
        <v>84</v>
      </c>
      <c r="E6092" t="s">
        <v>845</v>
      </c>
      <c r="F6092" t="s">
        <v>642</v>
      </c>
      <c r="G6092" t="s">
        <v>846</v>
      </c>
      <c r="I6092" t="s">
        <v>91</v>
      </c>
      <c r="J6092" t="s">
        <v>836</v>
      </c>
      <c r="K6092" t="s">
        <v>14046</v>
      </c>
      <c r="Q6092" s="86">
        <v>45154</v>
      </c>
      <c r="AA6092">
        <v>3</v>
      </c>
      <c r="AB6092">
        <v>5</v>
      </c>
      <c r="AC6092" t="s">
        <v>86</v>
      </c>
    </row>
    <row r="6093" spans="1:29" x14ac:dyDescent="0.2">
      <c r="A6093" t="s">
        <v>16084</v>
      </c>
      <c r="B6093" t="s">
        <v>16085</v>
      </c>
      <c r="C6093" t="s">
        <v>16084</v>
      </c>
      <c r="D6093" t="s">
        <v>84</v>
      </c>
      <c r="E6093" t="s">
        <v>845</v>
      </c>
      <c r="G6093" t="s">
        <v>846</v>
      </c>
      <c r="H6093" t="s">
        <v>16039</v>
      </c>
      <c r="I6093" t="s">
        <v>118</v>
      </c>
      <c r="S6093">
        <v>1.96</v>
      </c>
      <c r="Y6093">
        <v>5</v>
      </c>
      <c r="Z6093" s="86">
        <v>44168</v>
      </c>
      <c r="AB6093">
        <v>3</v>
      </c>
      <c r="AC6093" t="s">
        <v>156</v>
      </c>
    </row>
    <row r="6094" spans="1:29" x14ac:dyDescent="0.2">
      <c r="A6094" t="s">
        <v>16086</v>
      </c>
      <c r="B6094" t="s">
        <v>16087</v>
      </c>
      <c r="C6094" t="s">
        <v>16086</v>
      </c>
      <c r="D6094" t="s">
        <v>84</v>
      </c>
      <c r="E6094" t="s">
        <v>845</v>
      </c>
      <c r="G6094" t="s">
        <v>846</v>
      </c>
      <c r="H6094" t="s">
        <v>16039</v>
      </c>
      <c r="I6094" t="s">
        <v>118</v>
      </c>
      <c r="S6094">
        <v>3.16</v>
      </c>
      <c r="Y6094">
        <v>4</v>
      </c>
      <c r="Z6094" s="86">
        <v>44195</v>
      </c>
      <c r="AB6094">
        <v>3</v>
      </c>
      <c r="AC6094" t="s">
        <v>156</v>
      </c>
    </row>
    <row r="6095" spans="1:29" x14ac:dyDescent="0.2">
      <c r="A6095" t="s">
        <v>14384</v>
      </c>
      <c r="B6095" t="s">
        <v>14385</v>
      </c>
      <c r="C6095" t="s">
        <v>14384</v>
      </c>
      <c r="D6095" t="s">
        <v>84</v>
      </c>
      <c r="E6095" t="s">
        <v>845</v>
      </c>
      <c r="F6095" t="s">
        <v>642</v>
      </c>
      <c r="G6095" t="s">
        <v>846</v>
      </c>
      <c r="I6095" t="s">
        <v>91</v>
      </c>
      <c r="J6095" t="s">
        <v>836</v>
      </c>
      <c r="K6095" t="s">
        <v>14046</v>
      </c>
      <c r="Q6095" s="86">
        <v>45154</v>
      </c>
      <c r="AA6095">
        <v>3</v>
      </c>
      <c r="AB6095">
        <v>5</v>
      </c>
      <c r="AC6095" t="s">
        <v>86</v>
      </c>
    </row>
    <row r="6096" spans="1:29" x14ac:dyDescent="0.2">
      <c r="A6096" t="s">
        <v>16088</v>
      </c>
      <c r="B6096" t="s">
        <v>16089</v>
      </c>
      <c r="C6096" t="s">
        <v>16088</v>
      </c>
      <c r="D6096" t="s">
        <v>84</v>
      </c>
      <c r="E6096" t="s">
        <v>845</v>
      </c>
      <c r="G6096" t="s">
        <v>846</v>
      </c>
      <c r="H6096" t="s">
        <v>16039</v>
      </c>
      <c r="I6096" t="s">
        <v>91</v>
      </c>
      <c r="S6096">
        <v>3.15</v>
      </c>
      <c r="Y6096">
        <v>6</v>
      </c>
      <c r="Z6096" s="86">
        <v>44195</v>
      </c>
      <c r="AB6096">
        <v>4</v>
      </c>
      <c r="AC6096" t="s">
        <v>127</v>
      </c>
    </row>
    <row r="6097" spans="1:29" x14ac:dyDescent="0.2">
      <c r="A6097" t="s">
        <v>16344</v>
      </c>
      <c r="B6097" t="s">
        <v>16345</v>
      </c>
      <c r="C6097" t="s">
        <v>16344</v>
      </c>
      <c r="D6097" t="s">
        <v>84</v>
      </c>
      <c r="E6097" t="s">
        <v>845</v>
      </c>
      <c r="G6097" t="s">
        <v>846</v>
      </c>
      <c r="H6097" t="s">
        <v>16039</v>
      </c>
      <c r="I6097" t="s">
        <v>91</v>
      </c>
      <c r="S6097">
        <v>1.62</v>
      </c>
      <c r="Y6097">
        <v>5</v>
      </c>
      <c r="Z6097" s="86">
        <v>44183</v>
      </c>
      <c r="AB6097">
        <v>3</v>
      </c>
      <c r="AC6097" t="s">
        <v>156</v>
      </c>
    </row>
    <row r="6098" spans="1:29" x14ac:dyDescent="0.2">
      <c r="A6098" t="s">
        <v>14386</v>
      </c>
      <c r="B6098" t="s">
        <v>14387</v>
      </c>
      <c r="C6098" t="s">
        <v>14386</v>
      </c>
      <c r="D6098" t="s">
        <v>84</v>
      </c>
      <c r="E6098" t="s">
        <v>845</v>
      </c>
      <c r="G6098" t="s">
        <v>846</v>
      </c>
      <c r="Y6098">
        <v>5</v>
      </c>
      <c r="Z6098" s="86">
        <v>44183</v>
      </c>
      <c r="AB6098">
        <v>3</v>
      </c>
      <c r="AC6098" t="s">
        <v>156</v>
      </c>
    </row>
    <row r="6099" spans="1:29" x14ac:dyDescent="0.2">
      <c r="A6099" t="s">
        <v>16346</v>
      </c>
      <c r="B6099" t="s">
        <v>16347</v>
      </c>
      <c r="C6099" t="s">
        <v>16346</v>
      </c>
      <c r="D6099" t="s">
        <v>84</v>
      </c>
      <c r="E6099" t="s">
        <v>845</v>
      </c>
      <c r="G6099" t="s">
        <v>846</v>
      </c>
      <c r="H6099" t="s">
        <v>16039</v>
      </c>
      <c r="I6099" t="s">
        <v>91</v>
      </c>
      <c r="S6099">
        <v>1.91</v>
      </c>
      <c r="Y6099">
        <v>6</v>
      </c>
      <c r="Z6099" s="86">
        <v>44187</v>
      </c>
      <c r="AB6099">
        <v>4</v>
      </c>
      <c r="AC6099" t="s">
        <v>127</v>
      </c>
    </row>
    <row r="6100" spans="1:29" x14ac:dyDescent="0.2">
      <c r="A6100" t="s">
        <v>14388</v>
      </c>
      <c r="B6100" t="s">
        <v>14389</v>
      </c>
      <c r="C6100" t="s">
        <v>14388</v>
      </c>
      <c r="D6100" t="s">
        <v>84</v>
      </c>
      <c r="E6100" t="s">
        <v>845</v>
      </c>
      <c r="F6100" t="s">
        <v>642</v>
      </c>
      <c r="G6100" t="s">
        <v>846</v>
      </c>
      <c r="I6100" t="s">
        <v>91</v>
      </c>
      <c r="J6100" t="s">
        <v>836</v>
      </c>
      <c r="K6100" t="s">
        <v>14046</v>
      </c>
      <c r="Q6100" s="86">
        <v>45154</v>
      </c>
      <c r="AA6100">
        <v>3</v>
      </c>
      <c r="AB6100">
        <v>5</v>
      </c>
      <c r="AC6100" t="s">
        <v>86</v>
      </c>
    </row>
    <row r="6101" spans="1:29" x14ac:dyDescent="0.2">
      <c r="A6101" t="s">
        <v>14390</v>
      </c>
      <c r="B6101" t="s">
        <v>14391</v>
      </c>
      <c r="C6101" t="s">
        <v>14390</v>
      </c>
      <c r="D6101" t="s">
        <v>84</v>
      </c>
      <c r="E6101" t="s">
        <v>845</v>
      </c>
      <c r="G6101" t="s">
        <v>846</v>
      </c>
      <c r="Y6101">
        <v>5</v>
      </c>
      <c r="Z6101" s="86">
        <v>44225</v>
      </c>
      <c r="AB6101">
        <v>3</v>
      </c>
      <c r="AC6101" t="s">
        <v>156</v>
      </c>
    </row>
    <row r="6102" spans="1:29" x14ac:dyDescent="0.2">
      <c r="A6102" t="s">
        <v>14392</v>
      </c>
      <c r="B6102" t="s">
        <v>14393</v>
      </c>
      <c r="C6102" t="s">
        <v>14392</v>
      </c>
      <c r="D6102" t="s">
        <v>84</v>
      </c>
      <c r="E6102" t="s">
        <v>845</v>
      </c>
      <c r="F6102" t="s">
        <v>642</v>
      </c>
      <c r="G6102" t="s">
        <v>846</v>
      </c>
      <c r="I6102" t="s">
        <v>91</v>
      </c>
      <c r="J6102" t="s">
        <v>323</v>
      </c>
      <c r="K6102" t="s">
        <v>14341</v>
      </c>
      <c r="Q6102" s="86">
        <v>45154</v>
      </c>
      <c r="AA6102">
        <v>3</v>
      </c>
      <c r="AB6102">
        <v>5</v>
      </c>
      <c r="AC6102" t="s">
        <v>86</v>
      </c>
    </row>
    <row r="6103" spans="1:29" x14ac:dyDescent="0.2">
      <c r="A6103" t="s">
        <v>16090</v>
      </c>
      <c r="B6103" t="s">
        <v>16091</v>
      </c>
      <c r="C6103" t="s">
        <v>16090</v>
      </c>
      <c r="D6103" t="s">
        <v>84</v>
      </c>
      <c r="E6103" t="s">
        <v>845</v>
      </c>
      <c r="G6103" t="s">
        <v>846</v>
      </c>
      <c r="H6103" t="s">
        <v>16039</v>
      </c>
      <c r="I6103" t="s">
        <v>91</v>
      </c>
      <c r="S6103">
        <v>2</v>
      </c>
      <c r="Y6103">
        <v>5</v>
      </c>
      <c r="Z6103" s="86">
        <v>44200</v>
      </c>
      <c r="AB6103">
        <v>3</v>
      </c>
      <c r="AC6103" t="s">
        <v>156</v>
      </c>
    </row>
    <row r="6104" spans="1:29" x14ac:dyDescent="0.2">
      <c r="A6104" t="s">
        <v>14394</v>
      </c>
      <c r="B6104" t="s">
        <v>14395</v>
      </c>
      <c r="C6104" t="s">
        <v>14394</v>
      </c>
      <c r="D6104" t="s">
        <v>84</v>
      </c>
      <c r="E6104" t="s">
        <v>845</v>
      </c>
      <c r="F6104" t="s">
        <v>642</v>
      </c>
      <c r="G6104" t="s">
        <v>846</v>
      </c>
      <c r="I6104" t="s">
        <v>91</v>
      </c>
      <c r="J6104" t="s">
        <v>836</v>
      </c>
      <c r="K6104" t="s">
        <v>14046</v>
      </c>
      <c r="Q6104" s="86">
        <v>45154</v>
      </c>
      <c r="AA6104">
        <v>3</v>
      </c>
      <c r="AB6104">
        <v>5</v>
      </c>
      <c r="AC6104" t="s">
        <v>86</v>
      </c>
    </row>
    <row r="6105" spans="1:29" x14ac:dyDescent="0.2">
      <c r="A6105" t="s">
        <v>14396</v>
      </c>
      <c r="B6105" t="s">
        <v>14397</v>
      </c>
      <c r="C6105" t="s">
        <v>14396</v>
      </c>
      <c r="D6105" t="s">
        <v>84</v>
      </c>
      <c r="E6105" t="s">
        <v>845</v>
      </c>
      <c r="F6105" t="s">
        <v>642</v>
      </c>
      <c r="G6105" t="s">
        <v>846</v>
      </c>
      <c r="I6105" t="s">
        <v>91</v>
      </c>
      <c r="J6105" t="s">
        <v>836</v>
      </c>
      <c r="K6105" t="s">
        <v>14046</v>
      </c>
      <c r="Q6105" s="86">
        <v>45154</v>
      </c>
      <c r="AA6105">
        <v>3</v>
      </c>
      <c r="AB6105">
        <v>5</v>
      </c>
      <c r="AC6105" t="s">
        <v>86</v>
      </c>
    </row>
    <row r="6106" spans="1:29" x14ac:dyDescent="0.2">
      <c r="A6106" t="s">
        <v>14398</v>
      </c>
      <c r="B6106" t="s">
        <v>14397</v>
      </c>
      <c r="C6106" t="s">
        <v>14398</v>
      </c>
      <c r="D6106" t="s">
        <v>84</v>
      </c>
      <c r="E6106" t="s">
        <v>845</v>
      </c>
      <c r="F6106" t="s">
        <v>642</v>
      </c>
      <c r="G6106" t="s">
        <v>846</v>
      </c>
      <c r="I6106" t="s">
        <v>91</v>
      </c>
      <c r="J6106" t="s">
        <v>836</v>
      </c>
      <c r="K6106" t="s">
        <v>14046</v>
      </c>
      <c r="Q6106" s="86">
        <v>45154</v>
      </c>
      <c r="AA6106">
        <v>3</v>
      </c>
      <c r="AB6106">
        <v>5</v>
      </c>
      <c r="AC6106" t="s">
        <v>86</v>
      </c>
    </row>
    <row r="6107" spans="1:29" x14ac:dyDescent="0.2">
      <c r="A6107" t="s">
        <v>14399</v>
      </c>
      <c r="B6107" t="s">
        <v>14400</v>
      </c>
      <c r="C6107" t="s">
        <v>14399</v>
      </c>
      <c r="D6107" t="s">
        <v>84</v>
      </c>
      <c r="E6107" t="s">
        <v>845</v>
      </c>
      <c r="F6107" t="s">
        <v>642</v>
      </c>
      <c r="G6107" t="s">
        <v>846</v>
      </c>
      <c r="I6107" t="s">
        <v>91</v>
      </c>
      <c r="J6107" t="s">
        <v>836</v>
      </c>
      <c r="K6107" t="s">
        <v>14046</v>
      </c>
      <c r="Q6107" s="86">
        <v>45154</v>
      </c>
      <c r="AA6107">
        <v>3</v>
      </c>
      <c r="AB6107">
        <v>5</v>
      </c>
      <c r="AC6107" t="s">
        <v>86</v>
      </c>
    </row>
    <row r="6108" spans="1:29" x14ac:dyDescent="0.2">
      <c r="A6108" t="s">
        <v>14401</v>
      </c>
      <c r="B6108" t="s">
        <v>14402</v>
      </c>
      <c r="C6108" t="s">
        <v>14401</v>
      </c>
      <c r="D6108" t="s">
        <v>84</v>
      </c>
      <c r="E6108" t="s">
        <v>845</v>
      </c>
      <c r="F6108" t="s">
        <v>642</v>
      </c>
      <c r="G6108" t="s">
        <v>846</v>
      </c>
      <c r="I6108" t="s">
        <v>118</v>
      </c>
      <c r="J6108" t="s">
        <v>836</v>
      </c>
      <c r="K6108" t="s">
        <v>14046</v>
      </c>
      <c r="Q6108" s="86">
        <v>45154</v>
      </c>
      <c r="AA6108">
        <v>3</v>
      </c>
      <c r="AB6108">
        <v>5</v>
      </c>
      <c r="AC6108" t="s">
        <v>86</v>
      </c>
    </row>
    <row r="6109" spans="1:29" x14ac:dyDescent="0.2">
      <c r="A6109" t="s">
        <v>14403</v>
      </c>
      <c r="B6109" t="s">
        <v>14404</v>
      </c>
      <c r="C6109" t="s">
        <v>14403</v>
      </c>
      <c r="D6109" t="s">
        <v>84</v>
      </c>
      <c r="E6109" t="s">
        <v>845</v>
      </c>
      <c r="F6109" t="s">
        <v>642</v>
      </c>
      <c r="G6109" t="s">
        <v>846</v>
      </c>
      <c r="I6109" t="s">
        <v>118</v>
      </c>
      <c r="J6109" t="s">
        <v>323</v>
      </c>
      <c r="K6109" t="s">
        <v>5624</v>
      </c>
      <c r="Q6109" s="86">
        <v>45154</v>
      </c>
      <c r="AA6109">
        <v>3</v>
      </c>
      <c r="AB6109">
        <v>5</v>
      </c>
      <c r="AC6109" t="s">
        <v>86</v>
      </c>
    </row>
    <row r="6110" spans="1:29" x14ac:dyDescent="0.2">
      <c r="A6110" t="s">
        <v>16148</v>
      </c>
      <c r="B6110" t="s">
        <v>16149</v>
      </c>
      <c r="C6110" t="s">
        <v>16148</v>
      </c>
      <c r="D6110" t="s">
        <v>84</v>
      </c>
      <c r="E6110" t="s">
        <v>845</v>
      </c>
      <c r="G6110" t="s">
        <v>846</v>
      </c>
      <c r="H6110" t="s">
        <v>16039</v>
      </c>
      <c r="I6110" t="s">
        <v>91</v>
      </c>
      <c r="S6110">
        <v>1.76</v>
      </c>
      <c r="Y6110">
        <v>5</v>
      </c>
      <c r="Z6110" s="86">
        <v>44217</v>
      </c>
      <c r="AB6110">
        <v>3</v>
      </c>
      <c r="AC6110" t="s">
        <v>156</v>
      </c>
    </row>
    <row r="6111" spans="1:29" x14ac:dyDescent="0.2">
      <c r="A6111" t="s">
        <v>14405</v>
      </c>
      <c r="B6111" t="s">
        <v>14406</v>
      </c>
      <c r="C6111" t="s">
        <v>14405</v>
      </c>
      <c r="D6111" t="s">
        <v>84</v>
      </c>
      <c r="E6111" t="s">
        <v>845</v>
      </c>
      <c r="F6111" t="s">
        <v>642</v>
      </c>
      <c r="G6111" t="s">
        <v>846</v>
      </c>
      <c r="I6111" t="s">
        <v>91</v>
      </c>
      <c r="J6111" t="s">
        <v>923</v>
      </c>
      <c r="K6111" t="s">
        <v>985</v>
      </c>
      <c r="Q6111" s="86">
        <v>45154</v>
      </c>
      <c r="AA6111">
        <v>3</v>
      </c>
      <c r="AB6111">
        <v>5</v>
      </c>
      <c r="AC6111" t="s">
        <v>86</v>
      </c>
    </row>
    <row r="6112" spans="1:29" x14ac:dyDescent="0.2">
      <c r="A6112" t="s">
        <v>14407</v>
      </c>
      <c r="B6112" t="s">
        <v>14408</v>
      </c>
      <c r="C6112" t="s">
        <v>14407</v>
      </c>
      <c r="D6112" t="s">
        <v>84</v>
      </c>
      <c r="E6112" t="s">
        <v>845</v>
      </c>
      <c r="F6112" t="s">
        <v>642</v>
      </c>
      <c r="G6112" t="s">
        <v>846</v>
      </c>
      <c r="I6112" t="s">
        <v>91</v>
      </c>
      <c r="J6112" t="s">
        <v>323</v>
      </c>
      <c r="K6112" t="s">
        <v>14341</v>
      </c>
      <c r="Q6112" s="86">
        <v>45154</v>
      </c>
      <c r="AA6112">
        <v>3</v>
      </c>
      <c r="AB6112">
        <v>5</v>
      </c>
      <c r="AC6112" t="s">
        <v>86</v>
      </c>
    </row>
    <row r="6113" spans="1:29" x14ac:dyDescent="0.2">
      <c r="A6113" t="s">
        <v>14409</v>
      </c>
      <c r="B6113" t="s">
        <v>14410</v>
      </c>
      <c r="C6113" t="s">
        <v>14409</v>
      </c>
      <c r="D6113" t="s">
        <v>84</v>
      </c>
      <c r="E6113" t="s">
        <v>845</v>
      </c>
      <c r="F6113" t="s">
        <v>642</v>
      </c>
      <c r="G6113" t="s">
        <v>846</v>
      </c>
      <c r="I6113" t="s">
        <v>91</v>
      </c>
      <c r="J6113" t="s">
        <v>923</v>
      </c>
      <c r="K6113" t="s">
        <v>985</v>
      </c>
      <c r="Q6113" s="86">
        <v>45154</v>
      </c>
      <c r="AA6113">
        <v>3</v>
      </c>
      <c r="AB6113">
        <v>5</v>
      </c>
      <c r="AC6113" t="s">
        <v>86</v>
      </c>
    </row>
    <row r="6114" spans="1:29" x14ac:dyDescent="0.2">
      <c r="A6114" t="s">
        <v>14411</v>
      </c>
      <c r="B6114" t="s">
        <v>14412</v>
      </c>
      <c r="C6114" t="s">
        <v>14411</v>
      </c>
      <c r="D6114" t="s">
        <v>84</v>
      </c>
      <c r="E6114" t="s">
        <v>845</v>
      </c>
      <c r="F6114" t="s">
        <v>642</v>
      </c>
      <c r="G6114" t="s">
        <v>846</v>
      </c>
      <c r="I6114" t="s">
        <v>118</v>
      </c>
      <c r="J6114" t="s">
        <v>323</v>
      </c>
      <c r="K6114" t="s">
        <v>1251</v>
      </c>
      <c r="Q6114" s="86">
        <v>45154</v>
      </c>
      <c r="AA6114">
        <v>3</v>
      </c>
      <c r="AB6114">
        <v>5</v>
      </c>
      <c r="AC6114" t="s">
        <v>86</v>
      </c>
    </row>
    <row r="6115" spans="1:29" x14ac:dyDescent="0.2">
      <c r="A6115" t="s">
        <v>14413</v>
      </c>
      <c r="B6115" t="s">
        <v>14414</v>
      </c>
      <c r="C6115" t="s">
        <v>14413</v>
      </c>
      <c r="D6115" t="s">
        <v>84</v>
      </c>
      <c r="E6115" t="s">
        <v>845</v>
      </c>
      <c r="F6115" t="s">
        <v>642</v>
      </c>
      <c r="G6115" t="s">
        <v>846</v>
      </c>
      <c r="I6115" t="s">
        <v>91</v>
      </c>
      <c r="J6115" t="s">
        <v>836</v>
      </c>
      <c r="K6115" t="s">
        <v>14046</v>
      </c>
      <c r="Q6115" s="86">
        <v>45154</v>
      </c>
      <c r="AA6115">
        <v>3</v>
      </c>
      <c r="AB6115">
        <v>5</v>
      </c>
      <c r="AC6115" t="s">
        <v>86</v>
      </c>
    </row>
    <row r="6116" spans="1:29" x14ac:dyDescent="0.2">
      <c r="A6116" t="s">
        <v>14415</v>
      </c>
      <c r="B6116" t="s">
        <v>14416</v>
      </c>
      <c r="C6116" t="s">
        <v>14415</v>
      </c>
      <c r="D6116" t="s">
        <v>84</v>
      </c>
      <c r="E6116" t="s">
        <v>845</v>
      </c>
      <c r="F6116" t="s">
        <v>642</v>
      </c>
      <c r="G6116" t="s">
        <v>11299</v>
      </c>
      <c r="I6116" t="s">
        <v>91</v>
      </c>
      <c r="J6116" t="s">
        <v>836</v>
      </c>
      <c r="K6116" t="s">
        <v>14046</v>
      </c>
      <c r="Q6116" s="86">
        <v>45154</v>
      </c>
      <c r="AA6116">
        <v>3</v>
      </c>
      <c r="AB6116">
        <v>5</v>
      </c>
      <c r="AC6116" t="s">
        <v>86</v>
      </c>
    </row>
    <row r="6117" spans="1:29" x14ac:dyDescent="0.2">
      <c r="A6117" t="s">
        <v>14417</v>
      </c>
      <c r="B6117" t="s">
        <v>14418</v>
      </c>
      <c r="C6117" t="s">
        <v>14417</v>
      </c>
      <c r="D6117" t="s">
        <v>84</v>
      </c>
      <c r="E6117" t="s">
        <v>845</v>
      </c>
      <c r="G6117" t="s">
        <v>846</v>
      </c>
      <c r="H6117" t="s">
        <v>14419</v>
      </c>
      <c r="I6117" t="s">
        <v>91</v>
      </c>
      <c r="S6117">
        <v>2.1</v>
      </c>
      <c r="Y6117">
        <v>5</v>
      </c>
      <c r="Z6117" s="86">
        <v>44245</v>
      </c>
      <c r="AB6117">
        <v>3</v>
      </c>
      <c r="AC6117" t="s">
        <v>156</v>
      </c>
    </row>
    <row r="6118" spans="1:29" x14ac:dyDescent="0.2">
      <c r="A6118" t="s">
        <v>17757</v>
      </c>
      <c r="B6118" t="s">
        <v>17758</v>
      </c>
      <c r="C6118" t="s">
        <v>17757</v>
      </c>
      <c r="D6118" t="s">
        <v>84</v>
      </c>
      <c r="E6118" t="s">
        <v>845</v>
      </c>
      <c r="G6118" t="s">
        <v>846</v>
      </c>
      <c r="H6118" t="s">
        <v>17756</v>
      </c>
      <c r="I6118" t="s">
        <v>91</v>
      </c>
      <c r="S6118">
        <v>1.69</v>
      </c>
      <c r="Y6118">
        <v>6</v>
      </c>
      <c r="Z6118" s="86">
        <v>44294</v>
      </c>
      <c r="AB6118">
        <v>4</v>
      </c>
      <c r="AC6118" t="s">
        <v>127</v>
      </c>
    </row>
    <row r="6119" spans="1:29" x14ac:dyDescent="0.2">
      <c r="A6119" t="s">
        <v>16092</v>
      </c>
      <c r="B6119" t="s">
        <v>16093</v>
      </c>
      <c r="C6119" t="s">
        <v>16092</v>
      </c>
      <c r="D6119" t="s">
        <v>84</v>
      </c>
      <c r="E6119" t="s">
        <v>845</v>
      </c>
      <c r="G6119" t="s">
        <v>846</v>
      </c>
      <c r="H6119" t="s">
        <v>16039</v>
      </c>
      <c r="I6119" t="s">
        <v>91</v>
      </c>
      <c r="S6119">
        <v>1.94</v>
      </c>
      <c r="Y6119">
        <v>6</v>
      </c>
      <c r="Z6119" s="86">
        <v>44281</v>
      </c>
      <c r="AB6119">
        <v>4</v>
      </c>
      <c r="AC6119" t="s">
        <v>127</v>
      </c>
    </row>
    <row r="6120" spans="1:29" x14ac:dyDescent="0.2">
      <c r="A6120" t="s">
        <v>14420</v>
      </c>
      <c r="B6120" t="s">
        <v>14421</v>
      </c>
      <c r="C6120" t="s">
        <v>14420</v>
      </c>
      <c r="D6120" t="s">
        <v>84</v>
      </c>
      <c r="E6120" t="s">
        <v>845</v>
      </c>
      <c r="F6120" t="s">
        <v>642</v>
      </c>
      <c r="G6120" t="s">
        <v>846</v>
      </c>
      <c r="I6120" t="s">
        <v>91</v>
      </c>
      <c r="J6120" t="s">
        <v>883</v>
      </c>
      <c r="K6120" t="s">
        <v>14046</v>
      </c>
      <c r="Q6120" s="86">
        <v>45154</v>
      </c>
      <c r="AA6120">
        <v>3</v>
      </c>
      <c r="AB6120">
        <v>5</v>
      </c>
      <c r="AC6120" t="s">
        <v>86</v>
      </c>
    </row>
    <row r="6121" spans="1:29" x14ac:dyDescent="0.2">
      <c r="A6121" t="s">
        <v>14422</v>
      </c>
      <c r="B6121" t="s">
        <v>14423</v>
      </c>
      <c r="C6121" t="s">
        <v>14422</v>
      </c>
      <c r="D6121" t="s">
        <v>84</v>
      </c>
      <c r="E6121" t="s">
        <v>845</v>
      </c>
      <c r="F6121" t="s">
        <v>642</v>
      </c>
      <c r="G6121" t="s">
        <v>846</v>
      </c>
      <c r="I6121" t="s">
        <v>91</v>
      </c>
      <c r="J6121" t="s">
        <v>375</v>
      </c>
      <c r="K6121" t="s">
        <v>14424</v>
      </c>
      <c r="Q6121" s="86">
        <v>45154</v>
      </c>
      <c r="AA6121">
        <v>3</v>
      </c>
      <c r="AB6121">
        <v>5</v>
      </c>
      <c r="AC6121" t="s">
        <v>86</v>
      </c>
    </row>
    <row r="6122" spans="1:29" x14ac:dyDescent="0.2">
      <c r="A6122" t="s">
        <v>14425</v>
      </c>
      <c r="B6122" t="s">
        <v>14426</v>
      </c>
      <c r="C6122" t="s">
        <v>14425</v>
      </c>
      <c r="D6122" t="s">
        <v>84</v>
      </c>
      <c r="E6122" t="s">
        <v>845</v>
      </c>
      <c r="F6122" t="s">
        <v>642</v>
      </c>
      <c r="G6122" t="s">
        <v>846</v>
      </c>
      <c r="I6122" t="s">
        <v>91</v>
      </c>
      <c r="J6122" t="s">
        <v>375</v>
      </c>
      <c r="K6122" t="s">
        <v>14424</v>
      </c>
      <c r="Q6122" s="86">
        <v>45154</v>
      </c>
      <c r="AA6122">
        <v>3</v>
      </c>
      <c r="AB6122">
        <v>5</v>
      </c>
      <c r="AC6122" t="s">
        <v>86</v>
      </c>
    </row>
    <row r="6123" spans="1:29" x14ac:dyDescent="0.2">
      <c r="A6123" t="s">
        <v>14427</v>
      </c>
      <c r="B6123" t="s">
        <v>14428</v>
      </c>
      <c r="C6123" t="s">
        <v>14427</v>
      </c>
      <c r="D6123" t="s">
        <v>84</v>
      </c>
      <c r="E6123" t="s">
        <v>845</v>
      </c>
      <c r="F6123" t="s">
        <v>642</v>
      </c>
      <c r="G6123" t="s">
        <v>846</v>
      </c>
      <c r="I6123" t="s">
        <v>91</v>
      </c>
      <c r="J6123" t="s">
        <v>760</v>
      </c>
      <c r="K6123" t="s">
        <v>5624</v>
      </c>
      <c r="Q6123" s="86">
        <v>45154</v>
      </c>
      <c r="AA6123">
        <v>3</v>
      </c>
      <c r="AB6123">
        <v>5</v>
      </c>
      <c r="AC6123" t="s">
        <v>86</v>
      </c>
    </row>
    <row r="6124" spans="1:29" x14ac:dyDescent="0.2">
      <c r="A6124" t="s">
        <v>14429</v>
      </c>
      <c r="B6124" t="s">
        <v>14430</v>
      </c>
      <c r="C6124" t="s">
        <v>14429</v>
      </c>
      <c r="D6124" t="s">
        <v>84</v>
      </c>
      <c r="E6124" t="s">
        <v>845</v>
      </c>
      <c r="G6124" t="s">
        <v>846</v>
      </c>
      <c r="H6124" t="s">
        <v>14431</v>
      </c>
      <c r="I6124" t="s">
        <v>91</v>
      </c>
      <c r="S6124">
        <v>2.927</v>
      </c>
      <c r="Y6124">
        <v>5</v>
      </c>
      <c r="Z6124" s="86">
        <v>44252</v>
      </c>
      <c r="AB6124">
        <v>3</v>
      </c>
      <c r="AC6124" t="s">
        <v>156</v>
      </c>
    </row>
    <row r="6125" spans="1:29" x14ac:dyDescent="0.2">
      <c r="A6125" t="s">
        <v>16150</v>
      </c>
      <c r="B6125" t="s">
        <v>16151</v>
      </c>
      <c r="C6125" t="s">
        <v>16150</v>
      </c>
      <c r="D6125" t="s">
        <v>84</v>
      </c>
      <c r="E6125" t="s">
        <v>845</v>
      </c>
      <c r="G6125" t="s">
        <v>846</v>
      </c>
      <c r="H6125" t="s">
        <v>16039</v>
      </c>
      <c r="I6125" t="s">
        <v>91</v>
      </c>
      <c r="S6125">
        <v>1.68</v>
      </c>
      <c r="Y6125">
        <v>4</v>
      </c>
      <c r="Z6125" s="86">
        <v>44307</v>
      </c>
      <c r="AB6125">
        <v>3</v>
      </c>
      <c r="AC6125" t="s">
        <v>156</v>
      </c>
    </row>
    <row r="6126" spans="1:29" x14ac:dyDescent="0.2">
      <c r="A6126" t="s">
        <v>14432</v>
      </c>
      <c r="B6126" t="s">
        <v>14433</v>
      </c>
      <c r="C6126" t="s">
        <v>14432</v>
      </c>
      <c r="D6126" t="s">
        <v>84</v>
      </c>
      <c r="E6126" t="s">
        <v>845</v>
      </c>
      <c r="F6126" t="s">
        <v>642</v>
      </c>
      <c r="G6126" t="s">
        <v>846</v>
      </c>
      <c r="I6126" t="s">
        <v>91</v>
      </c>
      <c r="J6126" t="s">
        <v>836</v>
      </c>
      <c r="K6126" t="s">
        <v>14046</v>
      </c>
      <c r="Q6126" s="86">
        <v>45154</v>
      </c>
      <c r="AA6126">
        <v>3</v>
      </c>
      <c r="AB6126">
        <v>5</v>
      </c>
      <c r="AC6126" t="s">
        <v>86</v>
      </c>
    </row>
    <row r="6127" spans="1:29" x14ac:dyDescent="0.2">
      <c r="A6127" t="s">
        <v>14434</v>
      </c>
      <c r="B6127" t="s">
        <v>14435</v>
      </c>
      <c r="C6127" t="s">
        <v>14434</v>
      </c>
      <c r="D6127" t="s">
        <v>84</v>
      </c>
      <c r="E6127" t="s">
        <v>845</v>
      </c>
      <c r="F6127" t="s">
        <v>642</v>
      </c>
      <c r="G6127" t="s">
        <v>846</v>
      </c>
      <c r="I6127" t="s">
        <v>91</v>
      </c>
      <c r="J6127" t="s">
        <v>836</v>
      </c>
      <c r="K6127" t="s">
        <v>14046</v>
      </c>
      <c r="Q6127" s="86">
        <v>45154</v>
      </c>
      <c r="AA6127">
        <v>3</v>
      </c>
      <c r="AB6127">
        <v>5</v>
      </c>
      <c r="AC6127" t="s">
        <v>86</v>
      </c>
    </row>
    <row r="6128" spans="1:29" x14ac:dyDescent="0.2">
      <c r="A6128" t="s">
        <v>14436</v>
      </c>
      <c r="B6128" t="s">
        <v>14437</v>
      </c>
      <c r="C6128" t="s">
        <v>14436</v>
      </c>
      <c r="D6128" t="s">
        <v>84</v>
      </c>
      <c r="E6128" t="s">
        <v>845</v>
      </c>
      <c r="F6128" t="s">
        <v>642</v>
      </c>
      <c r="G6128" t="s">
        <v>846</v>
      </c>
      <c r="I6128" t="s">
        <v>91</v>
      </c>
      <c r="J6128" t="s">
        <v>836</v>
      </c>
      <c r="K6128" t="s">
        <v>14046</v>
      </c>
      <c r="Q6128" s="86">
        <v>45154</v>
      </c>
      <c r="AA6128">
        <v>3</v>
      </c>
      <c r="AB6128">
        <v>5</v>
      </c>
      <c r="AC6128" t="s">
        <v>86</v>
      </c>
    </row>
    <row r="6129" spans="1:29" x14ac:dyDescent="0.2">
      <c r="A6129" t="s">
        <v>14438</v>
      </c>
      <c r="B6129" t="s">
        <v>14439</v>
      </c>
      <c r="C6129" t="s">
        <v>14438</v>
      </c>
      <c r="D6129" t="s">
        <v>84</v>
      </c>
      <c r="E6129" t="s">
        <v>845</v>
      </c>
      <c r="F6129" t="s">
        <v>642</v>
      </c>
      <c r="G6129" t="s">
        <v>846</v>
      </c>
      <c r="I6129" t="s">
        <v>91</v>
      </c>
      <c r="J6129" t="s">
        <v>836</v>
      </c>
      <c r="K6129" t="s">
        <v>14046</v>
      </c>
      <c r="Q6129" s="86">
        <v>45154</v>
      </c>
      <c r="AA6129">
        <v>3</v>
      </c>
      <c r="AB6129">
        <v>5</v>
      </c>
      <c r="AC6129" t="s">
        <v>86</v>
      </c>
    </row>
    <row r="6130" spans="1:29" x14ac:dyDescent="0.2">
      <c r="A6130" t="s">
        <v>16152</v>
      </c>
      <c r="B6130" t="s">
        <v>16153</v>
      </c>
      <c r="C6130" t="s">
        <v>16152</v>
      </c>
      <c r="D6130" t="s">
        <v>84</v>
      </c>
      <c r="E6130" t="s">
        <v>845</v>
      </c>
      <c r="G6130" t="s">
        <v>846</v>
      </c>
      <c r="H6130" t="s">
        <v>16039</v>
      </c>
      <c r="I6130" t="s">
        <v>91</v>
      </c>
      <c r="S6130">
        <v>1.8983000000000001</v>
      </c>
      <c r="Y6130">
        <v>5</v>
      </c>
      <c r="Z6130" s="86">
        <v>44267</v>
      </c>
      <c r="AB6130">
        <v>3</v>
      </c>
      <c r="AC6130" t="s">
        <v>156</v>
      </c>
    </row>
    <row r="6131" spans="1:29" x14ac:dyDescent="0.2">
      <c r="A6131" t="s">
        <v>14440</v>
      </c>
      <c r="B6131" t="s">
        <v>14441</v>
      </c>
      <c r="C6131" t="s">
        <v>14440</v>
      </c>
      <c r="D6131" t="s">
        <v>84</v>
      </c>
      <c r="E6131" t="s">
        <v>845</v>
      </c>
      <c r="G6131" t="s">
        <v>846</v>
      </c>
      <c r="H6131" t="s">
        <v>14379</v>
      </c>
      <c r="I6131" t="s">
        <v>91</v>
      </c>
      <c r="S6131">
        <v>3.0503999999999998</v>
      </c>
      <c r="Y6131">
        <v>5</v>
      </c>
      <c r="Z6131" s="86">
        <v>44273</v>
      </c>
      <c r="AB6131">
        <v>3</v>
      </c>
      <c r="AC6131" t="s">
        <v>156</v>
      </c>
    </row>
    <row r="6132" spans="1:29" x14ac:dyDescent="0.2">
      <c r="A6132" t="s">
        <v>14442</v>
      </c>
      <c r="B6132" t="s">
        <v>14443</v>
      </c>
      <c r="C6132" t="s">
        <v>14442</v>
      </c>
      <c r="D6132" t="s">
        <v>84</v>
      </c>
      <c r="E6132" t="s">
        <v>845</v>
      </c>
      <c r="F6132" t="s">
        <v>642</v>
      </c>
      <c r="G6132" t="s">
        <v>846</v>
      </c>
      <c r="I6132" t="s">
        <v>91</v>
      </c>
      <c r="J6132" t="s">
        <v>375</v>
      </c>
      <c r="K6132" t="s">
        <v>14273</v>
      </c>
      <c r="Q6132" s="86">
        <v>45154</v>
      </c>
      <c r="AA6132">
        <v>3</v>
      </c>
      <c r="AB6132">
        <v>5</v>
      </c>
      <c r="AC6132" t="s">
        <v>86</v>
      </c>
    </row>
    <row r="6133" spans="1:29" x14ac:dyDescent="0.2">
      <c r="A6133" t="s">
        <v>14444</v>
      </c>
      <c r="B6133" t="s">
        <v>14445</v>
      </c>
      <c r="C6133" t="s">
        <v>14444</v>
      </c>
      <c r="D6133" t="s">
        <v>84</v>
      </c>
      <c r="E6133" t="s">
        <v>845</v>
      </c>
      <c r="G6133" t="s">
        <v>846</v>
      </c>
      <c r="H6133" t="s">
        <v>14446</v>
      </c>
      <c r="I6133" t="s">
        <v>91</v>
      </c>
      <c r="S6133">
        <v>1.96</v>
      </c>
      <c r="Y6133">
        <v>5</v>
      </c>
      <c r="Z6133" s="86">
        <v>44316</v>
      </c>
      <c r="AB6133">
        <v>3</v>
      </c>
      <c r="AC6133" t="s">
        <v>156</v>
      </c>
    </row>
    <row r="6134" spans="1:29" x14ac:dyDescent="0.2">
      <c r="A6134" t="s">
        <v>16348</v>
      </c>
      <c r="B6134" t="s">
        <v>16349</v>
      </c>
      <c r="C6134" t="s">
        <v>16348</v>
      </c>
      <c r="D6134" t="s">
        <v>84</v>
      </c>
      <c r="E6134" t="s">
        <v>845</v>
      </c>
      <c r="G6134" t="s">
        <v>846</v>
      </c>
      <c r="H6134" t="s">
        <v>16039</v>
      </c>
      <c r="I6134" t="s">
        <v>91</v>
      </c>
      <c r="S6134">
        <v>2.08</v>
      </c>
      <c r="Y6134">
        <v>5</v>
      </c>
      <c r="Z6134" s="86">
        <v>44344</v>
      </c>
      <c r="AB6134">
        <v>3</v>
      </c>
      <c r="AC6134" t="s">
        <v>156</v>
      </c>
    </row>
    <row r="6135" spans="1:29" x14ac:dyDescent="0.2">
      <c r="A6135" t="s">
        <v>17279</v>
      </c>
      <c r="B6135" t="s">
        <v>17280</v>
      </c>
      <c r="C6135" t="s">
        <v>17279</v>
      </c>
      <c r="D6135" t="s">
        <v>84</v>
      </c>
      <c r="E6135" t="s">
        <v>845</v>
      </c>
      <c r="G6135" t="s">
        <v>846</v>
      </c>
      <c r="H6135" t="s">
        <v>2291</v>
      </c>
      <c r="I6135" t="s">
        <v>91</v>
      </c>
      <c r="S6135">
        <v>1.94</v>
      </c>
      <c r="Y6135">
        <v>5</v>
      </c>
      <c r="Z6135" s="86">
        <v>44375</v>
      </c>
      <c r="AB6135">
        <v>3</v>
      </c>
      <c r="AC6135" t="s">
        <v>156</v>
      </c>
    </row>
    <row r="6136" spans="1:29" x14ac:dyDescent="0.2">
      <c r="A6136" t="s">
        <v>16350</v>
      </c>
      <c r="B6136" t="s">
        <v>16351</v>
      </c>
      <c r="C6136" t="s">
        <v>16350</v>
      </c>
      <c r="D6136" t="s">
        <v>84</v>
      </c>
      <c r="E6136" t="s">
        <v>845</v>
      </c>
      <c r="G6136" t="s">
        <v>846</v>
      </c>
      <c r="H6136" t="s">
        <v>16039</v>
      </c>
      <c r="I6136" t="s">
        <v>91</v>
      </c>
      <c r="S6136">
        <v>1.46</v>
      </c>
      <c r="Y6136">
        <v>5</v>
      </c>
      <c r="Z6136" s="86">
        <v>44396</v>
      </c>
      <c r="AB6136">
        <v>3</v>
      </c>
      <c r="AC6136" t="s">
        <v>156</v>
      </c>
    </row>
    <row r="6137" spans="1:29" x14ac:dyDescent="0.2">
      <c r="A6137" t="s">
        <v>14447</v>
      </c>
      <c r="B6137" t="s">
        <v>14448</v>
      </c>
      <c r="C6137" t="s">
        <v>14447</v>
      </c>
      <c r="D6137" t="s">
        <v>84</v>
      </c>
      <c r="E6137" t="s">
        <v>845</v>
      </c>
      <c r="G6137" t="s">
        <v>846</v>
      </c>
      <c r="H6137" t="s">
        <v>14449</v>
      </c>
      <c r="I6137" t="s">
        <v>91</v>
      </c>
      <c r="S6137">
        <v>1.91</v>
      </c>
      <c r="Y6137">
        <v>5</v>
      </c>
      <c r="Z6137" s="86">
        <v>44410</v>
      </c>
      <c r="AB6137">
        <v>3</v>
      </c>
      <c r="AC6137" t="s">
        <v>156</v>
      </c>
    </row>
    <row r="6138" spans="1:29" x14ac:dyDescent="0.2">
      <c r="A6138" t="s">
        <v>16094</v>
      </c>
      <c r="B6138" t="s">
        <v>16095</v>
      </c>
      <c r="C6138" t="s">
        <v>16094</v>
      </c>
      <c r="D6138" t="s">
        <v>84</v>
      </c>
      <c r="E6138" t="s">
        <v>845</v>
      </c>
      <c r="G6138" t="s">
        <v>846</v>
      </c>
      <c r="H6138" t="s">
        <v>16039</v>
      </c>
      <c r="I6138" t="s">
        <v>91</v>
      </c>
      <c r="S6138">
        <v>1.81</v>
      </c>
      <c r="Y6138">
        <v>6</v>
      </c>
      <c r="Z6138" s="86">
        <v>44292</v>
      </c>
      <c r="AB6138">
        <v>4</v>
      </c>
      <c r="AC6138" t="s">
        <v>127</v>
      </c>
    </row>
    <row r="6139" spans="1:29" x14ac:dyDescent="0.2">
      <c r="A6139" t="s">
        <v>14450</v>
      </c>
      <c r="B6139" t="s">
        <v>14451</v>
      </c>
      <c r="C6139" t="s">
        <v>14450</v>
      </c>
      <c r="D6139" t="s">
        <v>84</v>
      </c>
      <c r="E6139" t="s">
        <v>845</v>
      </c>
      <c r="F6139" t="s">
        <v>642</v>
      </c>
      <c r="G6139" t="s">
        <v>846</v>
      </c>
      <c r="I6139" t="s">
        <v>91</v>
      </c>
      <c r="J6139" t="s">
        <v>883</v>
      </c>
      <c r="K6139" t="s">
        <v>14046</v>
      </c>
      <c r="Q6139" s="86">
        <v>45154</v>
      </c>
      <c r="AA6139">
        <v>3</v>
      </c>
      <c r="AB6139">
        <v>5</v>
      </c>
      <c r="AC6139" t="s">
        <v>86</v>
      </c>
    </row>
    <row r="6140" spans="1:29" x14ac:dyDescent="0.2">
      <c r="A6140" t="s">
        <v>16096</v>
      </c>
      <c r="B6140" t="s">
        <v>16097</v>
      </c>
      <c r="C6140" t="s">
        <v>16096</v>
      </c>
      <c r="D6140" t="s">
        <v>84</v>
      </c>
      <c r="E6140" t="s">
        <v>845</v>
      </c>
      <c r="G6140" t="s">
        <v>846</v>
      </c>
      <c r="H6140" t="s">
        <v>16039</v>
      </c>
      <c r="I6140" t="s">
        <v>91</v>
      </c>
      <c r="S6140">
        <v>1.8</v>
      </c>
      <c r="Y6140">
        <v>5</v>
      </c>
      <c r="Z6140" s="86">
        <v>44302</v>
      </c>
      <c r="AB6140">
        <v>3</v>
      </c>
      <c r="AC6140" t="s">
        <v>156</v>
      </c>
    </row>
    <row r="6141" spans="1:29" x14ac:dyDescent="0.2">
      <c r="A6141" t="s">
        <v>14452</v>
      </c>
      <c r="B6141" t="s">
        <v>14453</v>
      </c>
      <c r="C6141" t="s">
        <v>14452</v>
      </c>
      <c r="D6141" t="s">
        <v>84</v>
      </c>
      <c r="E6141" t="s">
        <v>845</v>
      </c>
      <c r="F6141" t="s">
        <v>642</v>
      </c>
      <c r="G6141" t="s">
        <v>846</v>
      </c>
      <c r="I6141" t="s">
        <v>91</v>
      </c>
      <c r="J6141" t="s">
        <v>836</v>
      </c>
      <c r="K6141" t="s">
        <v>14046</v>
      </c>
      <c r="Q6141" s="86">
        <v>45154</v>
      </c>
      <c r="AA6141">
        <v>3</v>
      </c>
      <c r="AB6141">
        <v>5</v>
      </c>
      <c r="AC6141" t="s">
        <v>86</v>
      </c>
    </row>
    <row r="6142" spans="1:29" x14ac:dyDescent="0.2">
      <c r="A6142" t="s">
        <v>16098</v>
      </c>
      <c r="B6142" t="s">
        <v>16099</v>
      </c>
      <c r="C6142" t="s">
        <v>16098</v>
      </c>
      <c r="D6142" t="s">
        <v>84</v>
      </c>
      <c r="E6142" t="s">
        <v>845</v>
      </c>
      <c r="G6142" t="s">
        <v>846</v>
      </c>
      <c r="H6142" t="s">
        <v>16039</v>
      </c>
      <c r="I6142" t="s">
        <v>91</v>
      </c>
      <c r="S6142">
        <v>1.79</v>
      </c>
      <c r="Y6142">
        <v>6</v>
      </c>
      <c r="Z6142" s="86">
        <v>44307</v>
      </c>
      <c r="AB6142">
        <v>4</v>
      </c>
      <c r="AC6142" t="s">
        <v>127</v>
      </c>
    </row>
    <row r="6143" spans="1:29" x14ac:dyDescent="0.2">
      <c r="A6143" t="s">
        <v>16352</v>
      </c>
      <c r="B6143" t="s">
        <v>16353</v>
      </c>
      <c r="C6143" t="s">
        <v>16352</v>
      </c>
      <c r="D6143" t="s">
        <v>84</v>
      </c>
      <c r="E6143" t="s">
        <v>845</v>
      </c>
      <c r="G6143" t="s">
        <v>846</v>
      </c>
      <c r="H6143" t="s">
        <v>16039</v>
      </c>
      <c r="I6143" t="s">
        <v>91</v>
      </c>
      <c r="S6143">
        <v>1.8375999999999999</v>
      </c>
      <c r="Y6143">
        <v>5</v>
      </c>
      <c r="Z6143" s="86">
        <v>44306</v>
      </c>
      <c r="AB6143">
        <v>3</v>
      </c>
      <c r="AC6143" t="s">
        <v>156</v>
      </c>
    </row>
    <row r="6144" spans="1:29" x14ac:dyDescent="0.2">
      <c r="A6144" t="s">
        <v>16461</v>
      </c>
      <c r="B6144" t="s">
        <v>16462</v>
      </c>
      <c r="C6144" t="s">
        <v>16461</v>
      </c>
      <c r="D6144" t="s">
        <v>84</v>
      </c>
      <c r="E6144" t="s">
        <v>845</v>
      </c>
      <c r="G6144" t="s">
        <v>846</v>
      </c>
      <c r="H6144" t="s">
        <v>16463</v>
      </c>
      <c r="I6144" t="s">
        <v>118</v>
      </c>
      <c r="AB6144">
        <v>5</v>
      </c>
      <c r="AC6144" t="s">
        <v>86</v>
      </c>
    </row>
    <row r="6145" spans="1:29" x14ac:dyDescent="0.2">
      <c r="A6145" t="s">
        <v>14454</v>
      </c>
      <c r="B6145" t="s">
        <v>14455</v>
      </c>
      <c r="C6145" t="s">
        <v>14454</v>
      </c>
      <c r="D6145" t="s">
        <v>84</v>
      </c>
      <c r="E6145" t="s">
        <v>845</v>
      </c>
      <c r="G6145" t="s">
        <v>846</v>
      </c>
      <c r="Y6145">
        <v>5</v>
      </c>
      <c r="Z6145" s="86">
        <v>44320</v>
      </c>
      <c r="AB6145">
        <v>3</v>
      </c>
      <c r="AC6145" t="s">
        <v>156</v>
      </c>
    </row>
    <row r="6146" spans="1:29" x14ac:dyDescent="0.2">
      <c r="A6146" t="s">
        <v>14456</v>
      </c>
      <c r="B6146" t="s">
        <v>14457</v>
      </c>
      <c r="C6146" t="s">
        <v>14456</v>
      </c>
      <c r="D6146" t="s">
        <v>84</v>
      </c>
      <c r="E6146" t="s">
        <v>845</v>
      </c>
      <c r="F6146" t="s">
        <v>642</v>
      </c>
      <c r="G6146" t="s">
        <v>846</v>
      </c>
      <c r="I6146" t="s">
        <v>91</v>
      </c>
      <c r="J6146" t="s">
        <v>836</v>
      </c>
      <c r="K6146" t="s">
        <v>14046</v>
      </c>
      <c r="Q6146" s="86">
        <v>45154</v>
      </c>
      <c r="AA6146">
        <v>3</v>
      </c>
      <c r="AB6146">
        <v>5</v>
      </c>
      <c r="AC6146" t="s">
        <v>86</v>
      </c>
    </row>
    <row r="6147" spans="1:29" x14ac:dyDescent="0.2">
      <c r="A6147" t="s">
        <v>14458</v>
      </c>
      <c r="B6147" t="s">
        <v>14459</v>
      </c>
      <c r="C6147" t="s">
        <v>14458</v>
      </c>
      <c r="D6147" t="s">
        <v>84</v>
      </c>
      <c r="E6147" t="s">
        <v>845</v>
      </c>
      <c r="F6147" t="s">
        <v>642</v>
      </c>
      <c r="G6147" t="s">
        <v>846</v>
      </c>
      <c r="I6147" t="s">
        <v>118</v>
      </c>
      <c r="J6147" t="s">
        <v>836</v>
      </c>
      <c r="K6147" t="s">
        <v>14046</v>
      </c>
      <c r="Q6147" s="86">
        <v>45154</v>
      </c>
      <c r="AA6147">
        <v>3</v>
      </c>
      <c r="AB6147">
        <v>5</v>
      </c>
      <c r="AC6147" t="s">
        <v>86</v>
      </c>
    </row>
    <row r="6148" spans="1:29" x14ac:dyDescent="0.2">
      <c r="A6148" t="s">
        <v>14460</v>
      </c>
      <c r="B6148" t="s">
        <v>14461</v>
      </c>
      <c r="C6148" t="s">
        <v>14460</v>
      </c>
      <c r="D6148" t="s">
        <v>84</v>
      </c>
      <c r="E6148" t="s">
        <v>845</v>
      </c>
      <c r="G6148" t="s">
        <v>846</v>
      </c>
      <c r="H6148" t="s">
        <v>14462</v>
      </c>
      <c r="I6148" t="s">
        <v>91</v>
      </c>
      <c r="J6148" t="s">
        <v>883</v>
      </c>
      <c r="Q6148" s="86">
        <v>45154</v>
      </c>
      <c r="S6148">
        <v>1.7</v>
      </c>
      <c r="Y6148">
        <v>5</v>
      </c>
      <c r="Z6148" s="86">
        <v>44329</v>
      </c>
      <c r="AA6148">
        <v>3</v>
      </c>
      <c r="AB6148">
        <v>3</v>
      </c>
      <c r="AC6148" t="s">
        <v>156</v>
      </c>
    </row>
    <row r="6149" spans="1:29" x14ac:dyDescent="0.2">
      <c r="A6149" t="s">
        <v>16100</v>
      </c>
      <c r="B6149" t="s">
        <v>16101</v>
      </c>
      <c r="C6149" t="s">
        <v>16100</v>
      </c>
      <c r="D6149" t="s">
        <v>84</v>
      </c>
      <c r="E6149" t="s">
        <v>845</v>
      </c>
      <c r="G6149" t="s">
        <v>846</v>
      </c>
      <c r="H6149" t="s">
        <v>16039</v>
      </c>
      <c r="I6149" t="s">
        <v>118</v>
      </c>
      <c r="S6149">
        <v>1.94</v>
      </c>
      <c r="Y6149">
        <v>5</v>
      </c>
      <c r="Z6149" s="86">
        <v>44328</v>
      </c>
      <c r="AB6149">
        <v>3</v>
      </c>
      <c r="AC6149" t="s">
        <v>156</v>
      </c>
    </row>
    <row r="6150" spans="1:29" x14ac:dyDescent="0.2">
      <c r="A6150" t="s">
        <v>14463</v>
      </c>
      <c r="B6150" t="s">
        <v>14464</v>
      </c>
      <c r="C6150" t="s">
        <v>14463</v>
      </c>
      <c r="D6150" t="s">
        <v>84</v>
      </c>
      <c r="E6150" t="s">
        <v>845</v>
      </c>
      <c r="F6150" t="s">
        <v>642</v>
      </c>
      <c r="G6150" t="s">
        <v>846</v>
      </c>
      <c r="I6150" t="s">
        <v>91</v>
      </c>
      <c r="J6150" t="s">
        <v>836</v>
      </c>
      <c r="K6150" t="s">
        <v>14046</v>
      </c>
      <c r="Q6150" s="86">
        <v>45154</v>
      </c>
      <c r="AA6150">
        <v>3</v>
      </c>
      <c r="AB6150">
        <v>5</v>
      </c>
      <c r="AC6150" t="s">
        <v>86</v>
      </c>
    </row>
    <row r="6151" spans="1:29" x14ac:dyDescent="0.2">
      <c r="A6151" t="s">
        <v>14465</v>
      </c>
      <c r="B6151" t="s">
        <v>14466</v>
      </c>
      <c r="C6151" t="s">
        <v>14465</v>
      </c>
      <c r="D6151" t="s">
        <v>84</v>
      </c>
      <c r="E6151" t="s">
        <v>845</v>
      </c>
      <c r="F6151" t="s">
        <v>642</v>
      </c>
      <c r="G6151" t="s">
        <v>846</v>
      </c>
      <c r="I6151" t="s">
        <v>91</v>
      </c>
      <c r="J6151" t="s">
        <v>836</v>
      </c>
      <c r="K6151" t="s">
        <v>14046</v>
      </c>
      <c r="Q6151" s="86">
        <v>45154</v>
      </c>
      <c r="AA6151">
        <v>3</v>
      </c>
      <c r="AB6151">
        <v>5</v>
      </c>
      <c r="AC6151" t="s">
        <v>86</v>
      </c>
    </row>
    <row r="6152" spans="1:29" x14ac:dyDescent="0.2">
      <c r="A6152" t="s">
        <v>14467</v>
      </c>
      <c r="B6152" t="s">
        <v>14468</v>
      </c>
      <c r="C6152" t="s">
        <v>14467</v>
      </c>
      <c r="D6152" t="s">
        <v>84</v>
      </c>
      <c r="E6152" t="s">
        <v>845</v>
      </c>
      <c r="F6152" t="s">
        <v>642</v>
      </c>
      <c r="G6152" t="s">
        <v>846</v>
      </c>
      <c r="I6152" t="s">
        <v>91</v>
      </c>
      <c r="J6152" t="s">
        <v>323</v>
      </c>
      <c r="K6152" t="s">
        <v>5624</v>
      </c>
      <c r="Q6152" s="86">
        <v>45154</v>
      </c>
      <c r="AA6152">
        <v>3</v>
      </c>
      <c r="AB6152">
        <v>5</v>
      </c>
      <c r="AC6152" t="s">
        <v>86</v>
      </c>
    </row>
    <row r="6153" spans="1:29" x14ac:dyDescent="0.2">
      <c r="A6153" t="s">
        <v>14469</v>
      </c>
      <c r="B6153" t="s">
        <v>14470</v>
      </c>
      <c r="C6153" t="s">
        <v>14469</v>
      </c>
      <c r="D6153" t="s">
        <v>84</v>
      </c>
      <c r="E6153" t="s">
        <v>845</v>
      </c>
      <c r="F6153" t="s">
        <v>642</v>
      </c>
      <c r="G6153" t="s">
        <v>846</v>
      </c>
      <c r="I6153" t="s">
        <v>91</v>
      </c>
      <c r="J6153" t="s">
        <v>760</v>
      </c>
      <c r="K6153" t="s">
        <v>5624</v>
      </c>
      <c r="Q6153" s="86">
        <v>45154</v>
      </c>
      <c r="AA6153">
        <v>3</v>
      </c>
      <c r="AB6153">
        <v>5</v>
      </c>
      <c r="AC6153" t="s">
        <v>86</v>
      </c>
    </row>
    <row r="6154" spans="1:29" x14ac:dyDescent="0.2">
      <c r="A6154" t="s">
        <v>14471</v>
      </c>
      <c r="B6154" t="s">
        <v>14472</v>
      </c>
      <c r="C6154" t="s">
        <v>14471</v>
      </c>
      <c r="D6154" t="s">
        <v>84</v>
      </c>
      <c r="E6154" t="s">
        <v>845</v>
      </c>
      <c r="F6154" t="s">
        <v>642</v>
      </c>
      <c r="G6154" t="s">
        <v>846</v>
      </c>
      <c r="I6154" t="s">
        <v>91</v>
      </c>
      <c r="J6154" t="s">
        <v>861</v>
      </c>
      <c r="K6154" t="s">
        <v>5624</v>
      </c>
      <c r="Q6154" s="86">
        <v>45154</v>
      </c>
      <c r="AA6154">
        <v>3</v>
      </c>
      <c r="AB6154">
        <v>5</v>
      </c>
      <c r="AC6154" t="s">
        <v>86</v>
      </c>
    </row>
    <row r="6155" spans="1:29" x14ac:dyDescent="0.2">
      <c r="A6155" t="s">
        <v>14473</v>
      </c>
      <c r="B6155" t="s">
        <v>14474</v>
      </c>
      <c r="C6155" t="s">
        <v>14473</v>
      </c>
      <c r="D6155" t="s">
        <v>84</v>
      </c>
      <c r="E6155" t="s">
        <v>845</v>
      </c>
      <c r="F6155" t="s">
        <v>642</v>
      </c>
      <c r="G6155" t="s">
        <v>846</v>
      </c>
      <c r="I6155" t="s">
        <v>91</v>
      </c>
      <c r="J6155" t="s">
        <v>323</v>
      </c>
      <c r="K6155" t="s">
        <v>5624</v>
      </c>
      <c r="Q6155" s="86">
        <v>45154</v>
      </c>
      <c r="AA6155">
        <v>3</v>
      </c>
      <c r="AB6155">
        <v>5</v>
      </c>
      <c r="AC6155" t="s">
        <v>86</v>
      </c>
    </row>
    <row r="6156" spans="1:29" x14ac:dyDescent="0.2">
      <c r="A6156" t="s">
        <v>16154</v>
      </c>
      <c r="B6156" t="s">
        <v>16155</v>
      </c>
      <c r="C6156" t="s">
        <v>16154</v>
      </c>
      <c r="D6156" t="s">
        <v>84</v>
      </c>
      <c r="E6156" t="s">
        <v>845</v>
      </c>
      <c r="G6156" t="s">
        <v>846</v>
      </c>
      <c r="H6156" t="s">
        <v>16039</v>
      </c>
      <c r="I6156" t="s">
        <v>91</v>
      </c>
      <c r="S6156">
        <v>1.7696000000000001</v>
      </c>
      <c r="Y6156">
        <v>5</v>
      </c>
      <c r="Z6156" s="86">
        <v>44329</v>
      </c>
      <c r="AB6156">
        <v>3</v>
      </c>
      <c r="AC6156" t="s">
        <v>156</v>
      </c>
    </row>
    <row r="6157" spans="1:29" x14ac:dyDescent="0.2">
      <c r="A6157" t="s">
        <v>14475</v>
      </c>
      <c r="B6157" t="s">
        <v>14476</v>
      </c>
      <c r="C6157" t="s">
        <v>14475</v>
      </c>
      <c r="D6157" t="s">
        <v>84</v>
      </c>
      <c r="E6157" t="s">
        <v>845</v>
      </c>
      <c r="F6157" t="s">
        <v>642</v>
      </c>
      <c r="G6157" t="s">
        <v>11299</v>
      </c>
      <c r="I6157" t="s">
        <v>91</v>
      </c>
      <c r="J6157" t="s">
        <v>323</v>
      </c>
      <c r="K6157" t="s">
        <v>14477</v>
      </c>
      <c r="Q6157" s="86">
        <v>45154</v>
      </c>
      <c r="AA6157">
        <v>3</v>
      </c>
      <c r="AB6157">
        <v>5</v>
      </c>
      <c r="AC6157" t="s">
        <v>86</v>
      </c>
    </row>
    <row r="6158" spans="1:29" x14ac:dyDescent="0.2">
      <c r="A6158" t="s">
        <v>16102</v>
      </c>
      <c r="B6158" t="s">
        <v>16103</v>
      </c>
      <c r="C6158" t="s">
        <v>16102</v>
      </c>
      <c r="D6158" t="s">
        <v>84</v>
      </c>
      <c r="E6158" t="s">
        <v>845</v>
      </c>
      <c r="G6158" t="s">
        <v>846</v>
      </c>
      <c r="H6158" t="s">
        <v>16039</v>
      </c>
      <c r="I6158" t="s">
        <v>118</v>
      </c>
      <c r="S6158">
        <v>2.78</v>
      </c>
      <c r="Y6158">
        <v>4</v>
      </c>
      <c r="Z6158" s="86">
        <v>44337</v>
      </c>
      <c r="AB6158">
        <v>3</v>
      </c>
      <c r="AC6158" t="s">
        <v>156</v>
      </c>
    </row>
    <row r="6159" spans="1:29" x14ac:dyDescent="0.2">
      <c r="A6159" t="s">
        <v>17326</v>
      </c>
      <c r="B6159" t="s">
        <v>17327</v>
      </c>
      <c r="C6159" t="s">
        <v>17326</v>
      </c>
      <c r="D6159" t="s">
        <v>84</v>
      </c>
      <c r="E6159" t="s">
        <v>845</v>
      </c>
      <c r="G6159" t="s">
        <v>11299</v>
      </c>
      <c r="H6159" t="s">
        <v>17328</v>
      </c>
      <c r="I6159" t="s">
        <v>91</v>
      </c>
      <c r="S6159">
        <v>2.86</v>
      </c>
      <c r="Y6159">
        <v>5</v>
      </c>
      <c r="Z6159" s="86">
        <v>44337</v>
      </c>
      <c r="AB6159">
        <v>3</v>
      </c>
      <c r="AC6159" t="s">
        <v>156</v>
      </c>
    </row>
    <row r="6160" spans="1:29" x14ac:dyDescent="0.2">
      <c r="A6160" t="s">
        <v>14478</v>
      </c>
      <c r="B6160" t="s">
        <v>14479</v>
      </c>
      <c r="C6160" t="s">
        <v>14478</v>
      </c>
      <c r="D6160" t="s">
        <v>84</v>
      </c>
      <c r="E6160" t="s">
        <v>845</v>
      </c>
      <c r="F6160" t="s">
        <v>642</v>
      </c>
      <c r="G6160" t="s">
        <v>846</v>
      </c>
      <c r="I6160" t="s">
        <v>91</v>
      </c>
      <c r="J6160" t="s">
        <v>883</v>
      </c>
      <c r="K6160" t="s">
        <v>14046</v>
      </c>
      <c r="Q6160" s="86">
        <v>45154</v>
      </c>
      <c r="AA6160">
        <v>3</v>
      </c>
      <c r="AB6160">
        <v>5</v>
      </c>
      <c r="AC6160" t="s">
        <v>86</v>
      </c>
    </row>
    <row r="6161" spans="1:29" x14ac:dyDescent="0.2">
      <c r="A6161" t="s">
        <v>16674</v>
      </c>
      <c r="B6161" t="s">
        <v>16675</v>
      </c>
      <c r="C6161" t="s">
        <v>16674</v>
      </c>
      <c r="D6161" t="s">
        <v>84</v>
      </c>
      <c r="E6161" t="s">
        <v>845</v>
      </c>
      <c r="G6161" t="s">
        <v>846</v>
      </c>
      <c r="H6161" t="s">
        <v>16676</v>
      </c>
      <c r="I6161" t="s">
        <v>118</v>
      </c>
      <c r="S6161">
        <v>1.91</v>
      </c>
      <c r="Y6161">
        <v>5</v>
      </c>
      <c r="Z6161" s="86">
        <v>44355</v>
      </c>
      <c r="AB6161">
        <v>3</v>
      </c>
      <c r="AC6161" t="s">
        <v>156</v>
      </c>
    </row>
    <row r="6162" spans="1:29" x14ac:dyDescent="0.2">
      <c r="A6162" t="s">
        <v>14480</v>
      </c>
      <c r="B6162" t="s">
        <v>14481</v>
      </c>
      <c r="C6162" t="s">
        <v>14480</v>
      </c>
      <c r="D6162" t="s">
        <v>84</v>
      </c>
      <c r="E6162" t="s">
        <v>845</v>
      </c>
      <c r="F6162" t="s">
        <v>642</v>
      </c>
      <c r="G6162" t="s">
        <v>846</v>
      </c>
      <c r="I6162" t="s">
        <v>91</v>
      </c>
      <c r="J6162" t="s">
        <v>836</v>
      </c>
      <c r="K6162" t="s">
        <v>14046</v>
      </c>
      <c r="Q6162" s="86">
        <v>45154</v>
      </c>
      <c r="AA6162">
        <v>3</v>
      </c>
      <c r="AB6162">
        <v>5</v>
      </c>
      <c r="AC6162" t="s">
        <v>86</v>
      </c>
    </row>
    <row r="6163" spans="1:29" x14ac:dyDescent="0.2">
      <c r="A6163" t="s">
        <v>14482</v>
      </c>
      <c r="B6163" t="s">
        <v>14481</v>
      </c>
      <c r="C6163" t="s">
        <v>14482</v>
      </c>
      <c r="D6163" t="s">
        <v>84</v>
      </c>
      <c r="E6163" t="s">
        <v>845</v>
      </c>
      <c r="F6163" t="s">
        <v>642</v>
      </c>
      <c r="G6163" t="s">
        <v>846</v>
      </c>
      <c r="I6163" t="s">
        <v>91</v>
      </c>
      <c r="J6163" t="s">
        <v>836</v>
      </c>
      <c r="K6163" t="s">
        <v>14046</v>
      </c>
      <c r="Q6163" s="86">
        <v>45154</v>
      </c>
      <c r="AA6163">
        <v>3</v>
      </c>
      <c r="AB6163">
        <v>5</v>
      </c>
      <c r="AC6163" t="s">
        <v>86</v>
      </c>
    </row>
    <row r="6164" spans="1:29" x14ac:dyDescent="0.2">
      <c r="A6164" t="s">
        <v>14483</v>
      </c>
      <c r="B6164" t="s">
        <v>14484</v>
      </c>
      <c r="C6164" t="s">
        <v>14483</v>
      </c>
      <c r="D6164" t="s">
        <v>84</v>
      </c>
      <c r="E6164" t="s">
        <v>845</v>
      </c>
      <c r="F6164" t="s">
        <v>642</v>
      </c>
      <c r="G6164" t="s">
        <v>846</v>
      </c>
      <c r="I6164" t="s">
        <v>91</v>
      </c>
      <c r="J6164" t="s">
        <v>883</v>
      </c>
      <c r="K6164" t="s">
        <v>14046</v>
      </c>
      <c r="Q6164" s="86">
        <v>45154</v>
      </c>
      <c r="AA6164">
        <v>3</v>
      </c>
      <c r="AB6164">
        <v>5</v>
      </c>
      <c r="AC6164" t="s">
        <v>86</v>
      </c>
    </row>
    <row r="6165" spans="1:29" x14ac:dyDescent="0.2">
      <c r="A6165" t="s">
        <v>14485</v>
      </c>
      <c r="B6165" t="s">
        <v>14484</v>
      </c>
      <c r="C6165" t="s">
        <v>14485</v>
      </c>
      <c r="D6165" t="s">
        <v>84</v>
      </c>
      <c r="E6165" t="s">
        <v>845</v>
      </c>
      <c r="F6165" t="s">
        <v>642</v>
      </c>
      <c r="G6165" t="s">
        <v>846</v>
      </c>
      <c r="I6165" t="s">
        <v>91</v>
      </c>
      <c r="J6165" t="s">
        <v>836</v>
      </c>
      <c r="K6165" t="s">
        <v>14046</v>
      </c>
      <c r="Q6165" s="86">
        <v>45154</v>
      </c>
      <c r="AA6165">
        <v>3</v>
      </c>
      <c r="AB6165">
        <v>5</v>
      </c>
      <c r="AC6165" t="s">
        <v>86</v>
      </c>
    </row>
    <row r="6166" spans="1:29" x14ac:dyDescent="0.2">
      <c r="A6166" t="s">
        <v>14486</v>
      </c>
      <c r="B6166" t="s">
        <v>14487</v>
      </c>
      <c r="C6166" t="s">
        <v>14486</v>
      </c>
      <c r="D6166" t="s">
        <v>84</v>
      </c>
      <c r="E6166" t="s">
        <v>845</v>
      </c>
      <c r="F6166" t="s">
        <v>642</v>
      </c>
      <c r="G6166" t="s">
        <v>846</v>
      </c>
      <c r="I6166" t="s">
        <v>91</v>
      </c>
      <c r="J6166" t="s">
        <v>836</v>
      </c>
      <c r="K6166" t="s">
        <v>14046</v>
      </c>
      <c r="Q6166" s="86">
        <v>45154</v>
      </c>
      <c r="AA6166">
        <v>3</v>
      </c>
      <c r="AB6166">
        <v>5</v>
      </c>
      <c r="AC6166" t="s">
        <v>86</v>
      </c>
    </row>
    <row r="6167" spans="1:29" x14ac:dyDescent="0.2">
      <c r="A6167" t="s">
        <v>14488</v>
      </c>
      <c r="B6167" t="s">
        <v>14489</v>
      </c>
      <c r="C6167" t="s">
        <v>14488</v>
      </c>
      <c r="D6167" t="s">
        <v>84</v>
      </c>
      <c r="E6167" t="s">
        <v>845</v>
      </c>
      <c r="F6167" t="s">
        <v>642</v>
      </c>
      <c r="G6167" t="s">
        <v>846</v>
      </c>
      <c r="I6167" t="s">
        <v>91</v>
      </c>
      <c r="J6167" t="s">
        <v>836</v>
      </c>
      <c r="K6167" t="s">
        <v>14046</v>
      </c>
      <c r="Q6167" s="86">
        <v>45154</v>
      </c>
      <c r="AA6167">
        <v>3</v>
      </c>
      <c r="AB6167">
        <v>5</v>
      </c>
      <c r="AC6167" t="s">
        <v>86</v>
      </c>
    </row>
    <row r="6168" spans="1:29" x14ac:dyDescent="0.2">
      <c r="A6168" t="s">
        <v>14490</v>
      </c>
      <c r="B6168" t="s">
        <v>14491</v>
      </c>
      <c r="C6168" t="s">
        <v>14490</v>
      </c>
      <c r="D6168" t="s">
        <v>84</v>
      </c>
      <c r="E6168" t="s">
        <v>845</v>
      </c>
      <c r="F6168" t="s">
        <v>642</v>
      </c>
      <c r="G6168" t="s">
        <v>846</v>
      </c>
      <c r="I6168" t="s">
        <v>91</v>
      </c>
      <c r="J6168" t="s">
        <v>9553</v>
      </c>
      <c r="K6168" t="s">
        <v>14207</v>
      </c>
      <c r="Q6168" s="86">
        <v>45154</v>
      </c>
      <c r="AA6168">
        <v>3</v>
      </c>
      <c r="AB6168">
        <v>5</v>
      </c>
      <c r="AC6168" t="s">
        <v>86</v>
      </c>
    </row>
    <row r="6169" spans="1:29" x14ac:dyDescent="0.2">
      <c r="A6169" t="s">
        <v>17759</v>
      </c>
      <c r="B6169" t="s">
        <v>17760</v>
      </c>
      <c r="C6169" t="s">
        <v>17759</v>
      </c>
      <c r="D6169" t="s">
        <v>84</v>
      </c>
      <c r="E6169" t="s">
        <v>845</v>
      </c>
      <c r="G6169" t="s">
        <v>846</v>
      </c>
      <c r="I6169" t="s">
        <v>91</v>
      </c>
      <c r="S6169">
        <v>1.8</v>
      </c>
      <c r="Y6169">
        <v>5</v>
      </c>
      <c r="Z6169" s="86">
        <v>44279</v>
      </c>
      <c r="AB6169">
        <v>3</v>
      </c>
      <c r="AC6169" t="s">
        <v>156</v>
      </c>
    </row>
    <row r="6170" spans="1:29" x14ac:dyDescent="0.2">
      <c r="A6170" t="s">
        <v>17653</v>
      </c>
      <c r="B6170" t="s">
        <v>17654</v>
      </c>
      <c r="C6170" t="s">
        <v>17653</v>
      </c>
      <c r="D6170" t="s">
        <v>84</v>
      </c>
      <c r="E6170" t="s">
        <v>434</v>
      </c>
      <c r="G6170" t="s">
        <v>90</v>
      </c>
      <c r="H6170" t="s">
        <v>16039</v>
      </c>
      <c r="I6170" t="s">
        <v>91</v>
      </c>
      <c r="AB6170">
        <v>2</v>
      </c>
      <c r="AC6170" t="s">
        <v>153</v>
      </c>
    </row>
    <row r="6171" spans="1:29" x14ac:dyDescent="0.2">
      <c r="A6171" t="s">
        <v>14492</v>
      </c>
      <c r="B6171" t="s">
        <v>14408</v>
      </c>
      <c r="C6171" t="s">
        <v>14492</v>
      </c>
      <c r="D6171" t="s">
        <v>84</v>
      </c>
      <c r="E6171" t="s">
        <v>845</v>
      </c>
      <c r="F6171" t="s">
        <v>642</v>
      </c>
      <c r="G6171" t="s">
        <v>846</v>
      </c>
      <c r="I6171" t="s">
        <v>91</v>
      </c>
      <c r="J6171" t="s">
        <v>323</v>
      </c>
      <c r="K6171" t="s">
        <v>14341</v>
      </c>
      <c r="Q6171" s="86">
        <v>45154</v>
      </c>
      <c r="AA6171">
        <v>3</v>
      </c>
      <c r="AB6171">
        <v>5</v>
      </c>
      <c r="AC6171" t="s">
        <v>86</v>
      </c>
    </row>
    <row r="6172" spans="1:29" x14ac:dyDescent="0.2">
      <c r="A6172" t="s">
        <v>16156</v>
      </c>
      <c r="B6172" t="s">
        <v>16157</v>
      </c>
      <c r="C6172" t="s">
        <v>16156</v>
      </c>
      <c r="D6172" t="s">
        <v>84</v>
      </c>
      <c r="E6172" t="s">
        <v>845</v>
      </c>
      <c r="G6172" t="s">
        <v>846</v>
      </c>
      <c r="H6172" t="s">
        <v>16039</v>
      </c>
      <c r="I6172" t="s">
        <v>91</v>
      </c>
      <c r="S6172">
        <v>1.67</v>
      </c>
      <c r="Y6172">
        <v>4</v>
      </c>
      <c r="Z6172" s="86">
        <v>44414</v>
      </c>
      <c r="AB6172">
        <v>3</v>
      </c>
      <c r="AC6172" t="s">
        <v>156</v>
      </c>
    </row>
    <row r="6173" spans="1:29" x14ac:dyDescent="0.2">
      <c r="A6173" t="s">
        <v>14493</v>
      </c>
      <c r="B6173" t="s">
        <v>14494</v>
      </c>
      <c r="C6173" t="s">
        <v>14493</v>
      </c>
      <c r="D6173" t="s">
        <v>84</v>
      </c>
      <c r="E6173" t="s">
        <v>845</v>
      </c>
      <c r="F6173" t="s">
        <v>642</v>
      </c>
      <c r="G6173" t="s">
        <v>846</v>
      </c>
      <c r="I6173" t="s">
        <v>91</v>
      </c>
      <c r="J6173" t="s">
        <v>923</v>
      </c>
      <c r="K6173" t="s">
        <v>985</v>
      </c>
      <c r="Q6173" s="86">
        <v>45154</v>
      </c>
      <c r="AA6173">
        <v>3</v>
      </c>
      <c r="AB6173">
        <v>5</v>
      </c>
      <c r="AC6173" t="s">
        <v>86</v>
      </c>
    </row>
    <row r="6174" spans="1:29" x14ac:dyDescent="0.2">
      <c r="A6174" t="s">
        <v>14495</v>
      </c>
      <c r="B6174" t="s">
        <v>14496</v>
      </c>
      <c r="C6174" t="s">
        <v>14495</v>
      </c>
      <c r="D6174" t="s">
        <v>84</v>
      </c>
      <c r="E6174" t="s">
        <v>845</v>
      </c>
      <c r="F6174" t="s">
        <v>642</v>
      </c>
      <c r="G6174" t="s">
        <v>846</v>
      </c>
      <c r="I6174" t="s">
        <v>91</v>
      </c>
      <c r="J6174" t="s">
        <v>375</v>
      </c>
      <c r="K6174" t="s">
        <v>14273</v>
      </c>
      <c r="Q6174" s="86">
        <v>45154</v>
      </c>
      <c r="AA6174">
        <v>3</v>
      </c>
      <c r="AB6174">
        <v>5</v>
      </c>
      <c r="AC6174" t="s">
        <v>86</v>
      </c>
    </row>
    <row r="6175" spans="1:29" x14ac:dyDescent="0.2">
      <c r="A6175" t="s">
        <v>14497</v>
      </c>
      <c r="B6175" t="s">
        <v>14498</v>
      </c>
      <c r="C6175" t="s">
        <v>14497</v>
      </c>
      <c r="D6175" t="s">
        <v>84</v>
      </c>
      <c r="E6175" t="s">
        <v>845</v>
      </c>
      <c r="F6175" t="s">
        <v>642</v>
      </c>
      <c r="G6175" t="s">
        <v>846</v>
      </c>
      <c r="I6175" t="s">
        <v>91</v>
      </c>
      <c r="J6175" t="s">
        <v>883</v>
      </c>
      <c r="K6175" t="s">
        <v>5485</v>
      </c>
      <c r="Q6175" s="86">
        <v>45154</v>
      </c>
      <c r="AA6175">
        <v>3</v>
      </c>
      <c r="AB6175">
        <v>5</v>
      </c>
      <c r="AC6175" t="s">
        <v>86</v>
      </c>
    </row>
    <row r="6176" spans="1:29" x14ac:dyDescent="0.2">
      <c r="A6176" t="s">
        <v>16104</v>
      </c>
      <c r="B6176" t="s">
        <v>16105</v>
      </c>
      <c r="C6176" t="s">
        <v>16104</v>
      </c>
      <c r="D6176" t="s">
        <v>84</v>
      </c>
      <c r="E6176" t="s">
        <v>845</v>
      </c>
      <c r="G6176" t="s">
        <v>846</v>
      </c>
      <c r="H6176" t="s">
        <v>16039</v>
      </c>
      <c r="I6176" t="s">
        <v>91</v>
      </c>
      <c r="S6176">
        <v>1.72</v>
      </c>
      <c r="Y6176">
        <v>6</v>
      </c>
      <c r="Z6176" s="86">
        <v>44378</v>
      </c>
      <c r="AB6176">
        <v>4</v>
      </c>
      <c r="AC6176" t="s">
        <v>127</v>
      </c>
    </row>
    <row r="6177" spans="1:29" x14ac:dyDescent="0.2">
      <c r="A6177" t="s">
        <v>14499</v>
      </c>
      <c r="B6177" t="s">
        <v>14408</v>
      </c>
      <c r="C6177" t="s">
        <v>14499</v>
      </c>
      <c r="D6177" t="s">
        <v>84</v>
      </c>
      <c r="E6177" t="s">
        <v>845</v>
      </c>
      <c r="F6177" t="s">
        <v>642</v>
      </c>
      <c r="G6177" t="s">
        <v>846</v>
      </c>
      <c r="I6177" t="s">
        <v>91</v>
      </c>
      <c r="J6177" t="s">
        <v>323</v>
      </c>
      <c r="K6177" t="s">
        <v>14341</v>
      </c>
      <c r="Q6177" s="86">
        <v>45154</v>
      </c>
      <c r="AA6177">
        <v>3</v>
      </c>
      <c r="AB6177">
        <v>5</v>
      </c>
      <c r="AC6177" t="s">
        <v>86</v>
      </c>
    </row>
    <row r="6178" spans="1:29" x14ac:dyDescent="0.2">
      <c r="A6178" t="s">
        <v>14500</v>
      </c>
      <c r="B6178" t="s">
        <v>14501</v>
      </c>
      <c r="C6178" t="s">
        <v>14500</v>
      </c>
      <c r="D6178" t="s">
        <v>84</v>
      </c>
      <c r="E6178" t="s">
        <v>434</v>
      </c>
      <c r="G6178" t="s">
        <v>90</v>
      </c>
      <c r="I6178" t="s">
        <v>341</v>
      </c>
      <c r="AB6178">
        <v>2</v>
      </c>
      <c r="AC6178" t="s">
        <v>153</v>
      </c>
    </row>
    <row r="6179" spans="1:29" x14ac:dyDescent="0.2">
      <c r="A6179" t="s">
        <v>14502</v>
      </c>
      <c r="B6179" t="s">
        <v>14503</v>
      </c>
      <c r="C6179" t="s">
        <v>14502</v>
      </c>
      <c r="D6179" t="s">
        <v>84</v>
      </c>
      <c r="E6179" t="s">
        <v>845</v>
      </c>
      <c r="F6179" t="s">
        <v>642</v>
      </c>
      <c r="G6179" t="s">
        <v>846</v>
      </c>
      <c r="I6179" t="s">
        <v>91</v>
      </c>
      <c r="J6179" t="s">
        <v>861</v>
      </c>
      <c r="K6179" t="s">
        <v>5624</v>
      </c>
      <c r="Q6179" s="86">
        <v>45154</v>
      </c>
      <c r="AA6179">
        <v>3</v>
      </c>
      <c r="AB6179">
        <v>5</v>
      </c>
      <c r="AC6179" t="s">
        <v>86</v>
      </c>
    </row>
    <row r="6180" spans="1:29" x14ac:dyDescent="0.2">
      <c r="A6180" t="s">
        <v>14504</v>
      </c>
      <c r="B6180" t="s">
        <v>14505</v>
      </c>
      <c r="C6180" t="s">
        <v>14504</v>
      </c>
      <c r="D6180" t="s">
        <v>84</v>
      </c>
      <c r="E6180" t="s">
        <v>845</v>
      </c>
      <c r="F6180" t="s">
        <v>642</v>
      </c>
      <c r="G6180" t="s">
        <v>846</v>
      </c>
      <c r="I6180" t="s">
        <v>118</v>
      </c>
      <c r="J6180" t="s">
        <v>861</v>
      </c>
      <c r="K6180" t="s">
        <v>5624</v>
      </c>
      <c r="Q6180" s="86">
        <v>45154</v>
      </c>
      <c r="AA6180">
        <v>3</v>
      </c>
      <c r="AB6180">
        <v>5</v>
      </c>
      <c r="AC6180" t="s">
        <v>86</v>
      </c>
    </row>
    <row r="6181" spans="1:29" x14ac:dyDescent="0.2">
      <c r="A6181" t="s">
        <v>14506</v>
      </c>
      <c r="B6181" t="s">
        <v>14507</v>
      </c>
      <c r="C6181" t="s">
        <v>14506</v>
      </c>
      <c r="D6181" t="s">
        <v>84</v>
      </c>
      <c r="E6181" t="s">
        <v>845</v>
      </c>
      <c r="F6181" t="s">
        <v>642</v>
      </c>
      <c r="G6181" t="s">
        <v>846</v>
      </c>
      <c r="I6181" t="s">
        <v>91</v>
      </c>
      <c r="J6181" t="s">
        <v>375</v>
      </c>
      <c r="K6181" t="s">
        <v>14273</v>
      </c>
      <c r="Q6181" s="86">
        <v>45154</v>
      </c>
      <c r="AA6181">
        <v>3</v>
      </c>
      <c r="AB6181">
        <v>5</v>
      </c>
      <c r="AC6181" t="s">
        <v>86</v>
      </c>
    </row>
    <row r="6182" spans="1:29" x14ac:dyDescent="0.2">
      <c r="A6182" t="s">
        <v>16354</v>
      </c>
      <c r="B6182" t="s">
        <v>16355</v>
      </c>
      <c r="C6182" t="s">
        <v>16354</v>
      </c>
      <c r="D6182" t="s">
        <v>84</v>
      </c>
      <c r="E6182" t="s">
        <v>845</v>
      </c>
      <c r="G6182" t="s">
        <v>846</v>
      </c>
      <c r="H6182" t="s">
        <v>16039</v>
      </c>
      <c r="I6182" t="s">
        <v>91</v>
      </c>
      <c r="S6182">
        <v>3.77</v>
      </c>
      <c r="Y6182">
        <v>6</v>
      </c>
      <c r="Z6182" s="86">
        <v>44236</v>
      </c>
      <c r="AB6182">
        <v>4</v>
      </c>
      <c r="AC6182" t="s">
        <v>127</v>
      </c>
    </row>
    <row r="6183" spans="1:29" x14ac:dyDescent="0.2">
      <c r="A6183" t="s">
        <v>14508</v>
      </c>
      <c r="B6183" t="s">
        <v>14509</v>
      </c>
      <c r="C6183" t="s">
        <v>14508</v>
      </c>
      <c r="D6183" t="s">
        <v>84</v>
      </c>
      <c r="E6183" t="s">
        <v>845</v>
      </c>
      <c r="F6183" t="s">
        <v>642</v>
      </c>
      <c r="G6183" t="s">
        <v>846</v>
      </c>
      <c r="I6183" t="s">
        <v>91</v>
      </c>
      <c r="J6183" t="s">
        <v>836</v>
      </c>
      <c r="K6183" t="s">
        <v>14046</v>
      </c>
      <c r="Q6183" s="86">
        <v>45154</v>
      </c>
      <c r="AA6183">
        <v>3</v>
      </c>
      <c r="AB6183">
        <v>5</v>
      </c>
      <c r="AC6183" t="s">
        <v>86</v>
      </c>
    </row>
    <row r="6184" spans="1:29" x14ac:dyDescent="0.2">
      <c r="A6184" t="s">
        <v>14510</v>
      </c>
      <c r="B6184" t="s">
        <v>14511</v>
      </c>
      <c r="C6184" t="s">
        <v>14510</v>
      </c>
      <c r="D6184" t="s">
        <v>84</v>
      </c>
      <c r="E6184" t="s">
        <v>845</v>
      </c>
      <c r="G6184" t="s">
        <v>11299</v>
      </c>
      <c r="H6184" t="s">
        <v>14290</v>
      </c>
      <c r="I6184" t="s">
        <v>91</v>
      </c>
      <c r="S6184">
        <v>2.1</v>
      </c>
      <c r="Y6184">
        <v>6</v>
      </c>
      <c r="Z6184" s="86">
        <v>44400</v>
      </c>
      <c r="AB6184">
        <v>4</v>
      </c>
      <c r="AC6184" t="s">
        <v>127</v>
      </c>
    </row>
    <row r="6185" spans="1:29" x14ac:dyDescent="0.2">
      <c r="A6185" t="s">
        <v>14512</v>
      </c>
      <c r="B6185" t="s">
        <v>14513</v>
      </c>
      <c r="C6185" t="s">
        <v>14512</v>
      </c>
      <c r="D6185" t="s">
        <v>84</v>
      </c>
      <c r="E6185" t="s">
        <v>845</v>
      </c>
      <c r="F6185" t="s">
        <v>642</v>
      </c>
      <c r="G6185" t="s">
        <v>846</v>
      </c>
      <c r="I6185" t="s">
        <v>91</v>
      </c>
      <c r="J6185" t="s">
        <v>836</v>
      </c>
      <c r="K6185" t="s">
        <v>14046</v>
      </c>
      <c r="Q6185" s="86">
        <v>45154</v>
      </c>
      <c r="AA6185">
        <v>3</v>
      </c>
      <c r="AB6185">
        <v>5</v>
      </c>
      <c r="AC6185" t="s">
        <v>86</v>
      </c>
    </row>
    <row r="6186" spans="1:29" x14ac:dyDescent="0.2">
      <c r="A6186" t="s">
        <v>14514</v>
      </c>
      <c r="B6186" t="s">
        <v>14515</v>
      </c>
      <c r="C6186" t="s">
        <v>14514</v>
      </c>
      <c r="D6186" t="s">
        <v>84</v>
      </c>
      <c r="E6186" t="s">
        <v>845</v>
      </c>
      <c r="F6186" t="s">
        <v>642</v>
      </c>
      <c r="G6186" t="s">
        <v>846</v>
      </c>
      <c r="I6186" t="s">
        <v>91</v>
      </c>
      <c r="J6186" t="s">
        <v>836</v>
      </c>
      <c r="K6186" t="s">
        <v>14046</v>
      </c>
      <c r="Q6186" s="86">
        <v>45154</v>
      </c>
      <c r="AA6186">
        <v>3</v>
      </c>
      <c r="AB6186">
        <v>5</v>
      </c>
      <c r="AC6186" t="s">
        <v>86</v>
      </c>
    </row>
    <row r="6187" spans="1:29" x14ac:dyDescent="0.2">
      <c r="A6187" t="s">
        <v>14516</v>
      </c>
      <c r="B6187" t="s">
        <v>14517</v>
      </c>
      <c r="C6187" t="s">
        <v>14516</v>
      </c>
      <c r="D6187" t="s">
        <v>84</v>
      </c>
      <c r="E6187" t="s">
        <v>845</v>
      </c>
      <c r="F6187" t="s">
        <v>642</v>
      </c>
      <c r="G6187" t="s">
        <v>846</v>
      </c>
      <c r="I6187" t="s">
        <v>91</v>
      </c>
      <c r="J6187" t="s">
        <v>836</v>
      </c>
      <c r="K6187" t="s">
        <v>14046</v>
      </c>
      <c r="Q6187" s="86">
        <v>45154</v>
      </c>
      <c r="AA6187">
        <v>3</v>
      </c>
      <c r="AB6187">
        <v>5</v>
      </c>
      <c r="AC6187" t="s">
        <v>86</v>
      </c>
    </row>
    <row r="6188" spans="1:29" x14ac:dyDescent="0.2">
      <c r="A6188" t="s">
        <v>14518</v>
      </c>
      <c r="B6188" t="s">
        <v>14519</v>
      </c>
      <c r="C6188" t="s">
        <v>14518</v>
      </c>
      <c r="D6188" t="s">
        <v>84</v>
      </c>
      <c r="E6188" t="s">
        <v>845</v>
      </c>
      <c r="G6188" t="s">
        <v>846</v>
      </c>
      <c r="Y6188">
        <v>5</v>
      </c>
      <c r="Z6188" s="86">
        <v>44410</v>
      </c>
      <c r="AB6188">
        <v>3</v>
      </c>
      <c r="AC6188" t="s">
        <v>156</v>
      </c>
    </row>
    <row r="6189" spans="1:29" x14ac:dyDescent="0.2">
      <c r="A6189" t="s">
        <v>16356</v>
      </c>
      <c r="B6189" t="s">
        <v>16357</v>
      </c>
      <c r="C6189" t="s">
        <v>16356</v>
      </c>
      <c r="D6189" t="s">
        <v>84</v>
      </c>
      <c r="E6189" t="s">
        <v>845</v>
      </c>
      <c r="G6189" t="s">
        <v>846</v>
      </c>
      <c r="H6189" t="s">
        <v>16039</v>
      </c>
      <c r="I6189" t="s">
        <v>91</v>
      </c>
      <c r="S6189">
        <v>1.91</v>
      </c>
      <c r="Y6189">
        <v>6</v>
      </c>
      <c r="Z6189" s="86">
        <v>44411</v>
      </c>
      <c r="AB6189">
        <v>4</v>
      </c>
      <c r="AC6189" t="s">
        <v>127</v>
      </c>
    </row>
    <row r="6190" spans="1:29" x14ac:dyDescent="0.2">
      <c r="A6190" t="s">
        <v>16106</v>
      </c>
      <c r="B6190" t="s">
        <v>16107</v>
      </c>
      <c r="C6190" t="s">
        <v>16106</v>
      </c>
      <c r="D6190" t="s">
        <v>84</v>
      </c>
      <c r="E6190" t="s">
        <v>845</v>
      </c>
      <c r="G6190" t="s">
        <v>846</v>
      </c>
      <c r="H6190" t="s">
        <v>16039</v>
      </c>
      <c r="I6190" t="s">
        <v>91</v>
      </c>
      <c r="S6190">
        <v>3.47</v>
      </c>
      <c r="Y6190">
        <v>6</v>
      </c>
      <c r="Z6190" s="86">
        <v>44435</v>
      </c>
      <c r="AB6190">
        <v>4</v>
      </c>
      <c r="AC6190" t="s">
        <v>127</v>
      </c>
    </row>
    <row r="6191" spans="1:29" x14ac:dyDescent="0.2">
      <c r="A6191" t="s">
        <v>16108</v>
      </c>
      <c r="B6191" t="s">
        <v>16109</v>
      </c>
      <c r="C6191" t="s">
        <v>16108</v>
      </c>
      <c r="D6191" t="s">
        <v>84</v>
      </c>
      <c r="E6191" t="s">
        <v>845</v>
      </c>
      <c r="G6191" t="s">
        <v>846</v>
      </c>
      <c r="H6191" t="s">
        <v>16039</v>
      </c>
      <c r="I6191" t="s">
        <v>91</v>
      </c>
      <c r="S6191">
        <v>1.48</v>
      </c>
      <c r="Y6191">
        <v>6</v>
      </c>
      <c r="Z6191" s="86">
        <v>44435</v>
      </c>
      <c r="AB6191">
        <v>4</v>
      </c>
      <c r="AC6191" t="s">
        <v>127</v>
      </c>
    </row>
    <row r="6192" spans="1:29" x14ac:dyDescent="0.2">
      <c r="A6192" t="s">
        <v>16358</v>
      </c>
      <c r="B6192" t="s">
        <v>16359</v>
      </c>
      <c r="C6192" t="s">
        <v>16358</v>
      </c>
      <c r="D6192" t="s">
        <v>84</v>
      </c>
      <c r="E6192" t="s">
        <v>845</v>
      </c>
      <c r="G6192" t="s">
        <v>846</v>
      </c>
      <c r="H6192" t="s">
        <v>16039</v>
      </c>
      <c r="I6192" t="s">
        <v>91</v>
      </c>
      <c r="S6192">
        <v>1.89</v>
      </c>
      <c r="Y6192">
        <v>5</v>
      </c>
      <c r="Z6192" s="86">
        <v>44445</v>
      </c>
      <c r="AB6192">
        <v>3</v>
      </c>
      <c r="AC6192" t="s">
        <v>156</v>
      </c>
    </row>
    <row r="6193" spans="1:29" x14ac:dyDescent="0.2">
      <c r="A6193" t="s">
        <v>16360</v>
      </c>
      <c r="B6193" t="s">
        <v>16361</v>
      </c>
      <c r="C6193" t="s">
        <v>16360</v>
      </c>
      <c r="D6193" t="s">
        <v>84</v>
      </c>
      <c r="E6193" t="s">
        <v>845</v>
      </c>
      <c r="G6193" t="s">
        <v>846</v>
      </c>
      <c r="H6193" t="s">
        <v>16039</v>
      </c>
      <c r="I6193" t="s">
        <v>91</v>
      </c>
      <c r="S6193">
        <v>1.93</v>
      </c>
      <c r="Y6193">
        <v>5</v>
      </c>
      <c r="Z6193" s="86">
        <v>44453</v>
      </c>
      <c r="AB6193">
        <v>3</v>
      </c>
      <c r="AC6193" t="s">
        <v>156</v>
      </c>
    </row>
    <row r="6194" spans="1:29" x14ac:dyDescent="0.2">
      <c r="A6194" t="s">
        <v>14520</v>
      </c>
      <c r="B6194" t="s">
        <v>14521</v>
      </c>
      <c r="C6194" t="s">
        <v>14520</v>
      </c>
      <c r="D6194" t="s">
        <v>84</v>
      </c>
      <c r="E6194" t="s">
        <v>845</v>
      </c>
      <c r="G6194" t="s">
        <v>846</v>
      </c>
      <c r="H6194" t="s">
        <v>14446</v>
      </c>
      <c r="I6194" t="s">
        <v>91</v>
      </c>
      <c r="S6194">
        <v>2.09</v>
      </c>
      <c r="Y6194">
        <v>5</v>
      </c>
      <c r="Z6194" s="86">
        <v>44476</v>
      </c>
      <c r="AB6194">
        <v>3</v>
      </c>
      <c r="AC6194" t="s">
        <v>156</v>
      </c>
    </row>
    <row r="6195" spans="1:29" x14ac:dyDescent="0.2">
      <c r="A6195" t="s">
        <v>16362</v>
      </c>
      <c r="B6195" t="s">
        <v>16363</v>
      </c>
      <c r="C6195" t="s">
        <v>16362</v>
      </c>
      <c r="D6195" t="s">
        <v>84</v>
      </c>
      <c r="E6195" t="s">
        <v>845</v>
      </c>
      <c r="G6195" t="s">
        <v>846</v>
      </c>
      <c r="H6195" t="s">
        <v>16039</v>
      </c>
      <c r="I6195" t="s">
        <v>91</v>
      </c>
      <c r="S6195">
        <v>0.53</v>
      </c>
      <c r="Y6195">
        <v>5</v>
      </c>
      <c r="Z6195" s="86">
        <v>44542</v>
      </c>
      <c r="AB6195">
        <v>3</v>
      </c>
      <c r="AC6195" t="s">
        <v>156</v>
      </c>
    </row>
    <row r="6196" spans="1:29" x14ac:dyDescent="0.2">
      <c r="A6196" t="s">
        <v>14522</v>
      </c>
      <c r="B6196" t="s">
        <v>14408</v>
      </c>
      <c r="C6196" t="s">
        <v>14522</v>
      </c>
      <c r="D6196" t="s">
        <v>84</v>
      </c>
      <c r="E6196" t="s">
        <v>845</v>
      </c>
      <c r="F6196" t="s">
        <v>642</v>
      </c>
      <c r="G6196" t="s">
        <v>846</v>
      </c>
      <c r="I6196" t="s">
        <v>91</v>
      </c>
      <c r="J6196" t="s">
        <v>323</v>
      </c>
      <c r="K6196" t="s">
        <v>14341</v>
      </c>
      <c r="Q6196" s="86">
        <v>45154</v>
      </c>
      <c r="AA6196">
        <v>3</v>
      </c>
      <c r="AB6196">
        <v>5</v>
      </c>
      <c r="AC6196" t="s">
        <v>86</v>
      </c>
    </row>
    <row r="6197" spans="1:29" x14ac:dyDescent="0.2">
      <c r="A6197" t="s">
        <v>14523</v>
      </c>
      <c r="B6197" t="s">
        <v>14524</v>
      </c>
      <c r="C6197" t="s">
        <v>14523</v>
      </c>
      <c r="D6197" t="s">
        <v>84</v>
      </c>
      <c r="E6197" t="s">
        <v>845</v>
      </c>
      <c r="F6197" t="s">
        <v>642</v>
      </c>
      <c r="G6197" t="s">
        <v>846</v>
      </c>
      <c r="I6197" t="s">
        <v>91</v>
      </c>
      <c r="J6197" t="s">
        <v>323</v>
      </c>
      <c r="K6197" t="s">
        <v>14477</v>
      </c>
      <c r="Q6197" s="86">
        <v>45154</v>
      </c>
      <c r="AA6197">
        <v>3</v>
      </c>
      <c r="AB6197">
        <v>5</v>
      </c>
      <c r="AC6197" t="s">
        <v>86</v>
      </c>
    </row>
    <row r="6198" spans="1:29" x14ac:dyDescent="0.2">
      <c r="A6198" t="s">
        <v>14525</v>
      </c>
      <c r="B6198" t="s">
        <v>14526</v>
      </c>
      <c r="C6198" t="s">
        <v>14525</v>
      </c>
      <c r="D6198" t="s">
        <v>84</v>
      </c>
      <c r="E6198" t="s">
        <v>845</v>
      </c>
      <c r="F6198" t="s">
        <v>642</v>
      </c>
      <c r="G6198" t="s">
        <v>846</v>
      </c>
      <c r="I6198" t="s">
        <v>91</v>
      </c>
      <c r="J6198" t="s">
        <v>323</v>
      </c>
      <c r="K6198" t="s">
        <v>14341</v>
      </c>
      <c r="Q6198" s="86">
        <v>45154</v>
      </c>
      <c r="AA6198">
        <v>3</v>
      </c>
      <c r="AB6198">
        <v>5</v>
      </c>
      <c r="AC6198" t="s">
        <v>86</v>
      </c>
    </row>
    <row r="6199" spans="1:29" x14ac:dyDescent="0.2">
      <c r="A6199" t="s">
        <v>16364</v>
      </c>
      <c r="B6199" t="s">
        <v>16365</v>
      </c>
      <c r="C6199" t="s">
        <v>16364</v>
      </c>
      <c r="D6199" t="s">
        <v>84</v>
      </c>
      <c r="E6199" t="s">
        <v>845</v>
      </c>
      <c r="G6199" t="s">
        <v>846</v>
      </c>
      <c r="H6199" t="s">
        <v>16039</v>
      </c>
      <c r="I6199" t="s">
        <v>91</v>
      </c>
      <c r="S6199">
        <v>2.15</v>
      </c>
      <c r="Y6199">
        <v>6</v>
      </c>
      <c r="Z6199" s="86">
        <v>44438</v>
      </c>
      <c r="AB6199">
        <v>4</v>
      </c>
      <c r="AC6199" t="s">
        <v>127</v>
      </c>
    </row>
    <row r="6200" spans="1:29" x14ac:dyDescent="0.2">
      <c r="A6200" t="s">
        <v>14527</v>
      </c>
      <c r="B6200" t="s">
        <v>14528</v>
      </c>
      <c r="C6200" t="s">
        <v>14527</v>
      </c>
      <c r="D6200" t="s">
        <v>84</v>
      </c>
      <c r="E6200" t="s">
        <v>845</v>
      </c>
      <c r="F6200" t="s">
        <v>642</v>
      </c>
      <c r="G6200" t="s">
        <v>846</v>
      </c>
      <c r="I6200" t="s">
        <v>91</v>
      </c>
      <c r="J6200" t="s">
        <v>836</v>
      </c>
      <c r="K6200" t="s">
        <v>14046</v>
      </c>
      <c r="Q6200" s="86">
        <v>45154</v>
      </c>
      <c r="AA6200">
        <v>3</v>
      </c>
      <c r="AB6200">
        <v>5</v>
      </c>
      <c r="AC6200" t="s">
        <v>86</v>
      </c>
    </row>
    <row r="6201" spans="1:29" x14ac:dyDescent="0.2">
      <c r="A6201" t="s">
        <v>17528</v>
      </c>
      <c r="B6201" t="s">
        <v>17529</v>
      </c>
      <c r="C6201" t="s">
        <v>17528</v>
      </c>
      <c r="D6201" t="s">
        <v>84</v>
      </c>
      <c r="E6201" t="s">
        <v>845</v>
      </c>
      <c r="G6201" t="s">
        <v>11299</v>
      </c>
      <c r="H6201" t="s">
        <v>17530</v>
      </c>
      <c r="I6201" t="s">
        <v>91</v>
      </c>
      <c r="S6201">
        <v>1.98</v>
      </c>
      <c r="Y6201">
        <v>5</v>
      </c>
      <c r="Z6201" s="86">
        <v>44446</v>
      </c>
      <c r="AB6201">
        <v>3</v>
      </c>
      <c r="AC6201" t="s">
        <v>156</v>
      </c>
    </row>
    <row r="6202" spans="1:29" x14ac:dyDescent="0.2">
      <c r="A6202" t="s">
        <v>14529</v>
      </c>
      <c r="B6202" t="s">
        <v>14530</v>
      </c>
      <c r="C6202" t="s">
        <v>14529</v>
      </c>
      <c r="D6202" t="s">
        <v>84</v>
      </c>
      <c r="E6202" t="s">
        <v>845</v>
      </c>
      <c r="F6202" t="s">
        <v>642</v>
      </c>
      <c r="G6202" t="s">
        <v>846</v>
      </c>
      <c r="I6202" t="s">
        <v>91</v>
      </c>
      <c r="J6202" t="s">
        <v>836</v>
      </c>
      <c r="K6202" t="s">
        <v>14046</v>
      </c>
      <c r="Q6202" s="86">
        <v>45154</v>
      </c>
      <c r="AA6202">
        <v>3</v>
      </c>
      <c r="AB6202">
        <v>5</v>
      </c>
      <c r="AC6202" t="s">
        <v>86</v>
      </c>
    </row>
    <row r="6203" spans="1:29" x14ac:dyDescent="0.2">
      <c r="A6203" t="s">
        <v>14531</v>
      </c>
      <c r="B6203" t="s">
        <v>14532</v>
      </c>
      <c r="C6203" t="s">
        <v>14531</v>
      </c>
      <c r="D6203" t="s">
        <v>84</v>
      </c>
      <c r="E6203" t="s">
        <v>845</v>
      </c>
      <c r="G6203" t="s">
        <v>846</v>
      </c>
      <c r="H6203" t="s">
        <v>14533</v>
      </c>
      <c r="I6203" t="s">
        <v>91</v>
      </c>
      <c r="S6203">
        <v>1.39</v>
      </c>
      <c r="Y6203">
        <v>6</v>
      </c>
      <c r="Z6203" s="86">
        <v>44461</v>
      </c>
      <c r="AB6203">
        <v>4</v>
      </c>
      <c r="AC6203" t="s">
        <v>127</v>
      </c>
    </row>
    <row r="6204" spans="1:29" x14ac:dyDescent="0.2">
      <c r="A6204" t="s">
        <v>14534</v>
      </c>
      <c r="B6204" t="s">
        <v>14535</v>
      </c>
      <c r="C6204" t="s">
        <v>14534</v>
      </c>
      <c r="D6204" t="s">
        <v>84</v>
      </c>
      <c r="E6204" t="s">
        <v>845</v>
      </c>
      <c r="F6204" t="s">
        <v>642</v>
      </c>
      <c r="G6204" t="s">
        <v>846</v>
      </c>
      <c r="I6204" t="s">
        <v>91</v>
      </c>
      <c r="J6204" t="s">
        <v>836</v>
      </c>
      <c r="K6204" t="s">
        <v>14046</v>
      </c>
      <c r="Q6204" s="86">
        <v>45154</v>
      </c>
      <c r="AA6204">
        <v>3</v>
      </c>
      <c r="AB6204">
        <v>5</v>
      </c>
      <c r="AC6204" t="s">
        <v>86</v>
      </c>
    </row>
    <row r="6205" spans="1:29" x14ac:dyDescent="0.2">
      <c r="A6205" t="s">
        <v>16366</v>
      </c>
      <c r="B6205" t="s">
        <v>16367</v>
      </c>
      <c r="C6205" t="s">
        <v>16366</v>
      </c>
      <c r="D6205" t="s">
        <v>84</v>
      </c>
      <c r="E6205" t="s">
        <v>845</v>
      </c>
      <c r="G6205" t="s">
        <v>846</v>
      </c>
      <c r="H6205" t="s">
        <v>16039</v>
      </c>
      <c r="I6205" t="s">
        <v>91</v>
      </c>
      <c r="S6205">
        <v>1.78</v>
      </c>
      <c r="Y6205">
        <v>6</v>
      </c>
      <c r="Z6205" s="86">
        <v>44460</v>
      </c>
      <c r="AB6205">
        <v>4</v>
      </c>
      <c r="AC6205" t="s">
        <v>127</v>
      </c>
    </row>
    <row r="6206" spans="1:29" x14ac:dyDescent="0.2">
      <c r="A6206" t="s">
        <v>14536</v>
      </c>
      <c r="B6206" t="s">
        <v>14537</v>
      </c>
      <c r="C6206" t="s">
        <v>14536</v>
      </c>
      <c r="D6206" t="s">
        <v>84</v>
      </c>
      <c r="E6206" t="s">
        <v>845</v>
      </c>
      <c r="F6206" t="s">
        <v>642</v>
      </c>
      <c r="G6206" t="s">
        <v>846</v>
      </c>
      <c r="I6206" t="s">
        <v>118</v>
      </c>
      <c r="J6206" t="s">
        <v>836</v>
      </c>
      <c r="K6206" t="s">
        <v>14046</v>
      </c>
      <c r="Q6206" s="86">
        <v>45154</v>
      </c>
      <c r="AA6206">
        <v>3</v>
      </c>
      <c r="AB6206">
        <v>5</v>
      </c>
      <c r="AC6206" t="s">
        <v>86</v>
      </c>
    </row>
    <row r="6207" spans="1:29" x14ac:dyDescent="0.2">
      <c r="A6207" t="s">
        <v>14538</v>
      </c>
      <c r="B6207" t="s">
        <v>14539</v>
      </c>
      <c r="C6207" t="s">
        <v>14538</v>
      </c>
      <c r="D6207" t="s">
        <v>84</v>
      </c>
      <c r="E6207" t="s">
        <v>845</v>
      </c>
      <c r="F6207" t="s">
        <v>642</v>
      </c>
      <c r="G6207" t="s">
        <v>846</v>
      </c>
      <c r="I6207" t="s">
        <v>91</v>
      </c>
      <c r="J6207" t="s">
        <v>375</v>
      </c>
      <c r="K6207" t="s">
        <v>14424</v>
      </c>
      <c r="Q6207" s="86">
        <v>45154</v>
      </c>
      <c r="AA6207">
        <v>3</v>
      </c>
      <c r="AB6207">
        <v>5</v>
      </c>
      <c r="AC6207" t="s">
        <v>86</v>
      </c>
    </row>
    <row r="6208" spans="1:29" x14ac:dyDescent="0.2">
      <c r="A6208" t="s">
        <v>14540</v>
      </c>
      <c r="B6208" t="s">
        <v>14541</v>
      </c>
      <c r="C6208" t="s">
        <v>14540</v>
      </c>
      <c r="D6208" t="s">
        <v>84</v>
      </c>
      <c r="E6208" t="s">
        <v>845</v>
      </c>
      <c r="G6208" t="s">
        <v>11299</v>
      </c>
      <c r="H6208" t="s">
        <v>14542</v>
      </c>
      <c r="I6208" t="s">
        <v>91</v>
      </c>
      <c r="S6208">
        <v>2.25</v>
      </c>
      <c r="Y6208">
        <v>6</v>
      </c>
      <c r="Z6208" s="86">
        <v>44470</v>
      </c>
      <c r="AB6208">
        <v>4</v>
      </c>
      <c r="AC6208" t="s">
        <v>127</v>
      </c>
    </row>
    <row r="6209" spans="1:29" x14ac:dyDescent="0.2">
      <c r="A6209" t="s">
        <v>14543</v>
      </c>
      <c r="B6209" t="s">
        <v>14544</v>
      </c>
      <c r="C6209" t="s">
        <v>14543</v>
      </c>
      <c r="D6209" t="s">
        <v>84</v>
      </c>
      <c r="E6209" t="s">
        <v>845</v>
      </c>
      <c r="F6209" t="s">
        <v>642</v>
      </c>
      <c r="G6209" t="s">
        <v>846</v>
      </c>
      <c r="I6209" t="s">
        <v>91</v>
      </c>
      <c r="J6209" t="s">
        <v>836</v>
      </c>
      <c r="K6209" t="s">
        <v>14046</v>
      </c>
      <c r="Q6209" s="86">
        <v>45154</v>
      </c>
      <c r="AA6209">
        <v>3</v>
      </c>
      <c r="AB6209">
        <v>5</v>
      </c>
      <c r="AC6209" t="s">
        <v>86</v>
      </c>
    </row>
    <row r="6210" spans="1:29" x14ac:dyDescent="0.2">
      <c r="A6210" t="s">
        <v>14545</v>
      </c>
      <c r="B6210" t="s">
        <v>14535</v>
      </c>
      <c r="C6210" t="s">
        <v>14545</v>
      </c>
      <c r="D6210" t="s">
        <v>84</v>
      </c>
      <c r="E6210" t="s">
        <v>845</v>
      </c>
      <c r="F6210" t="s">
        <v>642</v>
      </c>
      <c r="G6210" t="s">
        <v>846</v>
      </c>
      <c r="I6210" t="s">
        <v>91</v>
      </c>
      <c r="J6210" t="s">
        <v>836</v>
      </c>
      <c r="K6210" t="s">
        <v>14046</v>
      </c>
      <c r="Q6210" s="86">
        <v>45154</v>
      </c>
      <c r="AA6210">
        <v>3</v>
      </c>
      <c r="AB6210">
        <v>5</v>
      </c>
      <c r="AC6210" t="s">
        <v>86</v>
      </c>
    </row>
    <row r="6211" spans="1:29" x14ac:dyDescent="0.2">
      <c r="A6211" t="s">
        <v>17281</v>
      </c>
      <c r="B6211" t="s">
        <v>17282</v>
      </c>
      <c r="C6211" t="s">
        <v>17281</v>
      </c>
      <c r="D6211" t="s">
        <v>84</v>
      </c>
      <c r="E6211" t="s">
        <v>845</v>
      </c>
      <c r="G6211" t="s">
        <v>11299</v>
      </c>
      <c r="H6211" t="s">
        <v>17283</v>
      </c>
      <c r="I6211" t="s">
        <v>118</v>
      </c>
      <c r="S6211">
        <v>2.0299999999999998</v>
      </c>
      <c r="Y6211">
        <v>6</v>
      </c>
      <c r="Z6211" s="86">
        <v>44468</v>
      </c>
      <c r="AB6211">
        <v>4</v>
      </c>
      <c r="AC6211" t="s">
        <v>127</v>
      </c>
    </row>
    <row r="6212" spans="1:29" x14ac:dyDescent="0.2">
      <c r="A6212" t="s">
        <v>16368</v>
      </c>
      <c r="B6212" t="s">
        <v>16369</v>
      </c>
      <c r="C6212" t="s">
        <v>16368</v>
      </c>
      <c r="D6212" t="s">
        <v>84</v>
      </c>
      <c r="E6212" t="s">
        <v>845</v>
      </c>
      <c r="G6212" t="s">
        <v>846</v>
      </c>
      <c r="H6212" t="s">
        <v>16039</v>
      </c>
      <c r="I6212" t="s">
        <v>91</v>
      </c>
      <c r="S6212">
        <v>2.04</v>
      </c>
      <c r="Y6212">
        <v>6</v>
      </c>
      <c r="Z6212" s="86">
        <v>44468</v>
      </c>
      <c r="AB6212">
        <v>4</v>
      </c>
      <c r="AC6212" t="s">
        <v>127</v>
      </c>
    </row>
    <row r="6213" spans="1:29" x14ac:dyDescent="0.2">
      <c r="A6213" t="s">
        <v>14546</v>
      </c>
      <c r="B6213" t="s">
        <v>14547</v>
      </c>
      <c r="C6213" t="s">
        <v>14546</v>
      </c>
      <c r="D6213" t="s">
        <v>84</v>
      </c>
      <c r="E6213" t="s">
        <v>845</v>
      </c>
      <c r="F6213" t="s">
        <v>642</v>
      </c>
      <c r="G6213" t="s">
        <v>846</v>
      </c>
      <c r="I6213" t="s">
        <v>91</v>
      </c>
      <c r="J6213" t="s">
        <v>836</v>
      </c>
      <c r="K6213" t="s">
        <v>985</v>
      </c>
      <c r="Q6213" s="86">
        <v>45154</v>
      </c>
      <c r="AA6213">
        <v>3</v>
      </c>
      <c r="AB6213">
        <v>5</v>
      </c>
      <c r="AC6213" t="s">
        <v>86</v>
      </c>
    </row>
    <row r="6214" spans="1:29" x14ac:dyDescent="0.2">
      <c r="A6214" t="s">
        <v>16110</v>
      </c>
      <c r="B6214" t="s">
        <v>16111</v>
      </c>
      <c r="C6214" t="s">
        <v>16110</v>
      </c>
      <c r="D6214" t="s">
        <v>84</v>
      </c>
      <c r="E6214" t="s">
        <v>845</v>
      </c>
      <c r="G6214" t="s">
        <v>846</v>
      </c>
      <c r="H6214" t="s">
        <v>16039</v>
      </c>
      <c r="I6214" t="s">
        <v>91</v>
      </c>
      <c r="S6214">
        <v>2.11</v>
      </c>
      <c r="Y6214">
        <v>6</v>
      </c>
      <c r="Z6214" s="86">
        <v>44491</v>
      </c>
      <c r="AB6214">
        <v>4</v>
      </c>
      <c r="AC6214" t="s">
        <v>127</v>
      </c>
    </row>
    <row r="6215" spans="1:29" x14ac:dyDescent="0.2">
      <c r="A6215" t="s">
        <v>14548</v>
      </c>
      <c r="B6215" t="s">
        <v>14549</v>
      </c>
      <c r="C6215" t="s">
        <v>14548</v>
      </c>
      <c r="D6215" t="s">
        <v>84</v>
      </c>
      <c r="E6215" t="s">
        <v>845</v>
      </c>
      <c r="F6215" t="s">
        <v>642</v>
      </c>
      <c r="G6215" t="s">
        <v>846</v>
      </c>
      <c r="I6215" t="s">
        <v>91</v>
      </c>
      <c r="J6215" t="s">
        <v>836</v>
      </c>
      <c r="K6215" t="s">
        <v>14046</v>
      </c>
      <c r="Q6215" s="86">
        <v>45154</v>
      </c>
      <c r="AA6215">
        <v>3</v>
      </c>
      <c r="AB6215">
        <v>5</v>
      </c>
      <c r="AC6215" t="s">
        <v>86</v>
      </c>
    </row>
    <row r="6216" spans="1:29" x14ac:dyDescent="0.2">
      <c r="A6216" t="s">
        <v>14550</v>
      </c>
      <c r="B6216" t="s">
        <v>14551</v>
      </c>
      <c r="C6216" t="s">
        <v>14550</v>
      </c>
      <c r="D6216" t="s">
        <v>84</v>
      </c>
      <c r="E6216" t="s">
        <v>845</v>
      </c>
      <c r="F6216" t="s">
        <v>642</v>
      </c>
      <c r="G6216" t="s">
        <v>846</v>
      </c>
      <c r="I6216" t="s">
        <v>91</v>
      </c>
      <c r="J6216" t="s">
        <v>836</v>
      </c>
      <c r="K6216" t="s">
        <v>14046</v>
      </c>
      <c r="Q6216" s="86">
        <v>45154</v>
      </c>
      <c r="AA6216">
        <v>3</v>
      </c>
      <c r="AB6216">
        <v>5</v>
      </c>
      <c r="AC6216" t="s">
        <v>86</v>
      </c>
    </row>
    <row r="6217" spans="1:29" x14ac:dyDescent="0.2">
      <c r="A6217" t="s">
        <v>14552</v>
      </c>
      <c r="B6217" t="s">
        <v>14553</v>
      </c>
      <c r="C6217" t="s">
        <v>14552</v>
      </c>
      <c r="D6217" t="s">
        <v>84</v>
      </c>
      <c r="E6217" t="s">
        <v>845</v>
      </c>
      <c r="F6217" t="s">
        <v>642</v>
      </c>
      <c r="G6217" t="s">
        <v>846</v>
      </c>
      <c r="I6217" t="s">
        <v>91</v>
      </c>
      <c r="J6217" t="s">
        <v>836</v>
      </c>
      <c r="K6217" t="s">
        <v>14046</v>
      </c>
      <c r="Q6217" s="86">
        <v>45154</v>
      </c>
      <c r="AA6217">
        <v>3</v>
      </c>
      <c r="AB6217">
        <v>5</v>
      </c>
      <c r="AC6217" t="s">
        <v>86</v>
      </c>
    </row>
    <row r="6218" spans="1:29" x14ac:dyDescent="0.2">
      <c r="A6218" t="s">
        <v>14554</v>
      </c>
      <c r="B6218" t="s">
        <v>14553</v>
      </c>
      <c r="C6218" t="s">
        <v>14554</v>
      </c>
      <c r="D6218" t="s">
        <v>84</v>
      </c>
      <c r="E6218" t="s">
        <v>845</v>
      </c>
      <c r="F6218" t="s">
        <v>642</v>
      </c>
      <c r="G6218" t="s">
        <v>846</v>
      </c>
      <c r="I6218" t="s">
        <v>91</v>
      </c>
      <c r="J6218" t="s">
        <v>836</v>
      </c>
      <c r="K6218" t="s">
        <v>1022</v>
      </c>
      <c r="Q6218" s="86">
        <v>45154</v>
      </c>
      <c r="AA6218">
        <v>3</v>
      </c>
      <c r="AB6218">
        <v>5</v>
      </c>
      <c r="AC6218" t="s">
        <v>86</v>
      </c>
    </row>
    <row r="6219" spans="1:29" x14ac:dyDescent="0.2">
      <c r="A6219" t="s">
        <v>16464</v>
      </c>
      <c r="B6219" t="s">
        <v>16465</v>
      </c>
      <c r="C6219" t="s">
        <v>16464</v>
      </c>
      <c r="D6219" t="s">
        <v>84</v>
      </c>
      <c r="E6219" t="s">
        <v>845</v>
      </c>
      <c r="G6219" t="s">
        <v>846</v>
      </c>
      <c r="H6219" t="s">
        <v>16463</v>
      </c>
      <c r="I6219" t="s">
        <v>91</v>
      </c>
      <c r="AB6219">
        <v>5</v>
      </c>
      <c r="AC6219" t="s">
        <v>86</v>
      </c>
    </row>
    <row r="6220" spans="1:29" x14ac:dyDescent="0.2">
      <c r="A6220" t="s">
        <v>16112</v>
      </c>
      <c r="B6220" t="s">
        <v>16113</v>
      </c>
      <c r="C6220" t="s">
        <v>16112</v>
      </c>
      <c r="D6220" t="s">
        <v>84</v>
      </c>
      <c r="E6220" t="s">
        <v>845</v>
      </c>
      <c r="G6220" t="s">
        <v>846</v>
      </c>
      <c r="H6220" t="s">
        <v>16039</v>
      </c>
      <c r="I6220" t="s">
        <v>91</v>
      </c>
      <c r="S6220">
        <v>2.99</v>
      </c>
      <c r="Y6220">
        <v>5</v>
      </c>
      <c r="Z6220" s="86">
        <v>44512</v>
      </c>
      <c r="AB6220">
        <v>3</v>
      </c>
      <c r="AC6220" t="s">
        <v>156</v>
      </c>
    </row>
    <row r="6221" spans="1:29" x14ac:dyDescent="0.2">
      <c r="A6221" t="s">
        <v>16114</v>
      </c>
      <c r="B6221" t="s">
        <v>16115</v>
      </c>
      <c r="C6221" t="s">
        <v>16114</v>
      </c>
      <c r="D6221" t="s">
        <v>84</v>
      </c>
      <c r="E6221" t="s">
        <v>845</v>
      </c>
      <c r="G6221" t="s">
        <v>846</v>
      </c>
      <c r="H6221" t="s">
        <v>16039</v>
      </c>
      <c r="I6221" t="s">
        <v>91</v>
      </c>
      <c r="S6221">
        <v>3.05</v>
      </c>
      <c r="Y6221">
        <v>6</v>
      </c>
      <c r="Z6221" s="86">
        <v>44512</v>
      </c>
      <c r="AB6221">
        <v>4</v>
      </c>
      <c r="AC6221" t="s">
        <v>127</v>
      </c>
    </row>
    <row r="6222" spans="1:29" x14ac:dyDescent="0.2">
      <c r="A6222" t="s">
        <v>14555</v>
      </c>
      <c r="B6222" t="s">
        <v>14556</v>
      </c>
      <c r="C6222" t="s">
        <v>14555</v>
      </c>
      <c r="D6222" t="s">
        <v>84</v>
      </c>
      <c r="E6222" t="s">
        <v>845</v>
      </c>
      <c r="F6222" t="s">
        <v>117</v>
      </c>
      <c r="G6222" t="s">
        <v>846</v>
      </c>
      <c r="I6222" t="s">
        <v>91</v>
      </c>
      <c r="J6222" t="s">
        <v>883</v>
      </c>
      <c r="Q6222" s="86">
        <v>45154</v>
      </c>
      <c r="AA6222">
        <v>3</v>
      </c>
      <c r="AB6222">
        <v>5</v>
      </c>
      <c r="AC6222" t="s">
        <v>86</v>
      </c>
    </row>
    <row r="6223" spans="1:29" x14ac:dyDescent="0.2">
      <c r="A6223" t="s">
        <v>14557</v>
      </c>
      <c r="B6223" t="s">
        <v>14558</v>
      </c>
      <c r="C6223" t="s">
        <v>14557</v>
      </c>
      <c r="D6223" t="s">
        <v>84</v>
      </c>
      <c r="E6223" t="s">
        <v>845</v>
      </c>
      <c r="F6223" t="s">
        <v>642</v>
      </c>
      <c r="G6223" t="s">
        <v>846</v>
      </c>
      <c r="I6223" t="s">
        <v>91</v>
      </c>
      <c r="J6223" t="s">
        <v>836</v>
      </c>
      <c r="K6223" t="s">
        <v>14046</v>
      </c>
      <c r="Q6223" s="86">
        <v>45154</v>
      </c>
      <c r="AA6223">
        <v>3</v>
      </c>
      <c r="AB6223">
        <v>5</v>
      </c>
      <c r="AC6223" t="s">
        <v>86</v>
      </c>
    </row>
    <row r="6224" spans="1:29" x14ac:dyDescent="0.2">
      <c r="A6224" t="s">
        <v>16116</v>
      </c>
      <c r="B6224" t="s">
        <v>16117</v>
      </c>
      <c r="C6224" t="s">
        <v>16116</v>
      </c>
      <c r="D6224" t="s">
        <v>84</v>
      </c>
      <c r="E6224" t="s">
        <v>845</v>
      </c>
      <c r="G6224" t="s">
        <v>846</v>
      </c>
      <c r="H6224" t="s">
        <v>16039</v>
      </c>
      <c r="I6224" t="s">
        <v>91</v>
      </c>
      <c r="S6224">
        <v>3.06</v>
      </c>
      <c r="Y6224">
        <v>6</v>
      </c>
      <c r="Z6224" s="86">
        <v>44504</v>
      </c>
      <c r="AB6224">
        <v>4</v>
      </c>
      <c r="AC6224" t="s">
        <v>127</v>
      </c>
    </row>
    <row r="6225" spans="1:29" x14ac:dyDescent="0.2">
      <c r="A6225" t="s">
        <v>16370</v>
      </c>
      <c r="B6225" t="s">
        <v>16371</v>
      </c>
      <c r="C6225" t="s">
        <v>16370</v>
      </c>
      <c r="D6225" t="s">
        <v>84</v>
      </c>
      <c r="E6225" t="s">
        <v>845</v>
      </c>
      <c r="G6225" t="s">
        <v>846</v>
      </c>
      <c r="H6225" t="s">
        <v>16039</v>
      </c>
      <c r="I6225" t="s">
        <v>91</v>
      </c>
      <c r="S6225">
        <v>2.4500000000000002</v>
      </c>
      <c r="Y6225">
        <v>6</v>
      </c>
      <c r="Z6225" s="86">
        <v>44504</v>
      </c>
      <c r="AB6225">
        <v>4</v>
      </c>
      <c r="AC6225" t="s">
        <v>127</v>
      </c>
    </row>
    <row r="6226" spans="1:29" x14ac:dyDescent="0.2">
      <c r="A6226" t="s">
        <v>14559</v>
      </c>
      <c r="B6226" t="s">
        <v>14560</v>
      </c>
      <c r="C6226" t="s">
        <v>14559</v>
      </c>
      <c r="D6226" t="s">
        <v>84</v>
      </c>
      <c r="E6226" t="s">
        <v>845</v>
      </c>
      <c r="F6226" t="s">
        <v>642</v>
      </c>
      <c r="G6226" t="s">
        <v>846</v>
      </c>
      <c r="I6226" t="s">
        <v>91</v>
      </c>
      <c r="J6226" t="s">
        <v>836</v>
      </c>
      <c r="K6226" t="s">
        <v>985</v>
      </c>
      <c r="Q6226" s="86">
        <v>45154</v>
      </c>
      <c r="AA6226">
        <v>3</v>
      </c>
      <c r="AB6226">
        <v>5</v>
      </c>
      <c r="AC6226" t="s">
        <v>86</v>
      </c>
    </row>
    <row r="6227" spans="1:29" x14ac:dyDescent="0.2">
      <c r="A6227" t="s">
        <v>14561</v>
      </c>
      <c r="B6227" t="s">
        <v>14562</v>
      </c>
      <c r="C6227" t="s">
        <v>14561</v>
      </c>
      <c r="D6227" t="s">
        <v>84</v>
      </c>
      <c r="E6227" t="s">
        <v>845</v>
      </c>
      <c r="F6227" t="s">
        <v>642</v>
      </c>
      <c r="G6227" t="s">
        <v>846</v>
      </c>
      <c r="I6227" t="s">
        <v>91</v>
      </c>
      <c r="J6227" t="s">
        <v>836</v>
      </c>
      <c r="K6227" t="s">
        <v>985</v>
      </c>
      <c r="Q6227" s="86">
        <v>45154</v>
      </c>
      <c r="AA6227">
        <v>3</v>
      </c>
      <c r="AB6227">
        <v>5</v>
      </c>
      <c r="AC6227" t="s">
        <v>86</v>
      </c>
    </row>
    <row r="6228" spans="1:29" x14ac:dyDescent="0.2">
      <c r="A6228" t="s">
        <v>14563</v>
      </c>
      <c r="B6228" t="s">
        <v>14564</v>
      </c>
      <c r="C6228" t="s">
        <v>14563</v>
      </c>
      <c r="D6228" t="s">
        <v>84</v>
      </c>
      <c r="E6228" t="s">
        <v>845</v>
      </c>
      <c r="G6228" t="s">
        <v>846</v>
      </c>
      <c r="H6228" t="s">
        <v>14379</v>
      </c>
      <c r="I6228" t="s">
        <v>341</v>
      </c>
      <c r="S6228">
        <v>2.08</v>
      </c>
      <c r="Y6228">
        <v>5</v>
      </c>
      <c r="Z6228" s="86">
        <v>44532</v>
      </c>
      <c r="AB6228">
        <v>3</v>
      </c>
      <c r="AC6228" t="s">
        <v>156</v>
      </c>
    </row>
    <row r="6229" spans="1:29" x14ac:dyDescent="0.2">
      <c r="A6229" t="s">
        <v>14565</v>
      </c>
      <c r="B6229" t="s">
        <v>14566</v>
      </c>
      <c r="C6229" t="s">
        <v>14565</v>
      </c>
      <c r="D6229" t="s">
        <v>84</v>
      </c>
      <c r="E6229" t="s">
        <v>845</v>
      </c>
      <c r="G6229" t="s">
        <v>846</v>
      </c>
      <c r="H6229" t="s">
        <v>14449</v>
      </c>
      <c r="I6229" t="s">
        <v>91</v>
      </c>
      <c r="S6229">
        <v>2.09</v>
      </c>
      <c r="Y6229">
        <v>5</v>
      </c>
      <c r="Z6229" s="86">
        <v>44532</v>
      </c>
      <c r="AB6229">
        <v>3</v>
      </c>
      <c r="AC6229" t="s">
        <v>156</v>
      </c>
    </row>
    <row r="6230" spans="1:29" x14ac:dyDescent="0.2">
      <c r="A6230" t="s">
        <v>14567</v>
      </c>
      <c r="B6230" t="s">
        <v>14568</v>
      </c>
      <c r="C6230" t="s">
        <v>14567</v>
      </c>
      <c r="D6230" t="s">
        <v>84</v>
      </c>
      <c r="E6230" t="s">
        <v>845</v>
      </c>
      <c r="G6230" t="s">
        <v>846</v>
      </c>
      <c r="H6230" t="s">
        <v>14376</v>
      </c>
      <c r="I6230" t="s">
        <v>91</v>
      </c>
      <c r="S6230">
        <v>1.99</v>
      </c>
      <c r="Y6230">
        <v>5</v>
      </c>
      <c r="Z6230" s="86">
        <v>44575</v>
      </c>
      <c r="AB6230">
        <v>3</v>
      </c>
      <c r="AC6230" t="s">
        <v>156</v>
      </c>
    </row>
    <row r="6231" spans="1:29" x14ac:dyDescent="0.2">
      <c r="A6231" t="s">
        <v>16118</v>
      </c>
      <c r="B6231" t="s">
        <v>16119</v>
      </c>
      <c r="C6231" t="s">
        <v>16118</v>
      </c>
      <c r="D6231" t="s">
        <v>84</v>
      </c>
      <c r="E6231" t="s">
        <v>845</v>
      </c>
      <c r="G6231" t="s">
        <v>846</v>
      </c>
      <c r="H6231" t="s">
        <v>16039</v>
      </c>
      <c r="I6231" t="s">
        <v>91</v>
      </c>
      <c r="S6231">
        <v>2.41</v>
      </c>
      <c r="Y6231">
        <v>6</v>
      </c>
      <c r="Z6231" s="86">
        <v>44519</v>
      </c>
      <c r="AB6231">
        <v>4</v>
      </c>
      <c r="AC6231" t="s">
        <v>127</v>
      </c>
    </row>
    <row r="6232" spans="1:29" x14ac:dyDescent="0.2">
      <c r="A6232" t="s">
        <v>14569</v>
      </c>
      <c r="B6232" t="s">
        <v>14570</v>
      </c>
      <c r="C6232" t="s">
        <v>14569</v>
      </c>
      <c r="D6232" t="s">
        <v>84</v>
      </c>
      <c r="E6232" t="s">
        <v>845</v>
      </c>
      <c r="F6232" t="s">
        <v>642</v>
      </c>
      <c r="G6232" t="s">
        <v>846</v>
      </c>
      <c r="I6232" t="s">
        <v>118</v>
      </c>
      <c r="J6232" t="s">
        <v>836</v>
      </c>
      <c r="K6232" t="s">
        <v>14046</v>
      </c>
      <c r="Q6232" s="86">
        <v>45154</v>
      </c>
      <c r="AA6232">
        <v>3</v>
      </c>
      <c r="AB6232">
        <v>5</v>
      </c>
      <c r="AC6232" t="s">
        <v>86</v>
      </c>
    </row>
    <row r="6233" spans="1:29" x14ac:dyDescent="0.2">
      <c r="A6233" t="s">
        <v>16120</v>
      </c>
      <c r="B6233" t="s">
        <v>16121</v>
      </c>
      <c r="C6233" t="s">
        <v>16120</v>
      </c>
      <c r="D6233" t="s">
        <v>84</v>
      </c>
      <c r="E6233" t="s">
        <v>845</v>
      </c>
      <c r="G6233" t="s">
        <v>846</v>
      </c>
      <c r="H6233" t="s">
        <v>16039</v>
      </c>
      <c r="I6233" t="s">
        <v>118</v>
      </c>
      <c r="S6233">
        <v>2.15</v>
      </c>
      <c r="Y6233">
        <v>5</v>
      </c>
      <c r="Z6233" s="86">
        <v>44525</v>
      </c>
      <c r="AB6233">
        <v>3</v>
      </c>
      <c r="AC6233" t="s">
        <v>156</v>
      </c>
    </row>
    <row r="6234" spans="1:29" x14ac:dyDescent="0.2">
      <c r="A6234" t="s">
        <v>14571</v>
      </c>
      <c r="B6234" t="s">
        <v>14572</v>
      </c>
      <c r="C6234" t="s">
        <v>14571</v>
      </c>
      <c r="D6234" t="s">
        <v>84</v>
      </c>
      <c r="E6234" t="s">
        <v>845</v>
      </c>
      <c r="F6234" t="s">
        <v>642</v>
      </c>
      <c r="G6234" t="s">
        <v>846</v>
      </c>
      <c r="I6234" t="s">
        <v>91</v>
      </c>
      <c r="J6234" t="s">
        <v>836</v>
      </c>
      <c r="K6234" t="s">
        <v>14046</v>
      </c>
      <c r="Q6234" s="86">
        <v>45154</v>
      </c>
      <c r="AA6234">
        <v>3</v>
      </c>
      <c r="AB6234">
        <v>5</v>
      </c>
      <c r="AC6234" t="s">
        <v>86</v>
      </c>
    </row>
    <row r="6235" spans="1:29" x14ac:dyDescent="0.2">
      <c r="A6235" t="s">
        <v>14573</v>
      </c>
      <c r="B6235" t="s">
        <v>14574</v>
      </c>
      <c r="C6235" t="s">
        <v>14573</v>
      </c>
      <c r="D6235" t="s">
        <v>84</v>
      </c>
      <c r="E6235" t="s">
        <v>845</v>
      </c>
      <c r="F6235" t="s">
        <v>642</v>
      </c>
      <c r="G6235" t="s">
        <v>846</v>
      </c>
      <c r="I6235" t="s">
        <v>91</v>
      </c>
      <c r="J6235" t="s">
        <v>836</v>
      </c>
      <c r="K6235" t="s">
        <v>14046</v>
      </c>
      <c r="Q6235" s="86">
        <v>45154</v>
      </c>
      <c r="AA6235">
        <v>3</v>
      </c>
      <c r="AB6235">
        <v>5</v>
      </c>
      <c r="AC6235" t="s">
        <v>86</v>
      </c>
    </row>
    <row r="6236" spans="1:29" x14ac:dyDescent="0.2">
      <c r="A6236" t="s">
        <v>14575</v>
      </c>
      <c r="B6236" t="s">
        <v>14576</v>
      </c>
      <c r="C6236" t="s">
        <v>14575</v>
      </c>
      <c r="D6236" t="s">
        <v>84</v>
      </c>
      <c r="E6236" t="s">
        <v>845</v>
      </c>
      <c r="F6236" t="s">
        <v>642</v>
      </c>
      <c r="G6236" t="s">
        <v>846</v>
      </c>
      <c r="I6236" t="s">
        <v>91</v>
      </c>
      <c r="J6236" t="s">
        <v>883</v>
      </c>
      <c r="K6236" t="s">
        <v>14046</v>
      </c>
      <c r="Q6236" s="86">
        <v>45154</v>
      </c>
      <c r="AA6236">
        <v>3</v>
      </c>
      <c r="AB6236">
        <v>5</v>
      </c>
      <c r="AC6236" t="s">
        <v>86</v>
      </c>
    </row>
    <row r="6237" spans="1:29" x14ac:dyDescent="0.2">
      <c r="A6237" t="s">
        <v>14577</v>
      </c>
      <c r="B6237" t="s">
        <v>14578</v>
      </c>
      <c r="C6237" t="s">
        <v>14577</v>
      </c>
      <c r="D6237" t="s">
        <v>84</v>
      </c>
      <c r="E6237" t="s">
        <v>434</v>
      </c>
      <c r="F6237" t="s">
        <v>117</v>
      </c>
      <c r="G6237" t="s">
        <v>90</v>
      </c>
      <c r="I6237" t="s">
        <v>91</v>
      </c>
      <c r="Q6237" s="86">
        <v>45154</v>
      </c>
      <c r="AA6237">
        <v>3</v>
      </c>
      <c r="AB6237">
        <v>5</v>
      </c>
      <c r="AC6237" t="s">
        <v>86</v>
      </c>
    </row>
    <row r="6238" spans="1:29" x14ac:dyDescent="0.2">
      <c r="A6238" t="s">
        <v>14579</v>
      </c>
      <c r="B6238" t="s">
        <v>14580</v>
      </c>
      <c r="C6238" t="s">
        <v>14579</v>
      </c>
      <c r="D6238" t="s">
        <v>84</v>
      </c>
      <c r="E6238" t="s">
        <v>845</v>
      </c>
      <c r="F6238" t="s">
        <v>642</v>
      </c>
      <c r="G6238" t="s">
        <v>846</v>
      </c>
      <c r="I6238" t="s">
        <v>91</v>
      </c>
      <c r="J6238" t="s">
        <v>323</v>
      </c>
      <c r="K6238" t="s">
        <v>5624</v>
      </c>
      <c r="Q6238" s="86">
        <v>45154</v>
      </c>
      <c r="AA6238">
        <v>3</v>
      </c>
      <c r="AB6238">
        <v>5</v>
      </c>
      <c r="AC6238" t="s">
        <v>86</v>
      </c>
    </row>
    <row r="6239" spans="1:29" x14ac:dyDescent="0.2">
      <c r="A6239" t="s">
        <v>14581</v>
      </c>
      <c r="B6239" t="s">
        <v>14582</v>
      </c>
      <c r="C6239" t="s">
        <v>14581</v>
      </c>
      <c r="D6239" t="s">
        <v>84</v>
      </c>
      <c r="F6239" t="s">
        <v>642</v>
      </c>
      <c r="G6239" t="s">
        <v>846</v>
      </c>
      <c r="K6239" t="s">
        <v>5624</v>
      </c>
      <c r="Q6239" s="86">
        <v>44337</v>
      </c>
      <c r="AB6239">
        <v>5</v>
      </c>
      <c r="AC6239" t="s">
        <v>86</v>
      </c>
    </row>
    <row r="6240" spans="1:29" x14ac:dyDescent="0.2">
      <c r="A6240" t="s">
        <v>14583</v>
      </c>
      <c r="B6240" t="s">
        <v>14584</v>
      </c>
      <c r="C6240" t="s">
        <v>14583</v>
      </c>
      <c r="D6240" t="s">
        <v>84</v>
      </c>
      <c r="E6240" t="s">
        <v>845</v>
      </c>
      <c r="F6240" t="s">
        <v>642</v>
      </c>
      <c r="G6240" t="s">
        <v>846</v>
      </c>
      <c r="I6240" t="s">
        <v>91</v>
      </c>
      <c r="J6240" t="s">
        <v>861</v>
      </c>
      <c r="K6240" t="s">
        <v>5624</v>
      </c>
      <c r="Q6240" s="86">
        <v>45154</v>
      </c>
      <c r="AA6240">
        <v>3</v>
      </c>
      <c r="AB6240">
        <v>5</v>
      </c>
      <c r="AC6240" t="s">
        <v>86</v>
      </c>
    </row>
    <row r="6241" spans="1:29" x14ac:dyDescent="0.2">
      <c r="A6241" t="s">
        <v>14585</v>
      </c>
      <c r="B6241" t="s">
        <v>14586</v>
      </c>
      <c r="C6241" t="s">
        <v>14585</v>
      </c>
      <c r="D6241" t="s">
        <v>84</v>
      </c>
      <c r="E6241" t="s">
        <v>116</v>
      </c>
      <c r="G6241" t="s">
        <v>90</v>
      </c>
      <c r="H6241" t="s">
        <v>14587</v>
      </c>
      <c r="I6241" t="s">
        <v>91</v>
      </c>
      <c r="AB6241">
        <v>2</v>
      </c>
      <c r="AC6241" t="s">
        <v>153</v>
      </c>
    </row>
    <row r="6242" spans="1:29" x14ac:dyDescent="0.2">
      <c r="A6242" t="s">
        <v>14588</v>
      </c>
      <c r="B6242" t="s">
        <v>14589</v>
      </c>
      <c r="C6242" t="s">
        <v>14588</v>
      </c>
      <c r="D6242" t="s">
        <v>84</v>
      </c>
      <c r="E6242" t="s">
        <v>845</v>
      </c>
      <c r="F6242" t="s">
        <v>642</v>
      </c>
      <c r="G6242" t="s">
        <v>846</v>
      </c>
      <c r="I6242" t="s">
        <v>91</v>
      </c>
      <c r="J6242" t="s">
        <v>836</v>
      </c>
      <c r="K6242" t="s">
        <v>1712</v>
      </c>
      <c r="Q6242" s="86">
        <v>45154</v>
      </c>
      <c r="AA6242">
        <v>3</v>
      </c>
      <c r="AB6242">
        <v>5</v>
      </c>
      <c r="AC6242" t="s">
        <v>86</v>
      </c>
    </row>
    <row r="6243" spans="1:29" x14ac:dyDescent="0.2">
      <c r="A6243" t="s">
        <v>14590</v>
      </c>
      <c r="B6243" t="s">
        <v>14591</v>
      </c>
      <c r="C6243" t="s">
        <v>14590</v>
      </c>
      <c r="D6243" t="s">
        <v>84</v>
      </c>
      <c r="E6243" t="s">
        <v>845</v>
      </c>
      <c r="F6243" t="s">
        <v>642</v>
      </c>
      <c r="G6243" t="s">
        <v>846</v>
      </c>
      <c r="I6243" t="s">
        <v>91</v>
      </c>
      <c r="J6243" t="s">
        <v>836</v>
      </c>
      <c r="K6243" t="s">
        <v>1712</v>
      </c>
      <c r="Q6243" s="86">
        <v>45154</v>
      </c>
      <c r="AA6243">
        <v>3</v>
      </c>
      <c r="AB6243">
        <v>5</v>
      </c>
      <c r="AC6243" t="s">
        <v>86</v>
      </c>
    </row>
    <row r="6244" spans="1:29" x14ac:dyDescent="0.2">
      <c r="A6244" t="s">
        <v>14592</v>
      </c>
      <c r="B6244" t="s">
        <v>14593</v>
      </c>
      <c r="C6244" t="s">
        <v>14592</v>
      </c>
      <c r="D6244" t="s">
        <v>84</v>
      </c>
      <c r="E6244" t="s">
        <v>845</v>
      </c>
      <c r="G6244" t="s">
        <v>846</v>
      </c>
      <c r="Y6244">
        <v>5</v>
      </c>
      <c r="Z6244" s="86">
        <v>45307</v>
      </c>
      <c r="AB6244">
        <v>3</v>
      </c>
      <c r="AC6244" t="s">
        <v>156</v>
      </c>
    </row>
    <row r="6245" spans="1:29" x14ac:dyDescent="0.2">
      <c r="A6245" t="s">
        <v>14594</v>
      </c>
      <c r="B6245" t="s">
        <v>14595</v>
      </c>
      <c r="C6245" t="s">
        <v>14594</v>
      </c>
      <c r="D6245" t="s">
        <v>84</v>
      </c>
      <c r="E6245" t="s">
        <v>845</v>
      </c>
      <c r="F6245" t="s">
        <v>642</v>
      </c>
      <c r="G6245" t="s">
        <v>846</v>
      </c>
      <c r="I6245" t="s">
        <v>91</v>
      </c>
      <c r="J6245" t="s">
        <v>836</v>
      </c>
      <c r="K6245" t="s">
        <v>8167</v>
      </c>
      <c r="Q6245" s="86">
        <v>45154</v>
      </c>
      <c r="AA6245">
        <v>3</v>
      </c>
      <c r="AB6245">
        <v>5</v>
      </c>
      <c r="AC6245" t="s">
        <v>86</v>
      </c>
    </row>
    <row r="6246" spans="1:29" x14ac:dyDescent="0.2">
      <c r="A6246" t="s">
        <v>14596</v>
      </c>
      <c r="B6246" t="s">
        <v>14597</v>
      </c>
      <c r="C6246" t="s">
        <v>14596</v>
      </c>
      <c r="D6246" t="s">
        <v>84</v>
      </c>
      <c r="E6246" t="s">
        <v>845</v>
      </c>
      <c r="F6246" t="s">
        <v>642</v>
      </c>
      <c r="G6246" t="s">
        <v>846</v>
      </c>
      <c r="I6246" t="s">
        <v>118</v>
      </c>
      <c r="J6246" t="s">
        <v>836</v>
      </c>
      <c r="K6246" t="s">
        <v>1712</v>
      </c>
      <c r="Q6246" s="86">
        <v>45154</v>
      </c>
      <c r="AA6246">
        <v>3</v>
      </c>
      <c r="AB6246">
        <v>5</v>
      </c>
      <c r="AC6246" t="s">
        <v>86</v>
      </c>
    </row>
    <row r="6247" spans="1:29" x14ac:dyDescent="0.2">
      <c r="A6247" t="s">
        <v>14598</v>
      </c>
      <c r="B6247" t="s">
        <v>14599</v>
      </c>
      <c r="C6247" t="s">
        <v>14598</v>
      </c>
      <c r="D6247" t="s">
        <v>84</v>
      </c>
      <c r="E6247" t="s">
        <v>845</v>
      </c>
      <c r="G6247" t="s">
        <v>846</v>
      </c>
      <c r="I6247" t="s">
        <v>91</v>
      </c>
      <c r="J6247" t="s">
        <v>836</v>
      </c>
      <c r="K6247" t="s">
        <v>1712</v>
      </c>
      <c r="Q6247" s="86">
        <v>45154</v>
      </c>
      <c r="AA6247">
        <v>3</v>
      </c>
      <c r="AB6247">
        <v>5</v>
      </c>
      <c r="AC6247" t="s">
        <v>86</v>
      </c>
    </row>
    <row r="6248" spans="1:29" x14ac:dyDescent="0.2">
      <c r="A6248" t="s">
        <v>14600</v>
      </c>
      <c r="B6248" t="s">
        <v>14601</v>
      </c>
      <c r="C6248" t="s">
        <v>14600</v>
      </c>
      <c r="D6248" t="s">
        <v>84</v>
      </c>
      <c r="E6248" t="s">
        <v>845</v>
      </c>
      <c r="F6248" t="s">
        <v>642</v>
      </c>
      <c r="G6248" t="s">
        <v>846</v>
      </c>
      <c r="I6248" t="s">
        <v>91</v>
      </c>
      <c r="J6248" t="s">
        <v>375</v>
      </c>
      <c r="K6248" t="s">
        <v>14273</v>
      </c>
      <c r="Q6248" s="86">
        <v>45154</v>
      </c>
      <c r="AA6248">
        <v>3</v>
      </c>
      <c r="AB6248">
        <v>5</v>
      </c>
      <c r="AC6248" t="s">
        <v>86</v>
      </c>
    </row>
    <row r="6249" spans="1:29" x14ac:dyDescent="0.2">
      <c r="A6249" t="s">
        <v>14602</v>
      </c>
      <c r="B6249" t="s">
        <v>14603</v>
      </c>
      <c r="C6249" t="s">
        <v>14602</v>
      </c>
      <c r="D6249" t="s">
        <v>84</v>
      </c>
      <c r="E6249" t="s">
        <v>845</v>
      </c>
      <c r="F6249" t="s">
        <v>642</v>
      </c>
      <c r="G6249" t="s">
        <v>846</v>
      </c>
      <c r="I6249" t="s">
        <v>91</v>
      </c>
      <c r="J6249" t="s">
        <v>836</v>
      </c>
      <c r="K6249" t="s">
        <v>8167</v>
      </c>
      <c r="Q6249" s="86">
        <v>45154</v>
      </c>
      <c r="AA6249">
        <v>3</v>
      </c>
      <c r="AB6249">
        <v>5</v>
      </c>
      <c r="AC6249" t="s">
        <v>86</v>
      </c>
    </row>
    <row r="6250" spans="1:29" x14ac:dyDescent="0.2">
      <c r="A6250" t="s">
        <v>14604</v>
      </c>
      <c r="B6250" t="s">
        <v>14605</v>
      </c>
      <c r="C6250" t="s">
        <v>14604</v>
      </c>
      <c r="D6250" t="s">
        <v>84</v>
      </c>
      <c r="E6250" t="s">
        <v>845</v>
      </c>
      <c r="F6250" t="s">
        <v>642</v>
      </c>
      <c r="G6250" t="s">
        <v>846</v>
      </c>
      <c r="I6250" t="s">
        <v>91</v>
      </c>
      <c r="J6250" t="s">
        <v>836</v>
      </c>
      <c r="K6250" t="s">
        <v>1712</v>
      </c>
      <c r="Q6250" s="86">
        <v>45154</v>
      </c>
      <c r="AA6250">
        <v>3</v>
      </c>
      <c r="AB6250">
        <v>5</v>
      </c>
      <c r="AC6250" t="s">
        <v>86</v>
      </c>
    </row>
    <row r="6251" spans="1:29" x14ac:dyDescent="0.2">
      <c r="A6251" t="s">
        <v>14606</v>
      </c>
      <c r="B6251" t="s">
        <v>14607</v>
      </c>
      <c r="C6251" t="s">
        <v>14606</v>
      </c>
      <c r="D6251" t="s">
        <v>84</v>
      </c>
      <c r="E6251" t="s">
        <v>845</v>
      </c>
      <c r="F6251" t="s">
        <v>642</v>
      </c>
      <c r="G6251" t="s">
        <v>846</v>
      </c>
      <c r="I6251" t="s">
        <v>91</v>
      </c>
      <c r="J6251" t="s">
        <v>836</v>
      </c>
      <c r="K6251" t="s">
        <v>1712</v>
      </c>
      <c r="Q6251" s="86">
        <v>45154</v>
      </c>
      <c r="AA6251">
        <v>3</v>
      </c>
      <c r="AB6251">
        <v>5</v>
      </c>
      <c r="AC6251" t="s">
        <v>86</v>
      </c>
    </row>
    <row r="6252" spans="1:29" x14ac:dyDescent="0.2">
      <c r="A6252" t="s">
        <v>16158</v>
      </c>
      <c r="B6252" t="s">
        <v>16159</v>
      </c>
      <c r="C6252" t="s">
        <v>16158</v>
      </c>
      <c r="D6252" t="s">
        <v>84</v>
      </c>
      <c r="E6252" t="s">
        <v>845</v>
      </c>
      <c r="G6252" t="s">
        <v>846</v>
      </c>
      <c r="H6252" t="s">
        <v>16039</v>
      </c>
      <c r="I6252" t="s">
        <v>118</v>
      </c>
      <c r="S6252">
        <v>1.75</v>
      </c>
      <c r="Y6252">
        <v>4</v>
      </c>
      <c r="Z6252" s="86">
        <v>44525</v>
      </c>
      <c r="AB6252">
        <v>3</v>
      </c>
      <c r="AC6252" t="s">
        <v>156</v>
      </c>
    </row>
    <row r="6253" spans="1:29" x14ac:dyDescent="0.2">
      <c r="A6253" t="s">
        <v>14608</v>
      </c>
      <c r="B6253" t="s">
        <v>14609</v>
      </c>
      <c r="C6253" t="s">
        <v>14608</v>
      </c>
      <c r="D6253" t="s">
        <v>84</v>
      </c>
      <c r="E6253" t="s">
        <v>845</v>
      </c>
      <c r="F6253" t="s">
        <v>642</v>
      </c>
      <c r="G6253" t="s">
        <v>846</v>
      </c>
      <c r="I6253" t="s">
        <v>91</v>
      </c>
      <c r="J6253" t="s">
        <v>836</v>
      </c>
      <c r="K6253" t="s">
        <v>985</v>
      </c>
      <c r="Q6253" s="86">
        <v>45154</v>
      </c>
      <c r="AA6253">
        <v>3</v>
      </c>
      <c r="AB6253">
        <v>5</v>
      </c>
      <c r="AC6253" t="s">
        <v>86</v>
      </c>
    </row>
    <row r="6254" spans="1:29" x14ac:dyDescent="0.2">
      <c r="A6254" t="s">
        <v>14610</v>
      </c>
      <c r="B6254" t="s">
        <v>14611</v>
      </c>
      <c r="C6254" t="s">
        <v>14610</v>
      </c>
      <c r="D6254" t="s">
        <v>84</v>
      </c>
      <c r="E6254" t="s">
        <v>845</v>
      </c>
      <c r="G6254" t="s">
        <v>846</v>
      </c>
      <c r="S6254">
        <v>1.1599999999999999</v>
      </c>
      <c r="T6254">
        <v>1.1599999999999999</v>
      </c>
      <c r="Y6254">
        <v>2</v>
      </c>
      <c r="Z6254" s="86">
        <v>45337</v>
      </c>
      <c r="AB6254">
        <v>2</v>
      </c>
      <c r="AC6254" t="s">
        <v>153</v>
      </c>
    </row>
    <row r="6255" spans="1:29" x14ac:dyDescent="0.2">
      <c r="A6255" t="s">
        <v>17284</v>
      </c>
      <c r="B6255" t="s">
        <v>17285</v>
      </c>
      <c r="C6255" t="s">
        <v>17284</v>
      </c>
      <c r="D6255" t="s">
        <v>84</v>
      </c>
      <c r="E6255" t="s">
        <v>845</v>
      </c>
      <c r="G6255" t="s">
        <v>846</v>
      </c>
      <c r="H6255" t="s">
        <v>2291</v>
      </c>
      <c r="I6255" t="s">
        <v>118</v>
      </c>
      <c r="S6255">
        <v>2.08</v>
      </c>
      <c r="Y6255">
        <v>6</v>
      </c>
      <c r="Z6255" s="86">
        <v>44279</v>
      </c>
      <c r="AB6255">
        <v>4</v>
      </c>
      <c r="AC6255" t="s">
        <v>127</v>
      </c>
    </row>
    <row r="6256" spans="1:29" x14ac:dyDescent="0.2">
      <c r="A6256" t="s">
        <v>14612</v>
      </c>
      <c r="B6256" t="s">
        <v>14613</v>
      </c>
      <c r="C6256" t="s">
        <v>14612</v>
      </c>
      <c r="D6256" t="s">
        <v>84</v>
      </c>
      <c r="E6256" t="s">
        <v>845</v>
      </c>
      <c r="G6256" t="s">
        <v>846</v>
      </c>
      <c r="S6256">
        <v>1.22</v>
      </c>
      <c r="T6256">
        <v>1.22</v>
      </c>
      <c r="Y6256">
        <v>3</v>
      </c>
      <c r="Z6256" s="86">
        <v>45337</v>
      </c>
      <c r="AB6256">
        <v>3</v>
      </c>
      <c r="AC6256" t="s">
        <v>156</v>
      </c>
    </row>
    <row r="6257" spans="1:29" x14ac:dyDescent="0.2">
      <c r="A6257" t="s">
        <v>16122</v>
      </c>
      <c r="B6257" t="s">
        <v>16123</v>
      </c>
      <c r="C6257" t="s">
        <v>16122</v>
      </c>
      <c r="D6257" t="s">
        <v>84</v>
      </c>
      <c r="E6257" t="s">
        <v>845</v>
      </c>
      <c r="G6257" t="s">
        <v>846</v>
      </c>
      <c r="H6257" t="s">
        <v>16039</v>
      </c>
      <c r="I6257" t="s">
        <v>91</v>
      </c>
      <c r="S6257">
        <v>4</v>
      </c>
      <c r="Y6257">
        <v>6</v>
      </c>
      <c r="Z6257" s="86">
        <v>44568</v>
      </c>
      <c r="AB6257">
        <v>4</v>
      </c>
      <c r="AC6257" t="s">
        <v>127</v>
      </c>
    </row>
    <row r="6258" spans="1:29" x14ac:dyDescent="0.2">
      <c r="A6258" t="s">
        <v>14614</v>
      </c>
      <c r="B6258" t="s">
        <v>14615</v>
      </c>
      <c r="C6258" t="s">
        <v>14614</v>
      </c>
      <c r="D6258" t="s">
        <v>84</v>
      </c>
      <c r="E6258" t="s">
        <v>845</v>
      </c>
      <c r="G6258" t="s">
        <v>846</v>
      </c>
      <c r="H6258" t="s">
        <v>14616</v>
      </c>
      <c r="I6258" t="s">
        <v>91</v>
      </c>
      <c r="S6258">
        <v>2.52</v>
      </c>
      <c r="Y6258">
        <v>6</v>
      </c>
      <c r="Z6258" s="86">
        <v>44531</v>
      </c>
      <c r="AB6258">
        <v>4</v>
      </c>
      <c r="AC6258" t="s">
        <v>127</v>
      </c>
    </row>
    <row r="6259" spans="1:29" x14ac:dyDescent="0.2">
      <c r="A6259" t="s">
        <v>14617</v>
      </c>
      <c r="B6259" t="s">
        <v>14618</v>
      </c>
      <c r="C6259" t="s">
        <v>14617</v>
      </c>
      <c r="D6259" t="s">
        <v>84</v>
      </c>
      <c r="E6259" t="s">
        <v>845</v>
      </c>
      <c r="F6259" t="s">
        <v>642</v>
      </c>
      <c r="G6259" t="s">
        <v>846</v>
      </c>
      <c r="I6259" t="s">
        <v>91</v>
      </c>
      <c r="J6259" t="s">
        <v>836</v>
      </c>
      <c r="K6259" t="s">
        <v>14046</v>
      </c>
      <c r="Q6259" s="86">
        <v>45154</v>
      </c>
      <c r="AA6259">
        <v>3</v>
      </c>
      <c r="AB6259">
        <v>5</v>
      </c>
      <c r="AC6259" t="s">
        <v>86</v>
      </c>
    </row>
    <row r="6260" spans="1:29" x14ac:dyDescent="0.2">
      <c r="A6260" t="s">
        <v>14619</v>
      </c>
      <c r="B6260" t="s">
        <v>14618</v>
      </c>
      <c r="C6260" t="s">
        <v>14619</v>
      </c>
      <c r="D6260" t="s">
        <v>84</v>
      </c>
      <c r="E6260" t="s">
        <v>845</v>
      </c>
      <c r="F6260" t="s">
        <v>642</v>
      </c>
      <c r="G6260" t="s">
        <v>846</v>
      </c>
      <c r="I6260" t="s">
        <v>91</v>
      </c>
      <c r="J6260" t="s">
        <v>836</v>
      </c>
      <c r="K6260" t="s">
        <v>14046</v>
      </c>
      <c r="Q6260" s="86">
        <v>45154</v>
      </c>
      <c r="AA6260">
        <v>3</v>
      </c>
      <c r="AB6260">
        <v>5</v>
      </c>
      <c r="AC6260" t="s">
        <v>86</v>
      </c>
    </row>
    <row r="6261" spans="1:29" x14ac:dyDescent="0.2">
      <c r="A6261" t="s">
        <v>14620</v>
      </c>
      <c r="B6261" t="s">
        <v>14618</v>
      </c>
      <c r="C6261" t="s">
        <v>14620</v>
      </c>
      <c r="D6261" t="s">
        <v>84</v>
      </c>
      <c r="E6261" t="s">
        <v>845</v>
      </c>
      <c r="F6261" t="s">
        <v>642</v>
      </c>
      <c r="G6261" t="s">
        <v>846</v>
      </c>
      <c r="I6261" t="s">
        <v>91</v>
      </c>
      <c r="J6261" t="s">
        <v>836</v>
      </c>
      <c r="K6261" t="s">
        <v>14046</v>
      </c>
      <c r="Q6261" s="86">
        <v>45154</v>
      </c>
      <c r="AA6261">
        <v>3</v>
      </c>
      <c r="AB6261">
        <v>5</v>
      </c>
      <c r="AC6261" t="s">
        <v>86</v>
      </c>
    </row>
    <row r="6262" spans="1:29" x14ac:dyDescent="0.2">
      <c r="A6262" t="s">
        <v>16372</v>
      </c>
      <c r="B6262" t="s">
        <v>16373</v>
      </c>
      <c r="C6262" t="s">
        <v>16372</v>
      </c>
      <c r="D6262" t="s">
        <v>84</v>
      </c>
      <c r="E6262" t="s">
        <v>845</v>
      </c>
      <c r="G6262" t="s">
        <v>846</v>
      </c>
      <c r="H6262" t="s">
        <v>16039</v>
      </c>
      <c r="I6262" t="s">
        <v>91</v>
      </c>
      <c r="S6262">
        <v>2.33</v>
      </c>
      <c r="Y6262">
        <v>6</v>
      </c>
      <c r="Z6262" s="86">
        <v>44543</v>
      </c>
      <c r="AB6262">
        <v>4</v>
      </c>
      <c r="AC6262" t="s">
        <v>127</v>
      </c>
    </row>
    <row r="6263" spans="1:29" x14ac:dyDescent="0.2">
      <c r="A6263" t="s">
        <v>14621</v>
      </c>
      <c r="B6263" t="s">
        <v>14622</v>
      </c>
      <c r="C6263" t="s">
        <v>14621</v>
      </c>
      <c r="D6263" t="s">
        <v>84</v>
      </c>
      <c r="E6263" t="s">
        <v>845</v>
      </c>
      <c r="F6263" t="s">
        <v>642</v>
      </c>
      <c r="G6263" t="s">
        <v>846</v>
      </c>
      <c r="I6263" t="s">
        <v>91</v>
      </c>
      <c r="J6263" t="s">
        <v>323</v>
      </c>
      <c r="K6263" t="s">
        <v>5624</v>
      </c>
      <c r="Q6263" s="86">
        <v>45154</v>
      </c>
      <c r="AA6263">
        <v>3</v>
      </c>
      <c r="AB6263">
        <v>5</v>
      </c>
      <c r="AC6263" t="s">
        <v>86</v>
      </c>
    </row>
    <row r="6264" spans="1:29" x14ac:dyDescent="0.2">
      <c r="A6264" t="s">
        <v>14623</v>
      </c>
      <c r="B6264" t="s">
        <v>14624</v>
      </c>
      <c r="C6264" t="s">
        <v>14623</v>
      </c>
      <c r="D6264" t="s">
        <v>84</v>
      </c>
      <c r="E6264" t="s">
        <v>845</v>
      </c>
      <c r="F6264" t="s">
        <v>642</v>
      </c>
      <c r="G6264" t="s">
        <v>846</v>
      </c>
      <c r="I6264" t="s">
        <v>91</v>
      </c>
      <c r="J6264" t="s">
        <v>861</v>
      </c>
      <c r="K6264" t="s">
        <v>14477</v>
      </c>
      <c r="Q6264" s="86">
        <v>45154</v>
      </c>
      <c r="AA6264">
        <v>3</v>
      </c>
      <c r="AB6264">
        <v>5</v>
      </c>
      <c r="AC6264" t="s">
        <v>86</v>
      </c>
    </row>
    <row r="6265" spans="1:29" x14ac:dyDescent="0.2">
      <c r="A6265" t="s">
        <v>14625</v>
      </c>
      <c r="B6265" t="s">
        <v>14626</v>
      </c>
      <c r="C6265" t="s">
        <v>14625</v>
      </c>
      <c r="D6265" t="s">
        <v>84</v>
      </c>
      <c r="E6265" t="s">
        <v>845</v>
      </c>
      <c r="F6265" t="s">
        <v>642</v>
      </c>
      <c r="G6265" t="s">
        <v>846</v>
      </c>
      <c r="I6265" t="s">
        <v>91</v>
      </c>
      <c r="J6265" t="s">
        <v>323</v>
      </c>
      <c r="K6265" t="s">
        <v>5624</v>
      </c>
      <c r="Q6265" s="86">
        <v>45154</v>
      </c>
      <c r="AA6265">
        <v>3</v>
      </c>
      <c r="AB6265">
        <v>5</v>
      </c>
      <c r="AC6265" t="s">
        <v>86</v>
      </c>
    </row>
    <row r="6266" spans="1:29" x14ac:dyDescent="0.2">
      <c r="A6266" t="s">
        <v>14627</v>
      </c>
      <c r="B6266" t="s">
        <v>14628</v>
      </c>
      <c r="C6266" t="s">
        <v>14627</v>
      </c>
      <c r="D6266" t="s">
        <v>84</v>
      </c>
      <c r="E6266" t="s">
        <v>845</v>
      </c>
      <c r="F6266" t="s">
        <v>642</v>
      </c>
      <c r="G6266" t="s">
        <v>846</v>
      </c>
      <c r="I6266" t="s">
        <v>91</v>
      </c>
      <c r="J6266" t="s">
        <v>323</v>
      </c>
      <c r="K6266" t="s">
        <v>5624</v>
      </c>
      <c r="Q6266" s="86">
        <v>45154</v>
      </c>
      <c r="AA6266">
        <v>3</v>
      </c>
      <c r="AB6266">
        <v>5</v>
      </c>
      <c r="AC6266" t="s">
        <v>86</v>
      </c>
    </row>
    <row r="6267" spans="1:29" x14ac:dyDescent="0.2">
      <c r="A6267" t="s">
        <v>14629</v>
      </c>
      <c r="B6267" t="s">
        <v>14630</v>
      </c>
      <c r="C6267" t="s">
        <v>14629</v>
      </c>
      <c r="D6267" t="s">
        <v>84</v>
      </c>
      <c r="E6267" t="s">
        <v>845</v>
      </c>
      <c r="G6267" t="s">
        <v>846</v>
      </c>
      <c r="I6267" t="s">
        <v>118</v>
      </c>
      <c r="Y6267">
        <v>5</v>
      </c>
      <c r="Z6267" s="86">
        <v>44335</v>
      </c>
      <c r="AB6267">
        <v>3</v>
      </c>
      <c r="AC6267" t="s">
        <v>156</v>
      </c>
    </row>
    <row r="6268" spans="1:29" x14ac:dyDescent="0.2">
      <c r="A6268" t="s">
        <v>14631</v>
      </c>
      <c r="B6268" t="s">
        <v>14632</v>
      </c>
      <c r="C6268" t="s">
        <v>14631</v>
      </c>
      <c r="D6268" t="s">
        <v>84</v>
      </c>
      <c r="E6268" t="s">
        <v>845</v>
      </c>
      <c r="F6268" t="s">
        <v>642</v>
      </c>
      <c r="G6268" t="s">
        <v>846</v>
      </c>
      <c r="I6268" t="s">
        <v>91</v>
      </c>
      <c r="J6268" t="s">
        <v>323</v>
      </c>
      <c r="K6268" t="s">
        <v>5624</v>
      </c>
      <c r="Q6268" s="86">
        <v>45154</v>
      </c>
      <c r="AA6268">
        <v>3</v>
      </c>
      <c r="AB6268">
        <v>5</v>
      </c>
      <c r="AC6268" t="s">
        <v>86</v>
      </c>
    </row>
    <row r="6269" spans="1:29" x14ac:dyDescent="0.2">
      <c r="A6269" t="s">
        <v>14633</v>
      </c>
      <c r="B6269" t="s">
        <v>14634</v>
      </c>
      <c r="C6269" t="s">
        <v>14633</v>
      </c>
      <c r="D6269" t="s">
        <v>84</v>
      </c>
      <c r="E6269" t="s">
        <v>845</v>
      </c>
      <c r="F6269" t="s">
        <v>642</v>
      </c>
      <c r="G6269" t="s">
        <v>846</v>
      </c>
      <c r="I6269" t="s">
        <v>91</v>
      </c>
      <c r="J6269" t="s">
        <v>883</v>
      </c>
      <c r="K6269" t="s">
        <v>14046</v>
      </c>
      <c r="Q6269" s="86">
        <v>45154</v>
      </c>
      <c r="AA6269">
        <v>3</v>
      </c>
      <c r="AB6269">
        <v>5</v>
      </c>
      <c r="AC6269" t="s">
        <v>86</v>
      </c>
    </row>
    <row r="6270" spans="1:29" x14ac:dyDescent="0.2">
      <c r="A6270" t="s">
        <v>14635</v>
      </c>
      <c r="B6270" t="s">
        <v>14636</v>
      </c>
      <c r="C6270" t="s">
        <v>14635</v>
      </c>
      <c r="D6270" t="s">
        <v>84</v>
      </c>
      <c r="E6270" t="s">
        <v>845</v>
      </c>
      <c r="F6270" t="s">
        <v>642</v>
      </c>
      <c r="G6270" t="s">
        <v>846</v>
      </c>
      <c r="I6270" t="s">
        <v>91</v>
      </c>
      <c r="J6270" t="s">
        <v>836</v>
      </c>
      <c r="K6270" t="s">
        <v>14046</v>
      </c>
      <c r="Q6270" s="86">
        <v>45154</v>
      </c>
      <c r="AA6270">
        <v>3</v>
      </c>
      <c r="AB6270">
        <v>5</v>
      </c>
      <c r="AC6270" t="s">
        <v>86</v>
      </c>
    </row>
    <row r="6271" spans="1:29" x14ac:dyDescent="0.2">
      <c r="A6271" t="s">
        <v>14637</v>
      </c>
      <c r="B6271" t="s">
        <v>14638</v>
      </c>
      <c r="C6271" t="s">
        <v>14637</v>
      </c>
      <c r="D6271" t="s">
        <v>84</v>
      </c>
      <c r="E6271" t="s">
        <v>845</v>
      </c>
      <c r="F6271" t="s">
        <v>642</v>
      </c>
      <c r="G6271" t="s">
        <v>846</v>
      </c>
      <c r="I6271" t="s">
        <v>91</v>
      </c>
      <c r="J6271" t="s">
        <v>836</v>
      </c>
      <c r="K6271" t="s">
        <v>14046</v>
      </c>
      <c r="Q6271" s="86">
        <v>45154</v>
      </c>
      <c r="AA6271">
        <v>3</v>
      </c>
      <c r="AB6271">
        <v>5</v>
      </c>
      <c r="AC6271" t="s">
        <v>86</v>
      </c>
    </row>
    <row r="6272" spans="1:29" x14ac:dyDescent="0.2">
      <c r="A6272" t="s">
        <v>14639</v>
      </c>
      <c r="B6272" t="s">
        <v>14638</v>
      </c>
      <c r="C6272" t="s">
        <v>14639</v>
      </c>
      <c r="D6272" t="s">
        <v>84</v>
      </c>
      <c r="E6272" t="s">
        <v>845</v>
      </c>
      <c r="F6272" t="s">
        <v>642</v>
      </c>
      <c r="G6272" t="s">
        <v>846</v>
      </c>
      <c r="I6272" t="s">
        <v>91</v>
      </c>
      <c r="J6272" t="s">
        <v>836</v>
      </c>
      <c r="K6272" t="s">
        <v>14046</v>
      </c>
      <c r="Q6272" s="86">
        <v>45154</v>
      </c>
      <c r="AA6272">
        <v>3</v>
      </c>
      <c r="AB6272">
        <v>5</v>
      </c>
      <c r="AC6272" t="s">
        <v>86</v>
      </c>
    </row>
    <row r="6273" spans="1:29" x14ac:dyDescent="0.2">
      <c r="A6273" t="s">
        <v>16124</v>
      </c>
      <c r="B6273" t="s">
        <v>16125</v>
      </c>
      <c r="C6273" t="s">
        <v>16124</v>
      </c>
      <c r="D6273" t="s">
        <v>84</v>
      </c>
      <c r="E6273" t="s">
        <v>845</v>
      </c>
      <c r="G6273" t="s">
        <v>846</v>
      </c>
      <c r="H6273" t="s">
        <v>16039</v>
      </c>
      <c r="I6273" t="s">
        <v>91</v>
      </c>
      <c r="S6273">
        <v>2.95</v>
      </c>
      <c r="Y6273">
        <v>6</v>
      </c>
      <c r="Z6273" s="86">
        <v>44580</v>
      </c>
      <c r="AB6273">
        <v>4</v>
      </c>
      <c r="AC6273" t="s">
        <v>127</v>
      </c>
    </row>
    <row r="6274" spans="1:29" x14ac:dyDescent="0.2">
      <c r="A6274" t="s">
        <v>16126</v>
      </c>
      <c r="B6274" t="s">
        <v>16127</v>
      </c>
      <c r="C6274" t="s">
        <v>16126</v>
      </c>
      <c r="D6274" t="s">
        <v>84</v>
      </c>
      <c r="E6274" t="s">
        <v>845</v>
      </c>
      <c r="G6274" t="s">
        <v>846</v>
      </c>
      <c r="H6274" t="s">
        <v>16039</v>
      </c>
      <c r="I6274" t="s">
        <v>91</v>
      </c>
      <c r="S6274">
        <v>5.14</v>
      </c>
      <c r="Y6274">
        <v>6</v>
      </c>
      <c r="Z6274" s="86">
        <v>44585</v>
      </c>
      <c r="AB6274">
        <v>4</v>
      </c>
      <c r="AC6274" t="s">
        <v>127</v>
      </c>
    </row>
    <row r="6275" spans="1:29" x14ac:dyDescent="0.2">
      <c r="A6275" t="s">
        <v>14640</v>
      </c>
      <c r="B6275" t="s">
        <v>14641</v>
      </c>
      <c r="C6275" t="s">
        <v>14640</v>
      </c>
      <c r="D6275" t="s">
        <v>84</v>
      </c>
      <c r="E6275" t="s">
        <v>845</v>
      </c>
      <c r="G6275" t="s">
        <v>11299</v>
      </c>
      <c r="H6275" t="s">
        <v>14542</v>
      </c>
      <c r="I6275" t="s">
        <v>91</v>
      </c>
      <c r="S6275">
        <v>3.16</v>
      </c>
      <c r="Y6275">
        <v>6</v>
      </c>
      <c r="Z6275" s="86">
        <v>44585</v>
      </c>
      <c r="AB6275">
        <v>4</v>
      </c>
      <c r="AC6275" t="s">
        <v>127</v>
      </c>
    </row>
    <row r="6276" spans="1:29" x14ac:dyDescent="0.2">
      <c r="A6276" t="s">
        <v>16160</v>
      </c>
      <c r="B6276" t="s">
        <v>16161</v>
      </c>
      <c r="C6276" t="s">
        <v>16160</v>
      </c>
      <c r="D6276" t="s">
        <v>84</v>
      </c>
      <c r="E6276" t="s">
        <v>845</v>
      </c>
      <c r="G6276" t="s">
        <v>846</v>
      </c>
      <c r="H6276" t="s">
        <v>16039</v>
      </c>
      <c r="I6276" t="s">
        <v>91</v>
      </c>
      <c r="S6276">
        <v>2.73</v>
      </c>
      <c r="Y6276">
        <v>6</v>
      </c>
      <c r="Z6276" s="86">
        <v>44316</v>
      </c>
      <c r="AB6276">
        <v>4</v>
      </c>
      <c r="AC6276" t="s">
        <v>127</v>
      </c>
    </row>
    <row r="6277" spans="1:29" x14ac:dyDescent="0.2">
      <c r="A6277" t="s">
        <v>14642</v>
      </c>
      <c r="B6277" t="s">
        <v>14643</v>
      </c>
      <c r="C6277" t="s">
        <v>14642</v>
      </c>
      <c r="D6277" t="s">
        <v>84</v>
      </c>
      <c r="E6277" t="s">
        <v>845</v>
      </c>
      <c r="G6277" t="s">
        <v>846</v>
      </c>
      <c r="I6277" t="s">
        <v>91</v>
      </c>
      <c r="S6277">
        <v>5.87</v>
      </c>
      <c r="Y6277">
        <v>7</v>
      </c>
      <c r="Z6277" s="86">
        <v>44351</v>
      </c>
      <c r="AB6277">
        <v>5</v>
      </c>
      <c r="AC6277" t="s">
        <v>86</v>
      </c>
    </row>
    <row r="6278" spans="1:29" x14ac:dyDescent="0.2">
      <c r="A6278" t="s">
        <v>16162</v>
      </c>
      <c r="B6278" t="s">
        <v>16163</v>
      </c>
      <c r="C6278" t="s">
        <v>16162</v>
      </c>
      <c r="D6278" t="s">
        <v>84</v>
      </c>
      <c r="E6278" t="s">
        <v>845</v>
      </c>
      <c r="G6278" t="s">
        <v>846</v>
      </c>
      <c r="H6278" t="s">
        <v>16039</v>
      </c>
      <c r="I6278" t="s">
        <v>91</v>
      </c>
      <c r="S6278">
        <v>1.89</v>
      </c>
      <c r="Y6278">
        <v>5</v>
      </c>
      <c r="Z6278" s="86">
        <v>44610</v>
      </c>
      <c r="AB6278">
        <v>3</v>
      </c>
      <c r="AC6278" t="s">
        <v>156</v>
      </c>
    </row>
    <row r="6279" spans="1:29" x14ac:dyDescent="0.2">
      <c r="A6279" t="s">
        <v>17381</v>
      </c>
      <c r="B6279" t="s">
        <v>17382</v>
      </c>
      <c r="C6279" t="s">
        <v>17381</v>
      </c>
      <c r="D6279" t="s">
        <v>84</v>
      </c>
      <c r="E6279" t="s">
        <v>845</v>
      </c>
      <c r="G6279" t="s">
        <v>846</v>
      </c>
      <c r="I6279" t="s">
        <v>341</v>
      </c>
      <c r="S6279">
        <v>1.99</v>
      </c>
      <c r="Y6279">
        <v>5</v>
      </c>
      <c r="Z6279" s="86">
        <v>44610</v>
      </c>
      <c r="AB6279">
        <v>3</v>
      </c>
      <c r="AC6279" t="s">
        <v>156</v>
      </c>
    </row>
    <row r="6280" spans="1:29" x14ac:dyDescent="0.2">
      <c r="A6280" t="s">
        <v>14644</v>
      </c>
      <c r="B6280" t="s">
        <v>14645</v>
      </c>
      <c r="C6280" t="s">
        <v>14644</v>
      </c>
      <c r="D6280" t="s">
        <v>84</v>
      </c>
      <c r="E6280" t="s">
        <v>845</v>
      </c>
      <c r="G6280" t="s">
        <v>846</v>
      </c>
      <c r="I6280" t="s">
        <v>91</v>
      </c>
      <c r="S6280">
        <v>1.94</v>
      </c>
      <c r="Y6280">
        <v>5</v>
      </c>
      <c r="Z6280" s="86">
        <v>44651</v>
      </c>
      <c r="AB6280">
        <v>3</v>
      </c>
      <c r="AC6280" t="s">
        <v>156</v>
      </c>
    </row>
    <row r="6281" spans="1:29" x14ac:dyDescent="0.2">
      <c r="A6281" t="s">
        <v>16164</v>
      </c>
      <c r="B6281" t="s">
        <v>16165</v>
      </c>
      <c r="C6281" t="s">
        <v>16164</v>
      </c>
      <c r="D6281" t="s">
        <v>84</v>
      </c>
      <c r="E6281" t="s">
        <v>845</v>
      </c>
      <c r="G6281" t="s">
        <v>846</v>
      </c>
      <c r="H6281" t="s">
        <v>16039</v>
      </c>
      <c r="I6281" t="s">
        <v>91</v>
      </c>
      <c r="S6281">
        <v>1.9</v>
      </c>
      <c r="Y6281">
        <v>5</v>
      </c>
      <c r="Z6281" s="86">
        <v>44680</v>
      </c>
      <c r="AB6281">
        <v>3</v>
      </c>
      <c r="AC6281" t="s">
        <v>156</v>
      </c>
    </row>
    <row r="6282" spans="1:29" x14ac:dyDescent="0.2">
      <c r="A6282" t="s">
        <v>14646</v>
      </c>
      <c r="B6282" t="s">
        <v>14408</v>
      </c>
      <c r="C6282" t="s">
        <v>14646</v>
      </c>
      <c r="D6282" t="s">
        <v>84</v>
      </c>
      <c r="E6282" t="s">
        <v>845</v>
      </c>
      <c r="F6282" t="s">
        <v>642</v>
      </c>
      <c r="G6282" t="s">
        <v>846</v>
      </c>
      <c r="I6282" t="s">
        <v>91</v>
      </c>
      <c r="J6282" t="s">
        <v>323</v>
      </c>
      <c r="K6282" t="s">
        <v>14341</v>
      </c>
      <c r="Q6282" s="86">
        <v>45154</v>
      </c>
      <c r="AA6282">
        <v>3</v>
      </c>
      <c r="AB6282">
        <v>5</v>
      </c>
      <c r="AC6282" t="s">
        <v>86</v>
      </c>
    </row>
    <row r="6283" spans="1:29" x14ac:dyDescent="0.2">
      <c r="A6283" t="s">
        <v>14647</v>
      </c>
      <c r="B6283" t="s">
        <v>14648</v>
      </c>
      <c r="C6283" t="s">
        <v>14647</v>
      </c>
      <c r="D6283" t="s">
        <v>84</v>
      </c>
      <c r="E6283" t="s">
        <v>845</v>
      </c>
      <c r="F6283" t="s">
        <v>642</v>
      </c>
      <c r="G6283" t="s">
        <v>846</v>
      </c>
      <c r="I6283" t="s">
        <v>91</v>
      </c>
      <c r="J6283" t="s">
        <v>836</v>
      </c>
      <c r="K6283" t="s">
        <v>14046</v>
      </c>
      <c r="Q6283" s="86">
        <v>45154</v>
      </c>
      <c r="AA6283">
        <v>3</v>
      </c>
      <c r="AB6283">
        <v>5</v>
      </c>
      <c r="AC6283" t="s">
        <v>86</v>
      </c>
    </row>
    <row r="6284" spans="1:29" x14ac:dyDescent="0.2">
      <c r="A6284" t="s">
        <v>14649</v>
      </c>
      <c r="B6284" t="s">
        <v>14650</v>
      </c>
      <c r="C6284" t="s">
        <v>14649</v>
      </c>
      <c r="D6284" t="s">
        <v>84</v>
      </c>
      <c r="E6284" t="s">
        <v>845</v>
      </c>
      <c r="G6284" t="s">
        <v>846</v>
      </c>
      <c r="I6284" t="s">
        <v>91</v>
      </c>
      <c r="J6284" t="s">
        <v>883</v>
      </c>
      <c r="K6284" t="s">
        <v>14046</v>
      </c>
      <c r="Q6284" s="86">
        <v>45154</v>
      </c>
      <c r="AA6284">
        <v>3</v>
      </c>
      <c r="AB6284">
        <v>5</v>
      </c>
      <c r="AC6284" t="s">
        <v>86</v>
      </c>
    </row>
    <row r="6285" spans="1:29" x14ac:dyDescent="0.2">
      <c r="A6285" t="s">
        <v>14651</v>
      </c>
      <c r="B6285" t="s">
        <v>14652</v>
      </c>
      <c r="C6285" t="s">
        <v>14651</v>
      </c>
      <c r="D6285" t="s">
        <v>84</v>
      </c>
      <c r="E6285" t="s">
        <v>845</v>
      </c>
      <c r="G6285" t="s">
        <v>846</v>
      </c>
      <c r="H6285" t="s">
        <v>14653</v>
      </c>
      <c r="I6285" t="s">
        <v>91</v>
      </c>
      <c r="S6285">
        <v>3.06</v>
      </c>
      <c r="Y6285">
        <v>6</v>
      </c>
      <c r="Z6285" s="86">
        <v>44614</v>
      </c>
      <c r="AB6285">
        <v>4</v>
      </c>
      <c r="AC6285" t="s">
        <v>127</v>
      </c>
    </row>
    <row r="6286" spans="1:29" x14ac:dyDescent="0.2">
      <c r="A6286" t="s">
        <v>14654</v>
      </c>
      <c r="B6286" t="s">
        <v>14655</v>
      </c>
      <c r="C6286" t="s">
        <v>14654</v>
      </c>
      <c r="D6286" t="s">
        <v>84</v>
      </c>
      <c r="E6286" t="s">
        <v>845</v>
      </c>
      <c r="F6286" t="s">
        <v>642</v>
      </c>
      <c r="G6286" t="s">
        <v>846</v>
      </c>
      <c r="I6286" t="s">
        <v>91</v>
      </c>
      <c r="J6286" t="s">
        <v>836</v>
      </c>
      <c r="K6286" t="s">
        <v>14046</v>
      </c>
      <c r="Q6286" s="86">
        <v>45154</v>
      </c>
      <c r="AA6286">
        <v>3</v>
      </c>
      <c r="AB6286">
        <v>5</v>
      </c>
      <c r="AC6286" t="s">
        <v>86</v>
      </c>
    </row>
    <row r="6287" spans="1:29" x14ac:dyDescent="0.2">
      <c r="A6287" t="s">
        <v>16374</v>
      </c>
      <c r="B6287" t="s">
        <v>16375</v>
      </c>
      <c r="C6287" t="s">
        <v>16374</v>
      </c>
      <c r="D6287" t="s">
        <v>84</v>
      </c>
      <c r="E6287" t="s">
        <v>845</v>
      </c>
      <c r="G6287" t="s">
        <v>846</v>
      </c>
      <c r="H6287" t="s">
        <v>16039</v>
      </c>
      <c r="I6287" t="s">
        <v>91</v>
      </c>
      <c r="S6287">
        <v>3.14</v>
      </c>
      <c r="Y6287">
        <v>6</v>
      </c>
      <c r="Z6287" s="86">
        <v>44655</v>
      </c>
      <c r="AB6287">
        <v>4</v>
      </c>
      <c r="AC6287" t="s">
        <v>127</v>
      </c>
    </row>
    <row r="6288" spans="1:29" x14ac:dyDescent="0.2">
      <c r="A6288" t="s">
        <v>14656</v>
      </c>
      <c r="B6288" t="s">
        <v>14657</v>
      </c>
      <c r="C6288" t="s">
        <v>14656</v>
      </c>
      <c r="D6288" t="s">
        <v>84</v>
      </c>
      <c r="E6288" t="s">
        <v>845</v>
      </c>
      <c r="F6288" t="s">
        <v>642</v>
      </c>
      <c r="G6288" t="s">
        <v>846</v>
      </c>
      <c r="I6288" t="s">
        <v>118</v>
      </c>
      <c r="J6288" t="s">
        <v>836</v>
      </c>
      <c r="K6288" t="s">
        <v>14046</v>
      </c>
      <c r="Q6288" s="86">
        <v>45154</v>
      </c>
      <c r="AA6288">
        <v>3</v>
      </c>
      <c r="AB6288">
        <v>5</v>
      </c>
      <c r="AC6288" t="s">
        <v>86</v>
      </c>
    </row>
    <row r="6289" spans="1:29" x14ac:dyDescent="0.2">
      <c r="A6289" t="s">
        <v>14658</v>
      </c>
      <c r="B6289" t="s">
        <v>14659</v>
      </c>
      <c r="C6289" t="s">
        <v>14658</v>
      </c>
      <c r="D6289" t="s">
        <v>84</v>
      </c>
      <c r="E6289" t="s">
        <v>845</v>
      </c>
      <c r="F6289" t="s">
        <v>642</v>
      </c>
      <c r="G6289" t="s">
        <v>846</v>
      </c>
      <c r="I6289" t="s">
        <v>91</v>
      </c>
      <c r="J6289" t="s">
        <v>836</v>
      </c>
      <c r="K6289" t="s">
        <v>14046</v>
      </c>
      <c r="Q6289" s="86">
        <v>45154</v>
      </c>
      <c r="AA6289">
        <v>3</v>
      </c>
      <c r="AB6289">
        <v>5</v>
      </c>
      <c r="AC6289" t="s">
        <v>86</v>
      </c>
    </row>
    <row r="6290" spans="1:29" x14ac:dyDescent="0.2">
      <c r="A6290" t="s">
        <v>14660</v>
      </c>
      <c r="B6290" t="s">
        <v>14661</v>
      </c>
      <c r="C6290" t="s">
        <v>14660</v>
      </c>
      <c r="D6290" t="s">
        <v>84</v>
      </c>
      <c r="E6290" t="s">
        <v>434</v>
      </c>
      <c r="G6290" t="s">
        <v>90</v>
      </c>
      <c r="I6290" t="s">
        <v>341</v>
      </c>
      <c r="AB6290">
        <v>2</v>
      </c>
      <c r="AC6290" t="s">
        <v>153</v>
      </c>
    </row>
    <row r="6291" spans="1:29" x14ac:dyDescent="0.2">
      <c r="A6291" t="s">
        <v>14662</v>
      </c>
      <c r="B6291" t="s">
        <v>14408</v>
      </c>
      <c r="C6291" t="s">
        <v>14662</v>
      </c>
      <c r="D6291" t="s">
        <v>84</v>
      </c>
      <c r="E6291" t="s">
        <v>845</v>
      </c>
      <c r="F6291" t="s">
        <v>642</v>
      </c>
      <c r="G6291" t="s">
        <v>846</v>
      </c>
      <c r="I6291" t="s">
        <v>91</v>
      </c>
      <c r="J6291" t="s">
        <v>323</v>
      </c>
      <c r="K6291" t="s">
        <v>14341</v>
      </c>
      <c r="Q6291" s="86">
        <v>45154</v>
      </c>
      <c r="AA6291">
        <v>3</v>
      </c>
      <c r="AB6291">
        <v>5</v>
      </c>
      <c r="AC6291" t="s">
        <v>86</v>
      </c>
    </row>
    <row r="6292" spans="1:29" x14ac:dyDescent="0.2">
      <c r="A6292" t="s">
        <v>14663</v>
      </c>
      <c r="B6292" t="s">
        <v>14664</v>
      </c>
      <c r="C6292" t="s">
        <v>14663</v>
      </c>
      <c r="D6292" t="s">
        <v>84</v>
      </c>
      <c r="E6292" t="s">
        <v>845</v>
      </c>
      <c r="G6292" t="s">
        <v>846</v>
      </c>
      <c r="Y6292">
        <v>5</v>
      </c>
      <c r="Z6292" s="86">
        <v>44617</v>
      </c>
      <c r="AB6292">
        <v>3</v>
      </c>
      <c r="AC6292" t="s">
        <v>156</v>
      </c>
    </row>
    <row r="6293" spans="1:29" x14ac:dyDescent="0.2">
      <c r="A6293" t="s">
        <v>17335</v>
      </c>
      <c r="B6293" t="s">
        <v>17336</v>
      </c>
      <c r="C6293" t="s">
        <v>17335</v>
      </c>
      <c r="D6293" t="s">
        <v>84</v>
      </c>
      <c r="E6293" t="s">
        <v>845</v>
      </c>
      <c r="G6293" t="s">
        <v>846</v>
      </c>
      <c r="I6293" t="s">
        <v>91</v>
      </c>
      <c r="S6293">
        <v>1.17</v>
      </c>
      <c r="Y6293">
        <v>5</v>
      </c>
      <c r="Z6293" s="86">
        <v>44624</v>
      </c>
      <c r="AB6293">
        <v>3</v>
      </c>
      <c r="AC6293" t="s">
        <v>156</v>
      </c>
    </row>
    <row r="6294" spans="1:29" x14ac:dyDescent="0.2">
      <c r="A6294" t="s">
        <v>17337</v>
      </c>
      <c r="B6294" t="s">
        <v>17338</v>
      </c>
      <c r="C6294" t="s">
        <v>17337</v>
      </c>
      <c r="D6294" t="s">
        <v>84</v>
      </c>
      <c r="E6294" t="s">
        <v>845</v>
      </c>
      <c r="G6294" t="s">
        <v>846</v>
      </c>
      <c r="I6294" t="s">
        <v>118</v>
      </c>
      <c r="S6294">
        <v>1.19</v>
      </c>
      <c r="Y6294">
        <v>5</v>
      </c>
      <c r="Z6294" s="86">
        <v>44622</v>
      </c>
      <c r="AB6294">
        <v>3</v>
      </c>
      <c r="AC6294" t="s">
        <v>156</v>
      </c>
    </row>
    <row r="6295" spans="1:29" x14ac:dyDescent="0.2">
      <c r="A6295" t="s">
        <v>14665</v>
      </c>
      <c r="B6295" t="s">
        <v>14408</v>
      </c>
      <c r="C6295" t="s">
        <v>14665</v>
      </c>
      <c r="D6295" t="s">
        <v>84</v>
      </c>
      <c r="E6295" t="s">
        <v>845</v>
      </c>
      <c r="F6295" t="s">
        <v>642</v>
      </c>
      <c r="G6295" t="s">
        <v>846</v>
      </c>
      <c r="I6295" t="s">
        <v>91</v>
      </c>
      <c r="J6295" t="s">
        <v>323</v>
      </c>
      <c r="K6295" t="s">
        <v>14341</v>
      </c>
      <c r="Q6295" s="86">
        <v>45154</v>
      </c>
      <c r="AA6295">
        <v>3</v>
      </c>
      <c r="AB6295">
        <v>5</v>
      </c>
      <c r="AC6295" t="s">
        <v>86</v>
      </c>
    </row>
    <row r="6296" spans="1:29" x14ac:dyDescent="0.2">
      <c r="A6296" t="s">
        <v>14666</v>
      </c>
      <c r="B6296" t="s">
        <v>14667</v>
      </c>
      <c r="C6296" t="s">
        <v>14666</v>
      </c>
      <c r="D6296" t="s">
        <v>84</v>
      </c>
      <c r="E6296" t="s">
        <v>845</v>
      </c>
      <c r="G6296" t="s">
        <v>846</v>
      </c>
      <c r="I6296" t="s">
        <v>118</v>
      </c>
      <c r="S6296">
        <v>1.1100000000000001</v>
      </c>
      <c r="Y6296">
        <v>5</v>
      </c>
      <c r="Z6296" s="86">
        <v>45343</v>
      </c>
      <c r="AB6296">
        <v>3</v>
      </c>
      <c r="AC6296" t="s">
        <v>156</v>
      </c>
    </row>
    <row r="6297" spans="1:29" x14ac:dyDescent="0.2">
      <c r="A6297" t="s">
        <v>14668</v>
      </c>
      <c r="B6297" t="s">
        <v>14669</v>
      </c>
      <c r="C6297" t="s">
        <v>14668</v>
      </c>
      <c r="D6297" t="s">
        <v>84</v>
      </c>
      <c r="E6297" t="s">
        <v>845</v>
      </c>
      <c r="F6297" t="s">
        <v>642</v>
      </c>
      <c r="G6297" t="s">
        <v>846</v>
      </c>
      <c r="I6297" t="s">
        <v>91</v>
      </c>
      <c r="J6297" t="s">
        <v>923</v>
      </c>
      <c r="K6297" t="s">
        <v>985</v>
      </c>
      <c r="Q6297" s="86">
        <v>45154</v>
      </c>
      <c r="AA6297">
        <v>3</v>
      </c>
      <c r="AB6297">
        <v>5</v>
      </c>
      <c r="AC6297" t="s">
        <v>86</v>
      </c>
    </row>
    <row r="6298" spans="1:29" x14ac:dyDescent="0.2">
      <c r="A6298" t="s">
        <v>14670</v>
      </c>
      <c r="B6298" t="s">
        <v>14671</v>
      </c>
      <c r="C6298" t="s">
        <v>14670</v>
      </c>
      <c r="D6298" t="s">
        <v>84</v>
      </c>
      <c r="E6298" t="s">
        <v>845</v>
      </c>
      <c r="F6298" t="s">
        <v>642</v>
      </c>
      <c r="G6298" t="s">
        <v>846</v>
      </c>
      <c r="I6298" t="s">
        <v>91</v>
      </c>
      <c r="J6298" t="s">
        <v>861</v>
      </c>
      <c r="K6298" t="s">
        <v>5624</v>
      </c>
      <c r="Q6298" s="86">
        <v>45154</v>
      </c>
      <c r="AA6298">
        <v>3</v>
      </c>
      <c r="AB6298">
        <v>5</v>
      </c>
      <c r="AC6298" t="s">
        <v>86</v>
      </c>
    </row>
    <row r="6299" spans="1:29" x14ac:dyDescent="0.2">
      <c r="A6299" t="s">
        <v>14672</v>
      </c>
      <c r="B6299" t="s">
        <v>14657</v>
      </c>
      <c r="C6299" t="s">
        <v>14672</v>
      </c>
      <c r="D6299" t="s">
        <v>84</v>
      </c>
      <c r="E6299" t="s">
        <v>845</v>
      </c>
      <c r="F6299" t="s">
        <v>642</v>
      </c>
      <c r="G6299" t="s">
        <v>846</v>
      </c>
      <c r="I6299" t="s">
        <v>118</v>
      </c>
      <c r="J6299" t="s">
        <v>836</v>
      </c>
      <c r="K6299" t="s">
        <v>14046</v>
      </c>
      <c r="Q6299" s="86">
        <v>45154</v>
      </c>
      <c r="AA6299">
        <v>3</v>
      </c>
      <c r="AB6299">
        <v>5</v>
      </c>
      <c r="AC6299" t="s">
        <v>86</v>
      </c>
    </row>
    <row r="6300" spans="1:29" x14ac:dyDescent="0.2">
      <c r="A6300" t="s">
        <v>14673</v>
      </c>
      <c r="B6300" t="s">
        <v>14674</v>
      </c>
      <c r="C6300" t="s">
        <v>14673</v>
      </c>
      <c r="D6300" t="s">
        <v>84</v>
      </c>
      <c r="E6300" t="s">
        <v>845</v>
      </c>
      <c r="F6300" t="s">
        <v>642</v>
      </c>
      <c r="G6300" t="s">
        <v>846</v>
      </c>
      <c r="I6300" t="s">
        <v>91</v>
      </c>
      <c r="J6300" t="s">
        <v>836</v>
      </c>
      <c r="K6300" t="s">
        <v>14046</v>
      </c>
      <c r="Q6300" s="86">
        <v>45154</v>
      </c>
      <c r="AA6300">
        <v>3</v>
      </c>
      <c r="AB6300">
        <v>5</v>
      </c>
      <c r="AC6300" t="s">
        <v>86</v>
      </c>
    </row>
    <row r="6301" spans="1:29" x14ac:dyDescent="0.2">
      <c r="A6301" t="s">
        <v>14675</v>
      </c>
      <c r="B6301" t="s">
        <v>14676</v>
      </c>
      <c r="C6301" t="s">
        <v>14675</v>
      </c>
      <c r="D6301" t="s">
        <v>84</v>
      </c>
      <c r="E6301" t="s">
        <v>845</v>
      </c>
      <c r="F6301" t="s">
        <v>642</v>
      </c>
      <c r="G6301" t="s">
        <v>846</v>
      </c>
      <c r="I6301" t="s">
        <v>91</v>
      </c>
      <c r="J6301" t="s">
        <v>836</v>
      </c>
      <c r="K6301" t="s">
        <v>14046</v>
      </c>
      <c r="Q6301" s="86">
        <v>45154</v>
      </c>
      <c r="AA6301">
        <v>3</v>
      </c>
      <c r="AB6301">
        <v>5</v>
      </c>
      <c r="AC6301" t="s">
        <v>86</v>
      </c>
    </row>
    <row r="6302" spans="1:29" x14ac:dyDescent="0.2">
      <c r="A6302" t="s">
        <v>14677</v>
      </c>
      <c r="B6302" t="s">
        <v>14676</v>
      </c>
      <c r="C6302" t="s">
        <v>14677</v>
      </c>
      <c r="D6302" t="s">
        <v>84</v>
      </c>
      <c r="E6302" t="s">
        <v>845</v>
      </c>
      <c r="F6302" t="s">
        <v>642</v>
      </c>
      <c r="G6302" t="s">
        <v>846</v>
      </c>
      <c r="I6302" t="s">
        <v>91</v>
      </c>
      <c r="J6302" t="s">
        <v>836</v>
      </c>
      <c r="K6302" t="s">
        <v>14046</v>
      </c>
      <c r="Q6302" s="86">
        <v>45154</v>
      </c>
      <c r="AA6302">
        <v>3</v>
      </c>
      <c r="AB6302">
        <v>5</v>
      </c>
      <c r="AC6302" t="s">
        <v>86</v>
      </c>
    </row>
    <row r="6303" spans="1:29" x14ac:dyDescent="0.2">
      <c r="A6303" t="s">
        <v>14678</v>
      </c>
      <c r="B6303" t="s">
        <v>14679</v>
      </c>
      <c r="C6303" t="s">
        <v>14678</v>
      </c>
      <c r="D6303" t="s">
        <v>84</v>
      </c>
      <c r="E6303" t="s">
        <v>845</v>
      </c>
      <c r="F6303" t="s">
        <v>642</v>
      </c>
      <c r="G6303" t="s">
        <v>846</v>
      </c>
      <c r="I6303" t="s">
        <v>91</v>
      </c>
      <c r="J6303" t="s">
        <v>323</v>
      </c>
      <c r="K6303" t="s">
        <v>5624</v>
      </c>
      <c r="Q6303" s="86">
        <v>45154</v>
      </c>
      <c r="AA6303">
        <v>3</v>
      </c>
      <c r="AB6303">
        <v>5</v>
      </c>
      <c r="AC6303" t="s">
        <v>86</v>
      </c>
    </row>
    <row r="6304" spans="1:29" x14ac:dyDescent="0.2">
      <c r="A6304" t="s">
        <v>16376</v>
      </c>
      <c r="B6304" t="s">
        <v>16377</v>
      </c>
      <c r="C6304" t="s">
        <v>16376</v>
      </c>
      <c r="D6304" t="s">
        <v>84</v>
      </c>
      <c r="E6304" t="s">
        <v>845</v>
      </c>
      <c r="G6304" t="s">
        <v>846</v>
      </c>
      <c r="H6304" t="s">
        <v>16039</v>
      </c>
      <c r="I6304" t="s">
        <v>91</v>
      </c>
      <c r="S6304">
        <v>2.94</v>
      </c>
      <c r="Y6304">
        <v>6</v>
      </c>
      <c r="Z6304" s="86">
        <v>44397</v>
      </c>
      <c r="AB6304">
        <v>4</v>
      </c>
      <c r="AC6304" t="s">
        <v>127</v>
      </c>
    </row>
    <row r="6305" spans="1:29" x14ac:dyDescent="0.2">
      <c r="A6305" t="s">
        <v>14680</v>
      </c>
      <c r="B6305" t="s">
        <v>14681</v>
      </c>
      <c r="C6305" t="s">
        <v>14680</v>
      </c>
      <c r="D6305" t="s">
        <v>84</v>
      </c>
      <c r="F6305" t="s">
        <v>642</v>
      </c>
      <c r="G6305" t="s">
        <v>846</v>
      </c>
      <c r="K6305" t="s">
        <v>14341</v>
      </c>
      <c r="Q6305" s="86">
        <v>45065</v>
      </c>
      <c r="AB6305">
        <v>5</v>
      </c>
      <c r="AC6305" t="s">
        <v>86</v>
      </c>
    </row>
    <row r="6306" spans="1:29" x14ac:dyDescent="0.2">
      <c r="A6306" t="s">
        <v>14682</v>
      </c>
      <c r="B6306" t="s">
        <v>14408</v>
      </c>
      <c r="C6306" t="s">
        <v>14682</v>
      </c>
      <c r="D6306" t="s">
        <v>84</v>
      </c>
      <c r="E6306" t="s">
        <v>845</v>
      </c>
      <c r="F6306" t="s">
        <v>642</v>
      </c>
      <c r="G6306" t="s">
        <v>846</v>
      </c>
      <c r="I6306" t="s">
        <v>91</v>
      </c>
      <c r="J6306" t="s">
        <v>323</v>
      </c>
      <c r="K6306" t="s">
        <v>14341</v>
      </c>
      <c r="Q6306" s="86">
        <v>45154</v>
      </c>
      <c r="AA6306">
        <v>3</v>
      </c>
      <c r="AB6306">
        <v>5</v>
      </c>
      <c r="AC6306" t="s">
        <v>86</v>
      </c>
    </row>
    <row r="6307" spans="1:29" x14ac:dyDescent="0.2">
      <c r="A6307" t="s">
        <v>14683</v>
      </c>
      <c r="B6307" t="s">
        <v>14684</v>
      </c>
      <c r="C6307" t="s">
        <v>14683</v>
      </c>
      <c r="D6307" t="s">
        <v>84</v>
      </c>
      <c r="E6307" t="s">
        <v>845</v>
      </c>
      <c r="F6307" t="s">
        <v>642</v>
      </c>
      <c r="G6307" t="s">
        <v>846</v>
      </c>
      <c r="I6307" t="s">
        <v>91</v>
      </c>
      <c r="J6307" t="s">
        <v>923</v>
      </c>
      <c r="K6307" t="s">
        <v>14354</v>
      </c>
      <c r="Q6307" s="86">
        <v>45154</v>
      </c>
      <c r="AA6307">
        <v>3</v>
      </c>
      <c r="AB6307">
        <v>5</v>
      </c>
      <c r="AC6307" t="s">
        <v>86</v>
      </c>
    </row>
    <row r="6308" spans="1:29" x14ac:dyDescent="0.2">
      <c r="A6308" t="s">
        <v>14685</v>
      </c>
      <c r="B6308" t="s">
        <v>14686</v>
      </c>
      <c r="C6308" t="s">
        <v>14685</v>
      </c>
      <c r="D6308" t="s">
        <v>84</v>
      </c>
      <c r="E6308" t="s">
        <v>845</v>
      </c>
      <c r="G6308" t="s">
        <v>846</v>
      </c>
      <c r="I6308" t="s">
        <v>91</v>
      </c>
      <c r="S6308">
        <v>1.78</v>
      </c>
      <c r="Y6308">
        <v>5</v>
      </c>
      <c r="Z6308" s="86">
        <v>44762</v>
      </c>
      <c r="AB6308">
        <v>3</v>
      </c>
      <c r="AC6308" t="s">
        <v>156</v>
      </c>
    </row>
    <row r="6309" spans="1:29" x14ac:dyDescent="0.2">
      <c r="A6309" t="s">
        <v>14687</v>
      </c>
      <c r="B6309" t="s">
        <v>14688</v>
      </c>
      <c r="C6309" t="s">
        <v>14687</v>
      </c>
      <c r="D6309" t="s">
        <v>84</v>
      </c>
      <c r="E6309" t="s">
        <v>845</v>
      </c>
      <c r="F6309" t="s">
        <v>642</v>
      </c>
      <c r="G6309" t="s">
        <v>846</v>
      </c>
      <c r="I6309" t="s">
        <v>91</v>
      </c>
      <c r="K6309" t="s">
        <v>14341</v>
      </c>
      <c r="Q6309" s="86">
        <v>45154</v>
      </c>
      <c r="AA6309">
        <v>3</v>
      </c>
      <c r="AB6309">
        <v>5</v>
      </c>
      <c r="AC6309" t="s">
        <v>86</v>
      </c>
    </row>
    <row r="6310" spans="1:29" x14ac:dyDescent="0.2">
      <c r="A6310" t="s">
        <v>14689</v>
      </c>
      <c r="B6310" t="s">
        <v>14690</v>
      </c>
      <c r="C6310" t="s">
        <v>14689</v>
      </c>
      <c r="D6310" t="s">
        <v>84</v>
      </c>
      <c r="E6310" t="s">
        <v>845</v>
      </c>
      <c r="F6310" t="s">
        <v>642</v>
      </c>
      <c r="G6310" t="s">
        <v>846</v>
      </c>
      <c r="I6310" t="s">
        <v>91</v>
      </c>
      <c r="J6310" t="s">
        <v>836</v>
      </c>
      <c r="K6310" t="s">
        <v>985</v>
      </c>
      <c r="Q6310" s="86">
        <v>45154</v>
      </c>
      <c r="AA6310">
        <v>3</v>
      </c>
      <c r="AB6310">
        <v>5</v>
      </c>
      <c r="AC6310" t="s">
        <v>86</v>
      </c>
    </row>
    <row r="6311" spans="1:29" x14ac:dyDescent="0.2">
      <c r="A6311" t="s">
        <v>14691</v>
      </c>
      <c r="B6311" t="s">
        <v>14692</v>
      </c>
      <c r="C6311" t="s">
        <v>14691</v>
      </c>
      <c r="D6311" t="s">
        <v>84</v>
      </c>
      <c r="E6311" t="s">
        <v>845</v>
      </c>
      <c r="G6311" t="s">
        <v>846</v>
      </c>
      <c r="S6311">
        <v>0.5</v>
      </c>
      <c r="T6311">
        <v>0.5</v>
      </c>
      <c r="W6311">
        <v>3</v>
      </c>
      <c r="X6311" s="86">
        <v>45295</v>
      </c>
      <c r="AB6311">
        <v>3</v>
      </c>
      <c r="AC6311" t="s">
        <v>156</v>
      </c>
    </row>
    <row r="6312" spans="1:29" x14ac:dyDescent="0.2">
      <c r="A6312" t="s">
        <v>14693</v>
      </c>
      <c r="B6312" t="s">
        <v>14694</v>
      </c>
      <c r="C6312" t="s">
        <v>14693</v>
      </c>
      <c r="D6312" t="s">
        <v>84</v>
      </c>
      <c r="E6312" t="s">
        <v>845</v>
      </c>
      <c r="G6312" t="s">
        <v>846</v>
      </c>
      <c r="I6312" t="s">
        <v>91</v>
      </c>
      <c r="S6312">
        <v>2.5</v>
      </c>
      <c r="Y6312">
        <v>4</v>
      </c>
      <c r="Z6312" s="86">
        <v>44418</v>
      </c>
      <c r="AB6312">
        <v>3</v>
      </c>
      <c r="AC6312" t="s">
        <v>156</v>
      </c>
    </row>
    <row r="6313" spans="1:29" x14ac:dyDescent="0.2">
      <c r="A6313" t="s">
        <v>16166</v>
      </c>
      <c r="B6313" t="s">
        <v>16167</v>
      </c>
      <c r="C6313" t="s">
        <v>16166</v>
      </c>
      <c r="D6313" t="s">
        <v>84</v>
      </c>
      <c r="E6313" t="s">
        <v>845</v>
      </c>
      <c r="G6313" t="s">
        <v>846</v>
      </c>
      <c r="H6313" t="s">
        <v>16039</v>
      </c>
      <c r="I6313" t="s">
        <v>91</v>
      </c>
      <c r="S6313">
        <v>3.27</v>
      </c>
      <c r="Y6313">
        <v>6</v>
      </c>
      <c r="Z6313" s="86">
        <v>44418</v>
      </c>
      <c r="AB6313">
        <v>4</v>
      </c>
      <c r="AC6313" t="s">
        <v>127</v>
      </c>
    </row>
    <row r="6314" spans="1:29" x14ac:dyDescent="0.2">
      <c r="A6314" t="s">
        <v>14695</v>
      </c>
      <c r="B6314" t="s">
        <v>14696</v>
      </c>
      <c r="C6314" t="s">
        <v>14695</v>
      </c>
      <c r="D6314" t="s">
        <v>84</v>
      </c>
      <c r="E6314" t="s">
        <v>845</v>
      </c>
      <c r="G6314" t="s">
        <v>846</v>
      </c>
      <c r="I6314" t="s">
        <v>91</v>
      </c>
      <c r="K6314" t="s">
        <v>14341</v>
      </c>
      <c r="Q6314" s="86">
        <v>45154</v>
      </c>
      <c r="AA6314">
        <v>3</v>
      </c>
      <c r="AB6314">
        <v>5</v>
      </c>
      <c r="AC6314" t="s">
        <v>86</v>
      </c>
    </row>
    <row r="6315" spans="1:29" x14ac:dyDescent="0.2">
      <c r="A6315" t="s">
        <v>14697</v>
      </c>
      <c r="B6315" t="s">
        <v>14698</v>
      </c>
      <c r="C6315" t="s">
        <v>14697</v>
      </c>
      <c r="D6315" t="s">
        <v>84</v>
      </c>
      <c r="E6315" t="s">
        <v>845</v>
      </c>
      <c r="F6315" t="s">
        <v>642</v>
      </c>
      <c r="G6315" t="s">
        <v>846</v>
      </c>
      <c r="I6315" t="s">
        <v>91</v>
      </c>
      <c r="J6315" t="s">
        <v>836</v>
      </c>
      <c r="K6315" t="s">
        <v>14046</v>
      </c>
      <c r="Q6315" s="86">
        <v>45154</v>
      </c>
      <c r="AA6315">
        <v>3</v>
      </c>
      <c r="AB6315">
        <v>5</v>
      </c>
      <c r="AC6315" t="s">
        <v>86</v>
      </c>
    </row>
    <row r="6316" spans="1:29" x14ac:dyDescent="0.2">
      <c r="A6316" t="s">
        <v>14699</v>
      </c>
      <c r="B6316" t="s">
        <v>14700</v>
      </c>
      <c r="C6316" t="s">
        <v>14699</v>
      </c>
      <c r="D6316" t="s">
        <v>84</v>
      </c>
      <c r="E6316" t="s">
        <v>845</v>
      </c>
      <c r="F6316" t="s">
        <v>642</v>
      </c>
      <c r="G6316" t="s">
        <v>846</v>
      </c>
      <c r="I6316" t="s">
        <v>91</v>
      </c>
      <c r="J6316" t="s">
        <v>836</v>
      </c>
      <c r="K6316" t="s">
        <v>14046</v>
      </c>
      <c r="Q6316" s="86">
        <v>45154</v>
      </c>
      <c r="AA6316">
        <v>3</v>
      </c>
      <c r="AB6316">
        <v>5</v>
      </c>
      <c r="AC6316" t="s">
        <v>86</v>
      </c>
    </row>
    <row r="6317" spans="1:29" x14ac:dyDescent="0.2">
      <c r="A6317" t="s">
        <v>14701</v>
      </c>
      <c r="B6317" t="s">
        <v>14702</v>
      </c>
      <c r="C6317" t="s">
        <v>14701</v>
      </c>
      <c r="D6317" t="s">
        <v>84</v>
      </c>
      <c r="E6317" t="s">
        <v>845</v>
      </c>
      <c r="F6317" t="s">
        <v>642</v>
      </c>
      <c r="G6317" t="s">
        <v>846</v>
      </c>
      <c r="I6317" t="s">
        <v>91</v>
      </c>
      <c r="J6317" t="s">
        <v>836</v>
      </c>
      <c r="K6317" t="s">
        <v>14046</v>
      </c>
      <c r="Q6317" s="86">
        <v>45154</v>
      </c>
      <c r="AA6317">
        <v>3</v>
      </c>
      <c r="AB6317">
        <v>5</v>
      </c>
      <c r="AC6317" t="s">
        <v>86</v>
      </c>
    </row>
    <row r="6318" spans="1:29" x14ac:dyDescent="0.2">
      <c r="A6318" t="s">
        <v>14703</v>
      </c>
      <c r="B6318" t="s">
        <v>14704</v>
      </c>
      <c r="C6318" t="s">
        <v>14703</v>
      </c>
      <c r="D6318" t="s">
        <v>84</v>
      </c>
      <c r="E6318" t="s">
        <v>845</v>
      </c>
      <c r="F6318" t="s">
        <v>642</v>
      </c>
      <c r="G6318" t="s">
        <v>846</v>
      </c>
      <c r="I6318" t="s">
        <v>91</v>
      </c>
      <c r="J6318" t="s">
        <v>643</v>
      </c>
      <c r="K6318" t="s">
        <v>14032</v>
      </c>
      <c r="Q6318" s="86">
        <v>45154</v>
      </c>
      <c r="AA6318">
        <v>3</v>
      </c>
      <c r="AB6318">
        <v>5</v>
      </c>
      <c r="AC6318" t="s">
        <v>86</v>
      </c>
    </row>
    <row r="6319" spans="1:29" x14ac:dyDescent="0.2">
      <c r="A6319" t="s">
        <v>14705</v>
      </c>
      <c r="B6319" t="s">
        <v>14706</v>
      </c>
      <c r="C6319" t="s">
        <v>14705</v>
      </c>
      <c r="D6319" t="s">
        <v>84</v>
      </c>
      <c r="E6319" t="s">
        <v>845</v>
      </c>
      <c r="G6319" t="s">
        <v>846</v>
      </c>
      <c r="H6319" t="s">
        <v>14707</v>
      </c>
      <c r="I6319" t="s">
        <v>91</v>
      </c>
      <c r="AB6319">
        <v>5</v>
      </c>
      <c r="AC6319" t="s">
        <v>86</v>
      </c>
    </row>
    <row r="6320" spans="1:29" x14ac:dyDescent="0.2">
      <c r="A6320" t="s">
        <v>14708</v>
      </c>
      <c r="B6320" t="s">
        <v>14709</v>
      </c>
      <c r="C6320" t="s">
        <v>14708</v>
      </c>
      <c r="D6320" t="s">
        <v>84</v>
      </c>
      <c r="E6320" t="s">
        <v>845</v>
      </c>
      <c r="F6320" t="s">
        <v>642</v>
      </c>
      <c r="G6320" t="s">
        <v>846</v>
      </c>
      <c r="I6320" t="s">
        <v>91</v>
      </c>
      <c r="J6320" t="s">
        <v>323</v>
      </c>
      <c r="K6320" t="s">
        <v>5624</v>
      </c>
      <c r="Q6320" s="86">
        <v>45154</v>
      </c>
      <c r="AA6320">
        <v>3</v>
      </c>
      <c r="AB6320">
        <v>5</v>
      </c>
      <c r="AC6320" t="s">
        <v>86</v>
      </c>
    </row>
    <row r="6321" spans="1:29" x14ac:dyDescent="0.2">
      <c r="A6321" t="s">
        <v>14710</v>
      </c>
      <c r="B6321" t="s">
        <v>14711</v>
      </c>
      <c r="C6321" t="s">
        <v>14710</v>
      </c>
      <c r="D6321" t="s">
        <v>84</v>
      </c>
      <c r="E6321" t="s">
        <v>845</v>
      </c>
      <c r="F6321" t="s">
        <v>642</v>
      </c>
      <c r="G6321" t="s">
        <v>846</v>
      </c>
      <c r="I6321" t="s">
        <v>91</v>
      </c>
      <c r="J6321" t="s">
        <v>836</v>
      </c>
      <c r="K6321" t="s">
        <v>1712</v>
      </c>
      <c r="Q6321" s="86">
        <v>45154</v>
      </c>
      <c r="AA6321">
        <v>3</v>
      </c>
      <c r="AB6321">
        <v>5</v>
      </c>
      <c r="AC6321" t="s">
        <v>86</v>
      </c>
    </row>
    <row r="6322" spans="1:29" x14ac:dyDescent="0.2">
      <c r="A6322" t="s">
        <v>14712</v>
      </c>
      <c r="B6322" t="s">
        <v>14713</v>
      </c>
      <c r="C6322" t="s">
        <v>14712</v>
      </c>
      <c r="D6322" t="s">
        <v>84</v>
      </c>
      <c r="E6322" t="s">
        <v>845</v>
      </c>
      <c r="F6322" t="s">
        <v>642</v>
      </c>
      <c r="G6322" t="s">
        <v>846</v>
      </c>
      <c r="I6322" t="s">
        <v>91</v>
      </c>
      <c r="J6322" t="s">
        <v>836</v>
      </c>
      <c r="K6322" t="s">
        <v>1712</v>
      </c>
      <c r="Q6322" s="86">
        <v>45154</v>
      </c>
      <c r="AA6322">
        <v>3</v>
      </c>
      <c r="AB6322">
        <v>5</v>
      </c>
      <c r="AC6322" t="s">
        <v>86</v>
      </c>
    </row>
    <row r="6323" spans="1:29" x14ac:dyDescent="0.2">
      <c r="A6323" t="s">
        <v>14714</v>
      </c>
      <c r="B6323" t="s">
        <v>14715</v>
      </c>
      <c r="C6323" t="s">
        <v>14714</v>
      </c>
      <c r="D6323" t="s">
        <v>84</v>
      </c>
      <c r="E6323" t="s">
        <v>845</v>
      </c>
      <c r="F6323" t="s">
        <v>642</v>
      </c>
      <c r="G6323" t="s">
        <v>846</v>
      </c>
      <c r="I6323" t="s">
        <v>91</v>
      </c>
      <c r="J6323" t="s">
        <v>836</v>
      </c>
      <c r="K6323" t="s">
        <v>1712</v>
      </c>
      <c r="Q6323" s="86">
        <v>45154</v>
      </c>
      <c r="AA6323">
        <v>3</v>
      </c>
      <c r="AB6323">
        <v>5</v>
      </c>
      <c r="AC6323" t="s">
        <v>86</v>
      </c>
    </row>
    <row r="6324" spans="1:29" x14ac:dyDescent="0.2">
      <c r="A6324" t="s">
        <v>14716</v>
      </c>
      <c r="B6324" t="s">
        <v>14717</v>
      </c>
      <c r="C6324" t="s">
        <v>14716</v>
      </c>
      <c r="D6324" t="s">
        <v>84</v>
      </c>
      <c r="E6324" t="s">
        <v>845</v>
      </c>
      <c r="F6324" t="s">
        <v>642</v>
      </c>
      <c r="G6324" t="s">
        <v>846</v>
      </c>
      <c r="I6324" t="s">
        <v>91</v>
      </c>
      <c r="J6324" t="s">
        <v>836</v>
      </c>
      <c r="K6324" t="s">
        <v>985</v>
      </c>
      <c r="Q6324" s="86">
        <v>45154</v>
      </c>
      <c r="AA6324">
        <v>3</v>
      </c>
      <c r="AB6324">
        <v>5</v>
      </c>
      <c r="AC6324" t="s">
        <v>86</v>
      </c>
    </row>
    <row r="6325" spans="1:29" x14ac:dyDescent="0.2">
      <c r="A6325" t="s">
        <v>14718</v>
      </c>
      <c r="B6325" t="s">
        <v>14719</v>
      </c>
      <c r="C6325" t="s">
        <v>14718</v>
      </c>
      <c r="D6325" t="s">
        <v>84</v>
      </c>
      <c r="E6325" t="s">
        <v>845</v>
      </c>
      <c r="F6325" t="s">
        <v>642</v>
      </c>
      <c r="G6325" t="s">
        <v>846</v>
      </c>
      <c r="I6325" t="s">
        <v>118</v>
      </c>
      <c r="J6325" t="s">
        <v>836</v>
      </c>
      <c r="K6325" t="s">
        <v>1712</v>
      </c>
      <c r="Q6325" s="86">
        <v>45154</v>
      </c>
      <c r="AA6325">
        <v>3</v>
      </c>
      <c r="AB6325">
        <v>5</v>
      </c>
      <c r="AC6325" t="s">
        <v>86</v>
      </c>
    </row>
    <row r="6326" spans="1:29" x14ac:dyDescent="0.2">
      <c r="A6326" t="s">
        <v>14720</v>
      </c>
      <c r="B6326" t="s">
        <v>14721</v>
      </c>
      <c r="C6326" t="s">
        <v>14720</v>
      </c>
      <c r="D6326" t="s">
        <v>84</v>
      </c>
      <c r="E6326" t="s">
        <v>845</v>
      </c>
      <c r="F6326" t="s">
        <v>642</v>
      </c>
      <c r="G6326" t="s">
        <v>846</v>
      </c>
      <c r="I6326" t="s">
        <v>91</v>
      </c>
      <c r="J6326" t="s">
        <v>323</v>
      </c>
      <c r="K6326" t="s">
        <v>5624</v>
      </c>
      <c r="Q6326" s="86">
        <v>45154</v>
      </c>
      <c r="AA6326">
        <v>3</v>
      </c>
      <c r="AB6326">
        <v>5</v>
      </c>
      <c r="AC6326" t="s">
        <v>86</v>
      </c>
    </row>
    <row r="6327" spans="1:29" x14ac:dyDescent="0.2">
      <c r="A6327" t="s">
        <v>14722</v>
      </c>
      <c r="B6327" t="s">
        <v>14723</v>
      </c>
      <c r="C6327" t="s">
        <v>14722</v>
      </c>
      <c r="D6327" t="s">
        <v>84</v>
      </c>
      <c r="E6327" t="s">
        <v>845</v>
      </c>
      <c r="Y6327">
        <v>5</v>
      </c>
      <c r="Z6327" s="86">
        <v>44736</v>
      </c>
      <c r="AB6327">
        <v>3</v>
      </c>
      <c r="AC6327" t="s">
        <v>156</v>
      </c>
    </row>
    <row r="6328" spans="1:29" x14ac:dyDescent="0.2">
      <c r="A6328" t="s">
        <v>16128</v>
      </c>
      <c r="B6328" t="s">
        <v>16129</v>
      </c>
      <c r="C6328" t="s">
        <v>16128</v>
      </c>
      <c r="D6328" t="s">
        <v>84</v>
      </c>
      <c r="E6328" t="s">
        <v>845</v>
      </c>
      <c r="G6328" t="s">
        <v>846</v>
      </c>
      <c r="H6328" t="s">
        <v>16039</v>
      </c>
      <c r="I6328" t="s">
        <v>91</v>
      </c>
      <c r="S6328">
        <v>3.18</v>
      </c>
      <c r="Y6328">
        <v>6</v>
      </c>
      <c r="Z6328" s="86">
        <v>44756</v>
      </c>
      <c r="AB6328">
        <v>4</v>
      </c>
      <c r="AC6328" t="s">
        <v>127</v>
      </c>
    </row>
    <row r="6329" spans="1:29" x14ac:dyDescent="0.2">
      <c r="A6329" t="s">
        <v>14724</v>
      </c>
      <c r="B6329" t="s">
        <v>14725</v>
      </c>
      <c r="C6329" t="s">
        <v>14724</v>
      </c>
      <c r="D6329" t="s">
        <v>84</v>
      </c>
      <c r="E6329" t="s">
        <v>845</v>
      </c>
      <c r="F6329" t="s">
        <v>642</v>
      </c>
      <c r="G6329" t="s">
        <v>846</v>
      </c>
      <c r="I6329" t="s">
        <v>91</v>
      </c>
      <c r="J6329" t="s">
        <v>836</v>
      </c>
      <c r="K6329" t="s">
        <v>14046</v>
      </c>
      <c r="Q6329" s="86">
        <v>45154</v>
      </c>
      <c r="AA6329">
        <v>3</v>
      </c>
      <c r="AB6329">
        <v>5</v>
      </c>
      <c r="AC6329" t="s">
        <v>86</v>
      </c>
    </row>
    <row r="6330" spans="1:29" x14ac:dyDescent="0.2">
      <c r="A6330" t="s">
        <v>14726</v>
      </c>
      <c r="B6330" t="s">
        <v>14727</v>
      </c>
      <c r="C6330" t="s">
        <v>14726</v>
      </c>
      <c r="D6330" t="s">
        <v>84</v>
      </c>
      <c r="E6330" t="s">
        <v>845</v>
      </c>
      <c r="G6330" t="s">
        <v>846</v>
      </c>
      <c r="I6330" t="s">
        <v>91</v>
      </c>
      <c r="J6330" t="s">
        <v>836</v>
      </c>
      <c r="K6330" t="s">
        <v>14046</v>
      </c>
      <c r="Q6330" s="86">
        <v>45154</v>
      </c>
      <c r="AA6330">
        <v>3</v>
      </c>
      <c r="AB6330">
        <v>5</v>
      </c>
      <c r="AC6330" t="s">
        <v>86</v>
      </c>
    </row>
    <row r="6331" spans="1:29" x14ac:dyDescent="0.2">
      <c r="A6331" t="s">
        <v>14728</v>
      </c>
      <c r="B6331" t="s">
        <v>14729</v>
      </c>
      <c r="C6331" t="s">
        <v>14728</v>
      </c>
      <c r="D6331" t="s">
        <v>84</v>
      </c>
      <c r="E6331" t="s">
        <v>845</v>
      </c>
      <c r="G6331" t="s">
        <v>846</v>
      </c>
      <c r="I6331" t="s">
        <v>91</v>
      </c>
      <c r="J6331" t="s">
        <v>836</v>
      </c>
      <c r="K6331" t="s">
        <v>14046</v>
      </c>
      <c r="Q6331" s="86">
        <v>45154</v>
      </c>
      <c r="AA6331">
        <v>3</v>
      </c>
      <c r="AB6331">
        <v>5</v>
      </c>
      <c r="AC6331" t="s">
        <v>86</v>
      </c>
    </row>
    <row r="6332" spans="1:29" x14ac:dyDescent="0.2">
      <c r="A6332" t="s">
        <v>14730</v>
      </c>
      <c r="B6332" t="s">
        <v>14731</v>
      </c>
      <c r="C6332" t="s">
        <v>14730</v>
      </c>
      <c r="D6332" t="s">
        <v>84</v>
      </c>
      <c r="E6332" t="s">
        <v>845</v>
      </c>
      <c r="F6332" t="s">
        <v>642</v>
      </c>
      <c r="G6332" t="s">
        <v>846</v>
      </c>
      <c r="I6332" t="s">
        <v>118</v>
      </c>
      <c r="J6332" t="s">
        <v>861</v>
      </c>
      <c r="K6332" t="s">
        <v>5624</v>
      </c>
      <c r="Q6332" s="86">
        <v>45154</v>
      </c>
      <c r="AA6332">
        <v>3</v>
      </c>
      <c r="AB6332">
        <v>5</v>
      </c>
      <c r="AC6332" t="s">
        <v>86</v>
      </c>
    </row>
    <row r="6333" spans="1:29" x14ac:dyDescent="0.2">
      <c r="A6333" t="s">
        <v>14732</v>
      </c>
      <c r="B6333" t="s">
        <v>14733</v>
      </c>
      <c r="C6333" t="s">
        <v>14732</v>
      </c>
      <c r="D6333" t="s">
        <v>84</v>
      </c>
      <c r="E6333" t="s">
        <v>845</v>
      </c>
      <c r="F6333" t="s">
        <v>642</v>
      </c>
      <c r="G6333" t="s">
        <v>846</v>
      </c>
      <c r="I6333" t="s">
        <v>118</v>
      </c>
      <c r="J6333" t="s">
        <v>323</v>
      </c>
      <c r="K6333" t="s">
        <v>5624</v>
      </c>
      <c r="Q6333" s="86">
        <v>45154</v>
      </c>
      <c r="AA6333">
        <v>3</v>
      </c>
      <c r="AB6333">
        <v>5</v>
      </c>
      <c r="AC6333" t="s">
        <v>86</v>
      </c>
    </row>
    <row r="6334" spans="1:29" x14ac:dyDescent="0.2">
      <c r="A6334" t="s">
        <v>14734</v>
      </c>
      <c r="B6334" t="s">
        <v>14735</v>
      </c>
      <c r="C6334" t="s">
        <v>14734</v>
      </c>
      <c r="D6334" t="s">
        <v>84</v>
      </c>
      <c r="E6334" t="s">
        <v>434</v>
      </c>
      <c r="G6334" t="s">
        <v>90</v>
      </c>
      <c r="I6334" t="s">
        <v>341</v>
      </c>
      <c r="AB6334">
        <v>2</v>
      </c>
      <c r="AC6334" t="s">
        <v>153</v>
      </c>
    </row>
    <row r="6335" spans="1:29" x14ac:dyDescent="0.2">
      <c r="A6335" t="s">
        <v>14736</v>
      </c>
      <c r="B6335" t="s">
        <v>14737</v>
      </c>
      <c r="C6335" t="s">
        <v>14736</v>
      </c>
      <c r="D6335" t="s">
        <v>84</v>
      </c>
      <c r="E6335" t="s">
        <v>845</v>
      </c>
      <c r="G6335" t="s">
        <v>11299</v>
      </c>
      <c r="I6335" t="s">
        <v>118</v>
      </c>
      <c r="AB6335">
        <v>5</v>
      </c>
      <c r="AC6335" t="s">
        <v>86</v>
      </c>
    </row>
    <row r="6336" spans="1:29" x14ac:dyDescent="0.2">
      <c r="A6336" t="s">
        <v>14738</v>
      </c>
      <c r="B6336" t="s">
        <v>14739</v>
      </c>
      <c r="C6336" t="s">
        <v>14738</v>
      </c>
      <c r="D6336" t="s">
        <v>84</v>
      </c>
      <c r="E6336" t="s">
        <v>434</v>
      </c>
      <c r="G6336" t="s">
        <v>294</v>
      </c>
      <c r="H6336" t="s">
        <v>14740</v>
      </c>
      <c r="I6336" t="s">
        <v>91</v>
      </c>
      <c r="AB6336">
        <v>5</v>
      </c>
      <c r="AC6336" t="s">
        <v>86</v>
      </c>
    </row>
    <row r="6337" spans="1:29" x14ac:dyDescent="0.2">
      <c r="A6337" t="s">
        <v>14741</v>
      </c>
      <c r="B6337" t="s">
        <v>14408</v>
      </c>
      <c r="C6337" t="s">
        <v>14741</v>
      </c>
      <c r="D6337" t="s">
        <v>84</v>
      </c>
      <c r="E6337" t="s">
        <v>845</v>
      </c>
      <c r="G6337" t="s">
        <v>846</v>
      </c>
      <c r="I6337" t="s">
        <v>91</v>
      </c>
      <c r="J6337" t="s">
        <v>323</v>
      </c>
      <c r="K6337" t="s">
        <v>14341</v>
      </c>
      <c r="Q6337" s="86">
        <v>45154</v>
      </c>
      <c r="AA6337">
        <v>3</v>
      </c>
      <c r="AB6337">
        <v>5</v>
      </c>
      <c r="AC6337" t="s">
        <v>86</v>
      </c>
    </row>
    <row r="6338" spans="1:29" x14ac:dyDescent="0.2">
      <c r="A6338" t="s">
        <v>14742</v>
      </c>
      <c r="B6338" t="s">
        <v>14743</v>
      </c>
      <c r="C6338" t="s">
        <v>14742</v>
      </c>
      <c r="D6338" t="s">
        <v>84</v>
      </c>
      <c r="E6338" t="s">
        <v>845</v>
      </c>
      <c r="F6338" t="s">
        <v>642</v>
      </c>
      <c r="G6338" t="s">
        <v>846</v>
      </c>
      <c r="I6338" t="s">
        <v>91</v>
      </c>
      <c r="J6338" t="s">
        <v>323</v>
      </c>
      <c r="K6338" t="s">
        <v>5624</v>
      </c>
      <c r="Q6338" s="86">
        <v>45154</v>
      </c>
      <c r="AA6338">
        <v>3</v>
      </c>
      <c r="AB6338">
        <v>5</v>
      </c>
      <c r="AC6338" t="s">
        <v>86</v>
      </c>
    </row>
    <row r="6339" spans="1:29" x14ac:dyDescent="0.2">
      <c r="A6339" t="s">
        <v>14744</v>
      </c>
      <c r="B6339" t="s">
        <v>14745</v>
      </c>
      <c r="C6339" t="s">
        <v>14744</v>
      </c>
      <c r="D6339" t="s">
        <v>84</v>
      </c>
      <c r="E6339" t="s">
        <v>845</v>
      </c>
      <c r="F6339" t="s">
        <v>642</v>
      </c>
      <c r="G6339" t="s">
        <v>846</v>
      </c>
      <c r="I6339" t="s">
        <v>91</v>
      </c>
      <c r="J6339" t="s">
        <v>323</v>
      </c>
      <c r="K6339" t="s">
        <v>5624</v>
      </c>
      <c r="Q6339" s="86">
        <v>45154</v>
      </c>
      <c r="AA6339">
        <v>3</v>
      </c>
      <c r="AB6339">
        <v>5</v>
      </c>
      <c r="AC6339" t="s">
        <v>86</v>
      </c>
    </row>
    <row r="6340" spans="1:29" x14ac:dyDescent="0.2">
      <c r="A6340" t="s">
        <v>14746</v>
      </c>
      <c r="B6340" t="s">
        <v>14747</v>
      </c>
      <c r="C6340" t="s">
        <v>14746</v>
      </c>
      <c r="D6340" t="s">
        <v>84</v>
      </c>
      <c r="F6340" t="s">
        <v>642</v>
      </c>
      <c r="G6340" t="s">
        <v>846</v>
      </c>
      <c r="K6340" t="s">
        <v>5624</v>
      </c>
      <c r="Q6340" s="86">
        <v>44571</v>
      </c>
      <c r="AB6340">
        <v>5</v>
      </c>
      <c r="AC6340" t="s">
        <v>86</v>
      </c>
    </row>
    <row r="6341" spans="1:29" x14ac:dyDescent="0.2">
      <c r="A6341" t="s">
        <v>14748</v>
      </c>
      <c r="B6341" t="s">
        <v>14408</v>
      </c>
      <c r="C6341" t="s">
        <v>14748</v>
      </c>
      <c r="D6341" t="s">
        <v>84</v>
      </c>
      <c r="E6341" t="s">
        <v>845</v>
      </c>
      <c r="G6341" t="s">
        <v>846</v>
      </c>
      <c r="I6341" t="s">
        <v>91</v>
      </c>
      <c r="J6341" t="s">
        <v>323</v>
      </c>
      <c r="K6341" t="s">
        <v>8167</v>
      </c>
      <c r="Q6341" s="86">
        <v>45154</v>
      </c>
      <c r="AA6341">
        <v>3</v>
      </c>
      <c r="AB6341">
        <v>5</v>
      </c>
      <c r="AC6341" t="s">
        <v>86</v>
      </c>
    </row>
    <row r="6342" spans="1:29" x14ac:dyDescent="0.2">
      <c r="A6342" t="s">
        <v>14749</v>
      </c>
      <c r="B6342" t="s">
        <v>14750</v>
      </c>
      <c r="C6342" t="s">
        <v>14749</v>
      </c>
      <c r="D6342" t="s">
        <v>84</v>
      </c>
      <c r="E6342" t="s">
        <v>845</v>
      </c>
      <c r="F6342" t="s">
        <v>642</v>
      </c>
      <c r="G6342" t="s">
        <v>846</v>
      </c>
      <c r="I6342" t="s">
        <v>91</v>
      </c>
      <c r="Q6342" s="86">
        <v>45154</v>
      </c>
      <c r="AA6342">
        <v>3</v>
      </c>
      <c r="AB6342">
        <v>5</v>
      </c>
      <c r="AC6342" t="s">
        <v>86</v>
      </c>
    </row>
    <row r="6343" spans="1:29" x14ac:dyDescent="0.2">
      <c r="A6343" t="s">
        <v>14751</v>
      </c>
      <c r="B6343" t="s">
        <v>14752</v>
      </c>
      <c r="C6343" t="s">
        <v>14751</v>
      </c>
      <c r="D6343" t="s">
        <v>84</v>
      </c>
      <c r="E6343" t="s">
        <v>845</v>
      </c>
      <c r="F6343" t="s">
        <v>642</v>
      </c>
      <c r="G6343" t="s">
        <v>846</v>
      </c>
      <c r="I6343" t="s">
        <v>91</v>
      </c>
      <c r="J6343" t="s">
        <v>760</v>
      </c>
      <c r="K6343" t="s">
        <v>5624</v>
      </c>
      <c r="Q6343" s="86">
        <v>45154</v>
      </c>
      <c r="AA6343">
        <v>3</v>
      </c>
      <c r="AB6343">
        <v>5</v>
      </c>
      <c r="AC6343" t="s">
        <v>86</v>
      </c>
    </row>
    <row r="6344" spans="1:29" x14ac:dyDescent="0.2">
      <c r="A6344" t="s">
        <v>14753</v>
      </c>
      <c r="B6344" t="s">
        <v>14754</v>
      </c>
      <c r="C6344" t="s">
        <v>14753</v>
      </c>
      <c r="D6344" t="s">
        <v>84</v>
      </c>
      <c r="E6344" t="s">
        <v>845</v>
      </c>
      <c r="F6344" t="s">
        <v>642</v>
      </c>
      <c r="G6344" t="s">
        <v>846</v>
      </c>
      <c r="I6344" t="s">
        <v>91</v>
      </c>
      <c r="J6344" t="s">
        <v>323</v>
      </c>
      <c r="K6344" t="s">
        <v>5624</v>
      </c>
      <c r="Q6344" s="86">
        <v>45154</v>
      </c>
      <c r="AA6344">
        <v>3</v>
      </c>
      <c r="AB6344">
        <v>5</v>
      </c>
      <c r="AC6344" t="s">
        <v>86</v>
      </c>
    </row>
    <row r="6345" spans="1:29" x14ac:dyDescent="0.2">
      <c r="A6345" t="s">
        <v>14755</v>
      </c>
      <c r="B6345" t="s">
        <v>14756</v>
      </c>
      <c r="C6345" t="s">
        <v>14755</v>
      </c>
      <c r="D6345" t="s">
        <v>84</v>
      </c>
      <c r="E6345" t="s">
        <v>845</v>
      </c>
      <c r="F6345" t="s">
        <v>642</v>
      </c>
      <c r="G6345" t="s">
        <v>846</v>
      </c>
      <c r="I6345" t="s">
        <v>91</v>
      </c>
      <c r="J6345" t="s">
        <v>836</v>
      </c>
      <c r="K6345" t="s">
        <v>1712</v>
      </c>
      <c r="Q6345" s="86">
        <v>45154</v>
      </c>
      <c r="AA6345">
        <v>3</v>
      </c>
      <c r="AB6345">
        <v>5</v>
      </c>
      <c r="AC6345" t="s">
        <v>86</v>
      </c>
    </row>
    <row r="6346" spans="1:29" x14ac:dyDescent="0.2">
      <c r="A6346" t="s">
        <v>14757</v>
      </c>
      <c r="B6346" t="s">
        <v>14758</v>
      </c>
      <c r="C6346" t="s">
        <v>14757</v>
      </c>
      <c r="D6346" t="s">
        <v>84</v>
      </c>
      <c r="E6346" t="s">
        <v>845</v>
      </c>
      <c r="F6346" t="s">
        <v>642</v>
      </c>
      <c r="G6346" t="s">
        <v>846</v>
      </c>
      <c r="I6346" t="s">
        <v>91</v>
      </c>
      <c r="J6346" t="s">
        <v>836</v>
      </c>
      <c r="K6346" t="s">
        <v>1712</v>
      </c>
      <c r="Q6346" s="86">
        <v>45154</v>
      </c>
      <c r="AA6346">
        <v>3</v>
      </c>
      <c r="AB6346">
        <v>5</v>
      </c>
      <c r="AC6346" t="s">
        <v>86</v>
      </c>
    </row>
    <row r="6347" spans="1:29" x14ac:dyDescent="0.2">
      <c r="A6347" t="s">
        <v>14759</v>
      </c>
      <c r="B6347" t="s">
        <v>14760</v>
      </c>
      <c r="C6347" t="s">
        <v>14759</v>
      </c>
      <c r="D6347" t="s">
        <v>84</v>
      </c>
      <c r="E6347" t="s">
        <v>845</v>
      </c>
      <c r="F6347" t="s">
        <v>642</v>
      </c>
      <c r="G6347" t="s">
        <v>846</v>
      </c>
      <c r="I6347" t="s">
        <v>91</v>
      </c>
      <c r="J6347" t="s">
        <v>836</v>
      </c>
      <c r="K6347" t="s">
        <v>1712</v>
      </c>
      <c r="Q6347" s="86">
        <v>45154</v>
      </c>
      <c r="AA6347">
        <v>3</v>
      </c>
      <c r="AB6347">
        <v>5</v>
      </c>
      <c r="AC6347" t="s">
        <v>86</v>
      </c>
    </row>
    <row r="6348" spans="1:29" x14ac:dyDescent="0.2">
      <c r="A6348" t="s">
        <v>14761</v>
      </c>
      <c r="B6348" t="s">
        <v>14762</v>
      </c>
      <c r="C6348" t="s">
        <v>14761</v>
      </c>
      <c r="D6348" t="s">
        <v>84</v>
      </c>
      <c r="F6348" t="s">
        <v>642</v>
      </c>
      <c r="G6348" t="s">
        <v>846</v>
      </c>
      <c r="K6348" t="s">
        <v>1712</v>
      </c>
      <c r="Q6348" s="86">
        <v>45082</v>
      </c>
      <c r="AB6348">
        <v>5</v>
      </c>
      <c r="AC6348" t="s">
        <v>86</v>
      </c>
    </row>
    <row r="6349" spans="1:29" x14ac:dyDescent="0.2">
      <c r="A6349" t="s">
        <v>14763</v>
      </c>
      <c r="B6349" t="s">
        <v>14764</v>
      </c>
      <c r="C6349" t="s">
        <v>14763</v>
      </c>
      <c r="D6349" t="s">
        <v>84</v>
      </c>
      <c r="F6349" t="s">
        <v>642</v>
      </c>
      <c r="G6349" t="s">
        <v>846</v>
      </c>
      <c r="K6349" t="s">
        <v>1712</v>
      </c>
      <c r="Q6349" s="86">
        <v>45097</v>
      </c>
      <c r="AB6349">
        <v>5</v>
      </c>
      <c r="AC6349" t="s">
        <v>86</v>
      </c>
    </row>
    <row r="6350" spans="1:29" x14ac:dyDescent="0.2">
      <c r="A6350" t="s">
        <v>14765</v>
      </c>
      <c r="B6350" t="s">
        <v>14766</v>
      </c>
      <c r="C6350" t="s">
        <v>14765</v>
      </c>
      <c r="D6350" t="s">
        <v>84</v>
      </c>
      <c r="E6350" t="s">
        <v>845</v>
      </c>
      <c r="G6350" t="s">
        <v>846</v>
      </c>
      <c r="I6350" t="s">
        <v>91</v>
      </c>
      <c r="J6350" t="s">
        <v>836</v>
      </c>
      <c r="K6350" t="s">
        <v>14046</v>
      </c>
      <c r="Q6350" s="86">
        <v>45154</v>
      </c>
      <c r="AA6350">
        <v>3</v>
      </c>
      <c r="AB6350">
        <v>5</v>
      </c>
      <c r="AC6350" t="s">
        <v>86</v>
      </c>
    </row>
    <row r="6351" spans="1:29" x14ac:dyDescent="0.2">
      <c r="A6351" t="s">
        <v>14767</v>
      </c>
      <c r="B6351" t="s">
        <v>14729</v>
      </c>
      <c r="C6351" t="s">
        <v>14767</v>
      </c>
      <c r="D6351" t="s">
        <v>84</v>
      </c>
      <c r="E6351" t="s">
        <v>845</v>
      </c>
      <c r="G6351" t="s">
        <v>846</v>
      </c>
      <c r="I6351" t="s">
        <v>91</v>
      </c>
      <c r="J6351" t="s">
        <v>836</v>
      </c>
      <c r="K6351" t="s">
        <v>14046</v>
      </c>
      <c r="Q6351" s="86">
        <v>45154</v>
      </c>
      <c r="AA6351">
        <v>3</v>
      </c>
      <c r="AB6351">
        <v>5</v>
      </c>
      <c r="AC6351" t="s">
        <v>86</v>
      </c>
    </row>
    <row r="6352" spans="1:29" x14ac:dyDescent="0.2">
      <c r="A6352" t="s">
        <v>14768</v>
      </c>
      <c r="B6352" t="s">
        <v>14769</v>
      </c>
      <c r="C6352" t="s">
        <v>14768</v>
      </c>
      <c r="D6352" t="s">
        <v>84</v>
      </c>
      <c r="E6352" t="s">
        <v>845</v>
      </c>
      <c r="G6352" t="s">
        <v>846</v>
      </c>
      <c r="I6352" t="s">
        <v>91</v>
      </c>
      <c r="J6352" t="s">
        <v>883</v>
      </c>
      <c r="K6352" t="s">
        <v>14046</v>
      </c>
      <c r="Q6352" s="86">
        <v>45154</v>
      </c>
      <c r="AA6352">
        <v>3</v>
      </c>
      <c r="AB6352">
        <v>5</v>
      </c>
      <c r="AC6352" t="s">
        <v>86</v>
      </c>
    </row>
    <row r="6353" spans="1:29" x14ac:dyDescent="0.2">
      <c r="A6353" t="s">
        <v>16130</v>
      </c>
      <c r="B6353" t="s">
        <v>16131</v>
      </c>
      <c r="C6353" t="s">
        <v>16130</v>
      </c>
      <c r="D6353" t="s">
        <v>84</v>
      </c>
      <c r="E6353" t="s">
        <v>845</v>
      </c>
      <c r="G6353" t="s">
        <v>846</v>
      </c>
      <c r="H6353" t="s">
        <v>16039</v>
      </c>
      <c r="I6353" t="s">
        <v>91</v>
      </c>
      <c r="S6353">
        <v>1.65</v>
      </c>
      <c r="Y6353">
        <v>6</v>
      </c>
      <c r="Z6353" s="86">
        <v>44865</v>
      </c>
      <c r="AB6353">
        <v>4</v>
      </c>
      <c r="AC6353" t="s">
        <v>127</v>
      </c>
    </row>
    <row r="6354" spans="1:29" x14ac:dyDescent="0.2">
      <c r="A6354" t="s">
        <v>14770</v>
      </c>
      <c r="B6354" t="s">
        <v>14771</v>
      </c>
      <c r="C6354" t="s">
        <v>14770</v>
      </c>
      <c r="D6354" t="s">
        <v>84</v>
      </c>
      <c r="E6354" t="s">
        <v>845</v>
      </c>
      <c r="G6354" t="s">
        <v>846</v>
      </c>
      <c r="I6354" t="s">
        <v>91</v>
      </c>
      <c r="J6354" t="s">
        <v>836</v>
      </c>
      <c r="K6354" t="s">
        <v>14046</v>
      </c>
      <c r="Q6354" s="86">
        <v>45154</v>
      </c>
      <c r="AA6354">
        <v>3</v>
      </c>
      <c r="AB6354">
        <v>5</v>
      </c>
      <c r="AC6354" t="s">
        <v>86</v>
      </c>
    </row>
    <row r="6355" spans="1:29" x14ac:dyDescent="0.2">
      <c r="A6355" t="s">
        <v>14772</v>
      </c>
      <c r="B6355" t="s">
        <v>14773</v>
      </c>
      <c r="C6355" t="s">
        <v>14772</v>
      </c>
      <c r="D6355" t="s">
        <v>84</v>
      </c>
      <c r="G6355" t="s">
        <v>846</v>
      </c>
      <c r="K6355" t="s">
        <v>14341</v>
      </c>
      <c r="Q6355" s="86">
        <v>44826</v>
      </c>
      <c r="AB6355">
        <v>5</v>
      </c>
      <c r="AC6355" t="s">
        <v>86</v>
      </c>
    </row>
    <row r="6356" spans="1:29" x14ac:dyDescent="0.2">
      <c r="A6356" t="s">
        <v>14774</v>
      </c>
      <c r="B6356" t="s">
        <v>14775</v>
      </c>
      <c r="C6356" t="s">
        <v>14774</v>
      </c>
      <c r="D6356" t="s">
        <v>84</v>
      </c>
      <c r="E6356" t="s">
        <v>845</v>
      </c>
      <c r="G6356" t="s">
        <v>846</v>
      </c>
      <c r="I6356" t="s">
        <v>91</v>
      </c>
      <c r="K6356" t="s">
        <v>14341</v>
      </c>
      <c r="Q6356" s="86">
        <v>45154</v>
      </c>
      <c r="AA6356">
        <v>3</v>
      </c>
      <c r="AB6356">
        <v>5</v>
      </c>
      <c r="AC6356" t="s">
        <v>86</v>
      </c>
    </row>
    <row r="6357" spans="1:29" x14ac:dyDescent="0.2">
      <c r="A6357" t="s">
        <v>14776</v>
      </c>
      <c r="B6357" t="s">
        <v>14408</v>
      </c>
      <c r="C6357" t="s">
        <v>14776</v>
      </c>
      <c r="D6357" t="s">
        <v>84</v>
      </c>
      <c r="E6357" t="s">
        <v>845</v>
      </c>
      <c r="G6357" t="s">
        <v>846</v>
      </c>
      <c r="I6357" t="s">
        <v>91</v>
      </c>
      <c r="J6357" t="s">
        <v>323</v>
      </c>
      <c r="K6357" t="s">
        <v>14341</v>
      </c>
      <c r="Q6357" s="86">
        <v>45154</v>
      </c>
      <c r="AA6357">
        <v>3</v>
      </c>
      <c r="AB6357">
        <v>5</v>
      </c>
      <c r="AC6357" t="s">
        <v>86</v>
      </c>
    </row>
    <row r="6358" spans="1:29" x14ac:dyDescent="0.2">
      <c r="A6358" t="s">
        <v>14777</v>
      </c>
      <c r="B6358" t="s">
        <v>14778</v>
      </c>
      <c r="C6358" t="s">
        <v>14777</v>
      </c>
      <c r="D6358" t="s">
        <v>84</v>
      </c>
      <c r="E6358" t="s">
        <v>116</v>
      </c>
      <c r="G6358" t="s">
        <v>294</v>
      </c>
      <c r="H6358" t="s">
        <v>732</v>
      </c>
      <c r="O6358">
        <v>55.738406230000002</v>
      </c>
      <c r="P6358">
        <v>63.881</v>
      </c>
      <c r="W6358">
        <v>7</v>
      </c>
      <c r="X6358" s="86">
        <v>45625</v>
      </c>
      <c r="Y6358">
        <v>6</v>
      </c>
      <c r="Z6358" s="86">
        <v>45772</v>
      </c>
      <c r="AB6358">
        <v>4</v>
      </c>
      <c r="AC6358" t="s">
        <v>127</v>
      </c>
    </row>
    <row r="6359" spans="1:29" x14ac:dyDescent="0.2">
      <c r="A6359" t="s">
        <v>16378</v>
      </c>
      <c r="B6359" t="s">
        <v>16379</v>
      </c>
      <c r="C6359" t="s">
        <v>16378</v>
      </c>
      <c r="D6359" t="s">
        <v>84</v>
      </c>
      <c r="E6359" t="s">
        <v>845</v>
      </c>
      <c r="G6359" t="s">
        <v>846</v>
      </c>
      <c r="H6359" t="s">
        <v>16039</v>
      </c>
      <c r="I6359" t="s">
        <v>91</v>
      </c>
      <c r="S6359">
        <v>0.92</v>
      </c>
      <c r="Y6359">
        <v>6</v>
      </c>
      <c r="Z6359" s="86">
        <v>44578</v>
      </c>
      <c r="AB6359">
        <v>4</v>
      </c>
      <c r="AC6359" t="s">
        <v>127</v>
      </c>
    </row>
    <row r="6360" spans="1:29" x14ac:dyDescent="0.2">
      <c r="A6360" t="s">
        <v>14779</v>
      </c>
      <c r="B6360" t="s">
        <v>14780</v>
      </c>
      <c r="C6360" t="s">
        <v>14779</v>
      </c>
      <c r="D6360" t="s">
        <v>84</v>
      </c>
      <c r="E6360" t="s">
        <v>845</v>
      </c>
      <c r="F6360" t="s">
        <v>642</v>
      </c>
      <c r="G6360" t="s">
        <v>846</v>
      </c>
      <c r="I6360" t="s">
        <v>91</v>
      </c>
      <c r="J6360" t="s">
        <v>9553</v>
      </c>
      <c r="K6360" t="s">
        <v>14207</v>
      </c>
      <c r="Q6360" s="86">
        <v>45154</v>
      </c>
      <c r="AA6360">
        <v>3</v>
      </c>
      <c r="AB6360">
        <v>5</v>
      </c>
      <c r="AC6360" t="s">
        <v>86</v>
      </c>
    </row>
    <row r="6361" spans="1:29" x14ac:dyDescent="0.2">
      <c r="A6361" t="s">
        <v>16168</v>
      </c>
      <c r="B6361" t="s">
        <v>16169</v>
      </c>
      <c r="C6361" t="s">
        <v>16168</v>
      </c>
      <c r="D6361" t="s">
        <v>84</v>
      </c>
      <c r="E6361" t="s">
        <v>845</v>
      </c>
      <c r="G6361" t="s">
        <v>846</v>
      </c>
      <c r="H6361" t="s">
        <v>16039</v>
      </c>
      <c r="I6361" t="s">
        <v>91</v>
      </c>
      <c r="S6361">
        <v>2.57</v>
      </c>
      <c r="Y6361">
        <v>6</v>
      </c>
      <c r="Z6361" s="86">
        <v>44580</v>
      </c>
      <c r="AB6361">
        <v>4</v>
      </c>
      <c r="AC6361" t="s">
        <v>127</v>
      </c>
    </row>
    <row r="6362" spans="1:29" x14ac:dyDescent="0.2">
      <c r="A6362" t="s">
        <v>14781</v>
      </c>
      <c r="B6362" t="s">
        <v>14782</v>
      </c>
      <c r="C6362" t="s">
        <v>14781</v>
      </c>
      <c r="D6362" t="s">
        <v>84</v>
      </c>
      <c r="E6362" t="s">
        <v>845</v>
      </c>
      <c r="G6362" t="s">
        <v>846</v>
      </c>
      <c r="I6362" t="s">
        <v>91</v>
      </c>
      <c r="K6362" t="s">
        <v>14341</v>
      </c>
      <c r="Q6362" s="86">
        <v>45154</v>
      </c>
      <c r="AA6362">
        <v>3</v>
      </c>
      <c r="AB6362">
        <v>5</v>
      </c>
      <c r="AC6362" t="s">
        <v>86</v>
      </c>
    </row>
    <row r="6363" spans="1:29" x14ac:dyDescent="0.2">
      <c r="A6363" t="s">
        <v>14783</v>
      </c>
      <c r="B6363" t="s">
        <v>14784</v>
      </c>
      <c r="C6363" t="s">
        <v>14783</v>
      </c>
      <c r="D6363" t="s">
        <v>84</v>
      </c>
      <c r="E6363" t="s">
        <v>434</v>
      </c>
      <c r="G6363" t="s">
        <v>90</v>
      </c>
      <c r="I6363" t="s">
        <v>341</v>
      </c>
      <c r="Y6363">
        <v>2</v>
      </c>
      <c r="Z6363" s="86">
        <v>45643</v>
      </c>
      <c r="AB6363">
        <v>2</v>
      </c>
      <c r="AC6363" t="s">
        <v>153</v>
      </c>
    </row>
    <row r="6364" spans="1:29" x14ac:dyDescent="0.2">
      <c r="A6364" t="s">
        <v>14785</v>
      </c>
      <c r="B6364" t="s">
        <v>14786</v>
      </c>
      <c r="C6364" t="s">
        <v>14785</v>
      </c>
      <c r="D6364" t="s">
        <v>84</v>
      </c>
      <c r="E6364" t="s">
        <v>845</v>
      </c>
      <c r="G6364" t="s">
        <v>846</v>
      </c>
      <c r="I6364" t="s">
        <v>91</v>
      </c>
      <c r="J6364" t="s">
        <v>323</v>
      </c>
      <c r="K6364" t="s">
        <v>14341</v>
      </c>
      <c r="Q6364" s="86">
        <v>45154</v>
      </c>
      <c r="AA6364">
        <v>3</v>
      </c>
      <c r="AB6364">
        <v>5</v>
      </c>
      <c r="AC6364" t="s">
        <v>86</v>
      </c>
    </row>
    <row r="6365" spans="1:29" x14ac:dyDescent="0.2">
      <c r="A6365" t="s">
        <v>14787</v>
      </c>
      <c r="B6365" t="s">
        <v>14788</v>
      </c>
      <c r="C6365" t="s">
        <v>14787</v>
      </c>
      <c r="D6365" t="s">
        <v>84</v>
      </c>
      <c r="G6365" t="s">
        <v>846</v>
      </c>
      <c r="K6365" t="s">
        <v>14341</v>
      </c>
      <c r="Q6365" s="86">
        <v>44873</v>
      </c>
      <c r="AB6365">
        <v>5</v>
      </c>
      <c r="AC6365" t="s">
        <v>86</v>
      </c>
    </row>
    <row r="6366" spans="1:29" x14ac:dyDescent="0.2">
      <c r="A6366" t="s">
        <v>14789</v>
      </c>
      <c r="B6366" t="s">
        <v>14790</v>
      </c>
      <c r="C6366" t="s">
        <v>14789</v>
      </c>
      <c r="D6366" t="s">
        <v>84</v>
      </c>
      <c r="E6366" t="s">
        <v>880</v>
      </c>
      <c r="G6366" t="s">
        <v>846</v>
      </c>
      <c r="I6366" t="s">
        <v>91</v>
      </c>
      <c r="J6366" t="s">
        <v>923</v>
      </c>
      <c r="K6366" t="s">
        <v>985</v>
      </c>
      <c r="Q6366" s="86">
        <v>45154</v>
      </c>
      <c r="AA6366">
        <v>3</v>
      </c>
      <c r="AB6366">
        <v>5</v>
      </c>
      <c r="AC6366" t="s">
        <v>86</v>
      </c>
    </row>
    <row r="6367" spans="1:29" x14ac:dyDescent="0.2">
      <c r="A6367" t="s">
        <v>14791</v>
      </c>
      <c r="B6367" t="s">
        <v>14792</v>
      </c>
      <c r="C6367" t="s">
        <v>14791</v>
      </c>
      <c r="D6367" t="s">
        <v>84</v>
      </c>
      <c r="E6367" t="s">
        <v>845</v>
      </c>
      <c r="G6367" t="s">
        <v>846</v>
      </c>
      <c r="I6367" t="s">
        <v>91</v>
      </c>
      <c r="J6367" t="s">
        <v>883</v>
      </c>
      <c r="K6367" t="s">
        <v>14046</v>
      </c>
      <c r="Q6367" s="86">
        <v>45154</v>
      </c>
      <c r="V6367" t="s">
        <v>14793</v>
      </c>
      <c r="AA6367">
        <v>3</v>
      </c>
      <c r="AB6367">
        <v>5</v>
      </c>
      <c r="AC6367" t="s">
        <v>86</v>
      </c>
    </row>
    <row r="6368" spans="1:29" x14ac:dyDescent="0.2">
      <c r="A6368" t="s">
        <v>14794</v>
      </c>
      <c r="B6368" t="s">
        <v>14795</v>
      </c>
      <c r="C6368" t="s">
        <v>14794</v>
      </c>
      <c r="D6368" t="s">
        <v>84</v>
      </c>
      <c r="G6368" t="s">
        <v>846</v>
      </c>
      <c r="K6368" t="s">
        <v>14046</v>
      </c>
      <c r="Q6368" s="86">
        <v>45097</v>
      </c>
      <c r="AB6368">
        <v>5</v>
      </c>
      <c r="AC6368" t="s">
        <v>86</v>
      </c>
    </row>
    <row r="6369" spans="1:29" x14ac:dyDescent="0.2">
      <c r="A6369" t="s">
        <v>14796</v>
      </c>
      <c r="B6369" t="s">
        <v>14797</v>
      </c>
      <c r="C6369" t="s">
        <v>14796</v>
      </c>
      <c r="D6369" t="s">
        <v>84</v>
      </c>
      <c r="E6369" t="s">
        <v>845</v>
      </c>
      <c r="G6369" t="s">
        <v>846</v>
      </c>
      <c r="I6369" t="s">
        <v>118</v>
      </c>
      <c r="J6369" t="s">
        <v>836</v>
      </c>
      <c r="K6369" t="s">
        <v>14046</v>
      </c>
      <c r="Q6369" s="86">
        <v>45154</v>
      </c>
      <c r="V6369" t="s">
        <v>14793</v>
      </c>
      <c r="AA6369">
        <v>3</v>
      </c>
      <c r="AB6369">
        <v>5</v>
      </c>
      <c r="AC6369" t="s">
        <v>86</v>
      </c>
    </row>
    <row r="6370" spans="1:29" x14ac:dyDescent="0.2">
      <c r="A6370" t="s">
        <v>14798</v>
      </c>
      <c r="B6370" t="s">
        <v>14799</v>
      </c>
      <c r="C6370" t="s">
        <v>14798</v>
      </c>
      <c r="D6370" t="s">
        <v>84</v>
      </c>
      <c r="E6370" t="s">
        <v>845</v>
      </c>
      <c r="G6370" t="s">
        <v>846</v>
      </c>
      <c r="I6370" t="s">
        <v>91</v>
      </c>
      <c r="J6370" t="s">
        <v>836</v>
      </c>
      <c r="K6370" t="s">
        <v>14046</v>
      </c>
      <c r="Q6370" s="86">
        <v>45154</v>
      </c>
      <c r="V6370" t="s">
        <v>14793</v>
      </c>
      <c r="AA6370">
        <v>3</v>
      </c>
      <c r="AB6370">
        <v>5</v>
      </c>
      <c r="AC6370" t="s">
        <v>86</v>
      </c>
    </row>
    <row r="6371" spans="1:29" x14ac:dyDescent="0.2">
      <c r="A6371" t="s">
        <v>16132</v>
      </c>
      <c r="B6371" t="s">
        <v>16133</v>
      </c>
      <c r="C6371" t="s">
        <v>16132</v>
      </c>
      <c r="D6371" t="s">
        <v>84</v>
      </c>
      <c r="E6371" t="s">
        <v>845</v>
      </c>
      <c r="G6371" t="s">
        <v>846</v>
      </c>
      <c r="H6371" t="s">
        <v>16039</v>
      </c>
      <c r="I6371" t="s">
        <v>91</v>
      </c>
      <c r="S6371">
        <v>3.04</v>
      </c>
      <c r="Y6371">
        <v>6</v>
      </c>
      <c r="Z6371" s="86">
        <v>44946</v>
      </c>
      <c r="AB6371">
        <v>4</v>
      </c>
      <c r="AC6371" t="s">
        <v>127</v>
      </c>
    </row>
    <row r="6372" spans="1:29" x14ac:dyDescent="0.2">
      <c r="A6372" t="s">
        <v>14800</v>
      </c>
      <c r="B6372" t="s">
        <v>14801</v>
      </c>
      <c r="C6372" t="s">
        <v>14800</v>
      </c>
      <c r="D6372" t="s">
        <v>84</v>
      </c>
      <c r="E6372" t="s">
        <v>845</v>
      </c>
      <c r="G6372" t="s">
        <v>846</v>
      </c>
      <c r="I6372" t="s">
        <v>91</v>
      </c>
      <c r="J6372" t="s">
        <v>883</v>
      </c>
      <c r="K6372" t="s">
        <v>14046</v>
      </c>
      <c r="Q6372" s="86">
        <v>45154</v>
      </c>
      <c r="AA6372">
        <v>3</v>
      </c>
      <c r="AB6372">
        <v>5</v>
      </c>
      <c r="AC6372" t="s">
        <v>86</v>
      </c>
    </row>
    <row r="6373" spans="1:29" x14ac:dyDescent="0.2">
      <c r="A6373" t="s">
        <v>14802</v>
      </c>
      <c r="B6373" t="s">
        <v>14803</v>
      </c>
      <c r="C6373" t="s">
        <v>14802</v>
      </c>
      <c r="D6373" t="s">
        <v>84</v>
      </c>
      <c r="E6373" t="s">
        <v>845</v>
      </c>
      <c r="G6373" t="s">
        <v>846</v>
      </c>
      <c r="I6373" t="s">
        <v>91</v>
      </c>
      <c r="J6373" t="s">
        <v>883</v>
      </c>
      <c r="K6373" t="s">
        <v>14046</v>
      </c>
      <c r="Q6373" s="86">
        <v>45154</v>
      </c>
      <c r="AA6373">
        <v>3</v>
      </c>
      <c r="AB6373">
        <v>5</v>
      </c>
      <c r="AC6373" t="s">
        <v>86</v>
      </c>
    </row>
    <row r="6374" spans="1:29" x14ac:dyDescent="0.2">
      <c r="A6374" t="s">
        <v>14804</v>
      </c>
      <c r="B6374" t="s">
        <v>14805</v>
      </c>
      <c r="C6374" t="s">
        <v>14804</v>
      </c>
      <c r="D6374" t="s">
        <v>84</v>
      </c>
      <c r="E6374" t="s">
        <v>845</v>
      </c>
      <c r="G6374" t="s">
        <v>846</v>
      </c>
      <c r="I6374" t="s">
        <v>118</v>
      </c>
      <c r="J6374" t="s">
        <v>836</v>
      </c>
      <c r="K6374" t="s">
        <v>5485</v>
      </c>
      <c r="Q6374" s="86">
        <v>45154</v>
      </c>
      <c r="V6374" t="s">
        <v>14806</v>
      </c>
      <c r="AA6374">
        <v>3</v>
      </c>
      <c r="AB6374">
        <v>5</v>
      </c>
      <c r="AC6374" t="s">
        <v>86</v>
      </c>
    </row>
    <row r="6375" spans="1:29" x14ac:dyDescent="0.2">
      <c r="A6375" t="s">
        <v>14807</v>
      </c>
      <c r="B6375" t="s">
        <v>14808</v>
      </c>
      <c r="C6375" t="s">
        <v>14807</v>
      </c>
      <c r="D6375" t="s">
        <v>84</v>
      </c>
      <c r="G6375" t="s">
        <v>846</v>
      </c>
      <c r="K6375" t="s">
        <v>14046</v>
      </c>
      <c r="Q6375" s="86">
        <v>45125</v>
      </c>
      <c r="AB6375">
        <v>5</v>
      </c>
      <c r="AC6375" t="s">
        <v>86</v>
      </c>
    </row>
    <row r="6376" spans="1:29" x14ac:dyDescent="0.2">
      <c r="A6376" t="s">
        <v>14809</v>
      </c>
      <c r="B6376" t="s">
        <v>14810</v>
      </c>
      <c r="C6376" t="s">
        <v>14809</v>
      </c>
      <c r="D6376" t="s">
        <v>84</v>
      </c>
      <c r="E6376" t="s">
        <v>845</v>
      </c>
      <c r="G6376" t="s">
        <v>846</v>
      </c>
      <c r="I6376" t="s">
        <v>91</v>
      </c>
      <c r="J6376" t="s">
        <v>836</v>
      </c>
      <c r="K6376" t="s">
        <v>14046</v>
      </c>
      <c r="Q6376" s="86">
        <v>45154</v>
      </c>
      <c r="V6376" t="s">
        <v>14811</v>
      </c>
      <c r="AA6376">
        <v>3</v>
      </c>
      <c r="AB6376">
        <v>5</v>
      </c>
      <c r="AC6376" t="s">
        <v>86</v>
      </c>
    </row>
    <row r="6377" spans="1:29" x14ac:dyDescent="0.2">
      <c r="A6377" t="s">
        <v>14812</v>
      </c>
      <c r="B6377" t="s">
        <v>14813</v>
      </c>
      <c r="C6377" t="s">
        <v>14812</v>
      </c>
      <c r="D6377" t="s">
        <v>84</v>
      </c>
      <c r="E6377" t="s">
        <v>845</v>
      </c>
      <c r="G6377" t="s">
        <v>846</v>
      </c>
      <c r="I6377" t="s">
        <v>91</v>
      </c>
      <c r="J6377" t="s">
        <v>836</v>
      </c>
      <c r="K6377" t="s">
        <v>14046</v>
      </c>
      <c r="Q6377" s="86">
        <v>45154</v>
      </c>
      <c r="V6377" t="s">
        <v>14793</v>
      </c>
      <c r="AA6377">
        <v>3</v>
      </c>
      <c r="AB6377">
        <v>5</v>
      </c>
      <c r="AC6377" t="s">
        <v>86</v>
      </c>
    </row>
    <row r="6378" spans="1:29" x14ac:dyDescent="0.2">
      <c r="A6378" t="s">
        <v>14814</v>
      </c>
      <c r="B6378" t="s">
        <v>14408</v>
      </c>
      <c r="C6378" t="s">
        <v>14814</v>
      </c>
      <c r="D6378" t="s">
        <v>84</v>
      </c>
      <c r="E6378" t="s">
        <v>845</v>
      </c>
      <c r="G6378" t="s">
        <v>846</v>
      </c>
      <c r="I6378" t="s">
        <v>91</v>
      </c>
      <c r="J6378" t="s">
        <v>323</v>
      </c>
      <c r="Q6378" s="86">
        <v>45154</v>
      </c>
      <c r="AA6378">
        <v>3</v>
      </c>
      <c r="AB6378">
        <v>5</v>
      </c>
      <c r="AC6378" t="s">
        <v>86</v>
      </c>
    </row>
    <row r="6379" spans="1:29" x14ac:dyDescent="0.2">
      <c r="A6379" t="s">
        <v>16170</v>
      </c>
      <c r="B6379" t="s">
        <v>16171</v>
      </c>
      <c r="C6379" t="s">
        <v>16170</v>
      </c>
      <c r="D6379" t="s">
        <v>84</v>
      </c>
      <c r="E6379" t="s">
        <v>845</v>
      </c>
      <c r="G6379" t="s">
        <v>846</v>
      </c>
      <c r="H6379" t="s">
        <v>16039</v>
      </c>
      <c r="I6379" t="s">
        <v>91</v>
      </c>
      <c r="S6379">
        <v>0.74</v>
      </c>
      <c r="Y6379">
        <v>6</v>
      </c>
      <c r="Z6379" s="86">
        <v>44614</v>
      </c>
      <c r="AB6379">
        <v>4</v>
      </c>
      <c r="AC6379" t="s">
        <v>127</v>
      </c>
    </row>
    <row r="6380" spans="1:29" x14ac:dyDescent="0.2">
      <c r="A6380" t="s">
        <v>14815</v>
      </c>
      <c r="B6380" t="s">
        <v>14816</v>
      </c>
      <c r="C6380" t="s">
        <v>14815</v>
      </c>
      <c r="D6380" t="s">
        <v>84</v>
      </c>
      <c r="E6380" t="s">
        <v>434</v>
      </c>
      <c r="G6380" t="s">
        <v>90</v>
      </c>
      <c r="I6380" t="s">
        <v>341</v>
      </c>
      <c r="AB6380">
        <v>2</v>
      </c>
      <c r="AC6380" t="s">
        <v>153</v>
      </c>
    </row>
    <row r="6381" spans="1:29" x14ac:dyDescent="0.2">
      <c r="A6381" t="s">
        <v>14817</v>
      </c>
      <c r="B6381" t="s">
        <v>14818</v>
      </c>
      <c r="C6381" t="s">
        <v>14817</v>
      </c>
      <c r="D6381" t="s">
        <v>84</v>
      </c>
      <c r="E6381" t="s">
        <v>845</v>
      </c>
      <c r="G6381" t="s">
        <v>846</v>
      </c>
      <c r="I6381" t="s">
        <v>91</v>
      </c>
      <c r="S6381">
        <v>1.66</v>
      </c>
      <c r="Y6381">
        <v>5</v>
      </c>
      <c r="Z6381" s="86">
        <v>44929</v>
      </c>
      <c r="AB6381">
        <v>3</v>
      </c>
      <c r="AC6381" t="s">
        <v>156</v>
      </c>
    </row>
    <row r="6382" spans="1:29" x14ac:dyDescent="0.2">
      <c r="A6382" t="s">
        <v>14819</v>
      </c>
      <c r="B6382" t="s">
        <v>14820</v>
      </c>
      <c r="C6382" t="s">
        <v>14819</v>
      </c>
      <c r="D6382" t="s">
        <v>84</v>
      </c>
      <c r="E6382" t="s">
        <v>845</v>
      </c>
      <c r="G6382" t="s">
        <v>846</v>
      </c>
      <c r="I6382" t="s">
        <v>91</v>
      </c>
      <c r="J6382" t="s">
        <v>836</v>
      </c>
      <c r="K6382" t="s">
        <v>14046</v>
      </c>
      <c r="Q6382" s="86">
        <v>45154</v>
      </c>
      <c r="V6382" t="s">
        <v>14821</v>
      </c>
      <c r="AA6382">
        <v>3</v>
      </c>
      <c r="AB6382">
        <v>5</v>
      </c>
      <c r="AC6382" t="s">
        <v>86</v>
      </c>
    </row>
    <row r="6383" spans="1:29" x14ac:dyDescent="0.2">
      <c r="A6383" t="s">
        <v>14822</v>
      </c>
      <c r="B6383" t="s">
        <v>14823</v>
      </c>
      <c r="C6383" t="s">
        <v>14822</v>
      </c>
      <c r="D6383" t="s">
        <v>84</v>
      </c>
      <c r="E6383" t="s">
        <v>845</v>
      </c>
      <c r="G6383" t="s">
        <v>846</v>
      </c>
      <c r="I6383" t="s">
        <v>91</v>
      </c>
      <c r="J6383" t="s">
        <v>883</v>
      </c>
      <c r="K6383" t="s">
        <v>14046</v>
      </c>
      <c r="Q6383" s="86">
        <v>45154</v>
      </c>
      <c r="AA6383">
        <v>3</v>
      </c>
      <c r="AB6383">
        <v>5</v>
      </c>
      <c r="AC6383" t="s">
        <v>86</v>
      </c>
    </row>
    <row r="6384" spans="1:29" x14ac:dyDescent="0.2">
      <c r="A6384" t="s">
        <v>14824</v>
      </c>
      <c r="B6384" t="s">
        <v>14825</v>
      </c>
      <c r="C6384" t="s">
        <v>14824</v>
      </c>
      <c r="D6384" t="s">
        <v>84</v>
      </c>
      <c r="E6384" t="s">
        <v>845</v>
      </c>
      <c r="G6384" t="s">
        <v>846</v>
      </c>
      <c r="I6384" t="s">
        <v>91</v>
      </c>
      <c r="J6384" t="s">
        <v>883</v>
      </c>
      <c r="K6384" t="s">
        <v>14046</v>
      </c>
      <c r="Q6384" s="86">
        <v>45154</v>
      </c>
      <c r="V6384" t="s">
        <v>14826</v>
      </c>
      <c r="AA6384">
        <v>3</v>
      </c>
      <c r="AB6384">
        <v>5</v>
      </c>
      <c r="AC6384" t="s">
        <v>86</v>
      </c>
    </row>
    <row r="6385" spans="1:29" x14ac:dyDescent="0.2">
      <c r="A6385" t="s">
        <v>14827</v>
      </c>
      <c r="B6385" t="s">
        <v>14828</v>
      </c>
      <c r="C6385" t="s">
        <v>14827</v>
      </c>
      <c r="D6385" t="s">
        <v>84</v>
      </c>
      <c r="E6385" t="s">
        <v>845</v>
      </c>
      <c r="G6385" t="s">
        <v>846</v>
      </c>
      <c r="I6385" t="s">
        <v>91</v>
      </c>
      <c r="J6385" t="s">
        <v>836</v>
      </c>
      <c r="K6385" t="s">
        <v>14046</v>
      </c>
      <c r="Q6385" s="86">
        <v>45154</v>
      </c>
      <c r="V6385" t="s">
        <v>14821</v>
      </c>
      <c r="AA6385">
        <v>3</v>
      </c>
      <c r="AB6385">
        <v>5</v>
      </c>
      <c r="AC6385" t="s">
        <v>86</v>
      </c>
    </row>
    <row r="6386" spans="1:29" x14ac:dyDescent="0.2">
      <c r="A6386" t="s">
        <v>14829</v>
      </c>
      <c r="B6386" t="s">
        <v>14801</v>
      </c>
      <c r="C6386" t="s">
        <v>14829</v>
      </c>
      <c r="D6386" t="s">
        <v>84</v>
      </c>
      <c r="E6386" t="s">
        <v>845</v>
      </c>
      <c r="G6386" t="s">
        <v>846</v>
      </c>
      <c r="I6386" t="s">
        <v>91</v>
      </c>
      <c r="J6386" t="s">
        <v>836</v>
      </c>
      <c r="K6386" t="s">
        <v>14046</v>
      </c>
      <c r="Q6386" s="86">
        <v>45154</v>
      </c>
      <c r="AA6386">
        <v>3</v>
      </c>
      <c r="AB6386">
        <v>5</v>
      </c>
      <c r="AC6386" t="s">
        <v>86</v>
      </c>
    </row>
    <row r="6387" spans="1:29" x14ac:dyDescent="0.2">
      <c r="A6387" t="s">
        <v>14830</v>
      </c>
      <c r="B6387" t="s">
        <v>14801</v>
      </c>
      <c r="C6387" t="s">
        <v>14830</v>
      </c>
      <c r="D6387" t="s">
        <v>84</v>
      </c>
      <c r="E6387" t="s">
        <v>845</v>
      </c>
      <c r="G6387" t="s">
        <v>846</v>
      </c>
      <c r="I6387" t="s">
        <v>91</v>
      </c>
      <c r="J6387" t="s">
        <v>836</v>
      </c>
      <c r="K6387" t="s">
        <v>14046</v>
      </c>
      <c r="Q6387" s="86">
        <v>45154</v>
      </c>
      <c r="V6387" t="s">
        <v>14831</v>
      </c>
      <c r="AA6387">
        <v>3</v>
      </c>
      <c r="AB6387">
        <v>5</v>
      </c>
      <c r="AC6387" t="s">
        <v>86</v>
      </c>
    </row>
    <row r="6388" spans="1:29" x14ac:dyDescent="0.2">
      <c r="A6388" t="s">
        <v>14832</v>
      </c>
      <c r="B6388" t="s">
        <v>14833</v>
      </c>
      <c r="C6388" t="s">
        <v>14832</v>
      </c>
      <c r="D6388" t="s">
        <v>84</v>
      </c>
      <c r="E6388" t="s">
        <v>845</v>
      </c>
      <c r="G6388" t="s">
        <v>846</v>
      </c>
      <c r="I6388" t="s">
        <v>91</v>
      </c>
      <c r="J6388" t="s">
        <v>883</v>
      </c>
      <c r="K6388" t="s">
        <v>14046</v>
      </c>
      <c r="Q6388" s="86">
        <v>45154</v>
      </c>
      <c r="V6388" t="s">
        <v>14793</v>
      </c>
      <c r="AA6388">
        <v>3</v>
      </c>
      <c r="AB6388">
        <v>5</v>
      </c>
      <c r="AC6388" t="s">
        <v>86</v>
      </c>
    </row>
    <row r="6389" spans="1:29" x14ac:dyDescent="0.2">
      <c r="A6389" t="s">
        <v>14834</v>
      </c>
      <c r="B6389" t="s">
        <v>14835</v>
      </c>
      <c r="C6389" t="s">
        <v>14834</v>
      </c>
      <c r="D6389" t="s">
        <v>84</v>
      </c>
      <c r="E6389" t="s">
        <v>845</v>
      </c>
      <c r="G6389" t="s">
        <v>846</v>
      </c>
      <c r="Y6389">
        <v>4</v>
      </c>
      <c r="Z6389" s="86">
        <v>44953</v>
      </c>
      <c r="AB6389">
        <v>3</v>
      </c>
      <c r="AC6389" t="s">
        <v>156</v>
      </c>
    </row>
    <row r="6390" spans="1:29" x14ac:dyDescent="0.2">
      <c r="A6390" t="s">
        <v>14836</v>
      </c>
      <c r="B6390" t="s">
        <v>14837</v>
      </c>
      <c r="C6390" t="s">
        <v>14836</v>
      </c>
      <c r="D6390" t="s">
        <v>84</v>
      </c>
      <c r="E6390" t="s">
        <v>845</v>
      </c>
      <c r="G6390" t="s">
        <v>846</v>
      </c>
      <c r="I6390" t="s">
        <v>91</v>
      </c>
      <c r="K6390" t="s">
        <v>14046</v>
      </c>
      <c r="Q6390" s="86">
        <v>45154</v>
      </c>
      <c r="AA6390">
        <v>3</v>
      </c>
      <c r="AB6390">
        <v>5</v>
      </c>
      <c r="AC6390" t="s">
        <v>86</v>
      </c>
    </row>
    <row r="6391" spans="1:29" x14ac:dyDescent="0.2">
      <c r="A6391" t="s">
        <v>14838</v>
      </c>
      <c r="B6391" t="s">
        <v>14839</v>
      </c>
      <c r="C6391" t="s">
        <v>14838</v>
      </c>
      <c r="D6391" t="s">
        <v>84</v>
      </c>
      <c r="E6391" t="s">
        <v>845</v>
      </c>
      <c r="G6391" t="s">
        <v>846</v>
      </c>
      <c r="I6391" t="s">
        <v>91</v>
      </c>
      <c r="K6391" t="s">
        <v>5485</v>
      </c>
      <c r="Q6391" s="86">
        <v>45154</v>
      </c>
      <c r="AA6391">
        <v>3</v>
      </c>
      <c r="AB6391">
        <v>5</v>
      </c>
      <c r="AC6391" t="s">
        <v>86</v>
      </c>
    </row>
    <row r="6392" spans="1:29" x14ac:dyDescent="0.2">
      <c r="A6392" t="s">
        <v>14840</v>
      </c>
      <c r="B6392" t="s">
        <v>14841</v>
      </c>
      <c r="C6392" t="s">
        <v>14840</v>
      </c>
      <c r="D6392" t="s">
        <v>84</v>
      </c>
      <c r="E6392" t="s">
        <v>845</v>
      </c>
      <c r="G6392" t="s">
        <v>846</v>
      </c>
      <c r="I6392" t="s">
        <v>91</v>
      </c>
      <c r="J6392" t="s">
        <v>836</v>
      </c>
      <c r="K6392" t="s">
        <v>14046</v>
      </c>
      <c r="Q6392" s="86">
        <v>45154</v>
      </c>
      <c r="AA6392">
        <v>3</v>
      </c>
      <c r="AB6392">
        <v>5</v>
      </c>
      <c r="AC6392" t="s">
        <v>86</v>
      </c>
    </row>
    <row r="6393" spans="1:29" x14ac:dyDescent="0.2">
      <c r="A6393" t="s">
        <v>14842</v>
      </c>
      <c r="B6393" t="s">
        <v>14843</v>
      </c>
      <c r="C6393" t="s">
        <v>14842</v>
      </c>
      <c r="D6393" t="s">
        <v>84</v>
      </c>
      <c r="E6393" t="s">
        <v>845</v>
      </c>
      <c r="G6393" t="s">
        <v>846</v>
      </c>
      <c r="I6393" t="s">
        <v>91</v>
      </c>
      <c r="J6393" t="s">
        <v>883</v>
      </c>
      <c r="K6393" t="s">
        <v>14046</v>
      </c>
      <c r="Q6393" s="86">
        <v>45154</v>
      </c>
      <c r="AA6393">
        <v>3</v>
      </c>
      <c r="AB6393">
        <v>5</v>
      </c>
      <c r="AC6393" t="s">
        <v>86</v>
      </c>
    </row>
    <row r="6394" spans="1:29" x14ac:dyDescent="0.2">
      <c r="A6394" t="s">
        <v>14844</v>
      </c>
      <c r="B6394" t="s">
        <v>14845</v>
      </c>
      <c r="C6394" t="s">
        <v>14844</v>
      </c>
      <c r="D6394" t="s">
        <v>84</v>
      </c>
      <c r="G6394" t="s">
        <v>846</v>
      </c>
      <c r="K6394" t="s">
        <v>14046</v>
      </c>
      <c r="Q6394" s="86">
        <v>45146</v>
      </c>
      <c r="AB6394">
        <v>5</v>
      </c>
      <c r="AC6394" t="s">
        <v>86</v>
      </c>
    </row>
    <row r="6395" spans="1:29" x14ac:dyDescent="0.2">
      <c r="A6395" t="s">
        <v>14846</v>
      </c>
      <c r="B6395" t="s">
        <v>14847</v>
      </c>
      <c r="C6395" t="s">
        <v>14846</v>
      </c>
      <c r="D6395" t="s">
        <v>84</v>
      </c>
      <c r="E6395" t="s">
        <v>845</v>
      </c>
      <c r="G6395" t="s">
        <v>846</v>
      </c>
      <c r="I6395" t="s">
        <v>91</v>
      </c>
      <c r="J6395" t="s">
        <v>836</v>
      </c>
      <c r="K6395" t="s">
        <v>14046</v>
      </c>
      <c r="Q6395" s="86">
        <v>45154</v>
      </c>
      <c r="AA6395">
        <v>3</v>
      </c>
      <c r="AB6395">
        <v>5</v>
      </c>
      <c r="AC6395" t="s">
        <v>86</v>
      </c>
    </row>
    <row r="6396" spans="1:29" x14ac:dyDescent="0.2">
      <c r="A6396" t="s">
        <v>14848</v>
      </c>
      <c r="B6396" t="s">
        <v>14849</v>
      </c>
      <c r="C6396" t="s">
        <v>14848</v>
      </c>
      <c r="D6396" t="s">
        <v>84</v>
      </c>
      <c r="E6396" t="s">
        <v>845</v>
      </c>
      <c r="G6396" t="s">
        <v>846</v>
      </c>
      <c r="I6396" t="s">
        <v>91</v>
      </c>
      <c r="K6396" t="s">
        <v>14046</v>
      </c>
      <c r="Q6396" s="86">
        <v>45154</v>
      </c>
      <c r="V6396" t="s">
        <v>14806</v>
      </c>
      <c r="AA6396">
        <v>3</v>
      </c>
      <c r="AB6396">
        <v>5</v>
      </c>
      <c r="AC6396" t="s">
        <v>86</v>
      </c>
    </row>
    <row r="6397" spans="1:29" x14ac:dyDescent="0.2">
      <c r="A6397" t="s">
        <v>14850</v>
      </c>
      <c r="B6397" t="s">
        <v>14851</v>
      </c>
      <c r="C6397" t="s">
        <v>14850</v>
      </c>
      <c r="D6397" t="s">
        <v>84</v>
      </c>
      <c r="E6397" t="s">
        <v>845</v>
      </c>
      <c r="G6397" t="s">
        <v>846</v>
      </c>
      <c r="I6397" t="s">
        <v>91</v>
      </c>
      <c r="K6397" t="s">
        <v>14046</v>
      </c>
      <c r="Q6397" s="86">
        <v>45154</v>
      </c>
      <c r="AA6397">
        <v>3</v>
      </c>
      <c r="AB6397">
        <v>5</v>
      </c>
      <c r="AC6397" t="s">
        <v>86</v>
      </c>
    </row>
    <row r="6398" spans="1:29" x14ac:dyDescent="0.2">
      <c r="A6398" t="s">
        <v>14852</v>
      </c>
      <c r="B6398" t="s">
        <v>14853</v>
      </c>
      <c r="C6398" t="s">
        <v>14852</v>
      </c>
      <c r="D6398" t="s">
        <v>84</v>
      </c>
      <c r="E6398" t="s">
        <v>845</v>
      </c>
      <c r="G6398" t="s">
        <v>846</v>
      </c>
      <c r="I6398" t="s">
        <v>91</v>
      </c>
      <c r="K6398" t="s">
        <v>14046</v>
      </c>
      <c r="Q6398" s="86">
        <v>45154</v>
      </c>
      <c r="V6398" t="s">
        <v>14854</v>
      </c>
      <c r="AA6398">
        <v>3</v>
      </c>
      <c r="AB6398">
        <v>5</v>
      </c>
      <c r="AC6398" t="s">
        <v>86</v>
      </c>
    </row>
    <row r="6399" spans="1:29" x14ac:dyDescent="0.2">
      <c r="A6399" t="s">
        <v>14855</v>
      </c>
      <c r="B6399" t="s">
        <v>14856</v>
      </c>
      <c r="C6399" t="s">
        <v>14855</v>
      </c>
      <c r="D6399" t="s">
        <v>84</v>
      </c>
      <c r="E6399" t="s">
        <v>845</v>
      </c>
      <c r="G6399" t="s">
        <v>846</v>
      </c>
      <c r="I6399" t="s">
        <v>118</v>
      </c>
      <c r="J6399" t="s">
        <v>836</v>
      </c>
      <c r="K6399" t="s">
        <v>14046</v>
      </c>
      <c r="Q6399" s="86">
        <v>45154</v>
      </c>
      <c r="AA6399">
        <v>3</v>
      </c>
      <c r="AB6399">
        <v>5</v>
      </c>
      <c r="AC6399" t="s">
        <v>86</v>
      </c>
    </row>
    <row r="6400" spans="1:29" x14ac:dyDescent="0.2">
      <c r="A6400" t="s">
        <v>14857</v>
      </c>
      <c r="B6400" t="s">
        <v>14856</v>
      </c>
      <c r="C6400" t="s">
        <v>14857</v>
      </c>
      <c r="D6400" t="s">
        <v>84</v>
      </c>
      <c r="E6400" t="s">
        <v>845</v>
      </c>
      <c r="G6400" t="s">
        <v>846</v>
      </c>
      <c r="I6400" t="s">
        <v>91</v>
      </c>
      <c r="J6400" t="s">
        <v>836</v>
      </c>
      <c r="K6400" t="s">
        <v>14046</v>
      </c>
      <c r="Q6400" s="86">
        <v>45154</v>
      </c>
      <c r="AA6400">
        <v>3</v>
      </c>
      <c r="AB6400">
        <v>5</v>
      </c>
      <c r="AC6400" t="s">
        <v>86</v>
      </c>
    </row>
    <row r="6401" spans="1:29" x14ac:dyDescent="0.2">
      <c r="A6401" t="s">
        <v>14858</v>
      </c>
      <c r="B6401" t="s">
        <v>14859</v>
      </c>
      <c r="C6401" t="s">
        <v>14858</v>
      </c>
      <c r="D6401" t="s">
        <v>84</v>
      </c>
      <c r="E6401" t="s">
        <v>845</v>
      </c>
      <c r="G6401" t="s">
        <v>11299</v>
      </c>
      <c r="H6401" t="s">
        <v>14860</v>
      </c>
      <c r="I6401" t="s">
        <v>118</v>
      </c>
      <c r="AB6401">
        <v>5</v>
      </c>
      <c r="AC6401" t="s">
        <v>86</v>
      </c>
    </row>
    <row r="6402" spans="1:29" x14ac:dyDescent="0.2">
      <c r="A6402" t="s">
        <v>14861</v>
      </c>
      <c r="B6402" t="s">
        <v>14862</v>
      </c>
      <c r="C6402" t="s">
        <v>14861</v>
      </c>
      <c r="D6402" t="s">
        <v>84</v>
      </c>
      <c r="E6402" t="s">
        <v>845</v>
      </c>
      <c r="G6402" t="s">
        <v>846</v>
      </c>
      <c r="I6402" t="s">
        <v>91</v>
      </c>
      <c r="J6402" t="s">
        <v>836</v>
      </c>
      <c r="K6402" t="s">
        <v>14046</v>
      </c>
      <c r="Q6402" s="86">
        <v>45154</v>
      </c>
      <c r="AA6402">
        <v>3</v>
      </c>
      <c r="AB6402">
        <v>5</v>
      </c>
      <c r="AC6402" t="s">
        <v>86</v>
      </c>
    </row>
    <row r="6403" spans="1:29" x14ac:dyDescent="0.2">
      <c r="A6403" t="s">
        <v>14863</v>
      </c>
      <c r="B6403" t="s">
        <v>14864</v>
      </c>
      <c r="C6403" t="s">
        <v>14863</v>
      </c>
      <c r="D6403" t="s">
        <v>84</v>
      </c>
      <c r="E6403" t="s">
        <v>845</v>
      </c>
      <c r="G6403" t="s">
        <v>11299</v>
      </c>
      <c r="H6403" t="s">
        <v>14860</v>
      </c>
      <c r="I6403" t="s">
        <v>91</v>
      </c>
      <c r="AB6403">
        <v>5</v>
      </c>
      <c r="AC6403" t="s">
        <v>86</v>
      </c>
    </row>
    <row r="6404" spans="1:29" x14ac:dyDescent="0.2">
      <c r="A6404" t="s">
        <v>14865</v>
      </c>
      <c r="B6404" t="s">
        <v>14866</v>
      </c>
      <c r="C6404" t="s">
        <v>14865</v>
      </c>
      <c r="D6404" t="s">
        <v>84</v>
      </c>
      <c r="E6404" t="s">
        <v>845</v>
      </c>
      <c r="G6404" t="s">
        <v>11299</v>
      </c>
      <c r="H6404" t="s">
        <v>14860</v>
      </c>
      <c r="I6404" t="s">
        <v>341</v>
      </c>
      <c r="AB6404">
        <v>5</v>
      </c>
      <c r="AC6404" t="s">
        <v>86</v>
      </c>
    </row>
    <row r="6405" spans="1:29" x14ac:dyDescent="0.2">
      <c r="A6405" t="s">
        <v>14867</v>
      </c>
      <c r="B6405" t="s">
        <v>14868</v>
      </c>
      <c r="C6405" t="s">
        <v>14867</v>
      </c>
      <c r="D6405" t="s">
        <v>84</v>
      </c>
      <c r="E6405" t="s">
        <v>845</v>
      </c>
      <c r="F6405" t="s">
        <v>642</v>
      </c>
      <c r="G6405" t="s">
        <v>846</v>
      </c>
      <c r="I6405" t="s">
        <v>91</v>
      </c>
      <c r="J6405" t="s">
        <v>9553</v>
      </c>
      <c r="K6405" t="s">
        <v>14207</v>
      </c>
      <c r="Q6405" s="86">
        <v>45154</v>
      </c>
      <c r="AA6405">
        <v>3</v>
      </c>
      <c r="AB6405">
        <v>5</v>
      </c>
      <c r="AC6405" t="s">
        <v>86</v>
      </c>
    </row>
    <row r="6406" spans="1:29" x14ac:dyDescent="0.2">
      <c r="A6406" t="s">
        <v>14869</v>
      </c>
      <c r="B6406" t="s">
        <v>14870</v>
      </c>
      <c r="C6406" t="s">
        <v>14869</v>
      </c>
      <c r="D6406" t="s">
        <v>84</v>
      </c>
      <c r="E6406" t="s">
        <v>845</v>
      </c>
      <c r="F6406" t="s">
        <v>642</v>
      </c>
      <c r="G6406" t="s">
        <v>846</v>
      </c>
      <c r="I6406" t="s">
        <v>91</v>
      </c>
      <c r="J6406" t="s">
        <v>9553</v>
      </c>
      <c r="K6406" t="s">
        <v>14207</v>
      </c>
      <c r="Q6406" s="86">
        <v>45154</v>
      </c>
      <c r="AA6406">
        <v>3</v>
      </c>
      <c r="AB6406">
        <v>5</v>
      </c>
      <c r="AC6406" t="s">
        <v>86</v>
      </c>
    </row>
    <row r="6407" spans="1:29" x14ac:dyDescent="0.2">
      <c r="A6407" t="s">
        <v>14871</v>
      </c>
      <c r="B6407" t="s">
        <v>14872</v>
      </c>
      <c r="C6407" t="s">
        <v>14871</v>
      </c>
      <c r="D6407" t="s">
        <v>84</v>
      </c>
      <c r="E6407" t="s">
        <v>845</v>
      </c>
      <c r="F6407" t="s">
        <v>642</v>
      </c>
      <c r="G6407" t="s">
        <v>846</v>
      </c>
      <c r="I6407" t="s">
        <v>91</v>
      </c>
      <c r="J6407" t="s">
        <v>323</v>
      </c>
      <c r="K6407" t="s">
        <v>1712</v>
      </c>
      <c r="Q6407" s="86">
        <v>45154</v>
      </c>
      <c r="AA6407">
        <v>3</v>
      </c>
      <c r="AB6407">
        <v>5</v>
      </c>
      <c r="AC6407" t="s">
        <v>86</v>
      </c>
    </row>
    <row r="6408" spans="1:29" x14ac:dyDescent="0.2">
      <c r="A6408" t="s">
        <v>14873</v>
      </c>
      <c r="B6408" t="s">
        <v>14874</v>
      </c>
      <c r="C6408" t="s">
        <v>14873</v>
      </c>
      <c r="D6408" t="s">
        <v>84</v>
      </c>
      <c r="E6408" t="s">
        <v>845</v>
      </c>
      <c r="F6408" t="s">
        <v>642</v>
      </c>
      <c r="G6408" t="s">
        <v>846</v>
      </c>
      <c r="I6408" t="s">
        <v>91</v>
      </c>
      <c r="J6408" t="s">
        <v>861</v>
      </c>
      <c r="K6408" t="s">
        <v>1712</v>
      </c>
      <c r="Q6408" s="86">
        <v>45154</v>
      </c>
      <c r="AA6408">
        <v>3</v>
      </c>
      <c r="AB6408">
        <v>5</v>
      </c>
      <c r="AC6408" t="s">
        <v>86</v>
      </c>
    </row>
    <row r="6409" spans="1:29" x14ac:dyDescent="0.2">
      <c r="A6409" t="s">
        <v>14875</v>
      </c>
      <c r="B6409" t="s">
        <v>14876</v>
      </c>
      <c r="C6409" t="s">
        <v>14875</v>
      </c>
      <c r="D6409" t="s">
        <v>84</v>
      </c>
      <c r="E6409" t="s">
        <v>845</v>
      </c>
      <c r="F6409" t="s">
        <v>642</v>
      </c>
      <c r="G6409" t="s">
        <v>846</v>
      </c>
      <c r="I6409" t="s">
        <v>118</v>
      </c>
      <c r="J6409" t="s">
        <v>861</v>
      </c>
      <c r="K6409" t="s">
        <v>1712</v>
      </c>
      <c r="Q6409" s="86">
        <v>45154</v>
      </c>
      <c r="AA6409">
        <v>3</v>
      </c>
      <c r="AB6409">
        <v>5</v>
      </c>
      <c r="AC6409" t="s">
        <v>86</v>
      </c>
    </row>
    <row r="6410" spans="1:29" x14ac:dyDescent="0.2">
      <c r="A6410" t="s">
        <v>14877</v>
      </c>
      <c r="B6410" t="s">
        <v>14878</v>
      </c>
      <c r="C6410" t="s">
        <v>14877</v>
      </c>
      <c r="D6410" t="s">
        <v>84</v>
      </c>
      <c r="E6410" t="s">
        <v>845</v>
      </c>
      <c r="F6410" t="s">
        <v>642</v>
      </c>
      <c r="G6410" t="s">
        <v>846</v>
      </c>
      <c r="I6410" t="s">
        <v>91</v>
      </c>
      <c r="J6410" t="s">
        <v>323</v>
      </c>
      <c r="K6410" t="s">
        <v>1712</v>
      </c>
      <c r="Q6410" s="86">
        <v>45154</v>
      </c>
      <c r="AA6410">
        <v>3</v>
      </c>
      <c r="AB6410">
        <v>5</v>
      </c>
      <c r="AC6410" t="s">
        <v>86</v>
      </c>
    </row>
    <row r="6411" spans="1:29" x14ac:dyDescent="0.2">
      <c r="A6411" t="s">
        <v>14879</v>
      </c>
      <c r="B6411" t="s">
        <v>14880</v>
      </c>
      <c r="C6411" t="s">
        <v>14879</v>
      </c>
      <c r="D6411" t="s">
        <v>84</v>
      </c>
      <c r="E6411" t="s">
        <v>845</v>
      </c>
      <c r="F6411" t="s">
        <v>642</v>
      </c>
      <c r="G6411" t="s">
        <v>846</v>
      </c>
      <c r="I6411" t="s">
        <v>91</v>
      </c>
      <c r="J6411" t="s">
        <v>836</v>
      </c>
      <c r="K6411" t="s">
        <v>1712</v>
      </c>
      <c r="Q6411" s="86">
        <v>45154</v>
      </c>
      <c r="AA6411">
        <v>3</v>
      </c>
      <c r="AB6411">
        <v>5</v>
      </c>
      <c r="AC6411" t="s">
        <v>86</v>
      </c>
    </row>
    <row r="6412" spans="1:29" x14ac:dyDescent="0.2">
      <c r="A6412" t="s">
        <v>14881</v>
      </c>
      <c r="B6412" t="s">
        <v>14882</v>
      </c>
      <c r="C6412" t="s">
        <v>14881</v>
      </c>
      <c r="D6412" t="s">
        <v>84</v>
      </c>
      <c r="E6412" t="s">
        <v>845</v>
      </c>
      <c r="G6412" t="s">
        <v>846</v>
      </c>
      <c r="I6412" t="s">
        <v>118</v>
      </c>
      <c r="J6412" t="s">
        <v>836</v>
      </c>
      <c r="K6412" t="s">
        <v>1712</v>
      </c>
      <c r="Q6412" s="86">
        <v>45154</v>
      </c>
      <c r="AA6412">
        <v>3</v>
      </c>
      <c r="AB6412">
        <v>5</v>
      </c>
      <c r="AC6412" t="s">
        <v>86</v>
      </c>
    </row>
    <row r="6413" spans="1:29" x14ac:dyDescent="0.2">
      <c r="A6413" t="s">
        <v>14883</v>
      </c>
      <c r="B6413" t="s">
        <v>14884</v>
      </c>
      <c r="C6413" t="s">
        <v>14883</v>
      </c>
      <c r="D6413" t="s">
        <v>84</v>
      </c>
      <c r="E6413" t="s">
        <v>845</v>
      </c>
      <c r="G6413" t="s">
        <v>846</v>
      </c>
      <c r="I6413" t="s">
        <v>91</v>
      </c>
      <c r="J6413" t="s">
        <v>836</v>
      </c>
      <c r="K6413" t="s">
        <v>1712</v>
      </c>
      <c r="Q6413" s="86">
        <v>45154</v>
      </c>
      <c r="AA6413">
        <v>3</v>
      </c>
      <c r="AB6413">
        <v>5</v>
      </c>
      <c r="AC6413" t="s">
        <v>86</v>
      </c>
    </row>
    <row r="6414" spans="1:29" x14ac:dyDescent="0.2">
      <c r="A6414" t="s">
        <v>14885</v>
      </c>
      <c r="B6414" t="s">
        <v>14886</v>
      </c>
      <c r="C6414" t="s">
        <v>14885</v>
      </c>
      <c r="D6414" t="s">
        <v>84</v>
      </c>
      <c r="E6414" t="s">
        <v>845</v>
      </c>
      <c r="F6414" t="s">
        <v>642</v>
      </c>
      <c r="G6414" t="s">
        <v>846</v>
      </c>
      <c r="I6414" t="s">
        <v>91</v>
      </c>
      <c r="J6414" t="s">
        <v>836</v>
      </c>
      <c r="K6414" t="s">
        <v>1712</v>
      </c>
      <c r="Q6414" s="86">
        <v>45154</v>
      </c>
      <c r="AA6414">
        <v>3</v>
      </c>
      <c r="AB6414">
        <v>5</v>
      </c>
      <c r="AC6414" t="s">
        <v>86</v>
      </c>
    </row>
    <row r="6415" spans="1:29" x14ac:dyDescent="0.2">
      <c r="A6415" t="s">
        <v>14887</v>
      </c>
      <c r="B6415" t="s">
        <v>14888</v>
      </c>
      <c r="C6415" t="s">
        <v>14887</v>
      </c>
      <c r="D6415" t="s">
        <v>84</v>
      </c>
      <c r="G6415" t="s">
        <v>846</v>
      </c>
      <c r="K6415" t="s">
        <v>1712</v>
      </c>
      <c r="Q6415" s="86">
        <v>45132</v>
      </c>
      <c r="AB6415">
        <v>5</v>
      </c>
      <c r="AC6415" t="s">
        <v>86</v>
      </c>
    </row>
    <row r="6416" spans="1:29" x14ac:dyDescent="0.2">
      <c r="A6416" t="s">
        <v>14889</v>
      </c>
      <c r="B6416" t="s">
        <v>14890</v>
      </c>
      <c r="C6416" t="s">
        <v>14889</v>
      </c>
      <c r="D6416" t="s">
        <v>84</v>
      </c>
      <c r="E6416" t="s">
        <v>845</v>
      </c>
      <c r="G6416" t="s">
        <v>846</v>
      </c>
      <c r="I6416" t="s">
        <v>91</v>
      </c>
      <c r="J6416" t="s">
        <v>836</v>
      </c>
      <c r="K6416" t="s">
        <v>1712</v>
      </c>
      <c r="Q6416" s="86">
        <v>45154</v>
      </c>
      <c r="AA6416">
        <v>3</v>
      </c>
      <c r="AB6416">
        <v>5</v>
      </c>
      <c r="AC6416" t="s">
        <v>86</v>
      </c>
    </row>
    <row r="6417" spans="1:29" x14ac:dyDescent="0.2">
      <c r="A6417" t="s">
        <v>14891</v>
      </c>
      <c r="B6417" t="s">
        <v>14892</v>
      </c>
      <c r="C6417" t="s">
        <v>14891</v>
      </c>
      <c r="D6417" t="s">
        <v>84</v>
      </c>
      <c r="E6417" t="s">
        <v>845</v>
      </c>
      <c r="G6417" t="s">
        <v>846</v>
      </c>
      <c r="I6417" t="s">
        <v>91</v>
      </c>
      <c r="J6417" t="s">
        <v>836</v>
      </c>
      <c r="K6417" t="s">
        <v>1712</v>
      </c>
      <c r="Q6417" s="86">
        <v>45154</v>
      </c>
      <c r="AA6417">
        <v>3</v>
      </c>
      <c r="AB6417">
        <v>5</v>
      </c>
      <c r="AC6417" t="s">
        <v>86</v>
      </c>
    </row>
    <row r="6418" spans="1:29" x14ac:dyDescent="0.2">
      <c r="A6418" t="s">
        <v>14893</v>
      </c>
      <c r="B6418" t="s">
        <v>14894</v>
      </c>
      <c r="C6418" t="s">
        <v>14893</v>
      </c>
      <c r="D6418" t="s">
        <v>84</v>
      </c>
      <c r="E6418" t="s">
        <v>845</v>
      </c>
      <c r="F6418" t="s">
        <v>642</v>
      </c>
      <c r="G6418" t="s">
        <v>846</v>
      </c>
      <c r="I6418" t="s">
        <v>91</v>
      </c>
      <c r="J6418" t="s">
        <v>836</v>
      </c>
      <c r="K6418" t="s">
        <v>1712</v>
      </c>
      <c r="Q6418" s="86">
        <v>45154</v>
      </c>
      <c r="AA6418">
        <v>3</v>
      </c>
      <c r="AB6418">
        <v>5</v>
      </c>
      <c r="AC6418" t="s">
        <v>86</v>
      </c>
    </row>
    <row r="6419" spans="1:29" x14ac:dyDescent="0.2">
      <c r="A6419" t="s">
        <v>14895</v>
      </c>
      <c r="B6419" t="s">
        <v>14896</v>
      </c>
      <c r="C6419" t="s">
        <v>14895</v>
      </c>
      <c r="D6419" t="s">
        <v>84</v>
      </c>
      <c r="E6419" t="s">
        <v>845</v>
      </c>
      <c r="G6419" t="s">
        <v>846</v>
      </c>
      <c r="I6419" t="s">
        <v>91</v>
      </c>
      <c r="K6419" t="s">
        <v>14354</v>
      </c>
      <c r="Q6419" s="86">
        <v>45154</v>
      </c>
      <c r="AA6419">
        <v>3</v>
      </c>
      <c r="AB6419">
        <v>5</v>
      </c>
      <c r="AC6419" t="s">
        <v>86</v>
      </c>
    </row>
    <row r="6420" spans="1:29" x14ac:dyDescent="0.2">
      <c r="A6420" t="s">
        <v>16527</v>
      </c>
      <c r="B6420" t="s">
        <v>16528</v>
      </c>
      <c r="C6420" t="s">
        <v>16527</v>
      </c>
      <c r="D6420" t="s">
        <v>84</v>
      </c>
      <c r="E6420" t="s">
        <v>845</v>
      </c>
      <c r="G6420" t="s">
        <v>846</v>
      </c>
      <c r="I6420" t="s">
        <v>91</v>
      </c>
      <c r="S6420">
        <v>1.5</v>
      </c>
      <c r="Y6420">
        <v>5</v>
      </c>
      <c r="Z6420" s="86">
        <v>45044</v>
      </c>
      <c r="AB6420">
        <v>3</v>
      </c>
      <c r="AC6420" t="s">
        <v>156</v>
      </c>
    </row>
    <row r="6421" spans="1:29" x14ac:dyDescent="0.2">
      <c r="A6421" t="s">
        <v>14897</v>
      </c>
      <c r="B6421" t="s">
        <v>14898</v>
      </c>
      <c r="C6421" t="s">
        <v>14897</v>
      </c>
      <c r="D6421" t="s">
        <v>84</v>
      </c>
      <c r="E6421" t="s">
        <v>845</v>
      </c>
      <c r="G6421" t="s">
        <v>846</v>
      </c>
      <c r="I6421" t="s">
        <v>91</v>
      </c>
      <c r="J6421" t="s">
        <v>836</v>
      </c>
      <c r="K6421" t="s">
        <v>14046</v>
      </c>
      <c r="Q6421" s="86">
        <v>45154</v>
      </c>
      <c r="AA6421">
        <v>3</v>
      </c>
      <c r="AB6421">
        <v>5</v>
      </c>
      <c r="AC6421" t="s">
        <v>86</v>
      </c>
    </row>
    <row r="6422" spans="1:29" x14ac:dyDescent="0.2">
      <c r="A6422" t="s">
        <v>14899</v>
      </c>
      <c r="B6422" t="s">
        <v>14900</v>
      </c>
      <c r="C6422" t="s">
        <v>14899</v>
      </c>
      <c r="D6422" t="s">
        <v>84</v>
      </c>
      <c r="E6422" t="s">
        <v>845</v>
      </c>
      <c r="G6422" t="s">
        <v>846</v>
      </c>
      <c r="I6422" t="s">
        <v>91</v>
      </c>
      <c r="J6422" t="s">
        <v>836</v>
      </c>
      <c r="K6422" t="s">
        <v>14046</v>
      </c>
      <c r="Q6422" s="86">
        <v>45154</v>
      </c>
      <c r="AA6422">
        <v>3</v>
      </c>
      <c r="AB6422">
        <v>5</v>
      </c>
      <c r="AC6422" t="s">
        <v>86</v>
      </c>
    </row>
    <row r="6423" spans="1:29" x14ac:dyDescent="0.2">
      <c r="A6423" t="s">
        <v>16134</v>
      </c>
      <c r="B6423" t="s">
        <v>16135</v>
      </c>
      <c r="C6423" t="s">
        <v>16134</v>
      </c>
      <c r="D6423" t="s">
        <v>84</v>
      </c>
      <c r="E6423" t="s">
        <v>845</v>
      </c>
      <c r="G6423" t="s">
        <v>846</v>
      </c>
      <c r="H6423" t="s">
        <v>16039</v>
      </c>
      <c r="I6423" t="s">
        <v>91</v>
      </c>
      <c r="S6423">
        <v>1.9</v>
      </c>
      <c r="Y6423">
        <v>5</v>
      </c>
      <c r="Z6423" s="86">
        <v>45008</v>
      </c>
      <c r="AB6423">
        <v>3</v>
      </c>
      <c r="AC6423" t="s">
        <v>156</v>
      </c>
    </row>
    <row r="6424" spans="1:29" x14ac:dyDescent="0.2">
      <c r="A6424" t="s">
        <v>14901</v>
      </c>
      <c r="B6424" t="s">
        <v>14902</v>
      </c>
      <c r="C6424" t="s">
        <v>14901</v>
      </c>
      <c r="D6424" t="s">
        <v>84</v>
      </c>
      <c r="E6424" t="s">
        <v>845</v>
      </c>
      <c r="I6424" t="s">
        <v>91</v>
      </c>
      <c r="J6424" t="s">
        <v>883</v>
      </c>
      <c r="K6424" t="s">
        <v>14046</v>
      </c>
      <c r="Q6424" s="86">
        <v>45154</v>
      </c>
      <c r="AA6424">
        <v>3</v>
      </c>
      <c r="AB6424">
        <v>5</v>
      </c>
      <c r="AC6424" t="s">
        <v>86</v>
      </c>
    </row>
    <row r="6425" spans="1:29" x14ac:dyDescent="0.2">
      <c r="A6425" t="s">
        <v>14903</v>
      </c>
      <c r="B6425" t="s">
        <v>14904</v>
      </c>
      <c r="C6425" t="s">
        <v>14903</v>
      </c>
      <c r="D6425" t="s">
        <v>84</v>
      </c>
      <c r="E6425" t="s">
        <v>845</v>
      </c>
      <c r="G6425" t="s">
        <v>846</v>
      </c>
      <c r="I6425" t="s">
        <v>91</v>
      </c>
      <c r="J6425" t="s">
        <v>836</v>
      </c>
      <c r="K6425" t="s">
        <v>14046</v>
      </c>
      <c r="Q6425" s="86">
        <v>45154</v>
      </c>
      <c r="AA6425">
        <v>3</v>
      </c>
      <c r="AB6425">
        <v>5</v>
      </c>
      <c r="AC6425" t="s">
        <v>86</v>
      </c>
    </row>
    <row r="6426" spans="1:29" x14ac:dyDescent="0.2">
      <c r="A6426" t="s">
        <v>14905</v>
      </c>
      <c r="B6426" t="s">
        <v>14906</v>
      </c>
      <c r="C6426" t="s">
        <v>14905</v>
      </c>
      <c r="D6426" t="s">
        <v>84</v>
      </c>
      <c r="E6426" t="s">
        <v>845</v>
      </c>
      <c r="G6426" t="s">
        <v>846</v>
      </c>
      <c r="I6426" t="s">
        <v>118</v>
      </c>
      <c r="J6426" t="s">
        <v>883</v>
      </c>
      <c r="K6426" t="s">
        <v>14046</v>
      </c>
      <c r="Q6426" s="86">
        <v>45154</v>
      </c>
      <c r="AA6426">
        <v>3</v>
      </c>
      <c r="AB6426">
        <v>5</v>
      </c>
      <c r="AC6426" t="s">
        <v>86</v>
      </c>
    </row>
    <row r="6427" spans="1:29" x14ac:dyDescent="0.2">
      <c r="A6427" t="s">
        <v>14907</v>
      </c>
      <c r="B6427" t="s">
        <v>14908</v>
      </c>
      <c r="C6427" t="s">
        <v>14907</v>
      </c>
      <c r="D6427" t="s">
        <v>84</v>
      </c>
      <c r="E6427" t="s">
        <v>845</v>
      </c>
      <c r="G6427" t="s">
        <v>846</v>
      </c>
      <c r="I6427" t="s">
        <v>91</v>
      </c>
      <c r="J6427" t="s">
        <v>836</v>
      </c>
      <c r="K6427" t="s">
        <v>14046</v>
      </c>
      <c r="Q6427" s="86">
        <v>45154</v>
      </c>
      <c r="AA6427">
        <v>3</v>
      </c>
      <c r="AB6427">
        <v>5</v>
      </c>
      <c r="AC6427" t="s">
        <v>86</v>
      </c>
    </row>
    <row r="6428" spans="1:29" x14ac:dyDescent="0.2">
      <c r="A6428" t="s">
        <v>14909</v>
      </c>
      <c r="B6428" t="s">
        <v>14910</v>
      </c>
      <c r="C6428" t="s">
        <v>14909</v>
      </c>
      <c r="D6428" t="s">
        <v>84</v>
      </c>
      <c r="E6428" t="s">
        <v>845</v>
      </c>
      <c r="G6428" t="s">
        <v>846</v>
      </c>
      <c r="I6428" t="s">
        <v>91</v>
      </c>
      <c r="J6428" t="s">
        <v>883</v>
      </c>
      <c r="K6428" t="s">
        <v>14046</v>
      </c>
      <c r="Q6428" s="86">
        <v>45154</v>
      </c>
      <c r="AA6428">
        <v>3</v>
      </c>
      <c r="AB6428">
        <v>5</v>
      </c>
      <c r="AC6428" t="s">
        <v>86</v>
      </c>
    </row>
    <row r="6429" spans="1:29" x14ac:dyDescent="0.2">
      <c r="A6429" t="s">
        <v>14911</v>
      </c>
      <c r="B6429" t="s">
        <v>14912</v>
      </c>
      <c r="C6429" t="s">
        <v>14911</v>
      </c>
      <c r="D6429" t="s">
        <v>84</v>
      </c>
      <c r="E6429" t="s">
        <v>845</v>
      </c>
      <c r="G6429" t="s">
        <v>846</v>
      </c>
      <c r="Y6429">
        <v>5</v>
      </c>
      <c r="Z6429" s="86">
        <v>45065</v>
      </c>
      <c r="AB6429">
        <v>3</v>
      </c>
      <c r="AC6429" t="s">
        <v>156</v>
      </c>
    </row>
    <row r="6430" spans="1:29" x14ac:dyDescent="0.2">
      <c r="A6430" t="s">
        <v>14913</v>
      </c>
      <c r="B6430" t="s">
        <v>14914</v>
      </c>
      <c r="C6430" t="s">
        <v>14913</v>
      </c>
      <c r="D6430" t="s">
        <v>84</v>
      </c>
      <c r="E6430" t="s">
        <v>845</v>
      </c>
      <c r="G6430" t="s">
        <v>846</v>
      </c>
      <c r="I6430" t="s">
        <v>91</v>
      </c>
      <c r="J6430" t="s">
        <v>883</v>
      </c>
      <c r="K6430" t="s">
        <v>14046</v>
      </c>
      <c r="Q6430" s="86">
        <v>45154</v>
      </c>
      <c r="AA6430">
        <v>3</v>
      </c>
      <c r="AB6430">
        <v>5</v>
      </c>
      <c r="AC6430" t="s">
        <v>86</v>
      </c>
    </row>
    <row r="6431" spans="1:29" x14ac:dyDescent="0.2">
      <c r="A6431" t="s">
        <v>14915</v>
      </c>
      <c r="B6431" t="s">
        <v>14916</v>
      </c>
      <c r="C6431" t="s">
        <v>14915</v>
      </c>
      <c r="D6431" t="s">
        <v>84</v>
      </c>
      <c r="E6431" t="s">
        <v>845</v>
      </c>
      <c r="G6431" t="s">
        <v>846</v>
      </c>
      <c r="I6431" t="s">
        <v>91</v>
      </c>
      <c r="J6431" t="s">
        <v>883</v>
      </c>
      <c r="K6431" t="s">
        <v>14046</v>
      </c>
      <c r="Q6431" s="86">
        <v>45154</v>
      </c>
      <c r="AA6431">
        <v>3</v>
      </c>
      <c r="AB6431">
        <v>5</v>
      </c>
      <c r="AC6431" t="s">
        <v>86</v>
      </c>
    </row>
    <row r="6432" spans="1:29" x14ac:dyDescent="0.2">
      <c r="A6432" t="s">
        <v>14917</v>
      </c>
      <c r="B6432" t="s">
        <v>14916</v>
      </c>
      <c r="C6432" t="s">
        <v>14917</v>
      </c>
      <c r="D6432" t="s">
        <v>84</v>
      </c>
      <c r="E6432" t="s">
        <v>845</v>
      </c>
      <c r="G6432" t="s">
        <v>846</v>
      </c>
      <c r="I6432" t="s">
        <v>91</v>
      </c>
      <c r="J6432" t="s">
        <v>836</v>
      </c>
      <c r="K6432" t="s">
        <v>14046</v>
      </c>
      <c r="Q6432" s="86">
        <v>45154</v>
      </c>
      <c r="AA6432">
        <v>3</v>
      </c>
      <c r="AB6432">
        <v>5</v>
      </c>
      <c r="AC6432" t="s">
        <v>86</v>
      </c>
    </row>
    <row r="6433" spans="1:29" x14ac:dyDescent="0.2">
      <c r="A6433" t="s">
        <v>16136</v>
      </c>
      <c r="B6433" t="s">
        <v>16137</v>
      </c>
      <c r="C6433" t="s">
        <v>16136</v>
      </c>
      <c r="D6433" t="s">
        <v>84</v>
      </c>
      <c r="E6433" t="s">
        <v>845</v>
      </c>
      <c r="G6433" t="s">
        <v>846</v>
      </c>
      <c r="H6433" t="s">
        <v>16039</v>
      </c>
      <c r="I6433" t="s">
        <v>91</v>
      </c>
      <c r="S6433">
        <v>1.8</v>
      </c>
      <c r="Y6433">
        <v>5</v>
      </c>
      <c r="Z6433" s="86">
        <v>45037</v>
      </c>
      <c r="AB6433">
        <v>3</v>
      </c>
      <c r="AC6433" t="s">
        <v>156</v>
      </c>
    </row>
    <row r="6434" spans="1:29" x14ac:dyDescent="0.2">
      <c r="A6434" t="s">
        <v>14918</v>
      </c>
      <c r="B6434" t="s">
        <v>14919</v>
      </c>
      <c r="C6434" t="s">
        <v>14918</v>
      </c>
      <c r="D6434" t="s">
        <v>84</v>
      </c>
      <c r="E6434" t="s">
        <v>845</v>
      </c>
      <c r="G6434" t="s">
        <v>846</v>
      </c>
      <c r="I6434" t="s">
        <v>91</v>
      </c>
      <c r="J6434" t="s">
        <v>836</v>
      </c>
      <c r="K6434" t="s">
        <v>14046</v>
      </c>
      <c r="Q6434" s="86">
        <v>45154</v>
      </c>
      <c r="AA6434">
        <v>3</v>
      </c>
      <c r="AB6434">
        <v>5</v>
      </c>
      <c r="AC6434" t="s">
        <v>86</v>
      </c>
    </row>
    <row r="6435" spans="1:29" x14ac:dyDescent="0.2">
      <c r="A6435" t="s">
        <v>16380</v>
      </c>
      <c r="B6435" t="s">
        <v>16381</v>
      </c>
      <c r="C6435" t="s">
        <v>16380</v>
      </c>
      <c r="D6435" t="s">
        <v>84</v>
      </c>
      <c r="E6435" t="s">
        <v>845</v>
      </c>
      <c r="G6435" t="s">
        <v>846</v>
      </c>
      <c r="H6435" t="s">
        <v>16039</v>
      </c>
      <c r="I6435" t="s">
        <v>118</v>
      </c>
      <c r="S6435">
        <v>1.92</v>
      </c>
      <c r="Y6435">
        <v>4</v>
      </c>
      <c r="Z6435" s="86">
        <v>45037</v>
      </c>
      <c r="AB6435">
        <v>3</v>
      </c>
      <c r="AC6435" t="s">
        <v>156</v>
      </c>
    </row>
    <row r="6436" spans="1:29" x14ac:dyDescent="0.2">
      <c r="A6436" t="s">
        <v>14920</v>
      </c>
      <c r="B6436" t="s">
        <v>14921</v>
      </c>
      <c r="C6436" t="s">
        <v>14920</v>
      </c>
      <c r="D6436" t="s">
        <v>84</v>
      </c>
      <c r="E6436" t="s">
        <v>845</v>
      </c>
      <c r="G6436" t="s">
        <v>846</v>
      </c>
      <c r="I6436" t="s">
        <v>91</v>
      </c>
      <c r="J6436" t="s">
        <v>836</v>
      </c>
      <c r="K6436" t="s">
        <v>14046</v>
      </c>
      <c r="Q6436" s="86">
        <v>45154</v>
      </c>
      <c r="AA6436">
        <v>3</v>
      </c>
      <c r="AB6436">
        <v>5</v>
      </c>
      <c r="AC6436" t="s">
        <v>86</v>
      </c>
    </row>
    <row r="6437" spans="1:29" x14ac:dyDescent="0.2">
      <c r="A6437" t="s">
        <v>14922</v>
      </c>
      <c r="B6437" t="s">
        <v>14923</v>
      </c>
      <c r="C6437" t="s">
        <v>14922</v>
      </c>
      <c r="D6437" t="s">
        <v>84</v>
      </c>
      <c r="E6437" t="s">
        <v>845</v>
      </c>
      <c r="G6437" t="s">
        <v>846</v>
      </c>
      <c r="I6437" t="s">
        <v>91</v>
      </c>
      <c r="J6437" t="s">
        <v>836</v>
      </c>
      <c r="K6437" t="s">
        <v>14046</v>
      </c>
      <c r="Q6437" s="86">
        <v>45154</v>
      </c>
      <c r="AA6437">
        <v>3</v>
      </c>
      <c r="AB6437">
        <v>5</v>
      </c>
      <c r="AC6437" t="s">
        <v>86</v>
      </c>
    </row>
    <row r="6438" spans="1:29" x14ac:dyDescent="0.2">
      <c r="A6438" t="s">
        <v>14924</v>
      </c>
      <c r="B6438" t="s">
        <v>14862</v>
      </c>
      <c r="C6438" t="s">
        <v>14924</v>
      </c>
      <c r="D6438" t="s">
        <v>84</v>
      </c>
      <c r="E6438" t="s">
        <v>845</v>
      </c>
      <c r="G6438" t="s">
        <v>846</v>
      </c>
      <c r="I6438" t="s">
        <v>91</v>
      </c>
      <c r="J6438" t="s">
        <v>883</v>
      </c>
      <c r="K6438" t="s">
        <v>14046</v>
      </c>
      <c r="Q6438" s="86">
        <v>45154</v>
      </c>
      <c r="AA6438">
        <v>3</v>
      </c>
      <c r="AB6438">
        <v>5</v>
      </c>
      <c r="AC6438" t="s">
        <v>86</v>
      </c>
    </row>
    <row r="6439" spans="1:29" x14ac:dyDescent="0.2">
      <c r="A6439" t="s">
        <v>14925</v>
      </c>
      <c r="B6439" t="s">
        <v>14926</v>
      </c>
      <c r="C6439" t="s">
        <v>14925</v>
      </c>
      <c r="D6439" t="s">
        <v>84</v>
      </c>
      <c r="E6439" t="s">
        <v>845</v>
      </c>
      <c r="G6439" t="s">
        <v>846</v>
      </c>
      <c r="I6439" t="s">
        <v>91</v>
      </c>
      <c r="J6439" t="s">
        <v>883</v>
      </c>
      <c r="K6439" t="s">
        <v>14046</v>
      </c>
      <c r="Q6439" s="86">
        <v>45154</v>
      </c>
      <c r="AA6439">
        <v>3</v>
      </c>
      <c r="AB6439">
        <v>5</v>
      </c>
      <c r="AC6439" t="s">
        <v>86</v>
      </c>
    </row>
    <row r="6440" spans="1:29" x14ac:dyDescent="0.2">
      <c r="A6440" t="s">
        <v>14927</v>
      </c>
      <c r="B6440" t="s">
        <v>14928</v>
      </c>
      <c r="C6440" t="s">
        <v>14927</v>
      </c>
      <c r="D6440" t="s">
        <v>84</v>
      </c>
      <c r="E6440" t="s">
        <v>845</v>
      </c>
      <c r="G6440" t="s">
        <v>846</v>
      </c>
      <c r="I6440" t="s">
        <v>91</v>
      </c>
      <c r="K6440" t="s">
        <v>14046</v>
      </c>
      <c r="Q6440" s="86">
        <v>45154</v>
      </c>
      <c r="AA6440">
        <v>3</v>
      </c>
      <c r="AB6440">
        <v>5</v>
      </c>
      <c r="AC6440" t="s">
        <v>86</v>
      </c>
    </row>
    <row r="6441" spans="1:29" x14ac:dyDescent="0.2">
      <c r="A6441" t="s">
        <v>14929</v>
      </c>
      <c r="B6441" t="s">
        <v>14930</v>
      </c>
      <c r="C6441" t="s">
        <v>14929</v>
      </c>
      <c r="D6441" t="s">
        <v>84</v>
      </c>
      <c r="E6441" t="s">
        <v>845</v>
      </c>
      <c r="G6441" t="s">
        <v>846</v>
      </c>
      <c r="I6441" t="s">
        <v>91</v>
      </c>
      <c r="J6441" t="s">
        <v>883</v>
      </c>
      <c r="K6441" t="s">
        <v>14046</v>
      </c>
      <c r="Q6441" s="86">
        <v>45154</v>
      </c>
      <c r="AA6441">
        <v>3</v>
      </c>
      <c r="AB6441">
        <v>5</v>
      </c>
      <c r="AC6441" t="s">
        <v>86</v>
      </c>
    </row>
    <row r="6442" spans="1:29" x14ac:dyDescent="0.2">
      <c r="A6442" t="s">
        <v>14931</v>
      </c>
      <c r="B6442" t="s">
        <v>14932</v>
      </c>
      <c r="C6442" t="s">
        <v>14931</v>
      </c>
      <c r="D6442" t="s">
        <v>84</v>
      </c>
      <c r="E6442" t="s">
        <v>845</v>
      </c>
      <c r="G6442" t="s">
        <v>846</v>
      </c>
      <c r="H6442" t="s">
        <v>14933</v>
      </c>
      <c r="I6442" t="s">
        <v>91</v>
      </c>
      <c r="S6442">
        <v>2.1</v>
      </c>
      <c r="Y6442">
        <v>6</v>
      </c>
      <c r="Z6442" s="86">
        <v>45063</v>
      </c>
      <c r="AB6442">
        <v>4</v>
      </c>
      <c r="AC6442" t="s">
        <v>127</v>
      </c>
    </row>
    <row r="6443" spans="1:29" x14ac:dyDescent="0.2">
      <c r="A6443" t="s">
        <v>14934</v>
      </c>
      <c r="B6443" t="s">
        <v>14935</v>
      </c>
      <c r="C6443" t="s">
        <v>14934</v>
      </c>
      <c r="D6443" t="s">
        <v>84</v>
      </c>
      <c r="E6443" t="s">
        <v>845</v>
      </c>
      <c r="G6443" t="s">
        <v>846</v>
      </c>
      <c r="I6443" t="s">
        <v>91</v>
      </c>
      <c r="K6443" t="s">
        <v>14341</v>
      </c>
      <c r="Q6443" s="86">
        <v>45154</v>
      </c>
      <c r="AA6443">
        <v>3</v>
      </c>
      <c r="AB6443">
        <v>5</v>
      </c>
      <c r="AC6443" t="s">
        <v>86</v>
      </c>
    </row>
    <row r="6444" spans="1:29" x14ac:dyDescent="0.2">
      <c r="A6444" t="s">
        <v>14936</v>
      </c>
      <c r="B6444" t="s">
        <v>14937</v>
      </c>
      <c r="C6444" t="s">
        <v>14936</v>
      </c>
      <c r="D6444" t="s">
        <v>84</v>
      </c>
      <c r="E6444" t="s">
        <v>845</v>
      </c>
      <c r="F6444" t="s">
        <v>642</v>
      </c>
      <c r="G6444" t="s">
        <v>846</v>
      </c>
      <c r="I6444" t="s">
        <v>91</v>
      </c>
      <c r="J6444" t="s">
        <v>643</v>
      </c>
      <c r="K6444" t="s">
        <v>706</v>
      </c>
      <c r="Q6444" s="86">
        <v>45154</v>
      </c>
      <c r="AA6444">
        <v>3</v>
      </c>
      <c r="AB6444">
        <v>5</v>
      </c>
      <c r="AC6444" t="s">
        <v>86</v>
      </c>
    </row>
    <row r="6445" spans="1:29" x14ac:dyDescent="0.2">
      <c r="A6445" t="s">
        <v>14938</v>
      </c>
      <c r="B6445" t="s">
        <v>14939</v>
      </c>
      <c r="C6445" t="s">
        <v>14938</v>
      </c>
      <c r="D6445" t="s">
        <v>84</v>
      </c>
      <c r="E6445" t="s">
        <v>845</v>
      </c>
      <c r="G6445" t="s">
        <v>846</v>
      </c>
      <c r="I6445" t="s">
        <v>118</v>
      </c>
      <c r="J6445" t="s">
        <v>323</v>
      </c>
      <c r="K6445" t="s">
        <v>14341</v>
      </c>
      <c r="Q6445" s="86">
        <v>45154</v>
      </c>
      <c r="AA6445">
        <v>3</v>
      </c>
      <c r="AB6445">
        <v>5</v>
      </c>
      <c r="AC6445" t="s">
        <v>86</v>
      </c>
    </row>
    <row r="6446" spans="1:29" x14ac:dyDescent="0.2">
      <c r="A6446" t="s">
        <v>14940</v>
      </c>
      <c r="B6446" t="s">
        <v>14941</v>
      </c>
      <c r="C6446" t="s">
        <v>14940</v>
      </c>
      <c r="D6446" t="s">
        <v>84</v>
      </c>
      <c r="E6446" t="s">
        <v>845</v>
      </c>
      <c r="G6446" t="s">
        <v>846</v>
      </c>
      <c r="I6446" t="s">
        <v>91</v>
      </c>
      <c r="J6446" t="s">
        <v>836</v>
      </c>
      <c r="K6446" t="s">
        <v>985</v>
      </c>
      <c r="Q6446" s="86">
        <v>45154</v>
      </c>
      <c r="AA6446">
        <v>3</v>
      </c>
      <c r="AB6446">
        <v>5</v>
      </c>
      <c r="AC6446" t="s">
        <v>86</v>
      </c>
    </row>
    <row r="6447" spans="1:29" x14ac:dyDescent="0.2">
      <c r="A6447" t="s">
        <v>14942</v>
      </c>
      <c r="B6447" t="s">
        <v>14943</v>
      </c>
      <c r="C6447" t="s">
        <v>14942</v>
      </c>
      <c r="D6447" t="s">
        <v>84</v>
      </c>
      <c r="E6447" t="s">
        <v>845</v>
      </c>
      <c r="G6447" t="s">
        <v>846</v>
      </c>
      <c r="I6447" t="s">
        <v>91</v>
      </c>
      <c r="J6447" t="s">
        <v>9553</v>
      </c>
      <c r="K6447" t="s">
        <v>14944</v>
      </c>
      <c r="Q6447" s="86">
        <v>45154</v>
      </c>
      <c r="AA6447">
        <v>3</v>
      </c>
      <c r="AB6447">
        <v>5</v>
      </c>
      <c r="AC6447" t="s">
        <v>86</v>
      </c>
    </row>
    <row r="6448" spans="1:29" x14ac:dyDescent="0.2">
      <c r="A6448" t="s">
        <v>14945</v>
      </c>
      <c r="B6448" t="s">
        <v>14946</v>
      </c>
      <c r="C6448" t="s">
        <v>14945</v>
      </c>
      <c r="D6448" t="s">
        <v>84</v>
      </c>
      <c r="G6448" t="s">
        <v>846</v>
      </c>
      <c r="K6448" t="s">
        <v>14341</v>
      </c>
      <c r="Q6448" s="86">
        <v>45079</v>
      </c>
      <c r="AB6448">
        <v>5</v>
      </c>
      <c r="AC6448" t="s">
        <v>86</v>
      </c>
    </row>
    <row r="6449" spans="1:29" x14ac:dyDescent="0.2">
      <c r="A6449" t="s">
        <v>14947</v>
      </c>
      <c r="B6449" t="s">
        <v>14948</v>
      </c>
      <c r="C6449" t="s">
        <v>14947</v>
      </c>
      <c r="D6449" t="s">
        <v>84</v>
      </c>
      <c r="E6449" t="s">
        <v>845</v>
      </c>
      <c r="G6449" t="s">
        <v>846</v>
      </c>
      <c r="I6449" t="s">
        <v>118</v>
      </c>
      <c r="K6449" t="s">
        <v>14341</v>
      </c>
      <c r="Q6449" s="86">
        <v>45154</v>
      </c>
      <c r="AA6449">
        <v>3</v>
      </c>
      <c r="AB6449">
        <v>5</v>
      </c>
      <c r="AC6449" t="s">
        <v>86</v>
      </c>
    </row>
    <row r="6450" spans="1:29" x14ac:dyDescent="0.2">
      <c r="A6450" t="s">
        <v>14949</v>
      </c>
      <c r="B6450" t="s">
        <v>14950</v>
      </c>
      <c r="C6450" t="s">
        <v>14949</v>
      </c>
      <c r="D6450" t="s">
        <v>84</v>
      </c>
      <c r="G6450" t="s">
        <v>846</v>
      </c>
      <c r="K6450" t="s">
        <v>14046</v>
      </c>
      <c r="Q6450" s="86">
        <v>45119</v>
      </c>
      <c r="AB6450">
        <v>5</v>
      </c>
      <c r="AC6450" t="s">
        <v>86</v>
      </c>
    </row>
    <row r="6451" spans="1:29" x14ac:dyDescent="0.2">
      <c r="A6451" t="s">
        <v>14951</v>
      </c>
      <c r="B6451" t="s">
        <v>14952</v>
      </c>
      <c r="C6451" t="s">
        <v>14951</v>
      </c>
      <c r="D6451" t="s">
        <v>84</v>
      </c>
      <c r="G6451" t="s">
        <v>846</v>
      </c>
      <c r="K6451" t="s">
        <v>14046</v>
      </c>
      <c r="Q6451" s="86">
        <v>45076</v>
      </c>
      <c r="AB6451">
        <v>5</v>
      </c>
      <c r="AC6451" t="s">
        <v>86</v>
      </c>
    </row>
    <row r="6452" spans="1:29" x14ac:dyDescent="0.2">
      <c r="A6452" t="s">
        <v>14953</v>
      </c>
      <c r="B6452" t="s">
        <v>14954</v>
      </c>
      <c r="C6452" t="s">
        <v>14953</v>
      </c>
      <c r="D6452" t="s">
        <v>84</v>
      </c>
      <c r="E6452" t="s">
        <v>845</v>
      </c>
      <c r="G6452" t="s">
        <v>846</v>
      </c>
      <c r="N6452">
        <v>12</v>
      </c>
      <c r="Q6452" s="86">
        <v>45169</v>
      </c>
      <c r="AB6452">
        <v>3</v>
      </c>
      <c r="AC6452" t="s">
        <v>156</v>
      </c>
    </row>
    <row r="6453" spans="1:29" x14ac:dyDescent="0.2">
      <c r="A6453" t="s">
        <v>14955</v>
      </c>
      <c r="B6453" t="s">
        <v>14956</v>
      </c>
      <c r="C6453" t="s">
        <v>14955</v>
      </c>
      <c r="D6453" t="s">
        <v>84</v>
      </c>
      <c r="E6453" t="s">
        <v>845</v>
      </c>
      <c r="G6453" t="s">
        <v>846</v>
      </c>
      <c r="I6453" t="s">
        <v>91</v>
      </c>
      <c r="J6453" t="s">
        <v>836</v>
      </c>
      <c r="K6453" t="s">
        <v>14046</v>
      </c>
      <c r="Q6453" s="86">
        <v>45154</v>
      </c>
      <c r="AA6453">
        <v>3</v>
      </c>
      <c r="AB6453">
        <v>5</v>
      </c>
      <c r="AC6453" t="s">
        <v>86</v>
      </c>
    </row>
    <row r="6454" spans="1:29" x14ac:dyDescent="0.2">
      <c r="A6454" t="s">
        <v>16138</v>
      </c>
      <c r="B6454" t="s">
        <v>16139</v>
      </c>
      <c r="C6454" t="s">
        <v>16138</v>
      </c>
      <c r="D6454" t="s">
        <v>84</v>
      </c>
      <c r="E6454" t="s">
        <v>845</v>
      </c>
      <c r="G6454" t="s">
        <v>846</v>
      </c>
      <c r="H6454" t="s">
        <v>16039</v>
      </c>
      <c r="I6454" t="s">
        <v>118</v>
      </c>
      <c r="S6454">
        <v>1.99</v>
      </c>
      <c r="Y6454">
        <v>5</v>
      </c>
      <c r="Z6454" s="86">
        <v>45107</v>
      </c>
      <c r="AB6454">
        <v>3</v>
      </c>
      <c r="AC6454" t="s">
        <v>156</v>
      </c>
    </row>
    <row r="6455" spans="1:29" x14ac:dyDescent="0.2">
      <c r="A6455" t="s">
        <v>14957</v>
      </c>
      <c r="B6455" t="s">
        <v>14958</v>
      </c>
      <c r="C6455" t="s">
        <v>14957</v>
      </c>
      <c r="D6455" t="s">
        <v>84</v>
      </c>
      <c r="E6455" t="s">
        <v>845</v>
      </c>
      <c r="G6455" t="s">
        <v>846</v>
      </c>
      <c r="I6455" t="s">
        <v>91</v>
      </c>
      <c r="J6455" t="s">
        <v>883</v>
      </c>
      <c r="K6455" t="s">
        <v>14046</v>
      </c>
      <c r="Q6455" s="86">
        <v>45154</v>
      </c>
      <c r="AA6455">
        <v>3</v>
      </c>
      <c r="AB6455">
        <v>5</v>
      </c>
      <c r="AC6455" t="s">
        <v>86</v>
      </c>
    </row>
    <row r="6456" spans="1:29" x14ac:dyDescent="0.2">
      <c r="A6456" t="s">
        <v>14959</v>
      </c>
      <c r="B6456" t="s">
        <v>14960</v>
      </c>
      <c r="C6456" t="s">
        <v>14959</v>
      </c>
      <c r="D6456" t="s">
        <v>84</v>
      </c>
      <c r="G6456" t="s">
        <v>846</v>
      </c>
      <c r="K6456" t="s">
        <v>14046</v>
      </c>
      <c r="Q6456" s="86">
        <v>45096</v>
      </c>
      <c r="AB6456">
        <v>5</v>
      </c>
      <c r="AC6456" t="s">
        <v>86</v>
      </c>
    </row>
    <row r="6457" spans="1:29" x14ac:dyDescent="0.2">
      <c r="A6457" t="s">
        <v>14961</v>
      </c>
      <c r="B6457" t="s">
        <v>14962</v>
      </c>
      <c r="C6457" t="s">
        <v>14961</v>
      </c>
      <c r="D6457" t="s">
        <v>84</v>
      </c>
      <c r="E6457" t="s">
        <v>845</v>
      </c>
      <c r="G6457" t="s">
        <v>846</v>
      </c>
      <c r="N6457">
        <v>12</v>
      </c>
      <c r="Q6457" s="86">
        <v>45096</v>
      </c>
      <c r="AB6457">
        <v>3</v>
      </c>
      <c r="AC6457" t="s">
        <v>156</v>
      </c>
    </row>
    <row r="6458" spans="1:29" x14ac:dyDescent="0.2">
      <c r="A6458" t="s">
        <v>14963</v>
      </c>
      <c r="B6458" t="s">
        <v>14964</v>
      </c>
      <c r="C6458" t="s">
        <v>14963</v>
      </c>
      <c r="D6458" t="s">
        <v>84</v>
      </c>
      <c r="E6458" t="s">
        <v>845</v>
      </c>
      <c r="G6458" t="s">
        <v>846</v>
      </c>
      <c r="N6458">
        <v>12</v>
      </c>
      <c r="Q6458" s="86">
        <v>45119</v>
      </c>
      <c r="AB6458">
        <v>3</v>
      </c>
      <c r="AC6458" t="s">
        <v>156</v>
      </c>
    </row>
    <row r="6459" spans="1:29" x14ac:dyDescent="0.2">
      <c r="A6459" t="s">
        <v>14965</v>
      </c>
      <c r="B6459" t="s">
        <v>14966</v>
      </c>
      <c r="C6459" t="s">
        <v>14965</v>
      </c>
      <c r="D6459" t="s">
        <v>84</v>
      </c>
      <c r="G6459" t="s">
        <v>846</v>
      </c>
      <c r="K6459" t="s">
        <v>14046</v>
      </c>
      <c r="Q6459" s="86">
        <v>45119</v>
      </c>
      <c r="AB6459">
        <v>5</v>
      </c>
      <c r="AC6459" t="s">
        <v>86</v>
      </c>
    </row>
    <row r="6460" spans="1:29" x14ac:dyDescent="0.2">
      <c r="A6460" t="s">
        <v>14967</v>
      </c>
      <c r="B6460" t="s">
        <v>14968</v>
      </c>
      <c r="C6460" t="s">
        <v>14967</v>
      </c>
      <c r="D6460" t="s">
        <v>84</v>
      </c>
      <c r="E6460" t="s">
        <v>845</v>
      </c>
      <c r="G6460" t="s">
        <v>11299</v>
      </c>
      <c r="H6460" t="s">
        <v>14542</v>
      </c>
      <c r="I6460" t="s">
        <v>91</v>
      </c>
      <c r="S6460">
        <v>1.73</v>
      </c>
      <c r="Y6460">
        <v>5</v>
      </c>
      <c r="Z6460" s="86">
        <v>45107</v>
      </c>
      <c r="AB6460">
        <v>3</v>
      </c>
      <c r="AC6460" t="s">
        <v>156</v>
      </c>
    </row>
    <row r="6461" spans="1:29" x14ac:dyDescent="0.2">
      <c r="A6461" t="s">
        <v>14969</v>
      </c>
      <c r="B6461" t="s">
        <v>14970</v>
      </c>
      <c r="C6461" t="s">
        <v>14969</v>
      </c>
      <c r="D6461" t="s">
        <v>84</v>
      </c>
      <c r="E6461" t="s">
        <v>845</v>
      </c>
      <c r="G6461" t="s">
        <v>846</v>
      </c>
      <c r="S6461">
        <v>1</v>
      </c>
      <c r="T6461">
        <v>1</v>
      </c>
      <c r="Y6461">
        <v>5</v>
      </c>
      <c r="Z6461" s="86">
        <v>45103</v>
      </c>
      <c r="AB6461">
        <v>3</v>
      </c>
      <c r="AC6461" t="s">
        <v>156</v>
      </c>
    </row>
    <row r="6462" spans="1:29" x14ac:dyDescent="0.2">
      <c r="A6462" t="s">
        <v>16172</v>
      </c>
      <c r="B6462" t="s">
        <v>16173</v>
      </c>
      <c r="C6462" t="s">
        <v>16172</v>
      </c>
      <c r="D6462" t="s">
        <v>84</v>
      </c>
      <c r="E6462" t="s">
        <v>845</v>
      </c>
      <c r="G6462" t="s">
        <v>846</v>
      </c>
      <c r="H6462" t="s">
        <v>16039</v>
      </c>
      <c r="I6462" t="s">
        <v>91</v>
      </c>
      <c r="S6462">
        <v>2.5</v>
      </c>
      <c r="Y6462">
        <v>4</v>
      </c>
      <c r="Z6462" s="86">
        <v>45098</v>
      </c>
      <c r="AB6462">
        <v>3</v>
      </c>
      <c r="AC6462" t="s">
        <v>156</v>
      </c>
    </row>
    <row r="6463" spans="1:29" x14ac:dyDescent="0.2">
      <c r="A6463" t="s">
        <v>14971</v>
      </c>
      <c r="B6463" t="s">
        <v>14972</v>
      </c>
      <c r="C6463" t="s">
        <v>14971</v>
      </c>
      <c r="D6463" t="s">
        <v>84</v>
      </c>
      <c r="G6463" t="s">
        <v>846</v>
      </c>
      <c r="K6463" t="s">
        <v>14354</v>
      </c>
      <c r="Q6463" s="86">
        <v>45141</v>
      </c>
      <c r="AB6463">
        <v>5</v>
      </c>
      <c r="AC6463" t="s">
        <v>86</v>
      </c>
    </row>
    <row r="6464" spans="1:29" x14ac:dyDescent="0.2">
      <c r="A6464" t="s">
        <v>14973</v>
      </c>
      <c r="B6464" t="s">
        <v>14408</v>
      </c>
      <c r="C6464" t="s">
        <v>14973</v>
      </c>
      <c r="D6464" t="s">
        <v>84</v>
      </c>
      <c r="E6464" t="s">
        <v>845</v>
      </c>
      <c r="G6464" t="s">
        <v>846</v>
      </c>
      <c r="I6464" t="s">
        <v>91</v>
      </c>
      <c r="J6464" t="s">
        <v>323</v>
      </c>
      <c r="K6464" t="s">
        <v>14341</v>
      </c>
      <c r="Q6464" s="86">
        <v>45154</v>
      </c>
      <c r="AA6464">
        <v>3</v>
      </c>
      <c r="AB6464">
        <v>5</v>
      </c>
      <c r="AC6464" t="s">
        <v>86</v>
      </c>
    </row>
    <row r="6465" spans="1:29" x14ac:dyDescent="0.2">
      <c r="A6465" t="s">
        <v>14974</v>
      </c>
      <c r="B6465" t="s">
        <v>14975</v>
      </c>
      <c r="C6465" t="s">
        <v>14974</v>
      </c>
      <c r="D6465" t="s">
        <v>84</v>
      </c>
      <c r="G6465" t="s">
        <v>846</v>
      </c>
      <c r="K6465" t="s">
        <v>985</v>
      </c>
      <c r="Q6465" s="86">
        <v>45096</v>
      </c>
      <c r="AB6465">
        <v>5</v>
      </c>
      <c r="AC6465" t="s">
        <v>86</v>
      </c>
    </row>
    <row r="6466" spans="1:29" x14ac:dyDescent="0.2">
      <c r="A6466" t="s">
        <v>14976</v>
      </c>
      <c r="B6466" t="s">
        <v>14977</v>
      </c>
      <c r="C6466" t="s">
        <v>14976</v>
      </c>
      <c r="D6466" t="s">
        <v>84</v>
      </c>
      <c r="E6466" t="s">
        <v>116</v>
      </c>
      <c r="G6466" t="s">
        <v>90</v>
      </c>
      <c r="H6466" t="s">
        <v>14978</v>
      </c>
      <c r="I6466" t="s">
        <v>91</v>
      </c>
      <c r="AB6466">
        <v>2</v>
      </c>
      <c r="AC6466" t="s">
        <v>153</v>
      </c>
    </row>
    <row r="6467" spans="1:29" x14ac:dyDescent="0.2">
      <c r="A6467" t="s">
        <v>14979</v>
      </c>
      <c r="B6467" t="s">
        <v>14980</v>
      </c>
      <c r="C6467" t="s">
        <v>14979</v>
      </c>
      <c r="D6467" t="s">
        <v>84</v>
      </c>
      <c r="E6467" t="s">
        <v>845</v>
      </c>
      <c r="G6467" t="s">
        <v>846</v>
      </c>
      <c r="I6467" t="s">
        <v>91</v>
      </c>
      <c r="S6467">
        <v>2.4700000000000002</v>
      </c>
      <c r="Y6467">
        <v>4</v>
      </c>
      <c r="Z6467" s="86">
        <v>44917</v>
      </c>
      <c r="AB6467">
        <v>3</v>
      </c>
      <c r="AC6467" t="s">
        <v>156</v>
      </c>
    </row>
    <row r="6468" spans="1:29" x14ac:dyDescent="0.2">
      <c r="A6468" t="s">
        <v>14981</v>
      </c>
      <c r="B6468" t="s">
        <v>14982</v>
      </c>
      <c r="C6468" t="s">
        <v>14981</v>
      </c>
      <c r="D6468" t="s">
        <v>84</v>
      </c>
      <c r="E6468" t="s">
        <v>845</v>
      </c>
      <c r="G6468" t="s">
        <v>846</v>
      </c>
      <c r="I6468" t="s">
        <v>91</v>
      </c>
      <c r="J6468" t="s">
        <v>643</v>
      </c>
      <c r="K6468" t="s">
        <v>14032</v>
      </c>
      <c r="Q6468" s="86">
        <v>45154</v>
      </c>
      <c r="AA6468">
        <v>3</v>
      </c>
      <c r="AB6468">
        <v>5</v>
      </c>
      <c r="AC6468" t="s">
        <v>86</v>
      </c>
    </row>
    <row r="6469" spans="1:29" x14ac:dyDescent="0.2">
      <c r="A6469" t="s">
        <v>14983</v>
      </c>
      <c r="B6469" t="s">
        <v>14984</v>
      </c>
      <c r="C6469" t="s">
        <v>14983</v>
      </c>
      <c r="D6469" t="s">
        <v>84</v>
      </c>
      <c r="E6469" t="s">
        <v>845</v>
      </c>
      <c r="G6469" t="s">
        <v>846</v>
      </c>
      <c r="I6469" t="s">
        <v>91</v>
      </c>
      <c r="J6469" t="s">
        <v>643</v>
      </c>
      <c r="K6469" t="s">
        <v>14032</v>
      </c>
      <c r="Q6469" s="86">
        <v>45154</v>
      </c>
      <c r="V6469" t="s">
        <v>14793</v>
      </c>
      <c r="AA6469">
        <v>3</v>
      </c>
      <c r="AB6469">
        <v>5</v>
      </c>
      <c r="AC6469" t="s">
        <v>86</v>
      </c>
    </row>
    <row r="6470" spans="1:29" x14ac:dyDescent="0.2">
      <c r="A6470" t="s">
        <v>14985</v>
      </c>
      <c r="B6470" t="s">
        <v>14986</v>
      </c>
      <c r="C6470" t="s">
        <v>14985</v>
      </c>
      <c r="D6470" t="s">
        <v>84</v>
      </c>
      <c r="E6470" t="s">
        <v>845</v>
      </c>
      <c r="G6470" t="s">
        <v>846</v>
      </c>
      <c r="I6470" t="s">
        <v>91</v>
      </c>
      <c r="Y6470">
        <v>4</v>
      </c>
      <c r="Z6470" s="86">
        <v>45184</v>
      </c>
      <c r="AB6470">
        <v>3</v>
      </c>
      <c r="AC6470" t="s">
        <v>156</v>
      </c>
    </row>
    <row r="6471" spans="1:29" x14ac:dyDescent="0.2">
      <c r="A6471" t="s">
        <v>14987</v>
      </c>
      <c r="B6471" t="s">
        <v>14988</v>
      </c>
      <c r="C6471" t="s">
        <v>14987</v>
      </c>
      <c r="D6471" t="s">
        <v>84</v>
      </c>
      <c r="E6471" t="s">
        <v>845</v>
      </c>
      <c r="G6471" t="s">
        <v>846</v>
      </c>
      <c r="I6471" t="s">
        <v>91</v>
      </c>
      <c r="Y6471">
        <v>5</v>
      </c>
      <c r="Z6471" s="86">
        <v>45184</v>
      </c>
      <c r="AB6471">
        <v>3</v>
      </c>
      <c r="AC6471" t="s">
        <v>156</v>
      </c>
    </row>
    <row r="6472" spans="1:29" x14ac:dyDescent="0.2">
      <c r="A6472" t="s">
        <v>14989</v>
      </c>
      <c r="B6472" t="s">
        <v>14990</v>
      </c>
      <c r="C6472" t="s">
        <v>14989</v>
      </c>
      <c r="D6472" t="s">
        <v>84</v>
      </c>
      <c r="E6472" t="s">
        <v>845</v>
      </c>
      <c r="G6472" t="s">
        <v>846</v>
      </c>
      <c r="I6472" t="s">
        <v>91</v>
      </c>
      <c r="Y6472">
        <v>5</v>
      </c>
      <c r="Z6472" s="86">
        <v>45187</v>
      </c>
      <c r="AB6472">
        <v>3</v>
      </c>
      <c r="AC6472" t="s">
        <v>156</v>
      </c>
    </row>
    <row r="6473" spans="1:29" x14ac:dyDescent="0.2">
      <c r="A6473" t="s">
        <v>14991</v>
      </c>
      <c r="B6473" t="s">
        <v>14992</v>
      </c>
      <c r="C6473" t="s">
        <v>14991</v>
      </c>
      <c r="D6473" t="s">
        <v>84</v>
      </c>
      <c r="E6473" t="s">
        <v>434</v>
      </c>
      <c r="G6473" t="s">
        <v>90</v>
      </c>
      <c r="I6473" t="s">
        <v>341</v>
      </c>
      <c r="AB6473">
        <v>2</v>
      </c>
      <c r="AC6473" t="s">
        <v>153</v>
      </c>
    </row>
    <row r="6474" spans="1:29" x14ac:dyDescent="0.2">
      <c r="A6474" t="s">
        <v>14993</v>
      </c>
      <c r="B6474" t="s">
        <v>14994</v>
      </c>
      <c r="C6474" t="s">
        <v>14993</v>
      </c>
      <c r="D6474" t="s">
        <v>84</v>
      </c>
      <c r="E6474" t="s">
        <v>845</v>
      </c>
      <c r="G6474" t="s">
        <v>846</v>
      </c>
      <c r="I6474" t="s">
        <v>91</v>
      </c>
      <c r="J6474" t="s">
        <v>836</v>
      </c>
      <c r="K6474" t="s">
        <v>1712</v>
      </c>
      <c r="Q6474" s="86">
        <v>45154</v>
      </c>
      <c r="AA6474">
        <v>3</v>
      </c>
      <c r="AB6474">
        <v>5</v>
      </c>
      <c r="AC6474" t="s">
        <v>86</v>
      </c>
    </row>
    <row r="6475" spans="1:29" x14ac:dyDescent="0.2">
      <c r="A6475" t="s">
        <v>14995</v>
      </c>
      <c r="B6475" t="s">
        <v>14996</v>
      </c>
      <c r="C6475" t="s">
        <v>14995</v>
      </c>
      <c r="D6475" t="s">
        <v>84</v>
      </c>
      <c r="E6475" t="s">
        <v>845</v>
      </c>
      <c r="G6475" t="s">
        <v>846</v>
      </c>
      <c r="I6475" t="s">
        <v>91</v>
      </c>
      <c r="J6475" t="s">
        <v>836</v>
      </c>
      <c r="K6475" t="s">
        <v>1712</v>
      </c>
      <c r="Q6475" s="86">
        <v>45154</v>
      </c>
      <c r="AA6475">
        <v>3</v>
      </c>
      <c r="AB6475">
        <v>5</v>
      </c>
      <c r="AC6475" t="s">
        <v>86</v>
      </c>
    </row>
    <row r="6476" spans="1:29" x14ac:dyDescent="0.2">
      <c r="A6476" t="s">
        <v>14997</v>
      </c>
      <c r="B6476" t="s">
        <v>14998</v>
      </c>
      <c r="C6476" t="s">
        <v>14997</v>
      </c>
      <c r="D6476" t="s">
        <v>84</v>
      </c>
      <c r="E6476" t="s">
        <v>845</v>
      </c>
      <c r="G6476" t="s">
        <v>846</v>
      </c>
      <c r="I6476" t="s">
        <v>91</v>
      </c>
      <c r="J6476" t="s">
        <v>861</v>
      </c>
      <c r="K6476" t="s">
        <v>1712</v>
      </c>
      <c r="Q6476" s="86">
        <v>45154</v>
      </c>
      <c r="AA6476">
        <v>3</v>
      </c>
      <c r="AB6476">
        <v>5</v>
      </c>
      <c r="AC6476" t="s">
        <v>86</v>
      </c>
    </row>
    <row r="6477" spans="1:29" x14ac:dyDescent="0.2">
      <c r="A6477" t="s">
        <v>14999</v>
      </c>
      <c r="B6477" t="s">
        <v>15000</v>
      </c>
      <c r="C6477" t="s">
        <v>14999</v>
      </c>
      <c r="D6477" t="s">
        <v>84</v>
      </c>
      <c r="E6477" t="s">
        <v>845</v>
      </c>
      <c r="G6477" t="s">
        <v>846</v>
      </c>
      <c r="I6477" t="s">
        <v>91</v>
      </c>
      <c r="K6477" t="s">
        <v>1712</v>
      </c>
      <c r="Q6477" s="86">
        <v>45154</v>
      </c>
      <c r="AA6477">
        <v>3</v>
      </c>
      <c r="AB6477">
        <v>5</v>
      </c>
      <c r="AC6477" t="s">
        <v>86</v>
      </c>
    </row>
    <row r="6478" spans="1:29" x14ac:dyDescent="0.2">
      <c r="A6478" t="s">
        <v>15001</v>
      </c>
      <c r="B6478" t="s">
        <v>15002</v>
      </c>
      <c r="C6478" t="s">
        <v>15001</v>
      </c>
      <c r="D6478" t="s">
        <v>84</v>
      </c>
      <c r="E6478" t="s">
        <v>845</v>
      </c>
      <c r="G6478" t="s">
        <v>846</v>
      </c>
      <c r="I6478" t="s">
        <v>91</v>
      </c>
      <c r="J6478" t="s">
        <v>836</v>
      </c>
      <c r="K6478" t="s">
        <v>1712</v>
      </c>
      <c r="Q6478" s="86">
        <v>45154</v>
      </c>
      <c r="V6478" t="s">
        <v>15003</v>
      </c>
      <c r="AA6478">
        <v>3</v>
      </c>
      <c r="AB6478">
        <v>5</v>
      </c>
      <c r="AC6478" t="s">
        <v>86</v>
      </c>
    </row>
    <row r="6479" spans="1:29" x14ac:dyDescent="0.2">
      <c r="A6479" t="s">
        <v>15004</v>
      </c>
      <c r="B6479" t="s">
        <v>15005</v>
      </c>
      <c r="C6479" t="s">
        <v>15004</v>
      </c>
      <c r="D6479" t="s">
        <v>84</v>
      </c>
      <c r="E6479" t="s">
        <v>845</v>
      </c>
      <c r="G6479" t="s">
        <v>846</v>
      </c>
      <c r="I6479" t="s">
        <v>91</v>
      </c>
      <c r="J6479" t="s">
        <v>836</v>
      </c>
      <c r="K6479" t="s">
        <v>1712</v>
      </c>
      <c r="Q6479" s="86">
        <v>45154</v>
      </c>
      <c r="V6479" t="s">
        <v>14793</v>
      </c>
      <c r="AA6479">
        <v>3</v>
      </c>
      <c r="AB6479">
        <v>5</v>
      </c>
      <c r="AC6479" t="s">
        <v>86</v>
      </c>
    </row>
    <row r="6480" spans="1:29" x14ac:dyDescent="0.2">
      <c r="A6480" t="s">
        <v>15006</v>
      </c>
      <c r="B6480" t="s">
        <v>15007</v>
      </c>
      <c r="C6480" t="s">
        <v>15006</v>
      </c>
      <c r="D6480" t="s">
        <v>84</v>
      </c>
      <c r="E6480" t="s">
        <v>434</v>
      </c>
      <c r="G6480" t="s">
        <v>90</v>
      </c>
      <c r="I6480" t="s">
        <v>341</v>
      </c>
      <c r="AB6480">
        <v>2</v>
      </c>
      <c r="AC6480" t="s">
        <v>153</v>
      </c>
    </row>
    <row r="6481" spans="1:29" x14ac:dyDescent="0.2">
      <c r="A6481" t="s">
        <v>15008</v>
      </c>
      <c r="B6481" t="s">
        <v>15009</v>
      </c>
      <c r="C6481" t="s">
        <v>15008</v>
      </c>
      <c r="D6481" t="s">
        <v>84</v>
      </c>
      <c r="G6481" t="s">
        <v>846</v>
      </c>
      <c r="K6481" t="s">
        <v>706</v>
      </c>
      <c r="Q6481" s="86">
        <v>44826</v>
      </c>
      <c r="AB6481">
        <v>5</v>
      </c>
      <c r="AC6481" t="s">
        <v>86</v>
      </c>
    </row>
    <row r="6482" spans="1:29" x14ac:dyDescent="0.2">
      <c r="A6482" t="s">
        <v>15010</v>
      </c>
      <c r="B6482" t="s">
        <v>15011</v>
      </c>
      <c r="C6482" t="s">
        <v>15010</v>
      </c>
      <c r="D6482" t="s">
        <v>84</v>
      </c>
      <c r="G6482" t="s">
        <v>846</v>
      </c>
      <c r="K6482" t="s">
        <v>14046</v>
      </c>
      <c r="Q6482" s="86">
        <v>45119</v>
      </c>
      <c r="AB6482">
        <v>5</v>
      </c>
      <c r="AC6482" t="s">
        <v>86</v>
      </c>
    </row>
    <row r="6483" spans="1:29" x14ac:dyDescent="0.2">
      <c r="A6483" t="s">
        <v>15012</v>
      </c>
      <c r="B6483" t="s">
        <v>15013</v>
      </c>
      <c r="C6483" t="s">
        <v>15012</v>
      </c>
      <c r="D6483" t="s">
        <v>84</v>
      </c>
      <c r="E6483" t="s">
        <v>845</v>
      </c>
      <c r="G6483" t="s">
        <v>846</v>
      </c>
      <c r="H6483" t="s">
        <v>15014</v>
      </c>
      <c r="S6483">
        <v>2.5</v>
      </c>
      <c r="Y6483">
        <v>6</v>
      </c>
      <c r="Z6483" s="86">
        <v>45128</v>
      </c>
      <c r="AB6483">
        <v>4</v>
      </c>
      <c r="AC6483" t="s">
        <v>127</v>
      </c>
    </row>
    <row r="6484" spans="1:29" x14ac:dyDescent="0.2">
      <c r="A6484" t="s">
        <v>15015</v>
      </c>
      <c r="B6484" t="s">
        <v>14950</v>
      </c>
      <c r="C6484" t="s">
        <v>15015</v>
      </c>
      <c r="D6484" t="s">
        <v>84</v>
      </c>
      <c r="G6484" t="s">
        <v>846</v>
      </c>
      <c r="K6484" t="s">
        <v>14046</v>
      </c>
      <c r="Q6484" s="86">
        <v>45146</v>
      </c>
      <c r="AB6484">
        <v>5</v>
      </c>
      <c r="AC6484" t="s">
        <v>86</v>
      </c>
    </row>
    <row r="6485" spans="1:29" x14ac:dyDescent="0.2">
      <c r="A6485" t="s">
        <v>15016</v>
      </c>
      <c r="B6485" t="s">
        <v>15017</v>
      </c>
      <c r="C6485" t="s">
        <v>15016</v>
      </c>
      <c r="D6485" t="s">
        <v>84</v>
      </c>
      <c r="G6485" t="s">
        <v>846</v>
      </c>
      <c r="K6485" t="s">
        <v>14046</v>
      </c>
      <c r="Q6485" s="86">
        <v>45141</v>
      </c>
      <c r="AB6485">
        <v>5</v>
      </c>
      <c r="AC6485" t="s">
        <v>86</v>
      </c>
    </row>
    <row r="6486" spans="1:29" x14ac:dyDescent="0.2">
      <c r="A6486" t="s">
        <v>15018</v>
      </c>
      <c r="B6486" t="s">
        <v>15019</v>
      </c>
      <c r="C6486" t="s">
        <v>15018</v>
      </c>
      <c r="D6486" t="s">
        <v>84</v>
      </c>
      <c r="E6486" t="s">
        <v>845</v>
      </c>
      <c r="G6486" t="s">
        <v>11299</v>
      </c>
      <c r="AA6486">
        <v>3</v>
      </c>
      <c r="AB6486">
        <v>5</v>
      </c>
      <c r="AC6486" t="s">
        <v>86</v>
      </c>
    </row>
    <row r="6487" spans="1:29" x14ac:dyDescent="0.2">
      <c r="A6487" t="s">
        <v>15020</v>
      </c>
      <c r="B6487" t="s">
        <v>15021</v>
      </c>
      <c r="C6487" t="s">
        <v>15020</v>
      </c>
      <c r="D6487" t="s">
        <v>84</v>
      </c>
      <c r="E6487" t="s">
        <v>845</v>
      </c>
      <c r="G6487" t="s">
        <v>846</v>
      </c>
      <c r="I6487" t="s">
        <v>91</v>
      </c>
      <c r="J6487" t="s">
        <v>643</v>
      </c>
      <c r="K6487" t="s">
        <v>14032</v>
      </c>
      <c r="Q6487" s="86">
        <v>45154</v>
      </c>
      <c r="V6487" t="s">
        <v>14806</v>
      </c>
      <c r="AA6487">
        <v>3</v>
      </c>
      <c r="AB6487">
        <v>5</v>
      </c>
      <c r="AC6487" t="s">
        <v>86</v>
      </c>
    </row>
    <row r="6488" spans="1:29" x14ac:dyDescent="0.2">
      <c r="A6488" t="s">
        <v>15022</v>
      </c>
      <c r="B6488" t="s">
        <v>15023</v>
      </c>
      <c r="C6488" t="s">
        <v>15022</v>
      </c>
      <c r="D6488" t="s">
        <v>84</v>
      </c>
      <c r="G6488" t="s">
        <v>846</v>
      </c>
      <c r="K6488" t="s">
        <v>14032</v>
      </c>
      <c r="Q6488" s="86">
        <v>45099</v>
      </c>
      <c r="AB6488">
        <v>5</v>
      </c>
      <c r="AC6488" t="s">
        <v>86</v>
      </c>
    </row>
    <row r="6489" spans="1:29" x14ac:dyDescent="0.2">
      <c r="A6489" t="s">
        <v>15024</v>
      </c>
      <c r="B6489" t="s">
        <v>15025</v>
      </c>
      <c r="C6489" t="s">
        <v>15024</v>
      </c>
      <c r="D6489" t="s">
        <v>84</v>
      </c>
      <c r="E6489" t="s">
        <v>845</v>
      </c>
      <c r="G6489" t="s">
        <v>846</v>
      </c>
      <c r="I6489" t="s">
        <v>91</v>
      </c>
      <c r="K6489" t="s">
        <v>14032</v>
      </c>
      <c r="Q6489" s="86">
        <v>45154</v>
      </c>
      <c r="AA6489">
        <v>3</v>
      </c>
      <c r="AB6489">
        <v>5</v>
      </c>
      <c r="AC6489" t="s">
        <v>86</v>
      </c>
    </row>
    <row r="6490" spans="1:29" x14ac:dyDescent="0.2">
      <c r="A6490" t="s">
        <v>16174</v>
      </c>
      <c r="B6490" t="s">
        <v>16175</v>
      </c>
      <c r="C6490" t="s">
        <v>16174</v>
      </c>
      <c r="D6490" t="s">
        <v>84</v>
      </c>
      <c r="E6490" t="s">
        <v>845</v>
      </c>
      <c r="G6490" t="s">
        <v>846</v>
      </c>
      <c r="H6490" t="s">
        <v>16039</v>
      </c>
      <c r="I6490" t="s">
        <v>91</v>
      </c>
      <c r="S6490">
        <v>3.08</v>
      </c>
      <c r="Y6490">
        <v>4</v>
      </c>
      <c r="Z6490" s="86">
        <v>44967</v>
      </c>
      <c r="AB6490">
        <v>3</v>
      </c>
      <c r="AC6490" t="s">
        <v>156</v>
      </c>
    </row>
    <row r="6491" spans="1:29" x14ac:dyDescent="0.2">
      <c r="A6491" t="s">
        <v>15026</v>
      </c>
      <c r="B6491" t="s">
        <v>15027</v>
      </c>
      <c r="C6491" t="s">
        <v>15026</v>
      </c>
      <c r="D6491" t="s">
        <v>84</v>
      </c>
      <c r="E6491" t="s">
        <v>845</v>
      </c>
      <c r="G6491" t="s">
        <v>846</v>
      </c>
      <c r="I6491" t="s">
        <v>91</v>
      </c>
      <c r="S6491">
        <v>2.54</v>
      </c>
      <c r="Y6491">
        <v>2</v>
      </c>
      <c r="Z6491" s="86">
        <v>44953</v>
      </c>
      <c r="AB6491">
        <v>2</v>
      </c>
      <c r="AC6491" t="s">
        <v>153</v>
      </c>
    </row>
    <row r="6492" spans="1:29" x14ac:dyDescent="0.2">
      <c r="A6492" t="s">
        <v>15028</v>
      </c>
      <c r="B6492" t="s">
        <v>15029</v>
      </c>
      <c r="C6492" t="s">
        <v>15028</v>
      </c>
      <c r="D6492" t="s">
        <v>84</v>
      </c>
      <c r="E6492" t="s">
        <v>845</v>
      </c>
      <c r="G6492" t="s">
        <v>846</v>
      </c>
      <c r="I6492" t="s">
        <v>91</v>
      </c>
      <c r="S6492">
        <v>3.21</v>
      </c>
      <c r="Y6492">
        <v>4</v>
      </c>
      <c r="Z6492" s="86">
        <v>44949</v>
      </c>
      <c r="AB6492">
        <v>3</v>
      </c>
      <c r="AC6492" t="s">
        <v>156</v>
      </c>
    </row>
    <row r="6493" spans="1:29" x14ac:dyDescent="0.2">
      <c r="A6493" t="s">
        <v>15030</v>
      </c>
      <c r="B6493" t="s">
        <v>15031</v>
      </c>
      <c r="C6493" t="s">
        <v>15030</v>
      </c>
      <c r="D6493" t="s">
        <v>84</v>
      </c>
      <c r="E6493" t="s">
        <v>845</v>
      </c>
      <c r="G6493" t="s">
        <v>846</v>
      </c>
      <c r="I6493" t="s">
        <v>91</v>
      </c>
      <c r="J6493" t="s">
        <v>643</v>
      </c>
      <c r="K6493" t="s">
        <v>14032</v>
      </c>
      <c r="Q6493" s="86">
        <v>45154</v>
      </c>
      <c r="AA6493">
        <v>3</v>
      </c>
      <c r="AB6493">
        <v>5</v>
      </c>
      <c r="AC6493" t="s">
        <v>86</v>
      </c>
    </row>
    <row r="6494" spans="1:29" x14ac:dyDescent="0.2">
      <c r="A6494" t="s">
        <v>15032</v>
      </c>
      <c r="B6494" t="s">
        <v>15033</v>
      </c>
      <c r="C6494" t="s">
        <v>15032</v>
      </c>
      <c r="D6494" t="s">
        <v>84</v>
      </c>
      <c r="E6494" t="s">
        <v>845</v>
      </c>
      <c r="G6494" t="s">
        <v>846</v>
      </c>
      <c r="S6494">
        <v>1.8</v>
      </c>
      <c r="T6494">
        <v>1.8</v>
      </c>
      <c r="Y6494">
        <v>6</v>
      </c>
      <c r="Z6494" s="86">
        <v>45142</v>
      </c>
      <c r="AB6494">
        <v>4</v>
      </c>
      <c r="AC6494" t="s">
        <v>127</v>
      </c>
    </row>
    <row r="6495" spans="1:29" x14ac:dyDescent="0.2">
      <c r="A6495" t="s">
        <v>15034</v>
      </c>
      <c r="B6495" t="s">
        <v>15035</v>
      </c>
      <c r="C6495" t="s">
        <v>15034</v>
      </c>
      <c r="D6495" t="s">
        <v>84</v>
      </c>
      <c r="G6495" t="s">
        <v>846</v>
      </c>
      <c r="K6495" t="s">
        <v>14046</v>
      </c>
      <c r="Q6495" s="86">
        <v>45126</v>
      </c>
      <c r="AB6495">
        <v>5</v>
      </c>
      <c r="AC6495" t="s">
        <v>86</v>
      </c>
    </row>
    <row r="6496" spans="1:29" x14ac:dyDescent="0.2">
      <c r="A6496" t="s">
        <v>15036</v>
      </c>
      <c r="B6496" t="s">
        <v>15037</v>
      </c>
      <c r="C6496" t="s">
        <v>15036</v>
      </c>
      <c r="D6496" t="s">
        <v>84</v>
      </c>
      <c r="E6496" t="s">
        <v>845</v>
      </c>
      <c r="G6496" t="s">
        <v>11299</v>
      </c>
      <c r="H6496" t="s">
        <v>14860</v>
      </c>
      <c r="I6496" t="s">
        <v>118</v>
      </c>
      <c r="AB6496">
        <v>5</v>
      </c>
      <c r="AC6496" t="s">
        <v>86</v>
      </c>
    </row>
    <row r="6497" spans="1:29" x14ac:dyDescent="0.2">
      <c r="A6497" t="s">
        <v>15038</v>
      </c>
      <c r="B6497" t="s">
        <v>14845</v>
      </c>
      <c r="C6497" t="s">
        <v>15038</v>
      </c>
      <c r="D6497" t="s">
        <v>84</v>
      </c>
      <c r="E6497" t="s">
        <v>845</v>
      </c>
      <c r="G6497" t="s">
        <v>846</v>
      </c>
      <c r="AA6497">
        <v>3</v>
      </c>
      <c r="AB6497">
        <v>5</v>
      </c>
      <c r="AC6497" t="s">
        <v>86</v>
      </c>
    </row>
    <row r="6498" spans="1:29" x14ac:dyDescent="0.2">
      <c r="A6498" t="s">
        <v>15039</v>
      </c>
      <c r="B6498" t="s">
        <v>15040</v>
      </c>
      <c r="C6498" t="s">
        <v>15039</v>
      </c>
      <c r="D6498" t="s">
        <v>84</v>
      </c>
      <c r="E6498" t="s">
        <v>845</v>
      </c>
      <c r="G6498" t="s">
        <v>11299</v>
      </c>
      <c r="H6498" t="s">
        <v>14860</v>
      </c>
      <c r="I6498" t="s">
        <v>118</v>
      </c>
      <c r="AB6498">
        <v>5</v>
      </c>
      <c r="AC6498" t="s">
        <v>86</v>
      </c>
    </row>
    <row r="6499" spans="1:29" x14ac:dyDescent="0.2">
      <c r="A6499" t="s">
        <v>15041</v>
      </c>
      <c r="B6499" t="s">
        <v>15042</v>
      </c>
      <c r="C6499" t="s">
        <v>15041</v>
      </c>
      <c r="D6499" t="s">
        <v>84</v>
      </c>
      <c r="E6499" t="s">
        <v>845</v>
      </c>
      <c r="G6499" t="s">
        <v>11299</v>
      </c>
      <c r="H6499" t="s">
        <v>14860</v>
      </c>
      <c r="I6499" t="s">
        <v>91</v>
      </c>
      <c r="AB6499">
        <v>5</v>
      </c>
      <c r="AC6499" t="s">
        <v>86</v>
      </c>
    </row>
    <row r="6500" spans="1:29" x14ac:dyDescent="0.2">
      <c r="A6500" t="s">
        <v>15043</v>
      </c>
      <c r="B6500" t="s">
        <v>15044</v>
      </c>
      <c r="C6500" t="s">
        <v>15043</v>
      </c>
      <c r="D6500" t="s">
        <v>84</v>
      </c>
      <c r="E6500" t="s">
        <v>845</v>
      </c>
      <c r="G6500" t="s">
        <v>846</v>
      </c>
      <c r="I6500" t="s">
        <v>91</v>
      </c>
      <c r="S6500">
        <v>0</v>
      </c>
      <c r="Y6500">
        <v>1</v>
      </c>
      <c r="Z6500" s="86">
        <v>45334</v>
      </c>
      <c r="AB6500">
        <v>1</v>
      </c>
      <c r="AC6500" t="s">
        <v>124</v>
      </c>
    </row>
    <row r="6501" spans="1:29" x14ac:dyDescent="0.2">
      <c r="A6501" t="s">
        <v>16382</v>
      </c>
      <c r="B6501" t="s">
        <v>16383</v>
      </c>
      <c r="C6501" t="s">
        <v>16382</v>
      </c>
      <c r="D6501" t="s">
        <v>84</v>
      </c>
      <c r="E6501" t="s">
        <v>845</v>
      </c>
      <c r="G6501" t="s">
        <v>846</v>
      </c>
      <c r="H6501" t="s">
        <v>16039</v>
      </c>
      <c r="I6501" t="s">
        <v>91</v>
      </c>
      <c r="S6501">
        <v>1.97</v>
      </c>
      <c r="Y6501">
        <v>6</v>
      </c>
      <c r="Z6501" s="86">
        <v>44929</v>
      </c>
      <c r="AB6501">
        <v>4</v>
      </c>
      <c r="AC6501" t="s">
        <v>127</v>
      </c>
    </row>
    <row r="6502" spans="1:29" x14ac:dyDescent="0.2">
      <c r="A6502" t="s">
        <v>16384</v>
      </c>
      <c r="B6502" t="s">
        <v>16385</v>
      </c>
      <c r="C6502" t="s">
        <v>16384</v>
      </c>
      <c r="D6502" t="s">
        <v>84</v>
      </c>
      <c r="E6502" t="s">
        <v>845</v>
      </c>
      <c r="G6502" t="s">
        <v>846</v>
      </c>
      <c r="H6502" t="s">
        <v>16039</v>
      </c>
      <c r="I6502" t="s">
        <v>118</v>
      </c>
      <c r="S6502">
        <v>1.94</v>
      </c>
      <c r="Y6502">
        <v>6</v>
      </c>
      <c r="Z6502" s="86">
        <v>44929</v>
      </c>
      <c r="AB6502">
        <v>4</v>
      </c>
      <c r="AC6502" t="s">
        <v>127</v>
      </c>
    </row>
    <row r="6503" spans="1:29" x14ac:dyDescent="0.2">
      <c r="A6503" t="s">
        <v>15045</v>
      </c>
      <c r="B6503" t="s">
        <v>14946</v>
      </c>
      <c r="C6503" t="s">
        <v>15045</v>
      </c>
      <c r="D6503" t="s">
        <v>84</v>
      </c>
      <c r="G6503" t="s">
        <v>846</v>
      </c>
      <c r="K6503" t="s">
        <v>14341</v>
      </c>
      <c r="Q6503" s="86">
        <v>45145</v>
      </c>
      <c r="AB6503">
        <v>5</v>
      </c>
      <c r="AC6503" t="s">
        <v>86</v>
      </c>
    </row>
    <row r="6504" spans="1:29" x14ac:dyDescent="0.2">
      <c r="A6504" t="s">
        <v>17655</v>
      </c>
      <c r="B6504" t="s">
        <v>17656</v>
      </c>
      <c r="C6504" t="s">
        <v>17655</v>
      </c>
      <c r="D6504" t="s">
        <v>84</v>
      </c>
      <c r="E6504" t="s">
        <v>434</v>
      </c>
      <c r="G6504" t="s">
        <v>90</v>
      </c>
      <c r="H6504" t="s">
        <v>16039</v>
      </c>
      <c r="I6504" t="s">
        <v>91</v>
      </c>
      <c r="AB6504">
        <v>2</v>
      </c>
      <c r="AC6504" t="s">
        <v>153</v>
      </c>
    </row>
    <row r="6505" spans="1:29" x14ac:dyDescent="0.2">
      <c r="A6505" t="s">
        <v>15046</v>
      </c>
      <c r="B6505" t="s">
        <v>15047</v>
      </c>
      <c r="C6505" t="s">
        <v>15046</v>
      </c>
      <c r="D6505" t="s">
        <v>84</v>
      </c>
      <c r="E6505" t="s">
        <v>845</v>
      </c>
      <c r="G6505" t="s">
        <v>846</v>
      </c>
      <c r="I6505" t="s">
        <v>91</v>
      </c>
      <c r="J6505" t="s">
        <v>861</v>
      </c>
      <c r="K6505" t="s">
        <v>1712</v>
      </c>
      <c r="Q6505" s="86">
        <v>45154</v>
      </c>
      <c r="V6505" t="s">
        <v>14854</v>
      </c>
      <c r="AA6505">
        <v>3</v>
      </c>
      <c r="AB6505">
        <v>5</v>
      </c>
      <c r="AC6505" t="s">
        <v>86</v>
      </c>
    </row>
    <row r="6506" spans="1:29" x14ac:dyDescent="0.2">
      <c r="A6506" t="s">
        <v>15048</v>
      </c>
      <c r="B6506" t="s">
        <v>15049</v>
      </c>
      <c r="C6506" t="s">
        <v>15048</v>
      </c>
      <c r="D6506" t="s">
        <v>84</v>
      </c>
      <c r="E6506" t="s">
        <v>845</v>
      </c>
      <c r="G6506" t="s">
        <v>846</v>
      </c>
      <c r="I6506" t="s">
        <v>91</v>
      </c>
      <c r="K6506" t="s">
        <v>1712</v>
      </c>
      <c r="Q6506" s="86">
        <v>45154</v>
      </c>
      <c r="AA6506">
        <v>3</v>
      </c>
      <c r="AB6506">
        <v>5</v>
      </c>
      <c r="AC6506" t="s">
        <v>86</v>
      </c>
    </row>
    <row r="6507" spans="1:29" x14ac:dyDescent="0.2">
      <c r="A6507" t="s">
        <v>15050</v>
      </c>
      <c r="B6507" t="s">
        <v>15051</v>
      </c>
      <c r="C6507" t="s">
        <v>15050</v>
      </c>
      <c r="D6507" t="s">
        <v>84</v>
      </c>
      <c r="E6507" t="s">
        <v>845</v>
      </c>
      <c r="F6507" t="s">
        <v>642</v>
      </c>
      <c r="G6507" t="s">
        <v>846</v>
      </c>
      <c r="I6507" t="s">
        <v>91</v>
      </c>
      <c r="K6507" t="s">
        <v>14046</v>
      </c>
      <c r="Q6507" s="86">
        <v>45154</v>
      </c>
      <c r="T6507">
        <v>1.6</v>
      </c>
      <c r="Y6507">
        <v>5</v>
      </c>
      <c r="Z6507" s="86">
        <v>45148</v>
      </c>
      <c r="AA6507">
        <v>3</v>
      </c>
      <c r="AB6507">
        <v>3</v>
      </c>
      <c r="AC6507" t="s">
        <v>156</v>
      </c>
    </row>
    <row r="6508" spans="1:29" x14ac:dyDescent="0.2">
      <c r="A6508" t="s">
        <v>16140</v>
      </c>
      <c r="B6508" t="s">
        <v>16141</v>
      </c>
      <c r="C6508" t="s">
        <v>16140</v>
      </c>
      <c r="D6508" t="s">
        <v>84</v>
      </c>
      <c r="E6508" t="s">
        <v>845</v>
      </c>
      <c r="G6508" t="s">
        <v>846</v>
      </c>
      <c r="H6508" t="s">
        <v>16039</v>
      </c>
      <c r="I6508" t="s">
        <v>91</v>
      </c>
      <c r="S6508">
        <v>1.7</v>
      </c>
      <c r="Y6508">
        <v>5</v>
      </c>
      <c r="Z6508" s="86">
        <v>45152</v>
      </c>
      <c r="AB6508">
        <v>3</v>
      </c>
      <c r="AC6508" t="s">
        <v>156</v>
      </c>
    </row>
    <row r="6509" spans="1:29" x14ac:dyDescent="0.2">
      <c r="A6509" t="s">
        <v>15052</v>
      </c>
      <c r="B6509" t="s">
        <v>15053</v>
      </c>
      <c r="C6509" t="s">
        <v>15052</v>
      </c>
      <c r="D6509" t="s">
        <v>84</v>
      </c>
      <c r="E6509" t="s">
        <v>845</v>
      </c>
      <c r="G6509" t="s">
        <v>846</v>
      </c>
      <c r="Y6509">
        <v>5</v>
      </c>
      <c r="Z6509" s="86">
        <v>45152</v>
      </c>
      <c r="AB6509">
        <v>3</v>
      </c>
      <c r="AC6509" t="s">
        <v>156</v>
      </c>
    </row>
    <row r="6510" spans="1:29" x14ac:dyDescent="0.2">
      <c r="A6510" t="s">
        <v>15054</v>
      </c>
      <c r="B6510" t="s">
        <v>15055</v>
      </c>
      <c r="C6510" t="s">
        <v>15054</v>
      </c>
      <c r="D6510" t="s">
        <v>84</v>
      </c>
      <c r="E6510" t="s">
        <v>845</v>
      </c>
      <c r="G6510" t="s">
        <v>846</v>
      </c>
      <c r="I6510" t="s">
        <v>91</v>
      </c>
      <c r="W6510">
        <v>5</v>
      </c>
      <c r="X6510" s="86">
        <v>45153</v>
      </c>
      <c r="AB6510">
        <v>3</v>
      </c>
      <c r="AC6510" t="s">
        <v>156</v>
      </c>
    </row>
    <row r="6511" spans="1:29" x14ac:dyDescent="0.2">
      <c r="A6511" t="s">
        <v>15056</v>
      </c>
      <c r="B6511" t="s">
        <v>15057</v>
      </c>
      <c r="C6511" t="s">
        <v>15056</v>
      </c>
      <c r="D6511" t="s">
        <v>84</v>
      </c>
      <c r="E6511" t="s">
        <v>845</v>
      </c>
      <c r="G6511" t="s">
        <v>846</v>
      </c>
      <c r="I6511" t="s">
        <v>118</v>
      </c>
      <c r="Y6511">
        <v>5</v>
      </c>
      <c r="Z6511" s="86">
        <v>45153</v>
      </c>
      <c r="AB6511">
        <v>3</v>
      </c>
      <c r="AC6511" t="s">
        <v>156</v>
      </c>
    </row>
    <row r="6512" spans="1:29" x14ac:dyDescent="0.2">
      <c r="A6512" t="s">
        <v>15058</v>
      </c>
      <c r="B6512" t="s">
        <v>15059</v>
      </c>
      <c r="C6512" t="s">
        <v>15058</v>
      </c>
      <c r="D6512" t="s">
        <v>84</v>
      </c>
      <c r="E6512" t="s">
        <v>845</v>
      </c>
      <c r="G6512" t="s">
        <v>846</v>
      </c>
      <c r="AA6512">
        <v>3</v>
      </c>
      <c r="AB6512">
        <v>5</v>
      </c>
      <c r="AC6512" t="s">
        <v>86</v>
      </c>
    </row>
    <row r="6513" spans="1:29" x14ac:dyDescent="0.2">
      <c r="A6513" t="s">
        <v>16142</v>
      </c>
      <c r="B6513" t="s">
        <v>16143</v>
      </c>
      <c r="C6513" t="s">
        <v>16142</v>
      </c>
      <c r="D6513" t="s">
        <v>84</v>
      </c>
      <c r="E6513" t="s">
        <v>845</v>
      </c>
      <c r="G6513" t="s">
        <v>846</v>
      </c>
      <c r="H6513" t="s">
        <v>16039</v>
      </c>
      <c r="I6513" t="s">
        <v>91</v>
      </c>
      <c r="S6513">
        <v>2.6</v>
      </c>
      <c r="Y6513">
        <v>6</v>
      </c>
      <c r="Z6513" s="86">
        <v>45154</v>
      </c>
      <c r="AB6513">
        <v>4</v>
      </c>
      <c r="AC6513" t="s">
        <v>127</v>
      </c>
    </row>
    <row r="6514" spans="1:29" x14ac:dyDescent="0.2">
      <c r="A6514" t="s">
        <v>15060</v>
      </c>
      <c r="B6514" t="s">
        <v>15061</v>
      </c>
      <c r="C6514" t="s">
        <v>15060</v>
      </c>
      <c r="D6514" t="s">
        <v>84</v>
      </c>
      <c r="E6514" t="s">
        <v>845</v>
      </c>
      <c r="G6514" t="s">
        <v>846</v>
      </c>
      <c r="Y6514">
        <v>5</v>
      </c>
      <c r="Z6514" s="86">
        <v>45156</v>
      </c>
      <c r="AB6514">
        <v>3</v>
      </c>
      <c r="AC6514" t="s">
        <v>156</v>
      </c>
    </row>
    <row r="6515" spans="1:29" x14ac:dyDescent="0.2">
      <c r="A6515" t="s">
        <v>15062</v>
      </c>
      <c r="B6515" t="s">
        <v>15063</v>
      </c>
      <c r="C6515" t="s">
        <v>15062</v>
      </c>
      <c r="D6515" t="s">
        <v>84</v>
      </c>
      <c r="E6515" t="s">
        <v>845</v>
      </c>
      <c r="G6515" t="s">
        <v>846</v>
      </c>
      <c r="Y6515">
        <v>4</v>
      </c>
      <c r="Z6515" s="86">
        <v>45189</v>
      </c>
      <c r="AB6515">
        <v>3</v>
      </c>
      <c r="AC6515" t="s">
        <v>156</v>
      </c>
    </row>
    <row r="6516" spans="1:29" x14ac:dyDescent="0.2">
      <c r="A6516" t="s">
        <v>15064</v>
      </c>
      <c r="B6516" t="s">
        <v>15065</v>
      </c>
      <c r="C6516" t="s">
        <v>15064</v>
      </c>
      <c r="D6516" t="s">
        <v>84</v>
      </c>
      <c r="E6516" t="s">
        <v>845</v>
      </c>
      <c r="G6516" t="s">
        <v>846</v>
      </c>
      <c r="W6516">
        <v>4</v>
      </c>
      <c r="X6516" s="86">
        <v>45159</v>
      </c>
      <c r="AB6516">
        <v>3</v>
      </c>
      <c r="AC6516" t="s">
        <v>156</v>
      </c>
    </row>
    <row r="6517" spans="1:29" x14ac:dyDescent="0.2">
      <c r="A6517" t="s">
        <v>15066</v>
      </c>
      <c r="B6517" t="s">
        <v>15067</v>
      </c>
      <c r="C6517" t="s">
        <v>15066</v>
      </c>
      <c r="D6517" t="s">
        <v>84</v>
      </c>
      <c r="E6517" t="s">
        <v>845</v>
      </c>
      <c r="G6517" t="s">
        <v>846</v>
      </c>
      <c r="I6517" t="s">
        <v>91</v>
      </c>
      <c r="S6517">
        <v>1.9</v>
      </c>
      <c r="Y6517">
        <v>4</v>
      </c>
      <c r="Z6517" s="86">
        <v>45175</v>
      </c>
      <c r="AB6517">
        <v>3</v>
      </c>
      <c r="AC6517" t="s">
        <v>156</v>
      </c>
    </row>
    <row r="6518" spans="1:29" x14ac:dyDescent="0.2">
      <c r="A6518" t="s">
        <v>15068</v>
      </c>
      <c r="B6518" t="s">
        <v>15069</v>
      </c>
      <c r="C6518" t="s">
        <v>15068</v>
      </c>
      <c r="D6518" t="s">
        <v>84</v>
      </c>
      <c r="E6518" t="s">
        <v>845</v>
      </c>
      <c r="G6518" t="s">
        <v>846</v>
      </c>
      <c r="I6518" t="s">
        <v>91</v>
      </c>
      <c r="Y6518">
        <v>3</v>
      </c>
      <c r="Z6518" s="86">
        <v>45190</v>
      </c>
      <c r="AB6518">
        <v>3</v>
      </c>
      <c r="AC6518" t="s">
        <v>156</v>
      </c>
    </row>
    <row r="6519" spans="1:29" x14ac:dyDescent="0.2">
      <c r="A6519" t="s">
        <v>16176</v>
      </c>
      <c r="B6519" t="s">
        <v>16177</v>
      </c>
      <c r="C6519" t="s">
        <v>16176</v>
      </c>
      <c r="D6519" t="s">
        <v>84</v>
      </c>
      <c r="E6519" t="s">
        <v>845</v>
      </c>
      <c r="G6519" t="s">
        <v>846</v>
      </c>
      <c r="H6519" t="s">
        <v>16039</v>
      </c>
      <c r="I6519" t="s">
        <v>91</v>
      </c>
      <c r="S6519">
        <v>2.4500000000000002</v>
      </c>
      <c r="Y6519">
        <v>4</v>
      </c>
      <c r="Z6519" s="86">
        <v>45176</v>
      </c>
      <c r="AB6519">
        <v>3</v>
      </c>
      <c r="AC6519" t="s">
        <v>156</v>
      </c>
    </row>
    <row r="6520" spans="1:29" x14ac:dyDescent="0.2">
      <c r="A6520" t="s">
        <v>15070</v>
      </c>
      <c r="B6520" t="s">
        <v>15071</v>
      </c>
      <c r="C6520" t="s">
        <v>15070</v>
      </c>
      <c r="D6520" t="s">
        <v>84</v>
      </c>
      <c r="E6520" t="s">
        <v>845</v>
      </c>
      <c r="G6520" t="s">
        <v>846</v>
      </c>
      <c r="I6520" t="s">
        <v>91</v>
      </c>
      <c r="J6520" t="s">
        <v>643</v>
      </c>
      <c r="K6520" t="s">
        <v>706</v>
      </c>
      <c r="Q6520" s="86">
        <v>45154</v>
      </c>
      <c r="AA6520">
        <v>3</v>
      </c>
      <c r="AB6520">
        <v>5</v>
      </c>
      <c r="AC6520" t="s">
        <v>86</v>
      </c>
    </row>
    <row r="6521" spans="1:29" x14ac:dyDescent="0.2">
      <c r="A6521" t="s">
        <v>15072</v>
      </c>
      <c r="B6521" t="s">
        <v>15073</v>
      </c>
      <c r="C6521" t="s">
        <v>15072</v>
      </c>
      <c r="D6521" t="s">
        <v>84</v>
      </c>
      <c r="E6521" t="s">
        <v>845</v>
      </c>
      <c r="G6521" t="s">
        <v>846</v>
      </c>
      <c r="I6521" t="s">
        <v>91</v>
      </c>
      <c r="J6521" t="s">
        <v>643</v>
      </c>
      <c r="K6521" t="s">
        <v>706</v>
      </c>
      <c r="Q6521" s="86">
        <v>45154</v>
      </c>
      <c r="V6521" t="s">
        <v>14854</v>
      </c>
      <c r="AA6521">
        <v>3</v>
      </c>
      <c r="AB6521">
        <v>5</v>
      </c>
      <c r="AC6521" t="s">
        <v>86</v>
      </c>
    </row>
    <row r="6522" spans="1:29" x14ac:dyDescent="0.2">
      <c r="A6522" t="s">
        <v>15074</v>
      </c>
      <c r="B6522" t="s">
        <v>15075</v>
      </c>
      <c r="C6522" t="s">
        <v>15074</v>
      </c>
      <c r="D6522" t="s">
        <v>84</v>
      </c>
      <c r="E6522" t="s">
        <v>845</v>
      </c>
      <c r="G6522" t="s">
        <v>846</v>
      </c>
      <c r="I6522" t="s">
        <v>118</v>
      </c>
      <c r="J6522" t="s">
        <v>836</v>
      </c>
      <c r="K6522" t="s">
        <v>1712</v>
      </c>
      <c r="Q6522" s="86">
        <v>45154</v>
      </c>
      <c r="AA6522">
        <v>3</v>
      </c>
      <c r="AB6522">
        <v>5</v>
      </c>
      <c r="AC6522" t="s">
        <v>86</v>
      </c>
    </row>
    <row r="6523" spans="1:29" x14ac:dyDescent="0.2">
      <c r="A6523" t="s">
        <v>15076</v>
      </c>
      <c r="B6523" t="s">
        <v>15077</v>
      </c>
      <c r="C6523" t="s">
        <v>15076</v>
      </c>
      <c r="D6523" t="s">
        <v>84</v>
      </c>
      <c r="E6523" t="s">
        <v>845</v>
      </c>
      <c r="G6523" t="s">
        <v>846</v>
      </c>
      <c r="I6523" t="s">
        <v>91</v>
      </c>
      <c r="J6523" t="s">
        <v>836</v>
      </c>
      <c r="K6523" t="s">
        <v>1712</v>
      </c>
      <c r="Q6523" s="86">
        <v>45154</v>
      </c>
      <c r="AA6523">
        <v>3</v>
      </c>
      <c r="AB6523">
        <v>5</v>
      </c>
      <c r="AC6523" t="s">
        <v>86</v>
      </c>
    </row>
    <row r="6524" spans="1:29" x14ac:dyDescent="0.2">
      <c r="A6524" t="s">
        <v>15078</v>
      </c>
      <c r="B6524" t="s">
        <v>15079</v>
      </c>
      <c r="C6524" t="s">
        <v>15078</v>
      </c>
      <c r="D6524" t="s">
        <v>84</v>
      </c>
      <c r="E6524" t="s">
        <v>845</v>
      </c>
      <c r="G6524" t="s">
        <v>846</v>
      </c>
      <c r="I6524" t="s">
        <v>91</v>
      </c>
      <c r="J6524" t="s">
        <v>836</v>
      </c>
      <c r="K6524" t="s">
        <v>1712</v>
      </c>
      <c r="Q6524" s="86">
        <v>45154</v>
      </c>
      <c r="AA6524">
        <v>3</v>
      </c>
      <c r="AB6524">
        <v>5</v>
      </c>
      <c r="AC6524" t="s">
        <v>86</v>
      </c>
    </row>
    <row r="6525" spans="1:29" x14ac:dyDescent="0.2">
      <c r="A6525" t="s">
        <v>15080</v>
      </c>
      <c r="B6525" t="s">
        <v>15081</v>
      </c>
      <c r="C6525" t="s">
        <v>15080</v>
      </c>
      <c r="D6525" t="s">
        <v>84</v>
      </c>
      <c r="E6525" t="s">
        <v>845</v>
      </c>
      <c r="G6525" t="s">
        <v>846</v>
      </c>
      <c r="I6525" t="s">
        <v>91</v>
      </c>
      <c r="J6525" t="s">
        <v>836</v>
      </c>
      <c r="K6525" t="s">
        <v>1712</v>
      </c>
      <c r="Q6525" s="86">
        <v>45154</v>
      </c>
      <c r="AA6525">
        <v>3</v>
      </c>
      <c r="AB6525">
        <v>5</v>
      </c>
      <c r="AC6525" t="s">
        <v>86</v>
      </c>
    </row>
    <row r="6526" spans="1:29" x14ac:dyDescent="0.2">
      <c r="A6526" t="s">
        <v>16386</v>
      </c>
      <c r="B6526" t="s">
        <v>16387</v>
      </c>
      <c r="C6526" t="s">
        <v>16386</v>
      </c>
      <c r="D6526" t="s">
        <v>84</v>
      </c>
      <c r="E6526" t="s">
        <v>845</v>
      </c>
      <c r="G6526" t="s">
        <v>846</v>
      </c>
      <c r="H6526" t="s">
        <v>16039</v>
      </c>
      <c r="I6526" t="s">
        <v>91</v>
      </c>
      <c r="S6526">
        <v>1.45</v>
      </c>
      <c r="Y6526">
        <v>2</v>
      </c>
      <c r="Z6526" s="86">
        <v>45036</v>
      </c>
      <c r="AB6526">
        <v>2</v>
      </c>
      <c r="AC6526" t="s">
        <v>153</v>
      </c>
    </row>
    <row r="6527" spans="1:29" x14ac:dyDescent="0.2">
      <c r="A6527" t="s">
        <v>15082</v>
      </c>
      <c r="B6527" t="s">
        <v>15083</v>
      </c>
      <c r="C6527" t="s">
        <v>15082</v>
      </c>
      <c r="D6527" t="s">
        <v>84</v>
      </c>
      <c r="E6527" t="s">
        <v>845</v>
      </c>
      <c r="G6527" t="s">
        <v>846</v>
      </c>
      <c r="I6527" t="s">
        <v>91</v>
      </c>
      <c r="J6527" t="s">
        <v>643</v>
      </c>
      <c r="K6527" t="s">
        <v>706</v>
      </c>
      <c r="Q6527" s="86">
        <v>45154</v>
      </c>
      <c r="AA6527">
        <v>3</v>
      </c>
      <c r="AB6527">
        <v>5</v>
      </c>
      <c r="AC6527" t="s">
        <v>86</v>
      </c>
    </row>
    <row r="6528" spans="1:29" x14ac:dyDescent="0.2">
      <c r="A6528" t="s">
        <v>16178</v>
      </c>
      <c r="B6528" t="s">
        <v>16179</v>
      </c>
      <c r="C6528" t="s">
        <v>16178</v>
      </c>
      <c r="D6528" t="s">
        <v>84</v>
      </c>
      <c r="E6528" t="s">
        <v>845</v>
      </c>
      <c r="G6528" t="s">
        <v>846</v>
      </c>
      <c r="H6528" t="s">
        <v>16039</v>
      </c>
      <c r="I6528" t="s">
        <v>91</v>
      </c>
      <c r="S6528">
        <v>2.4500000000000002</v>
      </c>
      <c r="Y6528">
        <v>4</v>
      </c>
      <c r="Z6528" s="86">
        <v>45197</v>
      </c>
      <c r="AB6528">
        <v>3</v>
      </c>
      <c r="AC6528" t="s">
        <v>156</v>
      </c>
    </row>
    <row r="6529" spans="1:29" x14ac:dyDescent="0.2">
      <c r="A6529" t="s">
        <v>15084</v>
      </c>
      <c r="B6529" t="s">
        <v>15085</v>
      </c>
      <c r="C6529" t="s">
        <v>15084</v>
      </c>
      <c r="D6529" t="s">
        <v>84</v>
      </c>
      <c r="E6529" t="s">
        <v>845</v>
      </c>
      <c r="G6529" t="s">
        <v>846</v>
      </c>
      <c r="Y6529">
        <v>5</v>
      </c>
      <c r="Z6529" s="86">
        <v>45190</v>
      </c>
      <c r="AB6529">
        <v>3</v>
      </c>
      <c r="AC6529" t="s">
        <v>156</v>
      </c>
    </row>
    <row r="6530" spans="1:29" x14ac:dyDescent="0.2">
      <c r="A6530" t="s">
        <v>15086</v>
      </c>
      <c r="B6530" t="s">
        <v>15087</v>
      </c>
      <c r="C6530" t="s">
        <v>15086</v>
      </c>
      <c r="D6530" t="s">
        <v>84</v>
      </c>
      <c r="E6530" t="s">
        <v>845</v>
      </c>
      <c r="G6530" t="s">
        <v>846</v>
      </c>
      <c r="I6530" t="s">
        <v>91</v>
      </c>
      <c r="Y6530">
        <v>5</v>
      </c>
      <c r="Z6530" s="86">
        <v>45190</v>
      </c>
      <c r="AB6530">
        <v>3</v>
      </c>
      <c r="AC6530" t="s">
        <v>156</v>
      </c>
    </row>
    <row r="6531" spans="1:29" x14ac:dyDescent="0.2">
      <c r="A6531" t="s">
        <v>15088</v>
      </c>
      <c r="B6531" t="s">
        <v>15089</v>
      </c>
      <c r="C6531" t="s">
        <v>15088</v>
      </c>
      <c r="D6531" t="s">
        <v>84</v>
      </c>
      <c r="E6531" t="s">
        <v>845</v>
      </c>
      <c r="G6531" t="s">
        <v>846</v>
      </c>
      <c r="I6531" t="s">
        <v>91</v>
      </c>
      <c r="Y6531">
        <v>5</v>
      </c>
      <c r="Z6531" s="86">
        <v>45176</v>
      </c>
      <c r="AB6531">
        <v>3</v>
      </c>
      <c r="AC6531" t="s">
        <v>156</v>
      </c>
    </row>
    <row r="6532" spans="1:29" x14ac:dyDescent="0.2">
      <c r="A6532" t="s">
        <v>15090</v>
      </c>
      <c r="B6532" t="s">
        <v>15091</v>
      </c>
      <c r="C6532" t="s">
        <v>15090</v>
      </c>
      <c r="D6532" t="s">
        <v>84</v>
      </c>
      <c r="E6532" t="s">
        <v>845</v>
      </c>
      <c r="G6532" t="s">
        <v>846</v>
      </c>
      <c r="Y6532">
        <v>5</v>
      </c>
      <c r="Z6532" s="86">
        <v>45176</v>
      </c>
      <c r="AB6532">
        <v>3</v>
      </c>
      <c r="AC6532" t="s">
        <v>156</v>
      </c>
    </row>
    <row r="6533" spans="1:29" x14ac:dyDescent="0.2">
      <c r="A6533" t="s">
        <v>15092</v>
      </c>
      <c r="B6533" t="s">
        <v>15093</v>
      </c>
      <c r="C6533" t="s">
        <v>15092</v>
      </c>
      <c r="D6533" t="s">
        <v>84</v>
      </c>
      <c r="E6533" t="s">
        <v>845</v>
      </c>
      <c r="G6533" t="s">
        <v>846</v>
      </c>
      <c r="Y6533">
        <v>5</v>
      </c>
      <c r="Z6533" s="86">
        <v>45183</v>
      </c>
      <c r="AB6533">
        <v>3</v>
      </c>
      <c r="AC6533" t="s">
        <v>156</v>
      </c>
    </row>
    <row r="6534" spans="1:29" x14ac:dyDescent="0.2">
      <c r="A6534" t="s">
        <v>15094</v>
      </c>
      <c r="B6534" t="s">
        <v>15095</v>
      </c>
      <c r="C6534" t="s">
        <v>15094</v>
      </c>
      <c r="D6534" t="s">
        <v>84</v>
      </c>
      <c r="E6534" t="s">
        <v>845</v>
      </c>
      <c r="G6534" t="s">
        <v>846</v>
      </c>
      <c r="I6534" t="s">
        <v>91</v>
      </c>
      <c r="Y6534">
        <v>5</v>
      </c>
      <c r="Z6534" s="86">
        <v>45183</v>
      </c>
      <c r="AB6534">
        <v>3</v>
      </c>
      <c r="AC6534" t="s">
        <v>156</v>
      </c>
    </row>
    <row r="6535" spans="1:29" x14ac:dyDescent="0.2">
      <c r="A6535" t="s">
        <v>16180</v>
      </c>
      <c r="B6535" t="s">
        <v>16181</v>
      </c>
      <c r="C6535" t="s">
        <v>16180</v>
      </c>
      <c r="D6535" t="s">
        <v>84</v>
      </c>
      <c r="E6535" t="s">
        <v>845</v>
      </c>
      <c r="G6535" t="s">
        <v>846</v>
      </c>
      <c r="H6535" t="s">
        <v>16039</v>
      </c>
      <c r="I6535" t="s">
        <v>118</v>
      </c>
      <c r="S6535">
        <v>1.57</v>
      </c>
      <c r="Y6535">
        <v>5</v>
      </c>
      <c r="Z6535" s="86">
        <v>45036</v>
      </c>
      <c r="AB6535">
        <v>3</v>
      </c>
      <c r="AC6535" t="s">
        <v>156</v>
      </c>
    </row>
    <row r="6536" spans="1:29" x14ac:dyDescent="0.2">
      <c r="A6536" t="s">
        <v>15096</v>
      </c>
      <c r="B6536" t="s">
        <v>15097</v>
      </c>
      <c r="C6536" t="s">
        <v>15096</v>
      </c>
      <c r="D6536" t="s">
        <v>84</v>
      </c>
      <c r="E6536" t="s">
        <v>845</v>
      </c>
      <c r="G6536" t="s">
        <v>846</v>
      </c>
      <c r="I6536" t="s">
        <v>91</v>
      </c>
      <c r="S6536">
        <v>1.6</v>
      </c>
      <c r="Y6536">
        <v>6</v>
      </c>
      <c r="Z6536" s="86">
        <v>45121</v>
      </c>
      <c r="AB6536">
        <v>4</v>
      </c>
      <c r="AC6536" t="s">
        <v>127</v>
      </c>
    </row>
    <row r="6537" spans="1:29" x14ac:dyDescent="0.2">
      <c r="A6537" t="s">
        <v>15098</v>
      </c>
      <c r="B6537" t="s">
        <v>15099</v>
      </c>
      <c r="C6537" t="s">
        <v>15098</v>
      </c>
      <c r="D6537" t="s">
        <v>84</v>
      </c>
      <c r="E6537" t="s">
        <v>845</v>
      </c>
      <c r="G6537" t="s">
        <v>11299</v>
      </c>
      <c r="AB6537">
        <v>5</v>
      </c>
      <c r="AC6537" t="s">
        <v>86</v>
      </c>
    </row>
    <row r="6538" spans="1:29" x14ac:dyDescent="0.2">
      <c r="A6538" t="s">
        <v>15100</v>
      </c>
      <c r="B6538" t="s">
        <v>15101</v>
      </c>
      <c r="C6538" t="s">
        <v>15100</v>
      </c>
      <c r="D6538" t="s">
        <v>84</v>
      </c>
      <c r="E6538" t="s">
        <v>845</v>
      </c>
      <c r="G6538" t="s">
        <v>846</v>
      </c>
      <c r="H6538" t="s">
        <v>15102</v>
      </c>
      <c r="I6538" t="s">
        <v>91</v>
      </c>
      <c r="S6538">
        <v>1.71</v>
      </c>
      <c r="Y6538">
        <v>5</v>
      </c>
      <c r="Z6538" s="86">
        <v>45322</v>
      </c>
      <c r="AB6538">
        <v>3</v>
      </c>
      <c r="AC6538" t="s">
        <v>156</v>
      </c>
    </row>
    <row r="6539" spans="1:29" x14ac:dyDescent="0.2">
      <c r="A6539" t="s">
        <v>15103</v>
      </c>
      <c r="B6539" t="s">
        <v>15104</v>
      </c>
      <c r="C6539" t="s">
        <v>15103</v>
      </c>
      <c r="D6539" t="s">
        <v>84</v>
      </c>
      <c r="E6539" t="s">
        <v>845</v>
      </c>
      <c r="G6539" t="s">
        <v>11299</v>
      </c>
      <c r="AB6539">
        <v>5</v>
      </c>
      <c r="AC6539" t="s">
        <v>86</v>
      </c>
    </row>
    <row r="6540" spans="1:29" x14ac:dyDescent="0.2">
      <c r="A6540" t="s">
        <v>15105</v>
      </c>
      <c r="B6540" t="s">
        <v>15106</v>
      </c>
      <c r="C6540" t="s">
        <v>15105</v>
      </c>
      <c r="D6540" t="s">
        <v>84</v>
      </c>
      <c r="E6540" t="s">
        <v>845</v>
      </c>
      <c r="G6540" t="s">
        <v>846</v>
      </c>
      <c r="I6540" t="s">
        <v>91</v>
      </c>
      <c r="J6540" t="s">
        <v>861</v>
      </c>
      <c r="K6540" t="s">
        <v>1712</v>
      </c>
      <c r="Q6540" s="86">
        <v>45154</v>
      </c>
      <c r="AA6540">
        <v>3</v>
      </c>
      <c r="AB6540">
        <v>5</v>
      </c>
      <c r="AC6540" t="s">
        <v>86</v>
      </c>
    </row>
    <row r="6541" spans="1:29" x14ac:dyDescent="0.2">
      <c r="A6541" t="s">
        <v>15107</v>
      </c>
      <c r="B6541" t="s">
        <v>15108</v>
      </c>
      <c r="C6541" t="s">
        <v>15107</v>
      </c>
      <c r="D6541" t="s">
        <v>84</v>
      </c>
      <c r="E6541" t="s">
        <v>845</v>
      </c>
      <c r="G6541" t="s">
        <v>846</v>
      </c>
      <c r="I6541" t="s">
        <v>91</v>
      </c>
      <c r="Y6541">
        <v>4</v>
      </c>
      <c r="Z6541" s="86">
        <v>45219</v>
      </c>
      <c r="AB6541">
        <v>3</v>
      </c>
      <c r="AC6541" t="s">
        <v>156</v>
      </c>
    </row>
    <row r="6542" spans="1:29" x14ac:dyDescent="0.2">
      <c r="A6542" t="s">
        <v>15109</v>
      </c>
      <c r="B6542" t="s">
        <v>15110</v>
      </c>
      <c r="C6542" t="s">
        <v>15109</v>
      </c>
      <c r="D6542" t="s">
        <v>84</v>
      </c>
      <c r="E6542" t="s">
        <v>845</v>
      </c>
      <c r="G6542" t="s">
        <v>846</v>
      </c>
      <c r="N6542">
        <v>12</v>
      </c>
      <c r="Q6542" s="86">
        <v>45097</v>
      </c>
      <c r="AB6542">
        <v>3</v>
      </c>
      <c r="AC6542" t="s">
        <v>156</v>
      </c>
    </row>
    <row r="6543" spans="1:29" x14ac:dyDescent="0.2">
      <c r="A6543" t="s">
        <v>16144</v>
      </c>
      <c r="B6543" t="s">
        <v>16145</v>
      </c>
      <c r="C6543" t="s">
        <v>16144</v>
      </c>
      <c r="D6543" t="s">
        <v>84</v>
      </c>
      <c r="E6543" t="s">
        <v>845</v>
      </c>
      <c r="G6543" t="s">
        <v>846</v>
      </c>
      <c r="H6543" t="s">
        <v>16039</v>
      </c>
      <c r="I6543" t="s">
        <v>91</v>
      </c>
      <c r="S6543">
        <v>2</v>
      </c>
      <c r="Y6543">
        <v>5</v>
      </c>
      <c r="Z6543" s="86">
        <v>45212</v>
      </c>
      <c r="AB6543">
        <v>3</v>
      </c>
      <c r="AC6543" t="s">
        <v>156</v>
      </c>
    </row>
    <row r="6544" spans="1:29" x14ac:dyDescent="0.2">
      <c r="A6544" t="s">
        <v>15111</v>
      </c>
      <c r="B6544" t="s">
        <v>15112</v>
      </c>
      <c r="C6544" t="s">
        <v>15111</v>
      </c>
      <c r="D6544" t="s">
        <v>84</v>
      </c>
      <c r="E6544" t="s">
        <v>845</v>
      </c>
      <c r="G6544" t="s">
        <v>11299</v>
      </c>
      <c r="I6544" t="s">
        <v>118</v>
      </c>
      <c r="AB6544">
        <v>5</v>
      </c>
      <c r="AC6544" t="s">
        <v>86</v>
      </c>
    </row>
    <row r="6545" spans="1:29" x14ac:dyDescent="0.2">
      <c r="A6545" t="s">
        <v>15113</v>
      </c>
      <c r="B6545" t="s">
        <v>15114</v>
      </c>
      <c r="C6545" t="s">
        <v>15113</v>
      </c>
      <c r="D6545" t="s">
        <v>84</v>
      </c>
      <c r="E6545" t="s">
        <v>845</v>
      </c>
      <c r="G6545" t="s">
        <v>11299</v>
      </c>
      <c r="I6545" t="s">
        <v>91</v>
      </c>
      <c r="AB6545">
        <v>5</v>
      </c>
      <c r="AC6545" t="s">
        <v>86</v>
      </c>
    </row>
    <row r="6546" spans="1:29" x14ac:dyDescent="0.2">
      <c r="A6546" t="s">
        <v>16876</v>
      </c>
      <c r="B6546" t="s">
        <v>16877</v>
      </c>
      <c r="C6546" t="s">
        <v>16876</v>
      </c>
      <c r="D6546" t="s">
        <v>84</v>
      </c>
      <c r="E6546" t="s">
        <v>845</v>
      </c>
      <c r="G6546" t="s">
        <v>846</v>
      </c>
      <c r="H6546" t="s">
        <v>16878</v>
      </c>
      <c r="I6546" t="s">
        <v>91</v>
      </c>
      <c r="S6546">
        <v>1.8</v>
      </c>
      <c r="Y6546">
        <v>3</v>
      </c>
      <c r="Z6546" s="86">
        <v>45223</v>
      </c>
      <c r="AB6546">
        <v>3</v>
      </c>
      <c r="AC6546" t="s">
        <v>156</v>
      </c>
    </row>
    <row r="6547" spans="1:29" x14ac:dyDescent="0.2">
      <c r="A6547" t="s">
        <v>15115</v>
      </c>
      <c r="B6547" t="s">
        <v>15116</v>
      </c>
      <c r="C6547" t="s">
        <v>15115</v>
      </c>
      <c r="D6547" t="s">
        <v>84</v>
      </c>
      <c r="E6547" t="s">
        <v>845</v>
      </c>
      <c r="G6547" t="s">
        <v>846</v>
      </c>
      <c r="H6547" t="s">
        <v>15117</v>
      </c>
      <c r="I6547" t="s">
        <v>91</v>
      </c>
      <c r="S6547">
        <v>1.6</v>
      </c>
      <c r="Y6547">
        <v>5</v>
      </c>
      <c r="Z6547" s="86">
        <v>45225</v>
      </c>
      <c r="AB6547">
        <v>3</v>
      </c>
      <c r="AC6547" t="s">
        <v>156</v>
      </c>
    </row>
    <row r="6548" spans="1:29" x14ac:dyDescent="0.2">
      <c r="A6548" t="s">
        <v>15118</v>
      </c>
      <c r="B6548" t="s">
        <v>15119</v>
      </c>
      <c r="C6548" t="s">
        <v>15118</v>
      </c>
      <c r="D6548" t="s">
        <v>84</v>
      </c>
      <c r="E6548" t="s">
        <v>845</v>
      </c>
      <c r="G6548" t="s">
        <v>11299</v>
      </c>
      <c r="AB6548">
        <v>5</v>
      </c>
      <c r="AC6548" t="s">
        <v>86</v>
      </c>
    </row>
    <row r="6549" spans="1:29" x14ac:dyDescent="0.2">
      <c r="A6549" t="s">
        <v>15120</v>
      </c>
      <c r="B6549" t="s">
        <v>15121</v>
      </c>
      <c r="C6549" t="s">
        <v>15120</v>
      </c>
      <c r="D6549" t="s">
        <v>84</v>
      </c>
      <c r="E6549" t="s">
        <v>845</v>
      </c>
      <c r="G6549" t="s">
        <v>11299</v>
      </c>
      <c r="I6549" t="s">
        <v>91</v>
      </c>
      <c r="AB6549">
        <v>5</v>
      </c>
      <c r="AC6549" t="s">
        <v>86</v>
      </c>
    </row>
    <row r="6550" spans="1:29" x14ac:dyDescent="0.2">
      <c r="A6550" t="s">
        <v>17214</v>
      </c>
      <c r="B6550" t="s">
        <v>17215</v>
      </c>
      <c r="C6550" t="s">
        <v>17214</v>
      </c>
      <c r="D6550" t="s">
        <v>84</v>
      </c>
      <c r="E6550" t="s">
        <v>845</v>
      </c>
      <c r="G6550" t="s">
        <v>846</v>
      </c>
      <c r="H6550" t="s">
        <v>17216</v>
      </c>
      <c r="I6550" t="s">
        <v>91</v>
      </c>
      <c r="S6550">
        <v>1.9</v>
      </c>
      <c r="Y6550">
        <v>4</v>
      </c>
      <c r="Z6550" s="86">
        <v>45239</v>
      </c>
      <c r="AB6550">
        <v>3</v>
      </c>
      <c r="AC6550" t="s">
        <v>156</v>
      </c>
    </row>
    <row r="6551" spans="1:29" x14ac:dyDescent="0.2">
      <c r="A6551" t="s">
        <v>15122</v>
      </c>
      <c r="B6551" t="s">
        <v>15123</v>
      </c>
      <c r="C6551" t="s">
        <v>15122</v>
      </c>
      <c r="D6551" t="s">
        <v>84</v>
      </c>
      <c r="E6551" t="s">
        <v>845</v>
      </c>
      <c r="G6551" t="s">
        <v>11299</v>
      </c>
      <c r="H6551" t="s">
        <v>15124</v>
      </c>
      <c r="I6551" t="s">
        <v>91</v>
      </c>
      <c r="AB6551">
        <v>5</v>
      </c>
      <c r="AC6551" t="s">
        <v>86</v>
      </c>
    </row>
    <row r="6552" spans="1:29" x14ac:dyDescent="0.2">
      <c r="A6552" t="s">
        <v>15125</v>
      </c>
      <c r="B6552" t="s">
        <v>15126</v>
      </c>
      <c r="C6552" t="s">
        <v>15125</v>
      </c>
      <c r="D6552" t="s">
        <v>84</v>
      </c>
      <c r="E6552" t="s">
        <v>845</v>
      </c>
      <c r="G6552" t="s">
        <v>11299</v>
      </c>
      <c r="H6552" t="s">
        <v>15124</v>
      </c>
      <c r="I6552" t="s">
        <v>118</v>
      </c>
      <c r="AB6552">
        <v>5</v>
      </c>
      <c r="AC6552" t="s">
        <v>86</v>
      </c>
    </row>
    <row r="6553" spans="1:29" x14ac:dyDescent="0.2">
      <c r="A6553" t="s">
        <v>15127</v>
      </c>
      <c r="B6553" t="s">
        <v>15128</v>
      </c>
      <c r="C6553" t="s">
        <v>15127</v>
      </c>
      <c r="D6553" t="s">
        <v>84</v>
      </c>
      <c r="E6553" t="s">
        <v>845</v>
      </c>
      <c r="G6553" t="s">
        <v>846</v>
      </c>
      <c r="I6553" t="s">
        <v>118</v>
      </c>
      <c r="S6553">
        <v>2.41</v>
      </c>
      <c r="W6553">
        <v>4</v>
      </c>
      <c r="X6553" s="86">
        <v>45358</v>
      </c>
      <c r="AB6553">
        <v>3</v>
      </c>
      <c r="AC6553" t="s">
        <v>156</v>
      </c>
    </row>
    <row r="6554" spans="1:29" x14ac:dyDescent="0.2">
      <c r="A6554" t="s">
        <v>15129</v>
      </c>
      <c r="B6554" t="s">
        <v>15130</v>
      </c>
      <c r="C6554" t="s">
        <v>15129</v>
      </c>
      <c r="D6554" t="s">
        <v>84</v>
      </c>
      <c r="E6554" t="s">
        <v>845</v>
      </c>
      <c r="G6554" t="s">
        <v>846</v>
      </c>
      <c r="I6554" t="s">
        <v>91</v>
      </c>
      <c r="S6554">
        <v>2.37</v>
      </c>
      <c r="W6554">
        <v>4</v>
      </c>
      <c r="X6554" s="86">
        <v>45358</v>
      </c>
      <c r="AB6554">
        <v>3</v>
      </c>
      <c r="AC6554" t="s">
        <v>156</v>
      </c>
    </row>
    <row r="6555" spans="1:29" x14ac:dyDescent="0.2">
      <c r="A6555" t="s">
        <v>15131</v>
      </c>
      <c r="B6555" t="s">
        <v>15132</v>
      </c>
      <c r="C6555" t="s">
        <v>15131</v>
      </c>
      <c r="D6555" t="s">
        <v>84</v>
      </c>
      <c r="G6555" t="s">
        <v>846</v>
      </c>
      <c r="K6555" t="s">
        <v>706</v>
      </c>
      <c r="Q6555" s="86">
        <v>45114</v>
      </c>
      <c r="AB6555">
        <v>5</v>
      </c>
      <c r="AC6555" t="s">
        <v>86</v>
      </c>
    </row>
    <row r="6556" spans="1:29" x14ac:dyDescent="0.2">
      <c r="A6556" t="s">
        <v>15133</v>
      </c>
      <c r="B6556" t="s">
        <v>15134</v>
      </c>
      <c r="C6556" t="s">
        <v>15133</v>
      </c>
      <c r="D6556" t="s">
        <v>84</v>
      </c>
      <c r="E6556" t="s">
        <v>845</v>
      </c>
      <c r="G6556" t="s">
        <v>846</v>
      </c>
      <c r="I6556" t="s">
        <v>91</v>
      </c>
      <c r="J6556" t="s">
        <v>643</v>
      </c>
      <c r="K6556" t="s">
        <v>706</v>
      </c>
      <c r="Q6556" s="86">
        <v>45154</v>
      </c>
      <c r="AA6556">
        <v>3</v>
      </c>
      <c r="AB6556">
        <v>5</v>
      </c>
      <c r="AC6556" t="s">
        <v>86</v>
      </c>
    </row>
    <row r="6557" spans="1:29" x14ac:dyDescent="0.2">
      <c r="A6557" t="s">
        <v>15135</v>
      </c>
      <c r="B6557" t="s">
        <v>15136</v>
      </c>
      <c r="C6557" t="s">
        <v>15135</v>
      </c>
      <c r="D6557" t="s">
        <v>84</v>
      </c>
      <c r="E6557" t="s">
        <v>845</v>
      </c>
      <c r="G6557" t="s">
        <v>846</v>
      </c>
      <c r="H6557" t="s">
        <v>15117</v>
      </c>
      <c r="I6557" t="s">
        <v>91</v>
      </c>
      <c r="S6557">
        <v>2.34</v>
      </c>
      <c r="Y6557">
        <v>4</v>
      </c>
      <c r="Z6557" s="86">
        <v>45225</v>
      </c>
      <c r="AB6557">
        <v>3</v>
      </c>
      <c r="AC6557" t="s">
        <v>156</v>
      </c>
    </row>
    <row r="6558" spans="1:29" x14ac:dyDescent="0.2">
      <c r="A6558" t="s">
        <v>15137</v>
      </c>
      <c r="B6558" t="s">
        <v>15138</v>
      </c>
      <c r="C6558" t="s">
        <v>15137</v>
      </c>
      <c r="D6558" t="s">
        <v>84</v>
      </c>
      <c r="E6558" t="s">
        <v>845</v>
      </c>
      <c r="G6558" t="s">
        <v>846</v>
      </c>
      <c r="H6558" t="s">
        <v>196</v>
      </c>
      <c r="I6558" t="s">
        <v>118</v>
      </c>
      <c r="S6558">
        <v>2.91</v>
      </c>
      <c r="Y6558">
        <v>4</v>
      </c>
      <c r="Z6558" s="86">
        <v>45225</v>
      </c>
      <c r="AB6558">
        <v>3</v>
      </c>
      <c r="AC6558" t="s">
        <v>156</v>
      </c>
    </row>
    <row r="6559" spans="1:29" x14ac:dyDescent="0.2">
      <c r="A6559" t="s">
        <v>15139</v>
      </c>
      <c r="B6559" t="s">
        <v>15140</v>
      </c>
      <c r="C6559" t="s">
        <v>15139</v>
      </c>
      <c r="D6559" t="s">
        <v>84</v>
      </c>
      <c r="E6559" t="s">
        <v>845</v>
      </c>
      <c r="G6559" t="s">
        <v>846</v>
      </c>
      <c r="I6559" t="s">
        <v>91</v>
      </c>
      <c r="S6559">
        <v>1.55</v>
      </c>
      <c r="Y6559">
        <v>3</v>
      </c>
      <c r="Z6559" s="86">
        <v>45128</v>
      </c>
      <c r="AB6559">
        <v>3</v>
      </c>
      <c r="AC6559" t="s">
        <v>156</v>
      </c>
    </row>
    <row r="6560" spans="1:29" x14ac:dyDescent="0.2">
      <c r="A6560" t="s">
        <v>15141</v>
      </c>
      <c r="B6560" t="s">
        <v>15142</v>
      </c>
      <c r="C6560" t="s">
        <v>15141</v>
      </c>
      <c r="D6560" t="s">
        <v>84</v>
      </c>
      <c r="G6560" t="s">
        <v>846</v>
      </c>
      <c r="K6560" t="s">
        <v>1712</v>
      </c>
      <c r="Q6560" s="86">
        <v>45145</v>
      </c>
      <c r="AB6560">
        <v>5</v>
      </c>
      <c r="AC6560" t="s">
        <v>86</v>
      </c>
    </row>
    <row r="6561" spans="1:29" x14ac:dyDescent="0.2">
      <c r="A6561" t="s">
        <v>15143</v>
      </c>
      <c r="B6561" t="s">
        <v>15144</v>
      </c>
      <c r="C6561" t="s">
        <v>15143</v>
      </c>
      <c r="D6561" t="s">
        <v>84</v>
      </c>
      <c r="G6561" t="s">
        <v>846</v>
      </c>
      <c r="K6561" t="s">
        <v>1712</v>
      </c>
      <c r="Q6561" s="86">
        <v>45148</v>
      </c>
      <c r="AB6561">
        <v>5</v>
      </c>
      <c r="AC6561" t="s">
        <v>86</v>
      </c>
    </row>
    <row r="6562" spans="1:29" x14ac:dyDescent="0.2">
      <c r="A6562" t="s">
        <v>15145</v>
      </c>
      <c r="B6562" t="s">
        <v>15146</v>
      </c>
      <c r="C6562" t="s">
        <v>15145</v>
      </c>
      <c r="D6562" t="s">
        <v>84</v>
      </c>
      <c r="E6562" t="s">
        <v>845</v>
      </c>
      <c r="G6562" t="s">
        <v>846</v>
      </c>
      <c r="I6562" t="s">
        <v>91</v>
      </c>
      <c r="Y6562">
        <v>3</v>
      </c>
      <c r="Z6562" s="86">
        <v>45161</v>
      </c>
      <c r="AB6562">
        <v>3</v>
      </c>
      <c r="AC6562" t="s">
        <v>156</v>
      </c>
    </row>
    <row r="6563" spans="1:29" x14ac:dyDescent="0.2">
      <c r="A6563" t="s">
        <v>15147</v>
      </c>
      <c r="B6563" t="s">
        <v>14950</v>
      </c>
      <c r="C6563" t="s">
        <v>15147</v>
      </c>
      <c r="D6563" t="s">
        <v>84</v>
      </c>
      <c r="E6563" t="s">
        <v>845</v>
      </c>
      <c r="G6563" t="s">
        <v>846</v>
      </c>
      <c r="I6563" t="s">
        <v>91</v>
      </c>
      <c r="Y6563">
        <v>5</v>
      </c>
      <c r="Z6563" s="86">
        <v>45168</v>
      </c>
      <c r="AA6563">
        <v>3</v>
      </c>
      <c r="AB6563">
        <v>3</v>
      </c>
      <c r="AC6563" t="s">
        <v>156</v>
      </c>
    </row>
    <row r="6564" spans="1:29" x14ac:dyDescent="0.2">
      <c r="A6564" t="s">
        <v>15148</v>
      </c>
      <c r="B6564" t="s">
        <v>15149</v>
      </c>
      <c r="C6564" t="s">
        <v>15148</v>
      </c>
      <c r="D6564" t="s">
        <v>84</v>
      </c>
      <c r="E6564" t="s">
        <v>845</v>
      </c>
      <c r="G6564" t="s">
        <v>846</v>
      </c>
      <c r="I6564" t="s">
        <v>118</v>
      </c>
      <c r="S6564">
        <v>1.65</v>
      </c>
      <c r="W6564">
        <v>3</v>
      </c>
      <c r="X6564" s="86">
        <v>45359</v>
      </c>
      <c r="AB6564">
        <v>3</v>
      </c>
      <c r="AC6564" t="s">
        <v>156</v>
      </c>
    </row>
    <row r="6565" spans="1:29" x14ac:dyDescent="0.2">
      <c r="A6565" t="s">
        <v>15150</v>
      </c>
      <c r="B6565" t="s">
        <v>15151</v>
      </c>
      <c r="C6565" t="s">
        <v>15150</v>
      </c>
      <c r="D6565" t="s">
        <v>84</v>
      </c>
      <c r="E6565" t="s">
        <v>845</v>
      </c>
      <c r="G6565" t="s">
        <v>846</v>
      </c>
      <c r="I6565" t="s">
        <v>91</v>
      </c>
      <c r="S6565">
        <v>1.59</v>
      </c>
      <c r="Y6565">
        <v>3</v>
      </c>
      <c r="Z6565" s="86">
        <v>45359</v>
      </c>
      <c r="AB6565">
        <v>3</v>
      </c>
      <c r="AC6565" t="s">
        <v>156</v>
      </c>
    </row>
    <row r="6566" spans="1:29" x14ac:dyDescent="0.2">
      <c r="A6566" t="s">
        <v>15152</v>
      </c>
      <c r="B6566" t="s">
        <v>15153</v>
      </c>
      <c r="C6566" t="s">
        <v>15152</v>
      </c>
      <c r="D6566" t="s">
        <v>84</v>
      </c>
      <c r="E6566" t="s">
        <v>845</v>
      </c>
      <c r="G6566" t="s">
        <v>846</v>
      </c>
      <c r="S6566">
        <v>1.37</v>
      </c>
      <c r="Y6566">
        <v>2</v>
      </c>
      <c r="Z6566" s="86">
        <v>45317</v>
      </c>
      <c r="AB6566">
        <v>2</v>
      </c>
      <c r="AC6566" t="s">
        <v>153</v>
      </c>
    </row>
    <row r="6567" spans="1:29" x14ac:dyDescent="0.2">
      <c r="A6567" t="s">
        <v>15154</v>
      </c>
      <c r="B6567" t="s">
        <v>15155</v>
      </c>
      <c r="C6567" t="s">
        <v>15154</v>
      </c>
      <c r="D6567" t="s">
        <v>84</v>
      </c>
      <c r="E6567" t="s">
        <v>845</v>
      </c>
      <c r="G6567" t="s">
        <v>846</v>
      </c>
      <c r="H6567" t="s">
        <v>15117</v>
      </c>
      <c r="I6567" t="s">
        <v>91</v>
      </c>
      <c r="S6567">
        <v>2</v>
      </c>
      <c r="Y6567">
        <v>3</v>
      </c>
      <c r="Z6567" s="86">
        <v>45170</v>
      </c>
      <c r="AB6567">
        <v>3</v>
      </c>
      <c r="AC6567" t="s">
        <v>156</v>
      </c>
    </row>
    <row r="6568" spans="1:29" x14ac:dyDescent="0.2">
      <c r="A6568" t="s">
        <v>15156</v>
      </c>
      <c r="B6568" t="s">
        <v>15157</v>
      </c>
      <c r="C6568" t="s">
        <v>15156</v>
      </c>
      <c r="D6568" t="s">
        <v>84</v>
      </c>
      <c r="E6568" t="s">
        <v>845</v>
      </c>
      <c r="G6568" t="s">
        <v>846</v>
      </c>
      <c r="I6568" t="s">
        <v>118</v>
      </c>
      <c r="S6568">
        <v>2.4</v>
      </c>
      <c r="Y6568">
        <v>6</v>
      </c>
      <c r="Z6568" s="86">
        <v>45196</v>
      </c>
      <c r="AB6568">
        <v>4</v>
      </c>
      <c r="AC6568" t="s">
        <v>127</v>
      </c>
    </row>
    <row r="6569" spans="1:29" x14ac:dyDescent="0.2">
      <c r="A6569" t="s">
        <v>15158</v>
      </c>
      <c r="B6569" t="s">
        <v>15159</v>
      </c>
      <c r="C6569" t="s">
        <v>15158</v>
      </c>
      <c r="D6569" t="s">
        <v>84</v>
      </c>
      <c r="E6569" t="s">
        <v>845</v>
      </c>
      <c r="G6569" t="s">
        <v>846</v>
      </c>
      <c r="I6569" t="s">
        <v>91</v>
      </c>
      <c r="S6569">
        <v>2</v>
      </c>
      <c r="Y6569">
        <v>3</v>
      </c>
      <c r="Z6569" s="86">
        <v>45197</v>
      </c>
      <c r="AB6569">
        <v>3</v>
      </c>
      <c r="AC6569" t="s">
        <v>156</v>
      </c>
    </row>
    <row r="6570" spans="1:29" x14ac:dyDescent="0.2">
      <c r="A6570" t="s">
        <v>15160</v>
      </c>
      <c r="B6570" t="s">
        <v>15161</v>
      </c>
      <c r="C6570" t="s">
        <v>15160</v>
      </c>
      <c r="D6570" t="s">
        <v>84</v>
      </c>
      <c r="E6570" t="s">
        <v>845</v>
      </c>
      <c r="G6570" t="s">
        <v>846</v>
      </c>
      <c r="Y6570">
        <v>3</v>
      </c>
      <c r="Z6570" s="86">
        <v>45197</v>
      </c>
      <c r="AB6570">
        <v>3</v>
      </c>
      <c r="AC6570" t="s">
        <v>156</v>
      </c>
    </row>
    <row r="6571" spans="1:29" x14ac:dyDescent="0.2">
      <c r="A6571" t="s">
        <v>15162</v>
      </c>
      <c r="B6571" t="s">
        <v>15163</v>
      </c>
      <c r="C6571" t="s">
        <v>15162</v>
      </c>
      <c r="D6571" t="s">
        <v>84</v>
      </c>
      <c r="E6571" t="s">
        <v>845</v>
      </c>
      <c r="G6571" t="s">
        <v>846</v>
      </c>
      <c r="S6571">
        <v>1.6</v>
      </c>
      <c r="Y6571">
        <v>4</v>
      </c>
      <c r="Z6571" s="86">
        <v>45309</v>
      </c>
      <c r="AB6571">
        <v>3</v>
      </c>
      <c r="AC6571" t="s">
        <v>156</v>
      </c>
    </row>
    <row r="6572" spans="1:29" x14ac:dyDescent="0.2">
      <c r="A6572" t="s">
        <v>15164</v>
      </c>
      <c r="B6572" t="s">
        <v>15165</v>
      </c>
      <c r="C6572" t="s">
        <v>15164</v>
      </c>
      <c r="D6572" t="s">
        <v>84</v>
      </c>
      <c r="E6572" t="s">
        <v>845</v>
      </c>
      <c r="G6572" t="s">
        <v>846</v>
      </c>
      <c r="I6572" t="s">
        <v>118</v>
      </c>
      <c r="S6572">
        <v>1.7</v>
      </c>
      <c r="Y6572">
        <v>4</v>
      </c>
      <c r="Z6572" s="86">
        <v>45341</v>
      </c>
      <c r="AB6572">
        <v>3</v>
      </c>
      <c r="AC6572" t="s">
        <v>156</v>
      </c>
    </row>
    <row r="6573" spans="1:29" x14ac:dyDescent="0.2">
      <c r="A6573" t="s">
        <v>15166</v>
      </c>
      <c r="B6573" t="s">
        <v>15167</v>
      </c>
      <c r="C6573" t="s">
        <v>15166</v>
      </c>
      <c r="D6573" t="s">
        <v>84</v>
      </c>
      <c r="E6573" t="s">
        <v>845</v>
      </c>
      <c r="G6573" t="s">
        <v>846</v>
      </c>
      <c r="I6573" t="s">
        <v>91</v>
      </c>
      <c r="S6573">
        <v>1.7</v>
      </c>
      <c r="Y6573">
        <v>4</v>
      </c>
      <c r="Z6573" s="86">
        <v>45341</v>
      </c>
      <c r="AB6573">
        <v>3</v>
      </c>
      <c r="AC6573" t="s">
        <v>156</v>
      </c>
    </row>
    <row r="6574" spans="1:29" x14ac:dyDescent="0.2">
      <c r="A6574" t="s">
        <v>15168</v>
      </c>
      <c r="B6574" t="s">
        <v>15169</v>
      </c>
      <c r="C6574" t="s">
        <v>15168</v>
      </c>
      <c r="D6574" t="s">
        <v>84</v>
      </c>
      <c r="E6574" t="s">
        <v>845</v>
      </c>
      <c r="G6574" t="s">
        <v>11299</v>
      </c>
      <c r="AB6574">
        <v>5</v>
      </c>
      <c r="AC6574" t="s">
        <v>86</v>
      </c>
    </row>
    <row r="6575" spans="1:29" x14ac:dyDescent="0.2">
      <c r="A6575" t="s">
        <v>15170</v>
      </c>
      <c r="B6575" t="s">
        <v>15171</v>
      </c>
      <c r="C6575" t="s">
        <v>15170</v>
      </c>
      <c r="D6575" t="s">
        <v>84</v>
      </c>
      <c r="E6575" t="s">
        <v>845</v>
      </c>
      <c r="G6575" t="s">
        <v>11299</v>
      </c>
      <c r="AB6575">
        <v>5</v>
      </c>
      <c r="AC6575" t="s">
        <v>86</v>
      </c>
    </row>
    <row r="6576" spans="1:29" x14ac:dyDescent="0.2">
      <c r="A6576" t="s">
        <v>15172</v>
      </c>
      <c r="B6576" t="s">
        <v>15173</v>
      </c>
      <c r="C6576" t="s">
        <v>15172</v>
      </c>
      <c r="D6576" t="s">
        <v>84</v>
      </c>
      <c r="E6576" t="s">
        <v>845</v>
      </c>
      <c r="G6576" t="s">
        <v>11299</v>
      </c>
      <c r="AB6576">
        <v>5</v>
      </c>
      <c r="AC6576" t="s">
        <v>86</v>
      </c>
    </row>
    <row r="6577" spans="1:29" x14ac:dyDescent="0.2">
      <c r="A6577" t="s">
        <v>15174</v>
      </c>
      <c r="B6577" t="s">
        <v>15175</v>
      </c>
      <c r="C6577" t="s">
        <v>15174</v>
      </c>
      <c r="D6577" t="s">
        <v>84</v>
      </c>
      <c r="E6577" t="s">
        <v>845</v>
      </c>
      <c r="G6577" t="s">
        <v>11299</v>
      </c>
      <c r="AB6577">
        <v>5</v>
      </c>
      <c r="AC6577" t="s">
        <v>86</v>
      </c>
    </row>
    <row r="6578" spans="1:29" x14ac:dyDescent="0.2">
      <c r="A6578" t="s">
        <v>15176</v>
      </c>
      <c r="B6578" t="s">
        <v>15177</v>
      </c>
      <c r="C6578" t="s">
        <v>15176</v>
      </c>
      <c r="D6578" t="s">
        <v>84</v>
      </c>
      <c r="E6578" t="s">
        <v>845</v>
      </c>
      <c r="G6578" t="s">
        <v>846</v>
      </c>
      <c r="H6578" t="s">
        <v>15117</v>
      </c>
      <c r="I6578" t="s">
        <v>91</v>
      </c>
      <c r="S6578">
        <v>2.7</v>
      </c>
      <c r="Y6578">
        <v>7</v>
      </c>
      <c r="Z6578" s="86">
        <v>45267</v>
      </c>
      <c r="AB6578">
        <v>5</v>
      </c>
      <c r="AC6578" t="s">
        <v>86</v>
      </c>
    </row>
    <row r="6579" spans="1:29" x14ac:dyDescent="0.2">
      <c r="A6579" t="s">
        <v>15178</v>
      </c>
      <c r="B6579" t="s">
        <v>15179</v>
      </c>
      <c r="C6579" t="s">
        <v>15178</v>
      </c>
      <c r="D6579" t="s">
        <v>84</v>
      </c>
      <c r="G6579" t="s">
        <v>846</v>
      </c>
      <c r="K6579" t="s">
        <v>706</v>
      </c>
      <c r="Q6579" s="86">
        <v>45145</v>
      </c>
      <c r="AB6579">
        <v>5</v>
      </c>
      <c r="AC6579" t="s">
        <v>86</v>
      </c>
    </row>
    <row r="6580" spans="1:29" x14ac:dyDescent="0.2">
      <c r="A6580" t="s">
        <v>17249</v>
      </c>
      <c r="B6580" t="s">
        <v>17250</v>
      </c>
      <c r="C6580" t="s">
        <v>17249</v>
      </c>
      <c r="D6580" t="s">
        <v>84</v>
      </c>
      <c r="E6580" t="s">
        <v>845</v>
      </c>
      <c r="G6580" t="s">
        <v>846</v>
      </c>
      <c r="H6580" t="s">
        <v>225</v>
      </c>
      <c r="I6580" t="s">
        <v>91</v>
      </c>
      <c r="S6580">
        <v>1.41</v>
      </c>
      <c r="Y6580">
        <v>2</v>
      </c>
      <c r="Z6580" s="86">
        <v>45260</v>
      </c>
      <c r="AB6580">
        <v>2</v>
      </c>
      <c r="AC6580" t="s">
        <v>153</v>
      </c>
    </row>
    <row r="6581" spans="1:29" x14ac:dyDescent="0.2">
      <c r="A6581" t="s">
        <v>15180</v>
      </c>
      <c r="B6581" t="s">
        <v>15181</v>
      </c>
      <c r="C6581" t="s">
        <v>15180</v>
      </c>
      <c r="D6581" t="s">
        <v>84</v>
      </c>
      <c r="E6581" t="s">
        <v>845</v>
      </c>
      <c r="G6581" t="s">
        <v>846</v>
      </c>
      <c r="I6581" t="s">
        <v>91</v>
      </c>
      <c r="S6581">
        <v>0.5</v>
      </c>
      <c r="Y6581">
        <v>5</v>
      </c>
      <c r="Z6581" s="86">
        <v>45273</v>
      </c>
      <c r="AB6581">
        <v>3</v>
      </c>
      <c r="AC6581" t="s">
        <v>156</v>
      </c>
    </row>
    <row r="6582" spans="1:29" x14ac:dyDescent="0.2">
      <c r="A6582" t="s">
        <v>15182</v>
      </c>
      <c r="B6582" t="s">
        <v>15183</v>
      </c>
      <c r="C6582" t="s">
        <v>15182</v>
      </c>
      <c r="D6582" t="s">
        <v>84</v>
      </c>
      <c r="E6582" t="s">
        <v>845</v>
      </c>
      <c r="G6582" t="s">
        <v>846</v>
      </c>
      <c r="I6582" t="s">
        <v>91</v>
      </c>
      <c r="Y6582">
        <v>4</v>
      </c>
      <c r="Z6582" s="86">
        <v>45266</v>
      </c>
      <c r="AB6582">
        <v>3</v>
      </c>
      <c r="AC6582" t="s">
        <v>156</v>
      </c>
    </row>
    <row r="6583" spans="1:29" x14ac:dyDescent="0.2">
      <c r="A6583" t="s">
        <v>15184</v>
      </c>
      <c r="B6583" t="s">
        <v>15185</v>
      </c>
      <c r="C6583" t="s">
        <v>15184</v>
      </c>
      <c r="D6583" t="s">
        <v>84</v>
      </c>
      <c r="E6583" t="s">
        <v>845</v>
      </c>
      <c r="G6583" t="s">
        <v>846</v>
      </c>
      <c r="Y6583">
        <v>3</v>
      </c>
      <c r="Z6583" s="86">
        <v>45274</v>
      </c>
      <c r="AB6583">
        <v>3</v>
      </c>
      <c r="AC6583" t="s">
        <v>156</v>
      </c>
    </row>
    <row r="6584" spans="1:29" x14ac:dyDescent="0.2">
      <c r="A6584" t="s">
        <v>15186</v>
      </c>
      <c r="B6584" t="s">
        <v>15187</v>
      </c>
      <c r="C6584" t="s">
        <v>15186</v>
      </c>
      <c r="D6584" t="s">
        <v>84</v>
      </c>
      <c r="E6584" t="s">
        <v>845</v>
      </c>
      <c r="G6584" t="s">
        <v>846</v>
      </c>
      <c r="H6584" t="s">
        <v>15188</v>
      </c>
      <c r="I6584" t="s">
        <v>118</v>
      </c>
      <c r="S6584">
        <v>1.6</v>
      </c>
      <c r="Y6584">
        <v>5</v>
      </c>
      <c r="Z6584" s="86">
        <v>45639</v>
      </c>
      <c r="AB6584">
        <v>3</v>
      </c>
      <c r="AC6584" t="s">
        <v>156</v>
      </c>
    </row>
    <row r="6585" spans="1:29" x14ac:dyDescent="0.2">
      <c r="A6585" t="s">
        <v>15189</v>
      </c>
      <c r="B6585" t="s">
        <v>15190</v>
      </c>
      <c r="C6585" t="s">
        <v>15189</v>
      </c>
      <c r="D6585" t="s">
        <v>84</v>
      </c>
      <c r="E6585" t="s">
        <v>845</v>
      </c>
      <c r="G6585" t="s">
        <v>846</v>
      </c>
      <c r="H6585" t="s">
        <v>15117</v>
      </c>
      <c r="I6585" t="s">
        <v>91</v>
      </c>
      <c r="S6585">
        <v>1.6</v>
      </c>
      <c r="Y6585">
        <v>5</v>
      </c>
      <c r="Z6585" s="86">
        <v>45273</v>
      </c>
      <c r="AB6585">
        <v>3</v>
      </c>
      <c r="AC6585" t="s">
        <v>156</v>
      </c>
    </row>
    <row r="6586" spans="1:29" x14ac:dyDescent="0.2">
      <c r="A6586" t="s">
        <v>15191</v>
      </c>
      <c r="B6586" t="s">
        <v>15192</v>
      </c>
      <c r="C6586" t="s">
        <v>15191</v>
      </c>
      <c r="D6586" t="s">
        <v>84</v>
      </c>
      <c r="E6586" t="s">
        <v>845</v>
      </c>
      <c r="G6586" t="s">
        <v>11299</v>
      </c>
      <c r="AB6586">
        <v>5</v>
      </c>
      <c r="AC6586" t="s">
        <v>86</v>
      </c>
    </row>
    <row r="6587" spans="1:29" x14ac:dyDescent="0.2">
      <c r="A6587" t="s">
        <v>15193</v>
      </c>
      <c r="B6587" t="s">
        <v>15194</v>
      </c>
      <c r="C6587" t="s">
        <v>15193</v>
      </c>
      <c r="D6587" t="s">
        <v>84</v>
      </c>
      <c r="E6587" t="s">
        <v>845</v>
      </c>
      <c r="G6587" t="s">
        <v>11299</v>
      </c>
      <c r="AB6587">
        <v>5</v>
      </c>
      <c r="AC6587" t="s">
        <v>86</v>
      </c>
    </row>
    <row r="6588" spans="1:29" x14ac:dyDescent="0.2">
      <c r="A6588" t="s">
        <v>15195</v>
      </c>
      <c r="B6588" t="s">
        <v>15196</v>
      </c>
      <c r="C6588" t="s">
        <v>15195</v>
      </c>
      <c r="D6588" t="s">
        <v>84</v>
      </c>
      <c r="E6588" t="s">
        <v>845</v>
      </c>
      <c r="G6588" t="s">
        <v>11299</v>
      </c>
      <c r="AB6588">
        <v>5</v>
      </c>
      <c r="AC6588" t="s">
        <v>86</v>
      </c>
    </row>
    <row r="6589" spans="1:29" x14ac:dyDescent="0.2">
      <c r="A6589" t="s">
        <v>15197</v>
      </c>
      <c r="B6589" t="s">
        <v>15198</v>
      </c>
      <c r="C6589" t="s">
        <v>15197</v>
      </c>
      <c r="D6589" t="s">
        <v>84</v>
      </c>
      <c r="E6589" t="s">
        <v>845</v>
      </c>
      <c r="G6589" t="s">
        <v>11299</v>
      </c>
      <c r="AB6589">
        <v>5</v>
      </c>
      <c r="AC6589" t="s">
        <v>86</v>
      </c>
    </row>
    <row r="6590" spans="1:29" x14ac:dyDescent="0.2">
      <c r="A6590" t="s">
        <v>15199</v>
      </c>
      <c r="B6590" t="s">
        <v>15200</v>
      </c>
      <c r="C6590" t="s">
        <v>15199</v>
      </c>
      <c r="D6590" t="s">
        <v>84</v>
      </c>
      <c r="E6590" t="s">
        <v>845</v>
      </c>
      <c r="G6590" t="s">
        <v>846</v>
      </c>
      <c r="H6590" t="s">
        <v>15117</v>
      </c>
      <c r="I6590" t="s">
        <v>91</v>
      </c>
      <c r="S6590">
        <v>2.6</v>
      </c>
      <c r="Y6590">
        <v>6</v>
      </c>
      <c r="Z6590" s="86">
        <v>45274</v>
      </c>
      <c r="AB6590">
        <v>4</v>
      </c>
      <c r="AC6590" t="s">
        <v>127</v>
      </c>
    </row>
    <row r="6591" spans="1:29" x14ac:dyDescent="0.2">
      <c r="A6591" t="s">
        <v>15201</v>
      </c>
      <c r="B6591" t="s">
        <v>15202</v>
      </c>
      <c r="C6591" t="s">
        <v>15201</v>
      </c>
      <c r="D6591" t="s">
        <v>84</v>
      </c>
      <c r="E6591" t="s">
        <v>845</v>
      </c>
      <c r="G6591" t="s">
        <v>11299</v>
      </c>
      <c r="AB6591">
        <v>5</v>
      </c>
      <c r="AC6591" t="s">
        <v>86</v>
      </c>
    </row>
    <row r="6592" spans="1:29" x14ac:dyDescent="0.2">
      <c r="A6592" t="s">
        <v>15203</v>
      </c>
      <c r="B6592" t="s">
        <v>15204</v>
      </c>
      <c r="C6592" t="s">
        <v>15203</v>
      </c>
      <c r="D6592" t="s">
        <v>84</v>
      </c>
      <c r="E6592" t="s">
        <v>845</v>
      </c>
      <c r="G6592" t="s">
        <v>846</v>
      </c>
      <c r="S6592">
        <v>1.53</v>
      </c>
      <c r="Y6592">
        <v>2</v>
      </c>
      <c r="Z6592" s="86">
        <v>45274</v>
      </c>
      <c r="AB6592">
        <v>2</v>
      </c>
      <c r="AC6592" t="s">
        <v>153</v>
      </c>
    </row>
    <row r="6593" spans="1:29" x14ac:dyDescent="0.2">
      <c r="A6593" t="s">
        <v>15205</v>
      </c>
      <c r="B6593" t="s">
        <v>15206</v>
      </c>
      <c r="C6593" t="s">
        <v>15205</v>
      </c>
      <c r="D6593" t="s">
        <v>84</v>
      </c>
      <c r="E6593" t="s">
        <v>845</v>
      </c>
      <c r="G6593" t="s">
        <v>846</v>
      </c>
      <c r="S6593">
        <v>1.6</v>
      </c>
      <c r="Y6593">
        <v>6</v>
      </c>
      <c r="Z6593" s="86">
        <v>45169</v>
      </c>
      <c r="AB6593">
        <v>4</v>
      </c>
      <c r="AC6593" t="s">
        <v>127</v>
      </c>
    </row>
    <row r="6594" spans="1:29" x14ac:dyDescent="0.2">
      <c r="A6594" t="s">
        <v>15207</v>
      </c>
      <c r="B6594" t="s">
        <v>15208</v>
      </c>
      <c r="C6594" t="s">
        <v>15207</v>
      </c>
      <c r="D6594" t="s">
        <v>84</v>
      </c>
      <c r="E6594" t="s">
        <v>845</v>
      </c>
      <c r="G6594" t="s">
        <v>846</v>
      </c>
      <c r="I6594" t="s">
        <v>91</v>
      </c>
      <c r="Y6594">
        <v>3</v>
      </c>
      <c r="Z6594" s="86">
        <v>45211</v>
      </c>
      <c r="AB6594">
        <v>3</v>
      </c>
      <c r="AC6594" t="s">
        <v>156</v>
      </c>
    </row>
    <row r="6595" spans="1:29" x14ac:dyDescent="0.2">
      <c r="A6595" t="s">
        <v>15209</v>
      </c>
      <c r="B6595" t="s">
        <v>15210</v>
      </c>
      <c r="C6595" t="s">
        <v>15209</v>
      </c>
      <c r="D6595" t="s">
        <v>84</v>
      </c>
      <c r="E6595" t="s">
        <v>845</v>
      </c>
      <c r="G6595" t="s">
        <v>846</v>
      </c>
      <c r="H6595" t="s">
        <v>196</v>
      </c>
      <c r="I6595" t="s">
        <v>91</v>
      </c>
      <c r="S6595">
        <v>2.37</v>
      </c>
      <c r="Y6595">
        <v>5</v>
      </c>
      <c r="Z6595" s="86">
        <v>45219</v>
      </c>
      <c r="AB6595">
        <v>3</v>
      </c>
      <c r="AC6595" t="s">
        <v>156</v>
      </c>
    </row>
    <row r="6596" spans="1:29" x14ac:dyDescent="0.2">
      <c r="A6596" t="s">
        <v>15211</v>
      </c>
      <c r="B6596" t="s">
        <v>15212</v>
      </c>
      <c r="C6596" t="s">
        <v>15211</v>
      </c>
      <c r="D6596" t="s">
        <v>84</v>
      </c>
      <c r="E6596" t="s">
        <v>434</v>
      </c>
      <c r="G6596" t="s">
        <v>90</v>
      </c>
      <c r="I6596" t="s">
        <v>91</v>
      </c>
      <c r="Y6596">
        <v>2</v>
      </c>
      <c r="Z6596" s="86">
        <v>45643</v>
      </c>
      <c r="AB6596">
        <v>2</v>
      </c>
      <c r="AC6596" t="s">
        <v>153</v>
      </c>
    </row>
    <row r="6597" spans="1:29" x14ac:dyDescent="0.2">
      <c r="A6597" t="s">
        <v>15213</v>
      </c>
      <c r="B6597" t="s">
        <v>15214</v>
      </c>
      <c r="C6597" t="s">
        <v>15213</v>
      </c>
      <c r="D6597" t="s">
        <v>84</v>
      </c>
      <c r="E6597" t="s">
        <v>845</v>
      </c>
      <c r="G6597" t="s">
        <v>846</v>
      </c>
      <c r="I6597" t="s">
        <v>91</v>
      </c>
      <c r="S6597">
        <v>1.3</v>
      </c>
      <c r="Y6597">
        <v>5</v>
      </c>
      <c r="Z6597" s="86">
        <v>45362</v>
      </c>
      <c r="AB6597">
        <v>3</v>
      </c>
      <c r="AC6597" t="s">
        <v>156</v>
      </c>
    </row>
    <row r="6598" spans="1:29" x14ac:dyDescent="0.2">
      <c r="A6598" t="s">
        <v>15215</v>
      </c>
      <c r="B6598" t="s">
        <v>15216</v>
      </c>
      <c r="C6598" t="s">
        <v>15215</v>
      </c>
      <c r="D6598" t="s">
        <v>84</v>
      </c>
      <c r="E6598" t="s">
        <v>845</v>
      </c>
      <c r="G6598" t="s">
        <v>846</v>
      </c>
      <c r="Y6598">
        <v>3</v>
      </c>
      <c r="Z6598" s="86">
        <v>44957</v>
      </c>
      <c r="AB6598">
        <v>3</v>
      </c>
      <c r="AC6598" t="s">
        <v>156</v>
      </c>
    </row>
    <row r="6599" spans="1:29" x14ac:dyDescent="0.2">
      <c r="A6599" t="s">
        <v>15217</v>
      </c>
      <c r="B6599" t="s">
        <v>15218</v>
      </c>
      <c r="C6599" t="s">
        <v>15217</v>
      </c>
      <c r="D6599" t="s">
        <v>84</v>
      </c>
      <c r="E6599" t="s">
        <v>845</v>
      </c>
      <c r="G6599" t="s">
        <v>846</v>
      </c>
      <c r="Y6599">
        <v>3</v>
      </c>
      <c r="Z6599" s="86">
        <v>44957</v>
      </c>
      <c r="AB6599">
        <v>3</v>
      </c>
      <c r="AC6599" t="s">
        <v>156</v>
      </c>
    </row>
    <row r="6600" spans="1:29" x14ac:dyDescent="0.2">
      <c r="A6600" t="s">
        <v>15219</v>
      </c>
      <c r="B6600" t="s">
        <v>15220</v>
      </c>
      <c r="C6600" t="s">
        <v>15219</v>
      </c>
      <c r="D6600" t="s">
        <v>84</v>
      </c>
      <c r="E6600" t="s">
        <v>845</v>
      </c>
      <c r="G6600" t="s">
        <v>846</v>
      </c>
      <c r="Y6600">
        <v>2</v>
      </c>
      <c r="Z6600" s="86">
        <v>45274</v>
      </c>
      <c r="AB6600">
        <v>2</v>
      </c>
      <c r="AC6600" t="s">
        <v>153</v>
      </c>
    </row>
    <row r="6601" spans="1:29" x14ac:dyDescent="0.2">
      <c r="A6601" t="s">
        <v>15221</v>
      </c>
      <c r="B6601" t="s">
        <v>15222</v>
      </c>
      <c r="C6601" t="s">
        <v>15221</v>
      </c>
      <c r="D6601" t="s">
        <v>84</v>
      </c>
      <c r="E6601" t="s">
        <v>845</v>
      </c>
      <c r="G6601" t="s">
        <v>846</v>
      </c>
      <c r="Y6601">
        <v>3</v>
      </c>
      <c r="Z6601" s="86">
        <v>45274</v>
      </c>
      <c r="AB6601">
        <v>3</v>
      </c>
      <c r="AC6601" t="s">
        <v>156</v>
      </c>
    </row>
    <row r="6602" spans="1:29" x14ac:dyDescent="0.2">
      <c r="A6602" t="s">
        <v>15223</v>
      </c>
      <c r="B6602" t="s">
        <v>15224</v>
      </c>
      <c r="C6602" t="s">
        <v>15223</v>
      </c>
      <c r="D6602" t="s">
        <v>84</v>
      </c>
      <c r="E6602" t="s">
        <v>845</v>
      </c>
      <c r="G6602" t="s">
        <v>846</v>
      </c>
      <c r="Y6602">
        <v>2</v>
      </c>
      <c r="Z6602" s="86">
        <v>45273</v>
      </c>
      <c r="AB6602">
        <v>2</v>
      </c>
      <c r="AC6602" t="s">
        <v>153</v>
      </c>
    </row>
    <row r="6603" spans="1:29" x14ac:dyDescent="0.2">
      <c r="A6603" t="s">
        <v>15225</v>
      </c>
      <c r="B6603" t="s">
        <v>15226</v>
      </c>
      <c r="C6603" t="s">
        <v>15225</v>
      </c>
      <c r="D6603" t="s">
        <v>84</v>
      </c>
      <c r="E6603" t="s">
        <v>845</v>
      </c>
      <c r="G6603" t="s">
        <v>846</v>
      </c>
      <c r="Y6603">
        <v>2</v>
      </c>
      <c r="Z6603" s="86">
        <v>45251</v>
      </c>
      <c r="AB6603">
        <v>2</v>
      </c>
      <c r="AC6603" t="s">
        <v>153</v>
      </c>
    </row>
    <row r="6604" spans="1:29" x14ac:dyDescent="0.2">
      <c r="A6604" t="s">
        <v>15227</v>
      </c>
      <c r="B6604" t="s">
        <v>15228</v>
      </c>
      <c r="C6604" t="s">
        <v>15227</v>
      </c>
      <c r="D6604" t="s">
        <v>84</v>
      </c>
      <c r="G6604" t="s">
        <v>4349</v>
      </c>
      <c r="AB6604">
        <v>5</v>
      </c>
      <c r="AC6604" t="s">
        <v>86</v>
      </c>
    </row>
    <row r="6605" spans="1:29" x14ac:dyDescent="0.2">
      <c r="A6605" t="s">
        <v>15229</v>
      </c>
      <c r="B6605" t="s">
        <v>15230</v>
      </c>
      <c r="C6605" t="s">
        <v>15229</v>
      </c>
      <c r="D6605" t="s">
        <v>84</v>
      </c>
      <c r="E6605" t="s">
        <v>845</v>
      </c>
      <c r="G6605" t="s">
        <v>11299</v>
      </c>
      <c r="H6605" t="s">
        <v>14860</v>
      </c>
      <c r="I6605" t="s">
        <v>118</v>
      </c>
      <c r="AB6605">
        <v>5</v>
      </c>
      <c r="AC6605" t="s">
        <v>86</v>
      </c>
    </row>
    <row r="6606" spans="1:29" x14ac:dyDescent="0.2">
      <c r="A6606" t="s">
        <v>15231</v>
      </c>
      <c r="B6606" t="s">
        <v>15232</v>
      </c>
      <c r="C6606" t="s">
        <v>15231</v>
      </c>
      <c r="D6606" t="s">
        <v>84</v>
      </c>
      <c r="E6606" t="s">
        <v>845</v>
      </c>
      <c r="G6606" t="s">
        <v>11299</v>
      </c>
      <c r="AB6606">
        <v>5</v>
      </c>
      <c r="AC6606" t="s">
        <v>86</v>
      </c>
    </row>
    <row r="6607" spans="1:29" x14ac:dyDescent="0.2">
      <c r="A6607" t="s">
        <v>15233</v>
      </c>
      <c r="B6607" t="s">
        <v>15234</v>
      </c>
      <c r="C6607" t="s">
        <v>15233</v>
      </c>
      <c r="D6607" t="s">
        <v>84</v>
      </c>
      <c r="E6607" t="s">
        <v>845</v>
      </c>
      <c r="G6607" t="s">
        <v>11299</v>
      </c>
      <c r="AB6607">
        <v>5</v>
      </c>
      <c r="AC6607" t="s">
        <v>86</v>
      </c>
    </row>
    <row r="6608" spans="1:29" x14ac:dyDescent="0.2">
      <c r="A6608" t="s">
        <v>15235</v>
      </c>
      <c r="B6608" t="s">
        <v>15236</v>
      </c>
      <c r="C6608" t="s">
        <v>15235</v>
      </c>
      <c r="D6608" t="s">
        <v>84</v>
      </c>
      <c r="E6608" t="s">
        <v>845</v>
      </c>
      <c r="G6608" t="s">
        <v>11299</v>
      </c>
      <c r="AB6608">
        <v>5</v>
      </c>
      <c r="AC6608" t="s">
        <v>86</v>
      </c>
    </row>
    <row r="6609" spans="1:29" x14ac:dyDescent="0.2">
      <c r="A6609" t="s">
        <v>15237</v>
      </c>
      <c r="B6609" t="s">
        <v>15238</v>
      </c>
      <c r="C6609" t="s">
        <v>15237</v>
      </c>
      <c r="D6609" t="s">
        <v>84</v>
      </c>
      <c r="E6609" t="s">
        <v>845</v>
      </c>
      <c r="G6609" t="s">
        <v>11299</v>
      </c>
      <c r="AB6609">
        <v>5</v>
      </c>
      <c r="AC6609" t="s">
        <v>86</v>
      </c>
    </row>
    <row r="6610" spans="1:29" x14ac:dyDescent="0.2">
      <c r="A6610" t="s">
        <v>15239</v>
      </c>
      <c r="B6610" t="s">
        <v>15240</v>
      </c>
      <c r="C6610" t="s">
        <v>15239</v>
      </c>
      <c r="D6610" t="s">
        <v>84</v>
      </c>
      <c r="E6610" t="s">
        <v>845</v>
      </c>
      <c r="G6610" t="s">
        <v>11299</v>
      </c>
      <c r="H6610" t="s">
        <v>15241</v>
      </c>
      <c r="I6610" t="s">
        <v>91</v>
      </c>
    </row>
    <row r="6611" spans="1:29" x14ac:dyDescent="0.2">
      <c r="A6611" t="s">
        <v>15242</v>
      </c>
      <c r="B6611" t="s">
        <v>15243</v>
      </c>
      <c r="C6611" t="s">
        <v>15242</v>
      </c>
      <c r="D6611" t="s">
        <v>84</v>
      </c>
      <c r="E6611" t="s">
        <v>845</v>
      </c>
      <c r="G6611" t="s">
        <v>11299</v>
      </c>
      <c r="H6611" t="s">
        <v>15244</v>
      </c>
      <c r="I6611" t="s">
        <v>91</v>
      </c>
      <c r="AB6611">
        <v>5</v>
      </c>
      <c r="AC6611" t="s">
        <v>86</v>
      </c>
    </row>
    <row r="6612" spans="1:29" x14ac:dyDescent="0.2">
      <c r="A6612" t="s">
        <v>16013</v>
      </c>
      <c r="B6612" t="s">
        <v>16014</v>
      </c>
      <c r="C6612" t="s">
        <v>16013</v>
      </c>
      <c r="D6612" t="s">
        <v>84</v>
      </c>
      <c r="E6612" t="s">
        <v>845</v>
      </c>
      <c r="G6612" t="s">
        <v>846</v>
      </c>
      <c r="H6612" t="s">
        <v>16015</v>
      </c>
      <c r="I6612" t="s">
        <v>91</v>
      </c>
      <c r="S6612">
        <v>1.9</v>
      </c>
      <c r="Y6612">
        <v>5</v>
      </c>
      <c r="Z6612" s="86">
        <v>45338</v>
      </c>
      <c r="AB6612">
        <v>3</v>
      </c>
      <c r="AC6612" t="s">
        <v>156</v>
      </c>
    </row>
    <row r="6613" spans="1:29" x14ac:dyDescent="0.2">
      <c r="A6613" t="s">
        <v>15245</v>
      </c>
      <c r="B6613" t="s">
        <v>15246</v>
      </c>
      <c r="C6613" t="s">
        <v>15245</v>
      </c>
      <c r="D6613" t="s">
        <v>84</v>
      </c>
      <c r="E6613" t="s">
        <v>845</v>
      </c>
      <c r="G6613" t="s">
        <v>11299</v>
      </c>
      <c r="H6613" t="s">
        <v>14860</v>
      </c>
      <c r="I6613" t="s">
        <v>341</v>
      </c>
      <c r="AB6613">
        <v>5</v>
      </c>
      <c r="AC6613" t="s">
        <v>86</v>
      </c>
    </row>
    <row r="6614" spans="1:29" x14ac:dyDescent="0.2">
      <c r="A6614" t="s">
        <v>15247</v>
      </c>
      <c r="B6614" t="s">
        <v>15248</v>
      </c>
      <c r="C6614" t="s">
        <v>15247</v>
      </c>
      <c r="D6614" t="s">
        <v>84</v>
      </c>
      <c r="E6614" t="s">
        <v>845</v>
      </c>
      <c r="G6614" t="s">
        <v>846</v>
      </c>
      <c r="H6614" t="s">
        <v>15117</v>
      </c>
      <c r="I6614" t="s">
        <v>91</v>
      </c>
      <c r="S6614">
        <v>1.59</v>
      </c>
      <c r="Y6614">
        <v>5</v>
      </c>
      <c r="Z6614" s="86">
        <v>45336</v>
      </c>
      <c r="AB6614">
        <v>3</v>
      </c>
      <c r="AC6614" t="s">
        <v>156</v>
      </c>
    </row>
    <row r="6615" spans="1:29" x14ac:dyDescent="0.2">
      <c r="A6615" t="s">
        <v>15249</v>
      </c>
      <c r="B6615" t="s">
        <v>15250</v>
      </c>
      <c r="C6615" t="s">
        <v>15249</v>
      </c>
      <c r="D6615" t="s">
        <v>84</v>
      </c>
      <c r="E6615" t="s">
        <v>845</v>
      </c>
      <c r="G6615" t="s">
        <v>846</v>
      </c>
      <c r="I6615" t="s">
        <v>91</v>
      </c>
      <c r="S6615">
        <v>1.66</v>
      </c>
      <c r="Y6615">
        <v>5</v>
      </c>
      <c r="Z6615" s="86">
        <v>45363</v>
      </c>
      <c r="AB6615">
        <v>3</v>
      </c>
      <c r="AC6615" t="s">
        <v>156</v>
      </c>
    </row>
    <row r="6616" spans="1:29" x14ac:dyDescent="0.2">
      <c r="A6616" t="s">
        <v>15251</v>
      </c>
      <c r="B6616" t="s">
        <v>15252</v>
      </c>
      <c r="C6616" t="s">
        <v>15251</v>
      </c>
      <c r="D6616" t="s">
        <v>84</v>
      </c>
      <c r="E6616" t="s">
        <v>845</v>
      </c>
      <c r="G6616" t="s">
        <v>11299</v>
      </c>
      <c r="H6616" t="s">
        <v>15253</v>
      </c>
      <c r="I6616" t="s">
        <v>118</v>
      </c>
      <c r="AB6616">
        <v>5</v>
      </c>
      <c r="AC6616" t="s">
        <v>86</v>
      </c>
    </row>
    <row r="6617" spans="1:29" x14ac:dyDescent="0.2">
      <c r="A6617" t="s">
        <v>15254</v>
      </c>
      <c r="B6617" t="s">
        <v>15255</v>
      </c>
      <c r="C6617" t="s">
        <v>15254</v>
      </c>
      <c r="D6617" t="s">
        <v>84</v>
      </c>
      <c r="E6617" t="s">
        <v>845</v>
      </c>
      <c r="G6617" t="s">
        <v>11299</v>
      </c>
      <c r="H6617" t="s">
        <v>15256</v>
      </c>
      <c r="I6617" t="s">
        <v>91</v>
      </c>
      <c r="AB6617">
        <v>5</v>
      </c>
      <c r="AC6617" t="s">
        <v>86</v>
      </c>
    </row>
    <row r="6618" spans="1:29" x14ac:dyDescent="0.2">
      <c r="A6618" t="s">
        <v>15257</v>
      </c>
      <c r="B6618" t="s">
        <v>15258</v>
      </c>
      <c r="C6618" t="s">
        <v>15257</v>
      </c>
      <c r="D6618" t="s">
        <v>84</v>
      </c>
      <c r="E6618" t="s">
        <v>845</v>
      </c>
      <c r="G6618" t="s">
        <v>846</v>
      </c>
      <c r="H6618" t="s">
        <v>15117</v>
      </c>
      <c r="I6618" t="s">
        <v>91</v>
      </c>
      <c r="S6618">
        <v>1.48</v>
      </c>
      <c r="Y6618">
        <v>5</v>
      </c>
      <c r="Z6618" s="86">
        <v>45378</v>
      </c>
      <c r="AB6618">
        <v>3</v>
      </c>
      <c r="AC6618" t="s">
        <v>156</v>
      </c>
    </row>
    <row r="6619" spans="1:29" x14ac:dyDescent="0.2">
      <c r="A6619" t="s">
        <v>15259</v>
      </c>
      <c r="B6619" t="s">
        <v>15260</v>
      </c>
      <c r="C6619" t="s">
        <v>15259</v>
      </c>
      <c r="D6619" t="s">
        <v>84</v>
      </c>
      <c r="E6619" t="s">
        <v>845</v>
      </c>
      <c r="G6619" t="s">
        <v>846</v>
      </c>
      <c r="I6619" t="s">
        <v>118</v>
      </c>
      <c r="S6619">
        <v>1.7</v>
      </c>
      <c r="Y6619">
        <v>5</v>
      </c>
      <c r="Z6619" s="86">
        <v>45190</v>
      </c>
      <c r="AB6619">
        <v>3</v>
      </c>
      <c r="AC6619" t="s">
        <v>156</v>
      </c>
    </row>
    <row r="6620" spans="1:29" x14ac:dyDescent="0.2">
      <c r="A6620" t="s">
        <v>15261</v>
      </c>
      <c r="B6620" t="s">
        <v>15262</v>
      </c>
      <c r="C6620" t="s">
        <v>15261</v>
      </c>
      <c r="D6620" t="s">
        <v>84</v>
      </c>
      <c r="E6620" t="s">
        <v>845</v>
      </c>
      <c r="G6620" t="s">
        <v>846</v>
      </c>
      <c r="Y6620">
        <v>3</v>
      </c>
      <c r="Z6620" s="86">
        <v>45225</v>
      </c>
      <c r="AB6620">
        <v>3</v>
      </c>
      <c r="AC6620" t="s">
        <v>156</v>
      </c>
    </row>
    <row r="6621" spans="1:29" x14ac:dyDescent="0.2">
      <c r="A6621" t="s">
        <v>15263</v>
      </c>
      <c r="B6621" t="s">
        <v>15264</v>
      </c>
      <c r="C6621" t="s">
        <v>15263</v>
      </c>
      <c r="D6621" t="s">
        <v>84</v>
      </c>
      <c r="E6621" t="s">
        <v>845</v>
      </c>
      <c r="G6621" t="s">
        <v>846</v>
      </c>
      <c r="H6621" t="s">
        <v>15117</v>
      </c>
      <c r="I6621" t="s">
        <v>91</v>
      </c>
      <c r="S6621">
        <v>2.8</v>
      </c>
      <c r="Y6621">
        <v>4</v>
      </c>
      <c r="Z6621" s="86">
        <v>45254</v>
      </c>
      <c r="AB6621">
        <v>3</v>
      </c>
      <c r="AC6621" t="s">
        <v>156</v>
      </c>
    </row>
    <row r="6622" spans="1:29" x14ac:dyDescent="0.2">
      <c r="A6622" t="s">
        <v>15265</v>
      </c>
      <c r="B6622" t="s">
        <v>15266</v>
      </c>
      <c r="C6622" t="s">
        <v>15265</v>
      </c>
      <c r="D6622" t="s">
        <v>84</v>
      </c>
      <c r="E6622" t="s">
        <v>845</v>
      </c>
      <c r="G6622" t="s">
        <v>846</v>
      </c>
      <c r="I6622" t="s">
        <v>91</v>
      </c>
      <c r="S6622">
        <v>2.2200000000000002</v>
      </c>
      <c r="Y6622">
        <v>4</v>
      </c>
      <c r="Z6622" s="86">
        <v>45303</v>
      </c>
      <c r="AB6622">
        <v>3</v>
      </c>
      <c r="AC6622" t="s">
        <v>156</v>
      </c>
    </row>
    <row r="6623" spans="1:29" x14ac:dyDescent="0.2">
      <c r="A6623" t="s">
        <v>15267</v>
      </c>
      <c r="B6623" t="s">
        <v>15268</v>
      </c>
      <c r="C6623" t="s">
        <v>15267</v>
      </c>
      <c r="D6623" t="s">
        <v>84</v>
      </c>
      <c r="E6623" t="s">
        <v>845</v>
      </c>
      <c r="G6623" t="s">
        <v>846</v>
      </c>
      <c r="I6623" t="s">
        <v>91</v>
      </c>
      <c r="S6623">
        <v>1.5</v>
      </c>
      <c r="Y6623">
        <v>2</v>
      </c>
      <c r="Z6623" s="86">
        <v>45310</v>
      </c>
      <c r="AB6623">
        <v>2</v>
      </c>
      <c r="AC6623" t="s">
        <v>153</v>
      </c>
    </row>
    <row r="6624" spans="1:29" x14ac:dyDescent="0.2">
      <c r="A6624" t="s">
        <v>15269</v>
      </c>
      <c r="B6624" t="s">
        <v>15270</v>
      </c>
      <c r="C6624" t="s">
        <v>15269</v>
      </c>
      <c r="D6624" t="s">
        <v>84</v>
      </c>
      <c r="E6624" t="s">
        <v>845</v>
      </c>
      <c r="G6624" t="s">
        <v>846</v>
      </c>
      <c r="I6624" t="s">
        <v>91</v>
      </c>
      <c r="Y6624">
        <v>6</v>
      </c>
      <c r="Z6624" s="86">
        <v>45204</v>
      </c>
      <c r="AB6624">
        <v>4</v>
      </c>
      <c r="AC6624" t="s">
        <v>127</v>
      </c>
    </row>
    <row r="6625" spans="1:29" x14ac:dyDescent="0.2">
      <c r="A6625" t="s">
        <v>15271</v>
      </c>
      <c r="B6625" t="s">
        <v>15272</v>
      </c>
      <c r="C6625" t="s">
        <v>15271</v>
      </c>
      <c r="D6625" t="s">
        <v>84</v>
      </c>
      <c r="E6625" t="s">
        <v>845</v>
      </c>
      <c r="G6625" t="s">
        <v>846</v>
      </c>
      <c r="I6625" t="s">
        <v>91</v>
      </c>
      <c r="Y6625">
        <v>6</v>
      </c>
      <c r="Z6625" s="86">
        <v>45204</v>
      </c>
      <c r="AB6625">
        <v>4</v>
      </c>
      <c r="AC6625" t="s">
        <v>127</v>
      </c>
    </row>
    <row r="6626" spans="1:29" x14ac:dyDescent="0.2">
      <c r="A6626" t="s">
        <v>15273</v>
      </c>
      <c r="B6626" t="s">
        <v>15274</v>
      </c>
      <c r="C6626" t="s">
        <v>15273</v>
      </c>
      <c r="D6626" t="s">
        <v>84</v>
      </c>
      <c r="E6626" t="s">
        <v>116</v>
      </c>
      <c r="G6626" t="s">
        <v>846</v>
      </c>
      <c r="Y6626">
        <v>5</v>
      </c>
      <c r="Z6626" s="86">
        <v>45205</v>
      </c>
      <c r="AB6626">
        <v>3</v>
      </c>
      <c r="AC6626" t="s">
        <v>156</v>
      </c>
    </row>
    <row r="6627" spans="1:29" x14ac:dyDescent="0.2">
      <c r="A6627" t="s">
        <v>15275</v>
      </c>
      <c r="B6627" t="s">
        <v>15276</v>
      </c>
      <c r="C6627" t="s">
        <v>15275</v>
      </c>
      <c r="D6627" t="s">
        <v>84</v>
      </c>
      <c r="E6627" t="s">
        <v>845</v>
      </c>
      <c r="G6627" t="s">
        <v>846</v>
      </c>
      <c r="H6627" t="s">
        <v>196</v>
      </c>
      <c r="I6627" t="s">
        <v>91</v>
      </c>
      <c r="S6627">
        <v>1.9682999999999999</v>
      </c>
      <c r="Y6627">
        <v>5</v>
      </c>
      <c r="Z6627" s="86">
        <v>45327</v>
      </c>
      <c r="AB6627">
        <v>3</v>
      </c>
      <c r="AC6627" t="s">
        <v>156</v>
      </c>
    </row>
    <row r="6628" spans="1:29" x14ac:dyDescent="0.2">
      <c r="A6628" t="s">
        <v>15277</v>
      </c>
      <c r="B6628" t="s">
        <v>15278</v>
      </c>
      <c r="C6628" t="s">
        <v>15277</v>
      </c>
      <c r="D6628" t="s">
        <v>84</v>
      </c>
      <c r="E6628" t="s">
        <v>845</v>
      </c>
      <c r="G6628" t="s">
        <v>846</v>
      </c>
      <c r="I6628" t="s">
        <v>91</v>
      </c>
      <c r="S6628">
        <v>1.5</v>
      </c>
      <c r="Y6628">
        <v>3</v>
      </c>
      <c r="Z6628" s="86">
        <v>45344</v>
      </c>
      <c r="AB6628">
        <v>3</v>
      </c>
      <c r="AC6628" t="s">
        <v>156</v>
      </c>
    </row>
    <row r="6629" spans="1:29" x14ac:dyDescent="0.2">
      <c r="A6629" t="s">
        <v>15279</v>
      </c>
      <c r="B6629" t="s">
        <v>15280</v>
      </c>
      <c r="C6629" t="s">
        <v>15279</v>
      </c>
      <c r="D6629" t="s">
        <v>84</v>
      </c>
      <c r="E6629" t="s">
        <v>845</v>
      </c>
      <c r="G6629" t="s">
        <v>846</v>
      </c>
      <c r="I6629" t="s">
        <v>91</v>
      </c>
      <c r="S6629">
        <v>0.5</v>
      </c>
      <c r="Y6629">
        <v>6</v>
      </c>
      <c r="Z6629" s="86">
        <v>45372</v>
      </c>
      <c r="AB6629">
        <v>4</v>
      </c>
      <c r="AC6629" t="s">
        <v>127</v>
      </c>
    </row>
    <row r="6630" spans="1:29" x14ac:dyDescent="0.2">
      <c r="A6630" t="s">
        <v>15281</v>
      </c>
      <c r="B6630" t="s">
        <v>15282</v>
      </c>
      <c r="C6630" t="s">
        <v>15281</v>
      </c>
      <c r="D6630" t="s">
        <v>84</v>
      </c>
      <c r="E6630" t="s">
        <v>845</v>
      </c>
      <c r="G6630" t="s">
        <v>846</v>
      </c>
      <c r="I6630" t="s">
        <v>91</v>
      </c>
      <c r="S6630">
        <v>1.7</v>
      </c>
      <c r="Y6630">
        <v>1</v>
      </c>
      <c r="Z6630" s="86">
        <v>45226</v>
      </c>
      <c r="AB6630">
        <v>1</v>
      </c>
      <c r="AC6630" t="s">
        <v>124</v>
      </c>
    </row>
    <row r="6631" spans="1:29" x14ac:dyDescent="0.2">
      <c r="A6631" t="s">
        <v>15283</v>
      </c>
      <c r="B6631" t="s">
        <v>15284</v>
      </c>
      <c r="C6631" t="s">
        <v>15283</v>
      </c>
      <c r="D6631" t="s">
        <v>84</v>
      </c>
      <c r="E6631" t="s">
        <v>845</v>
      </c>
      <c r="G6631" t="s">
        <v>846</v>
      </c>
      <c r="H6631" t="s">
        <v>15117</v>
      </c>
      <c r="I6631" t="s">
        <v>91</v>
      </c>
      <c r="S6631">
        <v>2.21</v>
      </c>
      <c r="Y6631">
        <v>4</v>
      </c>
      <c r="Z6631" s="86">
        <v>45331</v>
      </c>
      <c r="AB6631">
        <v>3</v>
      </c>
      <c r="AC6631" t="s">
        <v>156</v>
      </c>
    </row>
    <row r="6632" spans="1:29" x14ac:dyDescent="0.2">
      <c r="A6632" t="s">
        <v>15285</v>
      </c>
      <c r="B6632" t="s">
        <v>15286</v>
      </c>
      <c r="C6632" t="s">
        <v>15285</v>
      </c>
      <c r="D6632" t="s">
        <v>84</v>
      </c>
      <c r="E6632" t="s">
        <v>845</v>
      </c>
      <c r="G6632" t="s">
        <v>846</v>
      </c>
      <c r="I6632" t="s">
        <v>91</v>
      </c>
      <c r="S6632">
        <v>1.7</v>
      </c>
      <c r="Y6632">
        <v>5</v>
      </c>
      <c r="Z6632" s="86">
        <v>45236</v>
      </c>
      <c r="AB6632">
        <v>3</v>
      </c>
      <c r="AC6632" t="s">
        <v>156</v>
      </c>
    </row>
    <row r="6633" spans="1:29" x14ac:dyDescent="0.2">
      <c r="A6633" t="s">
        <v>15287</v>
      </c>
      <c r="B6633" t="s">
        <v>15288</v>
      </c>
      <c r="C6633" t="s">
        <v>15287</v>
      </c>
      <c r="D6633" t="s">
        <v>84</v>
      </c>
      <c r="E6633" t="s">
        <v>845</v>
      </c>
      <c r="G6633" t="s">
        <v>846</v>
      </c>
      <c r="I6633" t="s">
        <v>91</v>
      </c>
      <c r="Y6633">
        <v>5</v>
      </c>
      <c r="Z6633" s="86">
        <v>45233</v>
      </c>
      <c r="AB6633">
        <v>3</v>
      </c>
      <c r="AC6633" t="s">
        <v>156</v>
      </c>
    </row>
    <row r="6634" spans="1:29" x14ac:dyDescent="0.2">
      <c r="A6634" t="s">
        <v>15289</v>
      </c>
      <c r="B6634" t="s">
        <v>15290</v>
      </c>
      <c r="C6634" t="s">
        <v>15289</v>
      </c>
      <c r="D6634" t="s">
        <v>84</v>
      </c>
      <c r="E6634" t="s">
        <v>845</v>
      </c>
      <c r="G6634" t="s">
        <v>846</v>
      </c>
      <c r="Y6634">
        <v>6</v>
      </c>
      <c r="Z6634" s="86">
        <v>45238</v>
      </c>
      <c r="AB6634">
        <v>4</v>
      </c>
      <c r="AC6634" t="s">
        <v>127</v>
      </c>
    </row>
    <row r="6635" spans="1:29" x14ac:dyDescent="0.2">
      <c r="A6635" t="s">
        <v>15291</v>
      </c>
      <c r="B6635" t="s">
        <v>15292</v>
      </c>
      <c r="C6635" t="s">
        <v>15291</v>
      </c>
      <c r="D6635" t="s">
        <v>84</v>
      </c>
      <c r="E6635" t="s">
        <v>845</v>
      </c>
      <c r="G6635" t="s">
        <v>11299</v>
      </c>
      <c r="H6635" t="s">
        <v>15241</v>
      </c>
      <c r="I6635" t="s">
        <v>91</v>
      </c>
    </row>
    <row r="6636" spans="1:29" x14ac:dyDescent="0.2">
      <c r="A6636" t="s">
        <v>15293</v>
      </c>
      <c r="B6636" t="s">
        <v>15294</v>
      </c>
      <c r="C6636" t="s">
        <v>15293</v>
      </c>
      <c r="D6636" t="s">
        <v>84</v>
      </c>
      <c r="E6636" t="s">
        <v>845</v>
      </c>
      <c r="G6636" t="s">
        <v>846</v>
      </c>
      <c r="H6636" t="s">
        <v>15117</v>
      </c>
      <c r="I6636" t="s">
        <v>91</v>
      </c>
      <c r="S6636">
        <v>2.7</v>
      </c>
      <c r="Y6636">
        <v>4</v>
      </c>
      <c r="Z6636" s="86">
        <v>45351</v>
      </c>
      <c r="AB6636">
        <v>3</v>
      </c>
      <c r="AC6636" t="s">
        <v>156</v>
      </c>
    </row>
    <row r="6637" spans="1:29" x14ac:dyDescent="0.2">
      <c r="A6637" t="s">
        <v>15295</v>
      </c>
      <c r="B6637" t="s">
        <v>15296</v>
      </c>
      <c r="C6637" t="s">
        <v>15295</v>
      </c>
      <c r="D6637" t="s">
        <v>84</v>
      </c>
      <c r="E6637" t="s">
        <v>845</v>
      </c>
      <c r="G6637" t="s">
        <v>846</v>
      </c>
      <c r="H6637" t="s">
        <v>15117</v>
      </c>
      <c r="I6637" t="s">
        <v>91</v>
      </c>
      <c r="S6637">
        <v>1.6</v>
      </c>
      <c r="Y6637">
        <v>5</v>
      </c>
      <c r="Z6637" s="86">
        <v>45352</v>
      </c>
      <c r="AB6637">
        <v>3</v>
      </c>
      <c r="AC6637" t="s">
        <v>156</v>
      </c>
    </row>
    <row r="6638" spans="1:29" x14ac:dyDescent="0.2">
      <c r="A6638" t="s">
        <v>15297</v>
      </c>
      <c r="B6638" t="s">
        <v>15298</v>
      </c>
      <c r="C6638" t="s">
        <v>15297</v>
      </c>
      <c r="D6638" t="s">
        <v>84</v>
      </c>
      <c r="E6638" t="s">
        <v>845</v>
      </c>
      <c r="G6638" t="s">
        <v>11299</v>
      </c>
      <c r="H6638" t="s">
        <v>14860</v>
      </c>
      <c r="I6638" t="s">
        <v>91</v>
      </c>
      <c r="AB6638">
        <v>5</v>
      </c>
      <c r="AC6638" t="s">
        <v>86</v>
      </c>
    </row>
    <row r="6639" spans="1:29" x14ac:dyDescent="0.2">
      <c r="A6639" t="s">
        <v>15299</v>
      </c>
      <c r="B6639" t="s">
        <v>15300</v>
      </c>
      <c r="C6639" t="s">
        <v>15299</v>
      </c>
      <c r="D6639" t="s">
        <v>84</v>
      </c>
      <c r="E6639" t="s">
        <v>845</v>
      </c>
      <c r="G6639" t="s">
        <v>11299</v>
      </c>
      <c r="H6639" t="s">
        <v>14860</v>
      </c>
      <c r="I6639" t="s">
        <v>91</v>
      </c>
      <c r="AB6639">
        <v>5</v>
      </c>
      <c r="AC6639" t="s">
        <v>86</v>
      </c>
    </row>
    <row r="6640" spans="1:29" x14ac:dyDescent="0.2">
      <c r="A6640" t="s">
        <v>15301</v>
      </c>
      <c r="B6640" t="s">
        <v>15302</v>
      </c>
      <c r="C6640" t="s">
        <v>15301</v>
      </c>
      <c r="D6640" t="s">
        <v>84</v>
      </c>
      <c r="E6640" t="s">
        <v>845</v>
      </c>
      <c r="G6640" t="s">
        <v>11299</v>
      </c>
      <c r="H6640" t="s">
        <v>14860</v>
      </c>
      <c r="I6640" t="s">
        <v>118</v>
      </c>
      <c r="AB6640">
        <v>5</v>
      </c>
      <c r="AC6640" t="s">
        <v>86</v>
      </c>
    </row>
    <row r="6641" spans="1:29" x14ac:dyDescent="0.2">
      <c r="A6641" t="s">
        <v>15303</v>
      </c>
      <c r="B6641" t="s">
        <v>15304</v>
      </c>
      <c r="C6641" t="s">
        <v>15303</v>
      </c>
      <c r="D6641" t="s">
        <v>84</v>
      </c>
      <c r="E6641" t="s">
        <v>845</v>
      </c>
      <c r="G6641" t="s">
        <v>11299</v>
      </c>
      <c r="H6641" t="s">
        <v>14860</v>
      </c>
      <c r="I6641" t="s">
        <v>91</v>
      </c>
      <c r="AB6641">
        <v>5</v>
      </c>
      <c r="AC6641" t="s">
        <v>86</v>
      </c>
    </row>
    <row r="6642" spans="1:29" x14ac:dyDescent="0.2">
      <c r="A6642" t="s">
        <v>15305</v>
      </c>
      <c r="B6642" t="s">
        <v>15306</v>
      </c>
      <c r="C6642" t="s">
        <v>15305</v>
      </c>
      <c r="D6642" t="s">
        <v>84</v>
      </c>
      <c r="E6642" t="s">
        <v>845</v>
      </c>
      <c r="G6642" t="s">
        <v>846</v>
      </c>
      <c r="H6642" t="s">
        <v>15117</v>
      </c>
      <c r="I6642" t="s">
        <v>118</v>
      </c>
      <c r="S6642">
        <v>2.8</v>
      </c>
      <c r="Y6642">
        <v>4</v>
      </c>
      <c r="Z6642" s="86">
        <v>45370</v>
      </c>
      <c r="AB6642">
        <v>3</v>
      </c>
      <c r="AC6642" t="s">
        <v>156</v>
      </c>
    </row>
    <row r="6643" spans="1:29" x14ac:dyDescent="0.2">
      <c r="A6643" t="s">
        <v>15307</v>
      </c>
      <c r="B6643" t="s">
        <v>15308</v>
      </c>
      <c r="C6643" t="s">
        <v>15307</v>
      </c>
      <c r="D6643" t="s">
        <v>84</v>
      </c>
      <c r="E6643" t="s">
        <v>845</v>
      </c>
      <c r="G6643" t="s">
        <v>11299</v>
      </c>
      <c r="H6643" t="s">
        <v>15309</v>
      </c>
      <c r="I6643" t="s">
        <v>91</v>
      </c>
      <c r="AB6643">
        <v>5</v>
      </c>
      <c r="AC6643" t="s">
        <v>86</v>
      </c>
    </row>
    <row r="6644" spans="1:29" x14ac:dyDescent="0.2">
      <c r="A6644" t="s">
        <v>15310</v>
      </c>
      <c r="B6644" t="s">
        <v>15311</v>
      </c>
      <c r="C6644" t="s">
        <v>15310</v>
      </c>
      <c r="D6644" t="s">
        <v>84</v>
      </c>
      <c r="E6644" t="s">
        <v>845</v>
      </c>
      <c r="G6644" t="s">
        <v>11299</v>
      </c>
      <c r="H6644" t="s">
        <v>14860</v>
      </c>
      <c r="I6644" t="s">
        <v>91</v>
      </c>
      <c r="AB6644">
        <v>5</v>
      </c>
      <c r="AC6644" t="s">
        <v>86</v>
      </c>
    </row>
    <row r="6645" spans="1:29" x14ac:dyDescent="0.2">
      <c r="A6645" t="s">
        <v>16016</v>
      </c>
      <c r="B6645" t="s">
        <v>16017</v>
      </c>
      <c r="C6645" t="s">
        <v>16016</v>
      </c>
      <c r="D6645" t="s">
        <v>84</v>
      </c>
      <c r="E6645" t="s">
        <v>845</v>
      </c>
      <c r="G6645" t="s">
        <v>846</v>
      </c>
      <c r="H6645" t="s">
        <v>16015</v>
      </c>
      <c r="I6645" t="s">
        <v>91</v>
      </c>
      <c r="S6645">
        <v>2.5</v>
      </c>
      <c r="Y6645">
        <v>6</v>
      </c>
      <c r="Z6645" s="86">
        <v>45384</v>
      </c>
      <c r="AB6645">
        <v>4</v>
      </c>
      <c r="AC6645" t="s">
        <v>127</v>
      </c>
    </row>
    <row r="6646" spans="1:29" x14ac:dyDescent="0.2">
      <c r="A6646" t="s">
        <v>15312</v>
      </c>
      <c r="B6646" t="s">
        <v>15313</v>
      </c>
      <c r="C6646" t="s">
        <v>15312</v>
      </c>
      <c r="D6646" t="s">
        <v>84</v>
      </c>
      <c r="E6646" t="s">
        <v>845</v>
      </c>
      <c r="G6646" t="s">
        <v>846</v>
      </c>
      <c r="H6646" t="s">
        <v>15117</v>
      </c>
      <c r="I6646" t="s">
        <v>91</v>
      </c>
      <c r="S6646">
        <v>2.7</v>
      </c>
      <c r="Y6646">
        <v>5</v>
      </c>
      <c r="Z6646" s="86">
        <v>45384</v>
      </c>
      <c r="AB6646">
        <v>3</v>
      </c>
      <c r="AC6646" t="s">
        <v>156</v>
      </c>
    </row>
    <row r="6647" spans="1:29" x14ac:dyDescent="0.2">
      <c r="A6647" t="s">
        <v>15314</v>
      </c>
      <c r="B6647" t="s">
        <v>15315</v>
      </c>
      <c r="C6647" t="s">
        <v>15314</v>
      </c>
      <c r="D6647" t="s">
        <v>84</v>
      </c>
      <c r="E6647" t="s">
        <v>845</v>
      </c>
      <c r="G6647" t="s">
        <v>11299</v>
      </c>
      <c r="H6647" t="s">
        <v>14860</v>
      </c>
      <c r="I6647" t="s">
        <v>91</v>
      </c>
      <c r="AB6647">
        <v>5</v>
      </c>
      <c r="AC6647" t="s">
        <v>86</v>
      </c>
    </row>
    <row r="6648" spans="1:29" x14ac:dyDescent="0.2">
      <c r="A6648" t="s">
        <v>15316</v>
      </c>
      <c r="B6648" t="s">
        <v>15317</v>
      </c>
      <c r="C6648" t="s">
        <v>15316</v>
      </c>
      <c r="D6648" t="s">
        <v>84</v>
      </c>
      <c r="E6648" t="s">
        <v>845</v>
      </c>
      <c r="G6648" t="s">
        <v>11299</v>
      </c>
      <c r="H6648" t="s">
        <v>14860</v>
      </c>
      <c r="I6648" t="s">
        <v>118</v>
      </c>
      <c r="AB6648">
        <v>5</v>
      </c>
      <c r="AC6648" t="s">
        <v>86</v>
      </c>
    </row>
    <row r="6649" spans="1:29" x14ac:dyDescent="0.2">
      <c r="A6649" t="s">
        <v>15318</v>
      </c>
      <c r="B6649" t="s">
        <v>15319</v>
      </c>
      <c r="C6649" t="s">
        <v>15318</v>
      </c>
      <c r="D6649" t="s">
        <v>84</v>
      </c>
      <c r="E6649" t="s">
        <v>845</v>
      </c>
      <c r="G6649" t="s">
        <v>846</v>
      </c>
      <c r="I6649" t="s">
        <v>91</v>
      </c>
      <c r="S6649">
        <v>1.9</v>
      </c>
      <c r="Y6649">
        <v>5</v>
      </c>
      <c r="Z6649" s="86">
        <v>45385</v>
      </c>
      <c r="AB6649">
        <v>3</v>
      </c>
      <c r="AC6649" t="s">
        <v>156</v>
      </c>
    </row>
    <row r="6650" spans="1:29" x14ac:dyDescent="0.2">
      <c r="A6650" t="s">
        <v>15320</v>
      </c>
      <c r="B6650" t="s">
        <v>15321</v>
      </c>
      <c r="C6650" t="s">
        <v>15320</v>
      </c>
      <c r="D6650" t="s">
        <v>84</v>
      </c>
      <c r="E6650" t="s">
        <v>845</v>
      </c>
      <c r="G6650" t="s">
        <v>11299</v>
      </c>
      <c r="H6650" t="s">
        <v>14860</v>
      </c>
      <c r="I6650" t="s">
        <v>91</v>
      </c>
      <c r="AB6650">
        <v>5</v>
      </c>
      <c r="AC6650" t="s">
        <v>86</v>
      </c>
    </row>
    <row r="6651" spans="1:29" x14ac:dyDescent="0.2">
      <c r="A6651" t="s">
        <v>15322</v>
      </c>
      <c r="B6651" t="s">
        <v>15323</v>
      </c>
      <c r="C6651" t="s">
        <v>15322</v>
      </c>
      <c r="D6651" t="s">
        <v>84</v>
      </c>
      <c r="E6651" t="s">
        <v>845</v>
      </c>
      <c r="G6651" t="s">
        <v>846</v>
      </c>
      <c r="Y6651">
        <v>3</v>
      </c>
      <c r="Z6651" s="86">
        <v>44954</v>
      </c>
      <c r="AB6651">
        <v>3</v>
      </c>
      <c r="AC6651" t="s">
        <v>156</v>
      </c>
    </row>
    <row r="6652" spans="1:29" x14ac:dyDescent="0.2">
      <c r="A6652" t="s">
        <v>15324</v>
      </c>
      <c r="B6652" t="s">
        <v>15325</v>
      </c>
      <c r="C6652" t="s">
        <v>15324</v>
      </c>
      <c r="D6652" t="s">
        <v>84</v>
      </c>
      <c r="E6652" t="s">
        <v>845</v>
      </c>
      <c r="G6652" t="s">
        <v>846</v>
      </c>
      <c r="S6652">
        <v>1.42</v>
      </c>
      <c r="T6652">
        <v>1.42</v>
      </c>
      <c r="Y6652">
        <v>3</v>
      </c>
      <c r="Z6652" s="86">
        <v>45300</v>
      </c>
      <c r="AB6652">
        <v>3</v>
      </c>
      <c r="AC6652" t="s">
        <v>156</v>
      </c>
    </row>
    <row r="6653" spans="1:29" x14ac:dyDescent="0.2">
      <c r="A6653" t="s">
        <v>15326</v>
      </c>
      <c r="B6653" t="s">
        <v>15327</v>
      </c>
      <c r="C6653" t="s">
        <v>15326</v>
      </c>
      <c r="D6653" t="s">
        <v>84</v>
      </c>
      <c r="E6653" t="s">
        <v>845</v>
      </c>
      <c r="G6653" t="s">
        <v>846</v>
      </c>
      <c r="S6653">
        <v>1.53</v>
      </c>
      <c r="T6653">
        <v>1.53</v>
      </c>
      <c r="Y6653">
        <v>3</v>
      </c>
      <c r="Z6653" s="86">
        <v>45300</v>
      </c>
      <c r="AB6653">
        <v>3</v>
      </c>
      <c r="AC6653" t="s">
        <v>156</v>
      </c>
    </row>
    <row r="6654" spans="1:29" x14ac:dyDescent="0.2">
      <c r="A6654" t="s">
        <v>15328</v>
      </c>
      <c r="B6654" t="s">
        <v>15329</v>
      </c>
      <c r="C6654" t="s">
        <v>15328</v>
      </c>
      <c r="D6654" t="s">
        <v>84</v>
      </c>
      <c r="E6654" t="s">
        <v>845</v>
      </c>
      <c r="G6654" t="s">
        <v>846</v>
      </c>
      <c r="S6654">
        <v>1.52</v>
      </c>
      <c r="T6654">
        <v>1.52</v>
      </c>
      <c r="Y6654">
        <v>5</v>
      </c>
      <c r="Z6654" s="86">
        <v>45309</v>
      </c>
      <c r="AB6654">
        <v>3</v>
      </c>
      <c r="AC6654" t="s">
        <v>156</v>
      </c>
    </row>
    <row r="6655" spans="1:29" x14ac:dyDescent="0.2">
      <c r="A6655" t="s">
        <v>15330</v>
      </c>
      <c r="B6655" t="s">
        <v>15331</v>
      </c>
      <c r="C6655" t="s">
        <v>15330</v>
      </c>
      <c r="D6655" t="s">
        <v>84</v>
      </c>
      <c r="E6655" t="s">
        <v>845</v>
      </c>
      <c r="G6655" t="s">
        <v>846</v>
      </c>
      <c r="H6655" t="s">
        <v>196</v>
      </c>
      <c r="I6655" t="s">
        <v>91</v>
      </c>
      <c r="S6655">
        <v>2.0085000000000002</v>
      </c>
      <c r="Y6655">
        <v>5</v>
      </c>
      <c r="Z6655" s="86">
        <v>45350</v>
      </c>
      <c r="AB6655">
        <v>3</v>
      </c>
      <c r="AC6655" t="s">
        <v>156</v>
      </c>
    </row>
    <row r="6656" spans="1:29" x14ac:dyDescent="0.2">
      <c r="A6656" t="s">
        <v>15332</v>
      </c>
      <c r="B6656" t="s">
        <v>15333</v>
      </c>
      <c r="C6656" t="s">
        <v>15332</v>
      </c>
      <c r="D6656" t="s">
        <v>84</v>
      </c>
      <c r="E6656" t="s">
        <v>845</v>
      </c>
      <c r="G6656" t="s">
        <v>846</v>
      </c>
      <c r="I6656" t="s">
        <v>91</v>
      </c>
      <c r="S6656">
        <v>1.8237000000000001</v>
      </c>
      <c r="Y6656">
        <v>5</v>
      </c>
      <c r="Z6656" s="86">
        <v>45369</v>
      </c>
      <c r="AB6656">
        <v>3</v>
      </c>
      <c r="AC6656" t="s">
        <v>156</v>
      </c>
    </row>
    <row r="6657" spans="1:29" x14ac:dyDescent="0.2">
      <c r="A6657" t="s">
        <v>15334</v>
      </c>
      <c r="B6657" t="s">
        <v>15335</v>
      </c>
      <c r="C6657" t="s">
        <v>15334</v>
      </c>
      <c r="D6657" t="s">
        <v>84</v>
      </c>
      <c r="E6657" t="s">
        <v>845</v>
      </c>
      <c r="G6657" t="s">
        <v>846</v>
      </c>
      <c r="Y6657">
        <v>1</v>
      </c>
      <c r="Z6657" s="86">
        <v>45272</v>
      </c>
      <c r="AB6657">
        <v>1</v>
      </c>
      <c r="AC6657" t="s">
        <v>124</v>
      </c>
    </row>
    <row r="6658" spans="1:29" x14ac:dyDescent="0.2">
      <c r="A6658" t="s">
        <v>15336</v>
      </c>
      <c r="B6658" t="s">
        <v>15337</v>
      </c>
      <c r="C6658" t="s">
        <v>15336</v>
      </c>
      <c r="D6658" t="s">
        <v>84</v>
      </c>
      <c r="E6658" t="s">
        <v>845</v>
      </c>
      <c r="G6658" t="s">
        <v>846</v>
      </c>
      <c r="I6658" t="s">
        <v>91</v>
      </c>
      <c r="S6658">
        <v>1.3</v>
      </c>
      <c r="Y6658">
        <v>6</v>
      </c>
      <c r="Z6658" s="86">
        <v>45272</v>
      </c>
      <c r="AB6658">
        <v>4</v>
      </c>
      <c r="AC6658" t="s">
        <v>127</v>
      </c>
    </row>
    <row r="6659" spans="1:29" x14ac:dyDescent="0.2">
      <c r="A6659" t="s">
        <v>15338</v>
      </c>
      <c r="B6659" t="s">
        <v>15339</v>
      </c>
      <c r="C6659" t="s">
        <v>15338</v>
      </c>
      <c r="D6659" t="s">
        <v>84</v>
      </c>
      <c r="E6659" t="s">
        <v>845</v>
      </c>
      <c r="G6659" t="s">
        <v>846</v>
      </c>
      <c r="I6659" t="s">
        <v>91</v>
      </c>
      <c r="S6659">
        <v>1.4</v>
      </c>
      <c r="Y6659">
        <v>6</v>
      </c>
      <c r="Z6659" s="86">
        <v>45272</v>
      </c>
      <c r="AB6659">
        <v>4</v>
      </c>
      <c r="AC6659" t="s">
        <v>127</v>
      </c>
    </row>
    <row r="6660" spans="1:29" x14ac:dyDescent="0.2">
      <c r="A6660" t="s">
        <v>15340</v>
      </c>
      <c r="B6660" t="s">
        <v>15341</v>
      </c>
      <c r="C6660" t="s">
        <v>15340</v>
      </c>
      <c r="D6660" t="s">
        <v>84</v>
      </c>
      <c r="E6660" t="s">
        <v>845</v>
      </c>
      <c r="G6660" t="s">
        <v>846</v>
      </c>
      <c r="I6660" t="s">
        <v>118</v>
      </c>
      <c r="S6660">
        <v>1.6</v>
      </c>
      <c r="Y6660">
        <v>4</v>
      </c>
      <c r="Z6660" s="86">
        <v>45505</v>
      </c>
      <c r="AB6660">
        <v>3</v>
      </c>
      <c r="AC6660" t="s">
        <v>156</v>
      </c>
    </row>
    <row r="6661" spans="1:29" x14ac:dyDescent="0.2">
      <c r="A6661" t="s">
        <v>15342</v>
      </c>
      <c r="B6661" t="s">
        <v>15343</v>
      </c>
      <c r="C6661" t="s">
        <v>15342</v>
      </c>
      <c r="D6661" t="s">
        <v>84</v>
      </c>
      <c r="E6661" t="s">
        <v>845</v>
      </c>
      <c r="G6661" t="s">
        <v>846</v>
      </c>
      <c r="I6661" t="s">
        <v>91</v>
      </c>
      <c r="S6661">
        <v>1.6</v>
      </c>
      <c r="Y6661">
        <v>5</v>
      </c>
      <c r="Z6661" s="86">
        <v>45646</v>
      </c>
      <c r="AB6661">
        <v>3</v>
      </c>
      <c r="AC6661" t="s">
        <v>156</v>
      </c>
    </row>
    <row r="6662" spans="1:29" x14ac:dyDescent="0.2">
      <c r="A6662" t="s">
        <v>15344</v>
      </c>
      <c r="B6662" t="s">
        <v>15345</v>
      </c>
      <c r="C6662" t="s">
        <v>15344</v>
      </c>
      <c r="D6662" t="s">
        <v>84</v>
      </c>
      <c r="E6662" t="s">
        <v>845</v>
      </c>
      <c r="G6662" t="s">
        <v>846</v>
      </c>
      <c r="I6662" t="s">
        <v>118</v>
      </c>
      <c r="S6662">
        <v>1.6</v>
      </c>
      <c r="Y6662">
        <v>4</v>
      </c>
      <c r="Z6662" s="86">
        <v>45646</v>
      </c>
      <c r="AB6662">
        <v>3</v>
      </c>
      <c r="AC6662" t="s">
        <v>156</v>
      </c>
    </row>
    <row r="6663" spans="1:29" x14ac:dyDescent="0.2">
      <c r="A6663" t="s">
        <v>15346</v>
      </c>
      <c r="B6663" t="s">
        <v>15347</v>
      </c>
      <c r="C6663" t="s">
        <v>15346</v>
      </c>
      <c r="D6663" t="s">
        <v>84</v>
      </c>
      <c r="E6663" t="s">
        <v>845</v>
      </c>
      <c r="G6663" t="s">
        <v>846</v>
      </c>
      <c r="I6663" t="s">
        <v>118</v>
      </c>
      <c r="S6663">
        <v>0.9</v>
      </c>
      <c r="Y6663">
        <v>4</v>
      </c>
      <c r="Z6663" s="86">
        <v>45674</v>
      </c>
      <c r="AB6663">
        <v>3</v>
      </c>
      <c r="AC6663" t="s">
        <v>156</v>
      </c>
    </row>
    <row r="6664" spans="1:29" x14ac:dyDescent="0.2">
      <c r="A6664" t="s">
        <v>15348</v>
      </c>
      <c r="B6664" t="s">
        <v>15349</v>
      </c>
      <c r="C6664" t="s">
        <v>15348</v>
      </c>
      <c r="D6664" t="s">
        <v>84</v>
      </c>
      <c r="E6664" t="s">
        <v>845</v>
      </c>
      <c r="G6664" t="s">
        <v>846</v>
      </c>
      <c r="I6664" t="s">
        <v>118</v>
      </c>
      <c r="S6664">
        <v>1.6</v>
      </c>
      <c r="Y6664">
        <v>4</v>
      </c>
      <c r="Z6664" s="86">
        <v>45688</v>
      </c>
      <c r="AB6664">
        <v>3</v>
      </c>
      <c r="AC6664" t="s">
        <v>156</v>
      </c>
    </row>
    <row r="6665" spans="1:29" x14ac:dyDescent="0.2">
      <c r="A6665" t="s">
        <v>15350</v>
      </c>
      <c r="B6665" t="s">
        <v>15351</v>
      </c>
      <c r="C6665" t="s">
        <v>15350</v>
      </c>
      <c r="D6665" t="s">
        <v>84</v>
      </c>
      <c r="E6665" t="s">
        <v>845</v>
      </c>
      <c r="G6665" t="s">
        <v>846</v>
      </c>
      <c r="I6665" t="s">
        <v>91</v>
      </c>
      <c r="S6665">
        <v>1.6</v>
      </c>
      <c r="Y6665">
        <v>5</v>
      </c>
      <c r="Z6665" s="86">
        <v>45688</v>
      </c>
      <c r="AB6665">
        <v>3</v>
      </c>
      <c r="AC6665" t="s">
        <v>156</v>
      </c>
    </row>
    <row r="6666" spans="1:29" x14ac:dyDescent="0.2">
      <c r="A6666" t="s">
        <v>16824</v>
      </c>
      <c r="B6666" t="s">
        <v>16825</v>
      </c>
      <c r="C6666" t="s">
        <v>16824</v>
      </c>
      <c r="D6666" t="s">
        <v>84</v>
      </c>
      <c r="E6666" t="s">
        <v>845</v>
      </c>
      <c r="G6666" t="s">
        <v>846</v>
      </c>
      <c r="I6666" t="s">
        <v>118</v>
      </c>
      <c r="S6666">
        <v>1.7</v>
      </c>
      <c r="Y6666">
        <v>4</v>
      </c>
      <c r="Z6666" s="86">
        <v>45722</v>
      </c>
      <c r="AB6666">
        <v>3</v>
      </c>
      <c r="AC6666" t="s">
        <v>156</v>
      </c>
    </row>
    <row r="6667" spans="1:29" x14ac:dyDescent="0.2">
      <c r="A6667" t="s">
        <v>16826</v>
      </c>
      <c r="B6667" t="s">
        <v>16827</v>
      </c>
      <c r="C6667" t="s">
        <v>16826</v>
      </c>
      <c r="D6667" t="s">
        <v>84</v>
      </c>
      <c r="E6667" t="s">
        <v>845</v>
      </c>
      <c r="G6667" t="s">
        <v>846</v>
      </c>
      <c r="I6667" t="s">
        <v>91</v>
      </c>
      <c r="S6667">
        <v>1.6</v>
      </c>
      <c r="Y6667">
        <v>5</v>
      </c>
      <c r="Z6667" s="86">
        <v>45722</v>
      </c>
      <c r="AB6667">
        <v>3</v>
      </c>
      <c r="AC6667" t="s">
        <v>156</v>
      </c>
    </row>
    <row r="6668" spans="1:29" x14ac:dyDescent="0.2">
      <c r="A6668" t="s">
        <v>16919</v>
      </c>
      <c r="B6668" t="s">
        <v>16920</v>
      </c>
      <c r="C6668" t="s">
        <v>16919</v>
      </c>
      <c r="D6668" t="s">
        <v>84</v>
      </c>
      <c r="E6668" t="s">
        <v>845</v>
      </c>
      <c r="G6668" t="s">
        <v>846</v>
      </c>
      <c r="I6668" t="s">
        <v>118</v>
      </c>
      <c r="S6668">
        <v>1.6</v>
      </c>
      <c r="Y6668">
        <v>4</v>
      </c>
      <c r="Z6668" s="86">
        <v>45743</v>
      </c>
      <c r="AB6668">
        <v>3</v>
      </c>
      <c r="AC6668" t="s">
        <v>156</v>
      </c>
    </row>
    <row r="6669" spans="1:29" x14ac:dyDescent="0.2">
      <c r="A6669" t="s">
        <v>17042</v>
      </c>
      <c r="B6669" t="s">
        <v>17043</v>
      </c>
      <c r="C6669" t="s">
        <v>17042</v>
      </c>
      <c r="D6669" t="s">
        <v>84</v>
      </c>
      <c r="E6669" t="s">
        <v>845</v>
      </c>
      <c r="G6669" t="s">
        <v>846</v>
      </c>
      <c r="I6669" t="s">
        <v>118</v>
      </c>
      <c r="S6669">
        <v>1.6</v>
      </c>
      <c r="Y6669">
        <v>4</v>
      </c>
      <c r="Z6669" s="86">
        <v>45754</v>
      </c>
      <c r="AB6669">
        <v>3</v>
      </c>
      <c r="AC6669" t="s">
        <v>156</v>
      </c>
    </row>
    <row r="6670" spans="1:29" x14ac:dyDescent="0.2">
      <c r="A6670" t="s">
        <v>17044</v>
      </c>
      <c r="B6670" t="s">
        <v>17045</v>
      </c>
      <c r="C6670" t="s">
        <v>17044</v>
      </c>
      <c r="D6670" t="s">
        <v>84</v>
      </c>
      <c r="E6670" t="s">
        <v>845</v>
      </c>
      <c r="G6670" t="s">
        <v>846</v>
      </c>
      <c r="I6670" t="s">
        <v>91</v>
      </c>
      <c r="S6670">
        <v>1.6</v>
      </c>
      <c r="Y6670">
        <v>4</v>
      </c>
      <c r="Z6670" s="86">
        <v>45754</v>
      </c>
      <c r="AB6670">
        <v>3</v>
      </c>
      <c r="AC6670" t="s">
        <v>156</v>
      </c>
    </row>
    <row r="6671" spans="1:29" x14ac:dyDescent="0.2">
      <c r="A6671" t="s">
        <v>17413</v>
      </c>
      <c r="B6671" t="s">
        <v>17414</v>
      </c>
      <c r="C6671" t="s">
        <v>17413</v>
      </c>
      <c r="D6671" t="s">
        <v>84</v>
      </c>
      <c r="E6671" t="s">
        <v>845</v>
      </c>
      <c r="G6671" t="s">
        <v>846</v>
      </c>
      <c r="I6671" t="s">
        <v>118</v>
      </c>
      <c r="S6671">
        <v>1.6</v>
      </c>
      <c r="Y6671">
        <v>4</v>
      </c>
      <c r="Z6671" s="86">
        <v>45786</v>
      </c>
      <c r="AB6671">
        <v>3</v>
      </c>
      <c r="AC6671" t="s">
        <v>156</v>
      </c>
    </row>
    <row r="6672" spans="1:29" x14ac:dyDescent="0.2">
      <c r="A6672" t="s">
        <v>17415</v>
      </c>
      <c r="B6672" t="s">
        <v>17416</v>
      </c>
      <c r="C6672" t="s">
        <v>17415</v>
      </c>
      <c r="D6672" t="s">
        <v>84</v>
      </c>
      <c r="E6672" t="s">
        <v>845</v>
      </c>
      <c r="G6672" t="s">
        <v>846</v>
      </c>
      <c r="I6672" t="s">
        <v>91</v>
      </c>
      <c r="S6672">
        <v>1.6</v>
      </c>
      <c r="Y6672">
        <v>4</v>
      </c>
      <c r="Z6672" s="86">
        <v>45786</v>
      </c>
      <c r="AB6672">
        <v>3</v>
      </c>
      <c r="AC6672" t="s">
        <v>156</v>
      </c>
    </row>
    <row r="6673" spans="1:29" x14ac:dyDescent="0.2">
      <c r="A6673" t="s">
        <v>15352</v>
      </c>
      <c r="B6673" t="s">
        <v>15353</v>
      </c>
      <c r="C6673" t="s">
        <v>15352</v>
      </c>
      <c r="D6673" t="s">
        <v>84</v>
      </c>
      <c r="E6673" t="s">
        <v>845</v>
      </c>
      <c r="G6673" t="s">
        <v>846</v>
      </c>
      <c r="I6673" t="s">
        <v>118</v>
      </c>
      <c r="S6673">
        <v>2.1</v>
      </c>
      <c r="Y6673">
        <v>4</v>
      </c>
      <c r="Z6673" s="86">
        <v>45391</v>
      </c>
      <c r="AB6673">
        <v>3</v>
      </c>
      <c r="AC6673" t="s">
        <v>156</v>
      </c>
    </row>
    <row r="6674" spans="1:29" x14ac:dyDescent="0.2">
      <c r="A6674" t="s">
        <v>15354</v>
      </c>
      <c r="B6674" t="s">
        <v>15355</v>
      </c>
      <c r="C6674" t="s">
        <v>15354</v>
      </c>
      <c r="D6674" t="s">
        <v>84</v>
      </c>
      <c r="E6674" t="s">
        <v>845</v>
      </c>
      <c r="G6674" t="s">
        <v>846</v>
      </c>
      <c r="I6674" t="s">
        <v>91</v>
      </c>
      <c r="S6674">
        <v>2.1</v>
      </c>
      <c r="Y6674">
        <v>4</v>
      </c>
      <c r="Z6674" s="86">
        <v>45391</v>
      </c>
      <c r="AB6674">
        <v>3</v>
      </c>
      <c r="AC6674" t="s">
        <v>156</v>
      </c>
    </row>
    <row r="6675" spans="1:29" x14ac:dyDescent="0.2">
      <c r="A6675" t="s">
        <v>15356</v>
      </c>
      <c r="B6675" t="s">
        <v>15357</v>
      </c>
      <c r="C6675" t="s">
        <v>15356</v>
      </c>
      <c r="D6675" t="s">
        <v>84</v>
      </c>
      <c r="E6675" t="s">
        <v>845</v>
      </c>
      <c r="G6675" t="s">
        <v>846</v>
      </c>
      <c r="I6675" t="s">
        <v>118</v>
      </c>
      <c r="S6675">
        <v>1.6</v>
      </c>
      <c r="Y6675">
        <v>5</v>
      </c>
      <c r="Z6675" s="86">
        <v>45397</v>
      </c>
      <c r="AB6675">
        <v>3</v>
      </c>
      <c r="AC6675" t="s">
        <v>156</v>
      </c>
    </row>
    <row r="6676" spans="1:29" x14ac:dyDescent="0.2">
      <c r="A6676" t="s">
        <v>15358</v>
      </c>
      <c r="B6676" t="s">
        <v>15359</v>
      </c>
      <c r="C6676" t="s">
        <v>15358</v>
      </c>
      <c r="D6676" t="s">
        <v>84</v>
      </c>
      <c r="E6676" t="s">
        <v>845</v>
      </c>
      <c r="G6676" t="s">
        <v>846</v>
      </c>
      <c r="I6676" t="s">
        <v>91</v>
      </c>
      <c r="S6676">
        <v>1.6</v>
      </c>
      <c r="Y6676">
        <v>5</v>
      </c>
      <c r="Z6676" s="86">
        <v>45397</v>
      </c>
      <c r="AB6676">
        <v>3</v>
      </c>
      <c r="AC6676" t="s">
        <v>156</v>
      </c>
    </row>
    <row r="6677" spans="1:29" x14ac:dyDescent="0.2">
      <c r="A6677" t="s">
        <v>15360</v>
      </c>
      <c r="B6677" t="s">
        <v>15361</v>
      </c>
      <c r="C6677" t="s">
        <v>15360</v>
      </c>
      <c r="D6677" t="s">
        <v>84</v>
      </c>
      <c r="E6677" t="s">
        <v>845</v>
      </c>
      <c r="G6677" t="s">
        <v>846</v>
      </c>
      <c r="H6677" t="s">
        <v>15117</v>
      </c>
      <c r="I6677" t="s">
        <v>91</v>
      </c>
      <c r="S6677">
        <v>2</v>
      </c>
      <c r="Y6677">
        <v>4</v>
      </c>
      <c r="Z6677" s="86">
        <v>45434</v>
      </c>
      <c r="AB6677">
        <v>3</v>
      </c>
      <c r="AC6677" t="s">
        <v>156</v>
      </c>
    </row>
    <row r="6678" spans="1:29" x14ac:dyDescent="0.2">
      <c r="A6678" t="s">
        <v>15362</v>
      </c>
      <c r="B6678" t="s">
        <v>15363</v>
      </c>
      <c r="C6678" t="s">
        <v>15362</v>
      </c>
      <c r="D6678" t="s">
        <v>84</v>
      </c>
      <c r="E6678" t="s">
        <v>845</v>
      </c>
      <c r="G6678" t="s">
        <v>846</v>
      </c>
      <c r="I6678" t="s">
        <v>118</v>
      </c>
      <c r="S6678">
        <v>1.6</v>
      </c>
      <c r="Y6678">
        <v>6</v>
      </c>
      <c r="Z6678" s="86">
        <v>45442</v>
      </c>
      <c r="AB6678">
        <v>4</v>
      </c>
      <c r="AC6678" t="s">
        <v>127</v>
      </c>
    </row>
    <row r="6679" spans="1:29" x14ac:dyDescent="0.2">
      <c r="A6679" t="s">
        <v>15364</v>
      </c>
      <c r="B6679" t="s">
        <v>15365</v>
      </c>
      <c r="C6679" t="s">
        <v>15364</v>
      </c>
      <c r="D6679" t="s">
        <v>84</v>
      </c>
      <c r="E6679" t="s">
        <v>845</v>
      </c>
      <c r="G6679" t="s">
        <v>846</v>
      </c>
      <c r="I6679" t="s">
        <v>91</v>
      </c>
      <c r="S6679">
        <v>1.6</v>
      </c>
      <c r="Y6679">
        <v>6</v>
      </c>
      <c r="Z6679" s="86">
        <v>45442</v>
      </c>
      <c r="AB6679">
        <v>4</v>
      </c>
      <c r="AC6679" t="s">
        <v>127</v>
      </c>
    </row>
    <row r="6680" spans="1:29" x14ac:dyDescent="0.2">
      <c r="A6680" t="s">
        <v>15366</v>
      </c>
      <c r="B6680" t="s">
        <v>15367</v>
      </c>
      <c r="C6680" t="s">
        <v>15366</v>
      </c>
      <c r="D6680" t="s">
        <v>84</v>
      </c>
      <c r="E6680" t="s">
        <v>845</v>
      </c>
      <c r="G6680" t="s">
        <v>846</v>
      </c>
      <c r="I6680" t="s">
        <v>118</v>
      </c>
      <c r="S6680">
        <v>1.5</v>
      </c>
      <c r="Y6680">
        <v>2</v>
      </c>
      <c r="Z6680" s="86">
        <v>45378</v>
      </c>
      <c r="AB6680">
        <v>2</v>
      </c>
      <c r="AC6680" t="s">
        <v>153</v>
      </c>
    </row>
    <row r="6681" spans="1:29" x14ac:dyDescent="0.2">
      <c r="A6681" t="s">
        <v>15368</v>
      </c>
      <c r="B6681" t="s">
        <v>15369</v>
      </c>
      <c r="C6681" t="s">
        <v>15368</v>
      </c>
      <c r="D6681" t="s">
        <v>84</v>
      </c>
      <c r="E6681" t="s">
        <v>845</v>
      </c>
      <c r="G6681" t="s">
        <v>846</v>
      </c>
      <c r="I6681" t="s">
        <v>91</v>
      </c>
      <c r="S6681">
        <v>1.74</v>
      </c>
      <c r="Y6681">
        <v>2</v>
      </c>
      <c r="Z6681" s="86">
        <v>45371</v>
      </c>
      <c r="AB6681">
        <v>2</v>
      </c>
      <c r="AC6681" t="s">
        <v>153</v>
      </c>
    </row>
    <row r="6682" spans="1:29" x14ac:dyDescent="0.2">
      <c r="A6682" t="s">
        <v>15370</v>
      </c>
      <c r="B6682" t="s">
        <v>15371</v>
      </c>
      <c r="C6682" t="s">
        <v>15370</v>
      </c>
      <c r="D6682" t="s">
        <v>84</v>
      </c>
      <c r="E6682" t="s">
        <v>845</v>
      </c>
      <c r="G6682" t="s">
        <v>846</v>
      </c>
      <c r="I6682" t="s">
        <v>118</v>
      </c>
      <c r="S6682">
        <v>1.78</v>
      </c>
      <c r="Y6682">
        <v>2</v>
      </c>
      <c r="Z6682" s="86">
        <v>45371</v>
      </c>
      <c r="AB6682">
        <v>2</v>
      </c>
      <c r="AC6682" t="s">
        <v>153</v>
      </c>
    </row>
    <row r="6683" spans="1:29" x14ac:dyDescent="0.2">
      <c r="A6683" t="s">
        <v>15372</v>
      </c>
      <c r="B6683" t="s">
        <v>15373</v>
      </c>
      <c r="C6683" t="s">
        <v>15372</v>
      </c>
      <c r="D6683" t="s">
        <v>84</v>
      </c>
      <c r="E6683" t="s">
        <v>845</v>
      </c>
      <c r="G6683" t="s">
        <v>846</v>
      </c>
      <c r="I6683" t="s">
        <v>118</v>
      </c>
      <c r="S6683">
        <v>1.4878</v>
      </c>
      <c r="Y6683">
        <v>3</v>
      </c>
      <c r="Z6683" s="86">
        <v>45377</v>
      </c>
      <c r="AB6683">
        <v>3</v>
      </c>
      <c r="AC6683" t="s">
        <v>156</v>
      </c>
    </row>
    <row r="6684" spans="1:29" x14ac:dyDescent="0.2">
      <c r="A6684" t="s">
        <v>15374</v>
      </c>
      <c r="B6684" t="s">
        <v>15375</v>
      </c>
      <c r="C6684" t="s">
        <v>15374</v>
      </c>
      <c r="D6684" t="s">
        <v>84</v>
      </c>
      <c r="E6684" t="s">
        <v>845</v>
      </c>
      <c r="G6684" t="s">
        <v>846</v>
      </c>
      <c r="I6684" t="s">
        <v>91</v>
      </c>
      <c r="S6684">
        <v>1.8843000000000001</v>
      </c>
      <c r="Y6684">
        <v>4</v>
      </c>
      <c r="Z6684" s="86">
        <v>45377</v>
      </c>
      <c r="AB6684">
        <v>3</v>
      </c>
      <c r="AC6684" t="s">
        <v>156</v>
      </c>
    </row>
    <row r="6685" spans="1:29" x14ac:dyDescent="0.2">
      <c r="A6685" t="s">
        <v>15376</v>
      </c>
      <c r="B6685" t="s">
        <v>15377</v>
      </c>
      <c r="C6685" t="s">
        <v>15376</v>
      </c>
      <c r="D6685" t="s">
        <v>84</v>
      </c>
      <c r="E6685" t="s">
        <v>845</v>
      </c>
      <c r="G6685" t="s">
        <v>846</v>
      </c>
      <c r="Y6685">
        <v>2</v>
      </c>
      <c r="Z6685" s="86">
        <v>45309</v>
      </c>
      <c r="AB6685">
        <v>2</v>
      </c>
      <c r="AC6685" t="s">
        <v>153</v>
      </c>
    </row>
    <row r="6686" spans="1:29" x14ac:dyDescent="0.2">
      <c r="A6686" t="s">
        <v>15378</v>
      </c>
      <c r="B6686" t="s">
        <v>15379</v>
      </c>
      <c r="C6686" t="s">
        <v>15378</v>
      </c>
      <c r="D6686" t="s">
        <v>84</v>
      </c>
      <c r="E6686" t="s">
        <v>845</v>
      </c>
      <c r="G6686" t="s">
        <v>846</v>
      </c>
      <c r="S6686">
        <v>1.93</v>
      </c>
      <c r="T6686">
        <v>1.93</v>
      </c>
      <c r="Y6686">
        <v>2</v>
      </c>
      <c r="Z6686" s="86">
        <v>45328</v>
      </c>
      <c r="AB6686">
        <v>2</v>
      </c>
      <c r="AC6686" t="s">
        <v>153</v>
      </c>
    </row>
    <row r="6687" spans="1:29" x14ac:dyDescent="0.2">
      <c r="A6687" t="s">
        <v>15380</v>
      </c>
      <c r="B6687" t="s">
        <v>15381</v>
      </c>
      <c r="C6687" t="s">
        <v>15380</v>
      </c>
      <c r="D6687" t="s">
        <v>84</v>
      </c>
      <c r="E6687" t="s">
        <v>845</v>
      </c>
      <c r="G6687" t="s">
        <v>846</v>
      </c>
      <c r="S6687">
        <v>1.99</v>
      </c>
      <c r="T6687">
        <v>1.99</v>
      </c>
      <c r="Y6687">
        <v>2</v>
      </c>
      <c r="Z6687" s="86">
        <v>45336</v>
      </c>
      <c r="AB6687">
        <v>2</v>
      </c>
      <c r="AC6687" t="s">
        <v>153</v>
      </c>
    </row>
    <row r="6688" spans="1:29" x14ac:dyDescent="0.2">
      <c r="A6688" t="s">
        <v>15382</v>
      </c>
      <c r="B6688" t="s">
        <v>15383</v>
      </c>
      <c r="C6688" t="s">
        <v>15382</v>
      </c>
      <c r="D6688" t="s">
        <v>84</v>
      </c>
      <c r="E6688" t="s">
        <v>845</v>
      </c>
      <c r="G6688" t="s">
        <v>846</v>
      </c>
      <c r="S6688">
        <v>2.11</v>
      </c>
      <c r="T6688">
        <v>2.11</v>
      </c>
      <c r="Y6688">
        <v>2</v>
      </c>
      <c r="Z6688" s="86">
        <v>45336</v>
      </c>
      <c r="AB6688">
        <v>2</v>
      </c>
      <c r="AC6688" t="s">
        <v>153</v>
      </c>
    </row>
    <row r="6689" spans="1:29" x14ac:dyDescent="0.2">
      <c r="A6689" t="s">
        <v>15384</v>
      </c>
      <c r="B6689" t="s">
        <v>15385</v>
      </c>
      <c r="C6689" t="s">
        <v>15384</v>
      </c>
      <c r="D6689" t="s">
        <v>84</v>
      </c>
      <c r="E6689" t="s">
        <v>845</v>
      </c>
      <c r="G6689" t="s">
        <v>846</v>
      </c>
      <c r="H6689" t="s">
        <v>14431</v>
      </c>
      <c r="I6689" t="s">
        <v>91</v>
      </c>
      <c r="S6689">
        <v>4.8</v>
      </c>
      <c r="Y6689">
        <v>6</v>
      </c>
      <c r="Z6689" s="86">
        <v>45356</v>
      </c>
      <c r="AB6689">
        <v>4</v>
      </c>
      <c r="AC6689" t="s">
        <v>127</v>
      </c>
    </row>
    <row r="6690" spans="1:29" x14ac:dyDescent="0.2">
      <c r="A6690" t="s">
        <v>15386</v>
      </c>
      <c r="B6690" t="s">
        <v>15387</v>
      </c>
      <c r="C6690" t="s">
        <v>15386</v>
      </c>
      <c r="D6690" t="s">
        <v>84</v>
      </c>
      <c r="E6690" t="s">
        <v>845</v>
      </c>
      <c r="G6690" t="s">
        <v>846</v>
      </c>
      <c r="H6690" t="s">
        <v>15117</v>
      </c>
      <c r="I6690" t="s">
        <v>91</v>
      </c>
      <c r="S6690">
        <v>1.58</v>
      </c>
      <c r="Y6690">
        <v>5</v>
      </c>
      <c r="Z6690" s="86">
        <v>45419</v>
      </c>
      <c r="AB6690">
        <v>3</v>
      </c>
      <c r="AC6690" t="s">
        <v>156</v>
      </c>
    </row>
    <row r="6691" spans="1:29" x14ac:dyDescent="0.2">
      <c r="A6691" t="s">
        <v>15388</v>
      </c>
      <c r="B6691" t="s">
        <v>15389</v>
      </c>
      <c r="C6691" t="s">
        <v>15388</v>
      </c>
      <c r="D6691" t="s">
        <v>84</v>
      </c>
      <c r="E6691" t="s">
        <v>845</v>
      </c>
      <c r="G6691" t="s">
        <v>846</v>
      </c>
      <c r="H6691" t="s">
        <v>15117</v>
      </c>
      <c r="I6691" t="s">
        <v>91</v>
      </c>
      <c r="S6691">
        <v>1.42</v>
      </c>
      <c r="Y6691">
        <v>5</v>
      </c>
      <c r="Z6691" s="86">
        <v>45469</v>
      </c>
      <c r="AB6691">
        <v>3</v>
      </c>
      <c r="AC6691" t="s">
        <v>156</v>
      </c>
    </row>
    <row r="6692" spans="1:29" x14ac:dyDescent="0.2">
      <c r="A6692" t="s">
        <v>15390</v>
      </c>
      <c r="B6692" t="s">
        <v>15391</v>
      </c>
      <c r="C6692" t="s">
        <v>15390</v>
      </c>
      <c r="D6692" t="s">
        <v>84</v>
      </c>
      <c r="E6692" t="s">
        <v>845</v>
      </c>
      <c r="G6692" t="s">
        <v>846</v>
      </c>
      <c r="H6692" t="s">
        <v>15117</v>
      </c>
      <c r="I6692" t="s">
        <v>91</v>
      </c>
      <c r="S6692">
        <v>1.77</v>
      </c>
      <c r="Y6692">
        <v>5</v>
      </c>
      <c r="Z6692" s="86">
        <v>45454</v>
      </c>
      <c r="AB6692">
        <v>3</v>
      </c>
      <c r="AC6692" t="s">
        <v>156</v>
      </c>
    </row>
    <row r="6693" spans="1:29" x14ac:dyDescent="0.2">
      <c r="A6693" t="s">
        <v>15392</v>
      </c>
      <c r="B6693" t="s">
        <v>15393</v>
      </c>
      <c r="C6693" t="s">
        <v>15392</v>
      </c>
      <c r="D6693" t="s">
        <v>84</v>
      </c>
      <c r="E6693" t="s">
        <v>845</v>
      </c>
      <c r="G6693" t="s">
        <v>846</v>
      </c>
      <c r="I6693" t="s">
        <v>91</v>
      </c>
      <c r="S6693">
        <v>1.31</v>
      </c>
      <c r="Y6693">
        <v>2</v>
      </c>
      <c r="Z6693" s="86">
        <v>45384</v>
      </c>
      <c r="AB6693">
        <v>2</v>
      </c>
      <c r="AC6693" t="s">
        <v>153</v>
      </c>
    </row>
    <row r="6694" spans="1:29" x14ac:dyDescent="0.2">
      <c r="A6694" t="s">
        <v>15394</v>
      </c>
      <c r="B6694" t="s">
        <v>15395</v>
      </c>
      <c r="C6694" t="s">
        <v>15394</v>
      </c>
      <c r="D6694" t="s">
        <v>84</v>
      </c>
      <c r="G6694" t="s">
        <v>4349</v>
      </c>
      <c r="AB6694">
        <v>5</v>
      </c>
      <c r="AC6694" t="s">
        <v>86</v>
      </c>
    </row>
    <row r="6695" spans="1:29" x14ac:dyDescent="0.2">
      <c r="A6695" t="s">
        <v>15396</v>
      </c>
      <c r="B6695" t="s">
        <v>15397</v>
      </c>
      <c r="C6695" t="s">
        <v>15396</v>
      </c>
      <c r="D6695" t="s">
        <v>84</v>
      </c>
      <c r="E6695" t="s">
        <v>845</v>
      </c>
      <c r="G6695" t="s">
        <v>846</v>
      </c>
      <c r="S6695">
        <v>1.71</v>
      </c>
      <c r="T6695">
        <v>1.71</v>
      </c>
      <c r="Y6695">
        <v>5</v>
      </c>
      <c r="Z6695" s="86">
        <v>45334</v>
      </c>
      <c r="AB6695">
        <v>3</v>
      </c>
      <c r="AC6695" t="s">
        <v>156</v>
      </c>
    </row>
    <row r="6696" spans="1:29" x14ac:dyDescent="0.2">
      <c r="A6696" t="s">
        <v>15398</v>
      </c>
      <c r="B6696" t="s">
        <v>15399</v>
      </c>
      <c r="C6696" t="s">
        <v>15398</v>
      </c>
      <c r="D6696" t="s">
        <v>84</v>
      </c>
      <c r="E6696" t="s">
        <v>845</v>
      </c>
      <c r="G6696" t="s">
        <v>846</v>
      </c>
      <c r="I6696" t="s">
        <v>91</v>
      </c>
      <c r="S6696">
        <v>1.64</v>
      </c>
      <c r="Y6696">
        <v>5</v>
      </c>
      <c r="Z6696" s="86">
        <v>45345</v>
      </c>
      <c r="AB6696">
        <v>3</v>
      </c>
      <c r="AC6696" t="s">
        <v>156</v>
      </c>
    </row>
    <row r="6697" spans="1:29" x14ac:dyDescent="0.2">
      <c r="A6697" t="s">
        <v>15400</v>
      </c>
      <c r="B6697" t="s">
        <v>15401</v>
      </c>
      <c r="C6697" t="s">
        <v>15400</v>
      </c>
      <c r="D6697" t="s">
        <v>84</v>
      </c>
      <c r="E6697" t="s">
        <v>845</v>
      </c>
      <c r="G6697" t="s">
        <v>846</v>
      </c>
      <c r="I6697" t="s">
        <v>118</v>
      </c>
      <c r="S6697">
        <v>1.48</v>
      </c>
      <c r="Y6697">
        <v>3</v>
      </c>
      <c r="Z6697" s="86">
        <v>45345</v>
      </c>
      <c r="AB6697">
        <v>3</v>
      </c>
      <c r="AC6697" t="s">
        <v>156</v>
      </c>
    </row>
    <row r="6698" spans="1:29" x14ac:dyDescent="0.2">
      <c r="A6698" t="s">
        <v>15402</v>
      </c>
      <c r="B6698" t="s">
        <v>15403</v>
      </c>
      <c r="C6698" t="s">
        <v>15402</v>
      </c>
      <c r="D6698" t="s">
        <v>84</v>
      </c>
      <c r="E6698" t="s">
        <v>845</v>
      </c>
      <c r="G6698" t="s">
        <v>846</v>
      </c>
      <c r="I6698" t="s">
        <v>91</v>
      </c>
      <c r="S6698">
        <v>1.46</v>
      </c>
      <c r="Y6698">
        <v>3</v>
      </c>
      <c r="Z6698" s="86">
        <v>45345</v>
      </c>
      <c r="AB6698">
        <v>3</v>
      </c>
      <c r="AC6698" t="s">
        <v>156</v>
      </c>
    </row>
    <row r="6699" spans="1:29" x14ac:dyDescent="0.2">
      <c r="A6699" t="s">
        <v>15404</v>
      </c>
      <c r="B6699" t="s">
        <v>15405</v>
      </c>
      <c r="C6699" t="s">
        <v>15404</v>
      </c>
      <c r="D6699" t="s">
        <v>84</v>
      </c>
      <c r="E6699" t="s">
        <v>845</v>
      </c>
      <c r="G6699" t="s">
        <v>846</v>
      </c>
      <c r="I6699" t="s">
        <v>91</v>
      </c>
      <c r="S6699">
        <v>1.83</v>
      </c>
      <c r="Y6699">
        <v>5</v>
      </c>
      <c r="Z6699" s="86">
        <v>45349</v>
      </c>
      <c r="AB6699">
        <v>3</v>
      </c>
      <c r="AC6699" t="s">
        <v>156</v>
      </c>
    </row>
    <row r="6700" spans="1:29" x14ac:dyDescent="0.2">
      <c r="A6700" t="s">
        <v>15406</v>
      </c>
      <c r="B6700" t="s">
        <v>15407</v>
      </c>
      <c r="C6700" t="s">
        <v>15406</v>
      </c>
      <c r="D6700" t="s">
        <v>84</v>
      </c>
      <c r="E6700" t="s">
        <v>845</v>
      </c>
      <c r="G6700" t="s">
        <v>846</v>
      </c>
      <c r="I6700" t="s">
        <v>91</v>
      </c>
      <c r="S6700">
        <v>1.94</v>
      </c>
      <c r="Y6700">
        <v>5</v>
      </c>
      <c r="Z6700" s="86">
        <v>45364</v>
      </c>
      <c r="AB6700">
        <v>3</v>
      </c>
      <c r="AC6700" t="s">
        <v>156</v>
      </c>
    </row>
    <row r="6701" spans="1:29" x14ac:dyDescent="0.2">
      <c r="A6701" t="s">
        <v>15408</v>
      </c>
      <c r="B6701" t="s">
        <v>15409</v>
      </c>
      <c r="C6701" t="s">
        <v>15408</v>
      </c>
      <c r="D6701" t="s">
        <v>84</v>
      </c>
      <c r="E6701" t="s">
        <v>845</v>
      </c>
      <c r="G6701" t="s">
        <v>846</v>
      </c>
      <c r="I6701" t="s">
        <v>118</v>
      </c>
      <c r="S6701">
        <v>1.88</v>
      </c>
      <c r="Y6701">
        <v>5</v>
      </c>
      <c r="Z6701" s="86">
        <v>45364</v>
      </c>
      <c r="AB6701">
        <v>3</v>
      </c>
      <c r="AC6701" t="s">
        <v>156</v>
      </c>
    </row>
    <row r="6702" spans="1:29" x14ac:dyDescent="0.2">
      <c r="A6702" t="s">
        <v>15410</v>
      </c>
      <c r="B6702" t="s">
        <v>15411</v>
      </c>
      <c r="C6702" t="s">
        <v>15410</v>
      </c>
      <c r="D6702" t="s">
        <v>84</v>
      </c>
      <c r="E6702" t="s">
        <v>845</v>
      </c>
      <c r="G6702" t="s">
        <v>846</v>
      </c>
      <c r="H6702" t="s">
        <v>196</v>
      </c>
      <c r="I6702" t="s">
        <v>91</v>
      </c>
      <c r="S6702">
        <v>1.85</v>
      </c>
      <c r="Y6702">
        <v>6</v>
      </c>
      <c r="Z6702" s="86">
        <v>45308</v>
      </c>
      <c r="AB6702">
        <v>4</v>
      </c>
      <c r="AC6702" t="s">
        <v>127</v>
      </c>
    </row>
    <row r="6703" spans="1:29" x14ac:dyDescent="0.2">
      <c r="A6703" t="s">
        <v>15412</v>
      </c>
      <c r="B6703" t="s">
        <v>15413</v>
      </c>
      <c r="C6703" t="s">
        <v>15412</v>
      </c>
      <c r="D6703" t="s">
        <v>84</v>
      </c>
      <c r="E6703" t="s">
        <v>845</v>
      </c>
      <c r="G6703" t="s">
        <v>846</v>
      </c>
      <c r="H6703" t="s">
        <v>15117</v>
      </c>
      <c r="I6703" t="s">
        <v>91</v>
      </c>
      <c r="S6703">
        <v>1.84</v>
      </c>
      <c r="Y6703">
        <v>2</v>
      </c>
      <c r="Z6703" s="86">
        <v>45406</v>
      </c>
      <c r="AB6703">
        <v>2</v>
      </c>
      <c r="AC6703" t="s">
        <v>153</v>
      </c>
    </row>
    <row r="6704" spans="1:29" x14ac:dyDescent="0.2">
      <c r="A6704" t="s">
        <v>15414</v>
      </c>
      <c r="B6704" t="s">
        <v>15415</v>
      </c>
      <c r="C6704" t="s">
        <v>15414</v>
      </c>
      <c r="D6704" t="s">
        <v>84</v>
      </c>
      <c r="E6704" t="s">
        <v>845</v>
      </c>
      <c r="G6704" t="s">
        <v>11299</v>
      </c>
      <c r="H6704" t="s">
        <v>15416</v>
      </c>
      <c r="I6704" t="s">
        <v>118</v>
      </c>
      <c r="AB6704">
        <v>5</v>
      </c>
      <c r="AC6704" t="s">
        <v>86</v>
      </c>
    </row>
    <row r="6705" spans="1:29" x14ac:dyDescent="0.2">
      <c r="A6705" t="s">
        <v>15417</v>
      </c>
      <c r="B6705" t="s">
        <v>15418</v>
      </c>
      <c r="C6705" t="s">
        <v>15417</v>
      </c>
      <c r="D6705" t="s">
        <v>84</v>
      </c>
      <c r="E6705" t="s">
        <v>845</v>
      </c>
      <c r="G6705" t="s">
        <v>11299</v>
      </c>
      <c r="H6705" t="s">
        <v>15419</v>
      </c>
      <c r="I6705" t="s">
        <v>118</v>
      </c>
      <c r="AB6705">
        <v>5</v>
      </c>
      <c r="AC6705" t="s">
        <v>86</v>
      </c>
    </row>
    <row r="6706" spans="1:29" x14ac:dyDescent="0.2">
      <c r="A6706" t="s">
        <v>15420</v>
      </c>
      <c r="B6706" t="s">
        <v>15421</v>
      </c>
      <c r="C6706" t="s">
        <v>15420</v>
      </c>
      <c r="D6706" t="s">
        <v>84</v>
      </c>
      <c r="E6706" t="s">
        <v>845</v>
      </c>
      <c r="G6706" t="s">
        <v>11299</v>
      </c>
      <c r="H6706" t="s">
        <v>15419</v>
      </c>
      <c r="I6706" t="s">
        <v>91</v>
      </c>
      <c r="AB6706">
        <v>5</v>
      </c>
      <c r="AC6706" t="s">
        <v>86</v>
      </c>
    </row>
    <row r="6707" spans="1:29" x14ac:dyDescent="0.2">
      <c r="A6707" t="s">
        <v>15422</v>
      </c>
      <c r="B6707" t="s">
        <v>15423</v>
      </c>
      <c r="C6707" t="s">
        <v>15422</v>
      </c>
      <c r="D6707" t="s">
        <v>84</v>
      </c>
      <c r="E6707" t="s">
        <v>845</v>
      </c>
      <c r="G6707" t="s">
        <v>846</v>
      </c>
      <c r="I6707" t="s">
        <v>91</v>
      </c>
      <c r="S6707">
        <v>1.57</v>
      </c>
      <c r="Y6707">
        <v>3</v>
      </c>
      <c r="Z6707" s="86">
        <v>45404</v>
      </c>
      <c r="AB6707">
        <v>3</v>
      </c>
      <c r="AC6707" t="s">
        <v>156</v>
      </c>
    </row>
    <row r="6708" spans="1:29" x14ac:dyDescent="0.2">
      <c r="A6708" t="s">
        <v>15424</v>
      </c>
      <c r="B6708" t="s">
        <v>15425</v>
      </c>
      <c r="C6708" t="s">
        <v>15424</v>
      </c>
      <c r="D6708" t="s">
        <v>84</v>
      </c>
      <c r="E6708" t="s">
        <v>845</v>
      </c>
      <c r="G6708" t="s">
        <v>846</v>
      </c>
      <c r="I6708" t="s">
        <v>118</v>
      </c>
      <c r="S6708">
        <v>1.65</v>
      </c>
      <c r="Y6708">
        <v>3</v>
      </c>
      <c r="Z6708" s="86">
        <v>45404</v>
      </c>
      <c r="AB6708">
        <v>3</v>
      </c>
      <c r="AC6708" t="s">
        <v>156</v>
      </c>
    </row>
    <row r="6709" spans="1:29" x14ac:dyDescent="0.2">
      <c r="A6709" t="s">
        <v>15426</v>
      </c>
      <c r="B6709" t="s">
        <v>15427</v>
      </c>
      <c r="C6709" t="s">
        <v>15426</v>
      </c>
      <c r="D6709" t="s">
        <v>84</v>
      </c>
      <c r="E6709" t="s">
        <v>845</v>
      </c>
      <c r="G6709" t="s">
        <v>11299</v>
      </c>
      <c r="H6709" t="s">
        <v>15428</v>
      </c>
      <c r="I6709" t="s">
        <v>91</v>
      </c>
      <c r="AB6709">
        <v>5</v>
      </c>
      <c r="AC6709" t="s">
        <v>86</v>
      </c>
    </row>
    <row r="6710" spans="1:29" x14ac:dyDescent="0.2">
      <c r="A6710" t="s">
        <v>15429</v>
      </c>
      <c r="B6710" t="s">
        <v>15430</v>
      </c>
      <c r="C6710" t="s">
        <v>15429</v>
      </c>
      <c r="D6710" t="s">
        <v>84</v>
      </c>
      <c r="E6710" t="s">
        <v>845</v>
      </c>
      <c r="G6710" t="s">
        <v>11299</v>
      </c>
      <c r="H6710" t="s">
        <v>14860</v>
      </c>
      <c r="I6710" t="s">
        <v>118</v>
      </c>
      <c r="AB6710">
        <v>5</v>
      </c>
      <c r="AC6710" t="s">
        <v>86</v>
      </c>
    </row>
    <row r="6711" spans="1:29" x14ac:dyDescent="0.2">
      <c r="A6711" t="s">
        <v>15431</v>
      </c>
      <c r="B6711" t="s">
        <v>15432</v>
      </c>
      <c r="C6711" t="s">
        <v>15431</v>
      </c>
      <c r="D6711" t="s">
        <v>84</v>
      </c>
      <c r="E6711" t="s">
        <v>845</v>
      </c>
      <c r="G6711" t="s">
        <v>11299</v>
      </c>
      <c r="H6711" t="s">
        <v>14860</v>
      </c>
      <c r="I6711" t="s">
        <v>91</v>
      </c>
      <c r="AB6711">
        <v>5</v>
      </c>
      <c r="AC6711" t="s">
        <v>86</v>
      </c>
    </row>
    <row r="6712" spans="1:29" x14ac:dyDescent="0.2">
      <c r="A6712" t="s">
        <v>15433</v>
      </c>
      <c r="B6712" t="s">
        <v>15434</v>
      </c>
      <c r="C6712" t="s">
        <v>15433</v>
      </c>
      <c r="D6712" t="s">
        <v>84</v>
      </c>
      <c r="E6712" t="s">
        <v>845</v>
      </c>
      <c r="G6712" t="s">
        <v>11299</v>
      </c>
      <c r="H6712" t="s">
        <v>14860</v>
      </c>
      <c r="I6712" t="s">
        <v>91</v>
      </c>
      <c r="AB6712">
        <v>5</v>
      </c>
      <c r="AC6712" t="s">
        <v>86</v>
      </c>
    </row>
    <row r="6713" spans="1:29" x14ac:dyDescent="0.2">
      <c r="A6713" t="s">
        <v>15435</v>
      </c>
      <c r="B6713" t="s">
        <v>15436</v>
      </c>
      <c r="C6713" t="s">
        <v>15435</v>
      </c>
      <c r="D6713" t="s">
        <v>84</v>
      </c>
      <c r="E6713" t="s">
        <v>845</v>
      </c>
      <c r="G6713" t="s">
        <v>11299</v>
      </c>
      <c r="H6713" t="s">
        <v>14860</v>
      </c>
      <c r="I6713" t="s">
        <v>118</v>
      </c>
      <c r="AB6713">
        <v>5</v>
      </c>
      <c r="AC6713" t="s">
        <v>86</v>
      </c>
    </row>
    <row r="6714" spans="1:29" x14ac:dyDescent="0.2">
      <c r="A6714" t="s">
        <v>15437</v>
      </c>
      <c r="B6714" t="s">
        <v>15438</v>
      </c>
      <c r="C6714" t="s">
        <v>15437</v>
      </c>
      <c r="D6714" t="s">
        <v>84</v>
      </c>
      <c r="E6714" t="s">
        <v>845</v>
      </c>
      <c r="G6714" t="s">
        <v>11299</v>
      </c>
      <c r="H6714" t="s">
        <v>14860</v>
      </c>
      <c r="AB6714">
        <v>5</v>
      </c>
      <c r="AC6714" t="s">
        <v>86</v>
      </c>
    </row>
    <row r="6715" spans="1:29" x14ac:dyDescent="0.2">
      <c r="A6715" t="s">
        <v>15439</v>
      </c>
      <c r="B6715" t="s">
        <v>15440</v>
      </c>
      <c r="C6715" t="s">
        <v>15439</v>
      </c>
      <c r="D6715" t="s">
        <v>84</v>
      </c>
      <c r="E6715" t="s">
        <v>845</v>
      </c>
      <c r="G6715" t="s">
        <v>11299</v>
      </c>
      <c r="H6715" t="s">
        <v>14860</v>
      </c>
      <c r="AB6715">
        <v>5</v>
      </c>
      <c r="AC6715" t="s">
        <v>86</v>
      </c>
    </row>
    <row r="6716" spans="1:29" x14ac:dyDescent="0.2">
      <c r="A6716" t="s">
        <v>15441</v>
      </c>
      <c r="B6716" t="s">
        <v>15442</v>
      </c>
      <c r="C6716" t="s">
        <v>15441</v>
      </c>
      <c r="D6716" t="s">
        <v>84</v>
      </c>
      <c r="E6716" t="s">
        <v>845</v>
      </c>
      <c r="G6716" t="s">
        <v>11299</v>
      </c>
      <c r="H6716" t="s">
        <v>14860</v>
      </c>
      <c r="I6716" t="s">
        <v>118</v>
      </c>
      <c r="AB6716">
        <v>5</v>
      </c>
      <c r="AC6716" t="s">
        <v>86</v>
      </c>
    </row>
    <row r="6717" spans="1:29" x14ac:dyDescent="0.2">
      <c r="A6717" t="s">
        <v>15443</v>
      </c>
      <c r="B6717" t="s">
        <v>15444</v>
      </c>
      <c r="C6717" t="s">
        <v>15443</v>
      </c>
      <c r="D6717" t="s">
        <v>84</v>
      </c>
      <c r="E6717" t="s">
        <v>845</v>
      </c>
      <c r="G6717" t="s">
        <v>11299</v>
      </c>
      <c r="H6717" t="s">
        <v>14860</v>
      </c>
      <c r="I6717" t="s">
        <v>91</v>
      </c>
      <c r="AB6717">
        <v>5</v>
      </c>
      <c r="AC6717" t="s">
        <v>86</v>
      </c>
    </row>
    <row r="6718" spans="1:29" x14ac:dyDescent="0.2">
      <c r="A6718" t="s">
        <v>15445</v>
      </c>
      <c r="B6718" t="s">
        <v>15446</v>
      </c>
      <c r="C6718" t="s">
        <v>15445</v>
      </c>
      <c r="D6718" t="s">
        <v>84</v>
      </c>
      <c r="E6718" t="s">
        <v>845</v>
      </c>
      <c r="G6718" t="s">
        <v>11299</v>
      </c>
      <c r="H6718" t="s">
        <v>14860</v>
      </c>
      <c r="I6718" t="s">
        <v>341</v>
      </c>
      <c r="AB6718">
        <v>5</v>
      </c>
      <c r="AC6718" t="s">
        <v>86</v>
      </c>
    </row>
    <row r="6719" spans="1:29" x14ac:dyDescent="0.2">
      <c r="A6719" t="s">
        <v>15447</v>
      </c>
      <c r="B6719" t="s">
        <v>15448</v>
      </c>
      <c r="C6719" t="s">
        <v>15447</v>
      </c>
      <c r="D6719" t="s">
        <v>84</v>
      </c>
      <c r="E6719" t="s">
        <v>845</v>
      </c>
      <c r="G6719" t="s">
        <v>11299</v>
      </c>
      <c r="H6719" t="s">
        <v>14860</v>
      </c>
      <c r="AB6719">
        <v>5</v>
      </c>
      <c r="AC6719" t="s">
        <v>86</v>
      </c>
    </row>
    <row r="6720" spans="1:29" x14ac:dyDescent="0.2">
      <c r="A6720" t="s">
        <v>15449</v>
      </c>
      <c r="B6720" t="s">
        <v>15450</v>
      </c>
      <c r="C6720" t="s">
        <v>15449</v>
      </c>
      <c r="D6720" t="s">
        <v>84</v>
      </c>
      <c r="E6720" t="s">
        <v>845</v>
      </c>
      <c r="G6720" t="s">
        <v>11299</v>
      </c>
      <c r="H6720" t="s">
        <v>14860</v>
      </c>
      <c r="AB6720">
        <v>5</v>
      </c>
      <c r="AC6720" t="s">
        <v>86</v>
      </c>
    </row>
    <row r="6721" spans="1:29" x14ac:dyDescent="0.2">
      <c r="A6721" t="s">
        <v>15451</v>
      </c>
      <c r="B6721" t="s">
        <v>15452</v>
      </c>
      <c r="C6721" t="s">
        <v>15451</v>
      </c>
      <c r="D6721" t="s">
        <v>84</v>
      </c>
      <c r="E6721" t="s">
        <v>845</v>
      </c>
      <c r="G6721" t="s">
        <v>11299</v>
      </c>
      <c r="H6721" t="s">
        <v>14860</v>
      </c>
      <c r="AB6721">
        <v>5</v>
      </c>
      <c r="AC6721" t="s">
        <v>86</v>
      </c>
    </row>
    <row r="6722" spans="1:29" x14ac:dyDescent="0.2">
      <c r="A6722" t="s">
        <v>17491</v>
      </c>
      <c r="B6722" t="s">
        <v>17492</v>
      </c>
      <c r="C6722" t="s">
        <v>17491</v>
      </c>
      <c r="D6722" t="s">
        <v>84</v>
      </c>
      <c r="E6722" t="s">
        <v>845</v>
      </c>
      <c r="G6722" t="s">
        <v>11299</v>
      </c>
      <c r="H6722" t="s">
        <v>17493</v>
      </c>
      <c r="I6722" t="s">
        <v>91</v>
      </c>
      <c r="S6722">
        <v>1.5</v>
      </c>
      <c r="Y6722">
        <v>5</v>
      </c>
      <c r="Z6722" s="86">
        <v>45453</v>
      </c>
      <c r="AB6722">
        <v>3</v>
      </c>
      <c r="AC6722" t="s">
        <v>156</v>
      </c>
    </row>
    <row r="6723" spans="1:29" x14ac:dyDescent="0.2">
      <c r="A6723" t="s">
        <v>15453</v>
      </c>
      <c r="B6723" t="s">
        <v>15454</v>
      </c>
      <c r="C6723" t="s">
        <v>15453</v>
      </c>
      <c r="D6723" t="s">
        <v>84</v>
      </c>
      <c r="E6723" t="s">
        <v>845</v>
      </c>
      <c r="G6723" t="s">
        <v>11299</v>
      </c>
      <c r="H6723" t="s">
        <v>15455</v>
      </c>
      <c r="I6723" t="s">
        <v>91</v>
      </c>
      <c r="AB6723">
        <v>5</v>
      </c>
      <c r="AC6723" t="s">
        <v>86</v>
      </c>
    </row>
    <row r="6724" spans="1:29" x14ac:dyDescent="0.2">
      <c r="A6724" t="s">
        <v>15456</v>
      </c>
      <c r="B6724" t="s">
        <v>15457</v>
      </c>
      <c r="C6724" t="s">
        <v>15456</v>
      </c>
      <c r="D6724" t="s">
        <v>84</v>
      </c>
      <c r="E6724" t="s">
        <v>845</v>
      </c>
      <c r="G6724" t="s">
        <v>846</v>
      </c>
      <c r="H6724" t="s">
        <v>15117</v>
      </c>
      <c r="I6724" t="s">
        <v>91</v>
      </c>
      <c r="S6724">
        <v>2.7</v>
      </c>
      <c r="Y6724">
        <v>6</v>
      </c>
      <c r="Z6724" s="86">
        <v>45461</v>
      </c>
      <c r="AB6724">
        <v>4</v>
      </c>
      <c r="AC6724" t="s">
        <v>127</v>
      </c>
    </row>
    <row r="6725" spans="1:29" x14ac:dyDescent="0.2">
      <c r="A6725" t="s">
        <v>15458</v>
      </c>
      <c r="B6725" t="s">
        <v>15459</v>
      </c>
      <c r="C6725" t="s">
        <v>15458</v>
      </c>
      <c r="D6725" t="s">
        <v>84</v>
      </c>
      <c r="E6725" t="s">
        <v>845</v>
      </c>
      <c r="G6725" t="s">
        <v>846</v>
      </c>
      <c r="H6725" t="s">
        <v>15117</v>
      </c>
      <c r="I6725" t="s">
        <v>91</v>
      </c>
      <c r="S6725">
        <v>1.9</v>
      </c>
      <c r="Y6725">
        <v>6</v>
      </c>
      <c r="Z6725" s="86">
        <v>45461</v>
      </c>
      <c r="AB6725">
        <v>4</v>
      </c>
      <c r="AC6725" t="s">
        <v>127</v>
      </c>
    </row>
    <row r="6726" spans="1:29" x14ac:dyDescent="0.2">
      <c r="A6726" t="s">
        <v>17088</v>
      </c>
      <c r="B6726" t="s">
        <v>17089</v>
      </c>
      <c r="C6726" t="s">
        <v>17088</v>
      </c>
      <c r="D6726" t="s">
        <v>84</v>
      </c>
      <c r="E6726" t="s">
        <v>845</v>
      </c>
      <c r="G6726" t="s">
        <v>846</v>
      </c>
      <c r="H6726" t="s">
        <v>17090</v>
      </c>
      <c r="I6726" t="s">
        <v>91</v>
      </c>
      <c r="S6726">
        <v>1.2</v>
      </c>
      <c r="Y6726">
        <v>5</v>
      </c>
      <c r="Z6726" s="86">
        <v>45462</v>
      </c>
      <c r="AB6726">
        <v>3</v>
      </c>
      <c r="AC6726" t="s">
        <v>156</v>
      </c>
    </row>
    <row r="6727" spans="1:29" x14ac:dyDescent="0.2">
      <c r="A6727" t="s">
        <v>15460</v>
      </c>
      <c r="B6727" t="s">
        <v>15461</v>
      </c>
      <c r="C6727" t="s">
        <v>15460</v>
      </c>
      <c r="D6727" t="s">
        <v>84</v>
      </c>
      <c r="E6727" t="s">
        <v>845</v>
      </c>
      <c r="G6727" t="s">
        <v>11299</v>
      </c>
      <c r="H6727" t="s">
        <v>14860</v>
      </c>
      <c r="I6727" t="s">
        <v>91</v>
      </c>
      <c r="AB6727">
        <v>5</v>
      </c>
      <c r="AC6727" t="s">
        <v>86</v>
      </c>
    </row>
    <row r="6728" spans="1:29" x14ac:dyDescent="0.2">
      <c r="A6728" t="s">
        <v>15462</v>
      </c>
      <c r="B6728" t="s">
        <v>15463</v>
      </c>
      <c r="C6728" t="s">
        <v>15462</v>
      </c>
      <c r="D6728" t="s">
        <v>84</v>
      </c>
      <c r="E6728" t="s">
        <v>845</v>
      </c>
      <c r="G6728" t="s">
        <v>11299</v>
      </c>
      <c r="H6728" t="s">
        <v>14860</v>
      </c>
      <c r="I6728" t="s">
        <v>91</v>
      </c>
      <c r="AB6728">
        <v>5</v>
      </c>
      <c r="AC6728" t="s">
        <v>86</v>
      </c>
    </row>
    <row r="6729" spans="1:29" x14ac:dyDescent="0.2">
      <c r="A6729" t="s">
        <v>15464</v>
      </c>
      <c r="B6729" t="s">
        <v>15465</v>
      </c>
      <c r="C6729" t="s">
        <v>15464</v>
      </c>
      <c r="D6729" t="s">
        <v>84</v>
      </c>
      <c r="E6729" t="s">
        <v>845</v>
      </c>
      <c r="G6729" t="s">
        <v>846</v>
      </c>
      <c r="H6729" t="s">
        <v>15117</v>
      </c>
      <c r="I6729" t="s">
        <v>91</v>
      </c>
      <c r="S6729">
        <v>2.6</v>
      </c>
      <c r="Y6729">
        <v>6</v>
      </c>
      <c r="Z6729" s="86">
        <v>45435</v>
      </c>
      <c r="AB6729">
        <v>4</v>
      </c>
      <c r="AC6729" t="s">
        <v>127</v>
      </c>
    </row>
    <row r="6730" spans="1:29" x14ac:dyDescent="0.2">
      <c r="A6730" t="s">
        <v>15466</v>
      </c>
      <c r="B6730" t="s">
        <v>15467</v>
      </c>
      <c r="C6730" t="s">
        <v>15466</v>
      </c>
      <c r="D6730" t="s">
        <v>84</v>
      </c>
      <c r="E6730" t="s">
        <v>845</v>
      </c>
      <c r="G6730" t="s">
        <v>11299</v>
      </c>
      <c r="H6730" t="s">
        <v>15455</v>
      </c>
      <c r="I6730" t="s">
        <v>91</v>
      </c>
      <c r="AB6730">
        <v>5</v>
      </c>
      <c r="AC6730" t="s">
        <v>86</v>
      </c>
    </row>
    <row r="6731" spans="1:29" x14ac:dyDescent="0.2">
      <c r="A6731" t="s">
        <v>15468</v>
      </c>
      <c r="B6731" t="s">
        <v>15469</v>
      </c>
      <c r="C6731" t="s">
        <v>15468</v>
      </c>
      <c r="D6731" t="s">
        <v>84</v>
      </c>
      <c r="E6731" t="s">
        <v>845</v>
      </c>
      <c r="G6731" t="s">
        <v>846</v>
      </c>
      <c r="H6731" t="s">
        <v>16865</v>
      </c>
      <c r="I6731" t="s">
        <v>91</v>
      </c>
      <c r="S6731">
        <v>2.6</v>
      </c>
      <c r="Y6731">
        <v>6</v>
      </c>
      <c r="Z6731" s="86">
        <v>45450</v>
      </c>
      <c r="AB6731">
        <v>4</v>
      </c>
      <c r="AC6731" t="s">
        <v>127</v>
      </c>
    </row>
    <row r="6732" spans="1:29" x14ac:dyDescent="0.2">
      <c r="A6732" t="s">
        <v>15470</v>
      </c>
      <c r="B6732" t="s">
        <v>15471</v>
      </c>
      <c r="C6732" t="s">
        <v>15470</v>
      </c>
      <c r="D6732" t="s">
        <v>84</v>
      </c>
      <c r="E6732" t="s">
        <v>845</v>
      </c>
      <c r="G6732" t="s">
        <v>846</v>
      </c>
      <c r="H6732" t="s">
        <v>15117</v>
      </c>
      <c r="I6732" t="s">
        <v>91</v>
      </c>
      <c r="S6732">
        <v>2.2999999999999998</v>
      </c>
      <c r="Y6732">
        <v>4</v>
      </c>
      <c r="Z6732" s="86">
        <v>45450</v>
      </c>
      <c r="AB6732">
        <v>3</v>
      </c>
      <c r="AC6732" t="s">
        <v>156</v>
      </c>
    </row>
    <row r="6733" spans="1:29" x14ac:dyDescent="0.2">
      <c r="A6733" t="s">
        <v>15472</v>
      </c>
      <c r="B6733" t="s">
        <v>15473</v>
      </c>
      <c r="C6733" t="s">
        <v>15472</v>
      </c>
      <c r="D6733" t="s">
        <v>84</v>
      </c>
      <c r="E6733" t="s">
        <v>845</v>
      </c>
      <c r="G6733" t="s">
        <v>846</v>
      </c>
      <c r="H6733" t="s">
        <v>150</v>
      </c>
      <c r="I6733" t="s">
        <v>118</v>
      </c>
      <c r="S6733">
        <v>1.9654</v>
      </c>
      <c r="Y6733">
        <v>5</v>
      </c>
      <c r="Z6733" s="86">
        <v>45411</v>
      </c>
      <c r="AB6733">
        <v>3</v>
      </c>
      <c r="AC6733" t="s">
        <v>156</v>
      </c>
    </row>
    <row r="6734" spans="1:29" x14ac:dyDescent="0.2">
      <c r="A6734" t="s">
        <v>15474</v>
      </c>
      <c r="B6734" t="s">
        <v>15475</v>
      </c>
      <c r="C6734" t="s">
        <v>15474</v>
      </c>
      <c r="D6734" t="s">
        <v>84</v>
      </c>
      <c r="E6734" t="s">
        <v>845</v>
      </c>
      <c r="G6734" t="s">
        <v>846</v>
      </c>
      <c r="S6734">
        <v>1.8</v>
      </c>
      <c r="T6734">
        <v>1.8</v>
      </c>
      <c r="Y6734">
        <v>5</v>
      </c>
      <c r="Z6734" s="86">
        <v>45323</v>
      </c>
      <c r="AB6734">
        <v>3</v>
      </c>
      <c r="AC6734" t="s">
        <v>156</v>
      </c>
    </row>
    <row r="6735" spans="1:29" x14ac:dyDescent="0.2">
      <c r="A6735" t="s">
        <v>15476</v>
      </c>
      <c r="B6735" t="s">
        <v>15477</v>
      </c>
      <c r="C6735" t="s">
        <v>15476</v>
      </c>
      <c r="D6735" t="s">
        <v>84</v>
      </c>
      <c r="E6735" t="s">
        <v>845</v>
      </c>
      <c r="G6735" t="s">
        <v>846</v>
      </c>
      <c r="S6735">
        <v>1.7</v>
      </c>
      <c r="T6735">
        <v>1.7</v>
      </c>
      <c r="Y6735">
        <v>5</v>
      </c>
      <c r="Z6735" s="86">
        <v>45323</v>
      </c>
      <c r="AB6735">
        <v>3</v>
      </c>
      <c r="AC6735" t="s">
        <v>156</v>
      </c>
    </row>
    <row r="6736" spans="1:29" x14ac:dyDescent="0.2">
      <c r="A6736" t="s">
        <v>17402</v>
      </c>
      <c r="B6736" t="s">
        <v>17403</v>
      </c>
      <c r="C6736" t="s">
        <v>17402</v>
      </c>
      <c r="D6736" t="s">
        <v>84</v>
      </c>
      <c r="E6736" t="s">
        <v>845</v>
      </c>
      <c r="G6736" t="s">
        <v>294</v>
      </c>
      <c r="H6736" t="s">
        <v>17404</v>
      </c>
      <c r="I6736" t="s">
        <v>91</v>
      </c>
      <c r="S6736">
        <v>0.32</v>
      </c>
      <c r="Y6736">
        <v>5</v>
      </c>
      <c r="Z6736" s="86">
        <v>45730</v>
      </c>
      <c r="AB6736">
        <v>3</v>
      </c>
      <c r="AC6736" t="s">
        <v>156</v>
      </c>
    </row>
    <row r="6737" spans="1:29" x14ac:dyDescent="0.2">
      <c r="A6737" t="s">
        <v>15478</v>
      </c>
      <c r="B6737" t="s">
        <v>15479</v>
      </c>
      <c r="C6737" t="s">
        <v>15478</v>
      </c>
      <c r="D6737" t="s">
        <v>84</v>
      </c>
      <c r="E6737" t="s">
        <v>434</v>
      </c>
      <c r="G6737" t="s">
        <v>90</v>
      </c>
      <c r="I6737" t="s">
        <v>341</v>
      </c>
      <c r="AB6737">
        <v>2</v>
      </c>
      <c r="AC6737" t="s">
        <v>153</v>
      </c>
    </row>
    <row r="6738" spans="1:29" x14ac:dyDescent="0.2">
      <c r="A6738" t="s">
        <v>15480</v>
      </c>
      <c r="B6738" t="s">
        <v>15481</v>
      </c>
      <c r="C6738" t="s">
        <v>15480</v>
      </c>
      <c r="D6738" t="s">
        <v>84</v>
      </c>
      <c r="E6738" t="s">
        <v>845</v>
      </c>
      <c r="G6738" t="s">
        <v>846</v>
      </c>
      <c r="I6738" t="s">
        <v>91</v>
      </c>
      <c r="S6738">
        <v>1.8</v>
      </c>
      <c r="Y6738">
        <v>6</v>
      </c>
      <c r="Z6738" s="86">
        <v>45335</v>
      </c>
      <c r="AB6738">
        <v>4</v>
      </c>
      <c r="AC6738" t="s">
        <v>127</v>
      </c>
    </row>
    <row r="6739" spans="1:29" x14ac:dyDescent="0.2">
      <c r="A6739" t="s">
        <v>15482</v>
      </c>
      <c r="B6739" t="s">
        <v>15483</v>
      </c>
      <c r="C6739" t="s">
        <v>15482</v>
      </c>
      <c r="D6739" t="s">
        <v>84</v>
      </c>
      <c r="E6739" t="s">
        <v>845</v>
      </c>
      <c r="G6739" t="s">
        <v>846</v>
      </c>
      <c r="I6739" t="s">
        <v>118</v>
      </c>
      <c r="S6739">
        <v>1.26</v>
      </c>
      <c r="Y6739">
        <v>3</v>
      </c>
      <c r="Z6739" s="86">
        <v>45377</v>
      </c>
      <c r="AB6739">
        <v>3</v>
      </c>
      <c r="AC6739" t="s">
        <v>156</v>
      </c>
    </row>
    <row r="6740" spans="1:29" x14ac:dyDescent="0.2">
      <c r="A6740" t="s">
        <v>15484</v>
      </c>
      <c r="B6740" t="s">
        <v>15485</v>
      </c>
      <c r="C6740" t="s">
        <v>15484</v>
      </c>
      <c r="D6740" t="s">
        <v>84</v>
      </c>
      <c r="E6740" t="s">
        <v>845</v>
      </c>
      <c r="G6740" t="s">
        <v>846</v>
      </c>
      <c r="I6740" t="s">
        <v>91</v>
      </c>
      <c r="S6740">
        <v>1.21</v>
      </c>
      <c r="Y6740">
        <v>3</v>
      </c>
      <c r="Z6740" s="86">
        <v>45377</v>
      </c>
      <c r="AB6740">
        <v>3</v>
      </c>
      <c r="AC6740" t="s">
        <v>156</v>
      </c>
    </row>
    <row r="6741" spans="1:29" x14ac:dyDescent="0.2">
      <c r="A6741" t="s">
        <v>15486</v>
      </c>
      <c r="B6741" t="s">
        <v>15487</v>
      </c>
      <c r="C6741" t="s">
        <v>15486</v>
      </c>
      <c r="D6741" t="s">
        <v>84</v>
      </c>
      <c r="E6741" t="s">
        <v>845</v>
      </c>
      <c r="G6741" t="s">
        <v>846</v>
      </c>
      <c r="I6741" t="s">
        <v>91</v>
      </c>
      <c r="S6741">
        <v>1.32</v>
      </c>
      <c r="Y6741">
        <v>3</v>
      </c>
      <c r="Z6741" s="86">
        <v>45420</v>
      </c>
      <c r="AB6741">
        <v>3</v>
      </c>
      <c r="AC6741" t="s">
        <v>156</v>
      </c>
    </row>
    <row r="6742" spans="1:29" x14ac:dyDescent="0.2">
      <c r="A6742" t="s">
        <v>15488</v>
      </c>
      <c r="B6742" t="s">
        <v>15489</v>
      </c>
      <c r="C6742" t="s">
        <v>15488</v>
      </c>
      <c r="D6742" t="s">
        <v>84</v>
      </c>
      <c r="E6742" t="s">
        <v>845</v>
      </c>
      <c r="G6742" t="s">
        <v>846</v>
      </c>
      <c r="I6742" t="s">
        <v>118</v>
      </c>
      <c r="S6742">
        <v>1.36</v>
      </c>
      <c r="Y6742">
        <v>3</v>
      </c>
      <c r="Z6742" s="86">
        <v>45420</v>
      </c>
      <c r="AB6742">
        <v>3</v>
      </c>
      <c r="AC6742" t="s">
        <v>156</v>
      </c>
    </row>
    <row r="6743" spans="1:29" x14ac:dyDescent="0.2">
      <c r="A6743" t="s">
        <v>15490</v>
      </c>
      <c r="B6743" t="s">
        <v>15491</v>
      </c>
      <c r="C6743" t="s">
        <v>15490</v>
      </c>
      <c r="D6743" t="s">
        <v>84</v>
      </c>
      <c r="E6743" t="s">
        <v>845</v>
      </c>
      <c r="G6743" t="s">
        <v>846</v>
      </c>
      <c r="I6743" t="s">
        <v>118</v>
      </c>
      <c r="S6743">
        <v>1.37</v>
      </c>
      <c r="Y6743">
        <v>3</v>
      </c>
      <c r="Z6743" s="86">
        <v>45462</v>
      </c>
      <c r="AB6743">
        <v>3</v>
      </c>
      <c r="AC6743" t="s">
        <v>156</v>
      </c>
    </row>
    <row r="6744" spans="1:29" x14ac:dyDescent="0.2">
      <c r="A6744" t="s">
        <v>15492</v>
      </c>
      <c r="B6744" t="s">
        <v>15493</v>
      </c>
      <c r="C6744" t="s">
        <v>15492</v>
      </c>
      <c r="D6744" t="s">
        <v>84</v>
      </c>
      <c r="E6744" t="s">
        <v>845</v>
      </c>
      <c r="G6744" t="s">
        <v>846</v>
      </c>
      <c r="I6744" t="s">
        <v>91</v>
      </c>
      <c r="S6744">
        <v>1.35</v>
      </c>
      <c r="Y6744">
        <v>3</v>
      </c>
      <c r="Z6744" s="86">
        <v>45462</v>
      </c>
      <c r="AB6744">
        <v>3</v>
      </c>
      <c r="AC6744" t="s">
        <v>156</v>
      </c>
    </row>
    <row r="6745" spans="1:29" x14ac:dyDescent="0.2">
      <c r="A6745" t="s">
        <v>15494</v>
      </c>
      <c r="B6745" t="s">
        <v>15495</v>
      </c>
      <c r="C6745" t="s">
        <v>15494</v>
      </c>
      <c r="D6745" t="s">
        <v>84</v>
      </c>
      <c r="E6745" t="s">
        <v>845</v>
      </c>
      <c r="G6745" t="s">
        <v>846</v>
      </c>
      <c r="I6745" t="s">
        <v>91</v>
      </c>
      <c r="S6745">
        <v>1.91</v>
      </c>
      <c r="Y6745">
        <v>2</v>
      </c>
      <c r="Z6745" s="86">
        <v>45365</v>
      </c>
      <c r="AB6745">
        <v>2</v>
      </c>
      <c r="AC6745" t="s">
        <v>153</v>
      </c>
    </row>
    <row r="6746" spans="1:29" x14ac:dyDescent="0.2">
      <c r="A6746" t="s">
        <v>15995</v>
      </c>
      <c r="B6746" t="s">
        <v>15996</v>
      </c>
      <c r="C6746" t="s">
        <v>15995</v>
      </c>
      <c r="D6746" t="s">
        <v>84</v>
      </c>
      <c r="E6746" t="s">
        <v>845</v>
      </c>
      <c r="G6746" t="s">
        <v>846</v>
      </c>
      <c r="H6746" t="s">
        <v>225</v>
      </c>
      <c r="I6746" t="s">
        <v>91</v>
      </c>
      <c r="S6746">
        <v>2</v>
      </c>
      <c r="Y6746">
        <v>6</v>
      </c>
      <c r="Z6746" s="86">
        <v>45390</v>
      </c>
      <c r="AB6746">
        <v>4</v>
      </c>
      <c r="AC6746" t="s">
        <v>127</v>
      </c>
    </row>
    <row r="6747" spans="1:29" x14ac:dyDescent="0.2">
      <c r="A6747" t="s">
        <v>15496</v>
      </c>
      <c r="B6747" t="s">
        <v>15497</v>
      </c>
      <c r="C6747" t="s">
        <v>15496</v>
      </c>
      <c r="D6747" t="s">
        <v>84</v>
      </c>
      <c r="E6747" t="s">
        <v>845</v>
      </c>
      <c r="G6747" t="s">
        <v>846</v>
      </c>
      <c r="I6747" t="s">
        <v>118</v>
      </c>
      <c r="S6747">
        <v>1.86</v>
      </c>
      <c r="Y6747">
        <v>2</v>
      </c>
      <c r="Z6747" s="86">
        <v>45435</v>
      </c>
      <c r="AB6747">
        <v>2</v>
      </c>
      <c r="AC6747" t="s">
        <v>153</v>
      </c>
    </row>
    <row r="6748" spans="1:29" x14ac:dyDescent="0.2">
      <c r="A6748" t="s">
        <v>15498</v>
      </c>
      <c r="B6748" t="s">
        <v>15499</v>
      </c>
      <c r="C6748" t="s">
        <v>15498</v>
      </c>
      <c r="D6748" t="s">
        <v>84</v>
      </c>
      <c r="E6748" t="s">
        <v>845</v>
      </c>
      <c r="G6748" t="s">
        <v>846</v>
      </c>
      <c r="I6748" t="s">
        <v>91</v>
      </c>
      <c r="S6748">
        <v>1.75</v>
      </c>
      <c r="Y6748">
        <v>2</v>
      </c>
      <c r="Z6748" s="86">
        <v>45435</v>
      </c>
      <c r="AB6748">
        <v>2</v>
      </c>
      <c r="AC6748" t="s">
        <v>153</v>
      </c>
    </row>
    <row r="6749" spans="1:29" x14ac:dyDescent="0.2">
      <c r="A6749" t="s">
        <v>15500</v>
      </c>
      <c r="B6749" t="s">
        <v>15501</v>
      </c>
      <c r="C6749" t="s">
        <v>15500</v>
      </c>
      <c r="D6749" t="s">
        <v>84</v>
      </c>
      <c r="E6749" t="s">
        <v>845</v>
      </c>
      <c r="G6749" t="s">
        <v>846</v>
      </c>
      <c r="I6749" t="s">
        <v>118</v>
      </c>
      <c r="S6749">
        <v>1.7</v>
      </c>
      <c r="Y6749">
        <v>3</v>
      </c>
      <c r="Z6749" s="86">
        <v>45441</v>
      </c>
      <c r="AB6749">
        <v>3</v>
      </c>
      <c r="AC6749" t="s">
        <v>156</v>
      </c>
    </row>
    <row r="6750" spans="1:29" x14ac:dyDescent="0.2">
      <c r="A6750" t="s">
        <v>15502</v>
      </c>
      <c r="B6750" t="s">
        <v>15503</v>
      </c>
      <c r="C6750" t="s">
        <v>15502</v>
      </c>
      <c r="D6750" t="s">
        <v>84</v>
      </c>
      <c r="E6750" t="s">
        <v>845</v>
      </c>
      <c r="G6750" t="s">
        <v>846</v>
      </c>
      <c r="I6750" t="s">
        <v>91</v>
      </c>
      <c r="S6750">
        <v>1.62</v>
      </c>
      <c r="Y6750">
        <v>3</v>
      </c>
      <c r="Z6750" s="86">
        <v>45441</v>
      </c>
      <c r="AB6750">
        <v>3</v>
      </c>
      <c r="AC6750" t="s">
        <v>156</v>
      </c>
    </row>
    <row r="6751" spans="1:29" x14ac:dyDescent="0.2">
      <c r="A6751" t="s">
        <v>15504</v>
      </c>
      <c r="B6751" t="s">
        <v>15505</v>
      </c>
      <c r="C6751" t="s">
        <v>15504</v>
      </c>
      <c r="D6751" t="s">
        <v>84</v>
      </c>
      <c r="E6751" t="s">
        <v>845</v>
      </c>
      <c r="G6751" t="s">
        <v>11299</v>
      </c>
      <c r="H6751" t="s">
        <v>15506</v>
      </c>
      <c r="I6751" t="s">
        <v>91</v>
      </c>
      <c r="AB6751">
        <v>5</v>
      </c>
      <c r="AC6751" t="s">
        <v>86</v>
      </c>
    </row>
    <row r="6752" spans="1:29" x14ac:dyDescent="0.2">
      <c r="A6752" t="s">
        <v>15507</v>
      </c>
      <c r="B6752" t="s">
        <v>15508</v>
      </c>
      <c r="C6752" t="s">
        <v>15507</v>
      </c>
      <c r="D6752" t="s">
        <v>84</v>
      </c>
      <c r="E6752" t="s">
        <v>845</v>
      </c>
      <c r="G6752" t="s">
        <v>846</v>
      </c>
      <c r="I6752" t="s">
        <v>91</v>
      </c>
      <c r="S6752">
        <v>1.92</v>
      </c>
      <c r="Y6752">
        <v>5</v>
      </c>
      <c r="Z6752" s="86">
        <v>45384</v>
      </c>
      <c r="AB6752">
        <v>3</v>
      </c>
      <c r="AC6752" t="s">
        <v>156</v>
      </c>
    </row>
    <row r="6753" spans="1:29" x14ac:dyDescent="0.2">
      <c r="A6753" t="s">
        <v>15509</v>
      </c>
      <c r="B6753" t="s">
        <v>15510</v>
      </c>
      <c r="C6753" t="s">
        <v>15509</v>
      </c>
      <c r="D6753" t="s">
        <v>84</v>
      </c>
      <c r="E6753" t="s">
        <v>845</v>
      </c>
      <c r="G6753" t="s">
        <v>846</v>
      </c>
      <c r="I6753" t="s">
        <v>91</v>
      </c>
      <c r="S6753">
        <v>1.45</v>
      </c>
      <c r="Y6753">
        <v>5</v>
      </c>
      <c r="Z6753" s="86">
        <v>45400</v>
      </c>
      <c r="AB6753">
        <v>3</v>
      </c>
      <c r="AC6753" t="s">
        <v>156</v>
      </c>
    </row>
    <row r="6754" spans="1:29" x14ac:dyDescent="0.2">
      <c r="A6754" t="s">
        <v>15511</v>
      </c>
      <c r="B6754" t="s">
        <v>15512</v>
      </c>
      <c r="C6754" t="s">
        <v>15511</v>
      </c>
      <c r="D6754" t="s">
        <v>84</v>
      </c>
      <c r="E6754" t="s">
        <v>845</v>
      </c>
      <c r="G6754" t="s">
        <v>846</v>
      </c>
      <c r="I6754" t="s">
        <v>91</v>
      </c>
      <c r="S6754">
        <v>2.09</v>
      </c>
      <c r="Y6754">
        <v>5</v>
      </c>
      <c r="Z6754" s="86">
        <v>45400</v>
      </c>
      <c r="AB6754">
        <v>3</v>
      </c>
      <c r="AC6754" t="s">
        <v>156</v>
      </c>
    </row>
    <row r="6755" spans="1:29" x14ac:dyDescent="0.2">
      <c r="A6755" t="s">
        <v>15513</v>
      </c>
      <c r="B6755" t="s">
        <v>15514</v>
      </c>
      <c r="C6755" t="s">
        <v>15513</v>
      </c>
      <c r="D6755" t="s">
        <v>84</v>
      </c>
      <c r="E6755" t="s">
        <v>845</v>
      </c>
      <c r="G6755" t="s">
        <v>846</v>
      </c>
      <c r="I6755" t="s">
        <v>118</v>
      </c>
      <c r="S6755">
        <v>1.82</v>
      </c>
      <c r="Y6755">
        <v>5</v>
      </c>
      <c r="Z6755" s="86">
        <v>45406</v>
      </c>
      <c r="AB6755">
        <v>3</v>
      </c>
      <c r="AC6755" t="s">
        <v>156</v>
      </c>
    </row>
    <row r="6756" spans="1:29" x14ac:dyDescent="0.2">
      <c r="A6756" t="s">
        <v>15515</v>
      </c>
      <c r="B6756" t="s">
        <v>15516</v>
      </c>
      <c r="C6756" t="s">
        <v>15515</v>
      </c>
      <c r="D6756" t="s">
        <v>84</v>
      </c>
      <c r="E6756" t="s">
        <v>845</v>
      </c>
      <c r="G6756" t="s">
        <v>846</v>
      </c>
      <c r="I6756" t="s">
        <v>118</v>
      </c>
      <c r="S6756">
        <v>1.8</v>
      </c>
      <c r="Y6756">
        <v>6</v>
      </c>
      <c r="Z6756" s="86">
        <v>45412</v>
      </c>
      <c r="AB6756">
        <v>4</v>
      </c>
      <c r="AC6756" t="s">
        <v>127</v>
      </c>
    </row>
    <row r="6757" spans="1:29" x14ac:dyDescent="0.2">
      <c r="A6757" t="s">
        <v>15517</v>
      </c>
      <c r="B6757" t="s">
        <v>15518</v>
      </c>
      <c r="C6757" t="s">
        <v>15517</v>
      </c>
      <c r="D6757" t="s">
        <v>84</v>
      </c>
      <c r="E6757" t="s">
        <v>845</v>
      </c>
      <c r="G6757" t="s">
        <v>846</v>
      </c>
      <c r="I6757" t="s">
        <v>91</v>
      </c>
      <c r="S6757">
        <v>1.85</v>
      </c>
      <c r="Y6757">
        <v>5</v>
      </c>
      <c r="Z6757" s="86">
        <v>45412</v>
      </c>
      <c r="AB6757">
        <v>3</v>
      </c>
      <c r="AC6757" t="s">
        <v>156</v>
      </c>
    </row>
    <row r="6758" spans="1:29" x14ac:dyDescent="0.2">
      <c r="A6758" t="s">
        <v>15519</v>
      </c>
      <c r="B6758" t="s">
        <v>15520</v>
      </c>
      <c r="C6758" t="s">
        <v>15519</v>
      </c>
      <c r="D6758" t="s">
        <v>84</v>
      </c>
      <c r="E6758" t="s">
        <v>116</v>
      </c>
      <c r="G6758" t="s">
        <v>90</v>
      </c>
      <c r="I6758" t="s">
        <v>118</v>
      </c>
      <c r="P6758">
        <v>11.186</v>
      </c>
      <c r="S6758">
        <v>1.3</v>
      </c>
      <c r="Y6758">
        <v>5</v>
      </c>
      <c r="Z6758" s="86">
        <v>45638</v>
      </c>
      <c r="AB6758">
        <v>3</v>
      </c>
      <c r="AC6758" t="s">
        <v>156</v>
      </c>
    </row>
    <row r="6759" spans="1:29" x14ac:dyDescent="0.2">
      <c r="A6759" t="s">
        <v>15521</v>
      </c>
      <c r="B6759" t="s">
        <v>15522</v>
      </c>
      <c r="C6759" t="s">
        <v>15521</v>
      </c>
      <c r="D6759" t="s">
        <v>84</v>
      </c>
      <c r="E6759" t="s">
        <v>845</v>
      </c>
      <c r="G6759" t="s">
        <v>846</v>
      </c>
      <c r="I6759" t="s">
        <v>91</v>
      </c>
      <c r="S6759">
        <v>1.8</v>
      </c>
      <c r="Y6759">
        <v>5</v>
      </c>
      <c r="Z6759" s="86">
        <v>45363</v>
      </c>
      <c r="AB6759">
        <v>3</v>
      </c>
      <c r="AC6759" t="s">
        <v>156</v>
      </c>
    </row>
    <row r="6760" spans="1:29" x14ac:dyDescent="0.2">
      <c r="A6760" t="s">
        <v>15523</v>
      </c>
      <c r="B6760" t="s">
        <v>15524</v>
      </c>
      <c r="C6760" t="s">
        <v>15523</v>
      </c>
      <c r="D6760" t="s">
        <v>84</v>
      </c>
      <c r="E6760" t="s">
        <v>845</v>
      </c>
      <c r="G6760" t="s">
        <v>846</v>
      </c>
      <c r="I6760" t="s">
        <v>118</v>
      </c>
      <c r="S6760">
        <v>1.8</v>
      </c>
      <c r="Y6760">
        <v>5</v>
      </c>
      <c r="Z6760" s="86">
        <v>45363</v>
      </c>
      <c r="AB6760">
        <v>3</v>
      </c>
      <c r="AC6760" t="s">
        <v>156</v>
      </c>
    </row>
    <row r="6761" spans="1:29" x14ac:dyDescent="0.2">
      <c r="A6761" t="s">
        <v>15525</v>
      </c>
      <c r="B6761" t="s">
        <v>15526</v>
      </c>
      <c r="C6761" t="s">
        <v>15525</v>
      </c>
      <c r="D6761" t="s">
        <v>84</v>
      </c>
      <c r="E6761" t="s">
        <v>845</v>
      </c>
      <c r="G6761" t="s">
        <v>846</v>
      </c>
      <c r="H6761" t="s">
        <v>15117</v>
      </c>
      <c r="I6761" t="s">
        <v>118</v>
      </c>
      <c r="S6761">
        <v>2.0558999999999998</v>
      </c>
      <c r="Y6761">
        <v>6</v>
      </c>
      <c r="Z6761" s="86">
        <v>45455</v>
      </c>
      <c r="AB6761">
        <v>4</v>
      </c>
      <c r="AC6761" t="s">
        <v>127</v>
      </c>
    </row>
    <row r="6762" spans="1:29" x14ac:dyDescent="0.2">
      <c r="A6762" t="s">
        <v>15527</v>
      </c>
      <c r="B6762" t="s">
        <v>15528</v>
      </c>
      <c r="C6762" t="s">
        <v>15527</v>
      </c>
      <c r="D6762" t="s">
        <v>84</v>
      </c>
      <c r="E6762" t="s">
        <v>845</v>
      </c>
      <c r="G6762" t="s">
        <v>846</v>
      </c>
      <c r="I6762" t="s">
        <v>118</v>
      </c>
      <c r="S6762">
        <v>1.21</v>
      </c>
      <c r="Y6762">
        <v>5</v>
      </c>
      <c r="Z6762" s="86">
        <v>45478</v>
      </c>
      <c r="AB6762">
        <v>3</v>
      </c>
      <c r="AC6762" t="s">
        <v>156</v>
      </c>
    </row>
    <row r="6763" spans="1:29" x14ac:dyDescent="0.2">
      <c r="A6763" t="s">
        <v>15529</v>
      </c>
      <c r="B6763" t="s">
        <v>15530</v>
      </c>
      <c r="C6763" t="s">
        <v>15529</v>
      </c>
      <c r="D6763" t="s">
        <v>84</v>
      </c>
      <c r="E6763" t="s">
        <v>845</v>
      </c>
      <c r="G6763" t="s">
        <v>846</v>
      </c>
      <c r="I6763" t="s">
        <v>91</v>
      </c>
      <c r="S6763">
        <v>1.29</v>
      </c>
      <c r="Y6763">
        <v>5</v>
      </c>
      <c r="Z6763" s="86">
        <v>45478</v>
      </c>
      <c r="AB6763">
        <v>3</v>
      </c>
      <c r="AC6763" t="s">
        <v>156</v>
      </c>
    </row>
    <row r="6764" spans="1:29" x14ac:dyDescent="0.2">
      <c r="A6764" t="s">
        <v>15531</v>
      </c>
      <c r="B6764" t="s">
        <v>15532</v>
      </c>
      <c r="C6764" t="s">
        <v>15531</v>
      </c>
      <c r="D6764" t="s">
        <v>84</v>
      </c>
      <c r="E6764" t="s">
        <v>845</v>
      </c>
      <c r="G6764" t="s">
        <v>846</v>
      </c>
      <c r="I6764" t="s">
        <v>91</v>
      </c>
      <c r="S6764">
        <v>1.67</v>
      </c>
      <c r="Y6764">
        <v>5</v>
      </c>
      <c r="Z6764" s="86">
        <v>45484</v>
      </c>
      <c r="AB6764">
        <v>3</v>
      </c>
      <c r="AC6764" t="s">
        <v>156</v>
      </c>
    </row>
    <row r="6765" spans="1:29" x14ac:dyDescent="0.2">
      <c r="A6765" t="s">
        <v>15533</v>
      </c>
      <c r="B6765" t="s">
        <v>15534</v>
      </c>
      <c r="C6765" t="s">
        <v>15533</v>
      </c>
      <c r="D6765" t="s">
        <v>84</v>
      </c>
      <c r="E6765" t="s">
        <v>845</v>
      </c>
      <c r="G6765" t="s">
        <v>846</v>
      </c>
      <c r="I6765" t="s">
        <v>118</v>
      </c>
      <c r="S6765">
        <v>1.8</v>
      </c>
      <c r="Y6765">
        <v>6</v>
      </c>
      <c r="Z6765" s="86">
        <v>45371</v>
      </c>
      <c r="AB6765">
        <v>4</v>
      </c>
      <c r="AC6765" t="s">
        <v>127</v>
      </c>
    </row>
    <row r="6766" spans="1:29" x14ac:dyDescent="0.2">
      <c r="A6766" t="s">
        <v>15535</v>
      </c>
      <c r="B6766" t="s">
        <v>15536</v>
      </c>
      <c r="C6766" t="s">
        <v>15535</v>
      </c>
      <c r="D6766" t="s">
        <v>84</v>
      </c>
      <c r="E6766" t="s">
        <v>845</v>
      </c>
      <c r="G6766" t="s">
        <v>11299</v>
      </c>
      <c r="H6766" t="s">
        <v>15537</v>
      </c>
      <c r="I6766" t="s">
        <v>118</v>
      </c>
      <c r="AB6766">
        <v>5</v>
      </c>
      <c r="AC6766" t="s">
        <v>86</v>
      </c>
    </row>
    <row r="6767" spans="1:29" x14ac:dyDescent="0.2">
      <c r="A6767" t="s">
        <v>15538</v>
      </c>
      <c r="B6767" t="s">
        <v>15539</v>
      </c>
      <c r="C6767" t="s">
        <v>15538</v>
      </c>
      <c r="D6767" t="s">
        <v>84</v>
      </c>
      <c r="E6767" t="s">
        <v>845</v>
      </c>
      <c r="G6767" t="s">
        <v>11299</v>
      </c>
      <c r="H6767" t="s">
        <v>15537</v>
      </c>
      <c r="I6767" t="s">
        <v>91</v>
      </c>
      <c r="AB6767">
        <v>5</v>
      </c>
      <c r="AC6767" t="s">
        <v>86</v>
      </c>
    </row>
    <row r="6768" spans="1:29" x14ac:dyDescent="0.2">
      <c r="A6768" t="s">
        <v>15540</v>
      </c>
      <c r="B6768" t="s">
        <v>15541</v>
      </c>
      <c r="C6768" t="s">
        <v>15540</v>
      </c>
      <c r="D6768" t="s">
        <v>84</v>
      </c>
      <c r="E6768" t="s">
        <v>845</v>
      </c>
      <c r="G6768" t="s">
        <v>11299</v>
      </c>
      <c r="H6768" t="s">
        <v>15455</v>
      </c>
      <c r="I6768" t="s">
        <v>91</v>
      </c>
      <c r="AB6768">
        <v>5</v>
      </c>
      <c r="AC6768" t="s">
        <v>86</v>
      </c>
    </row>
    <row r="6769" spans="1:29" x14ac:dyDescent="0.2">
      <c r="A6769" t="s">
        <v>15542</v>
      </c>
      <c r="B6769" t="s">
        <v>15543</v>
      </c>
      <c r="C6769" t="s">
        <v>15542</v>
      </c>
      <c r="D6769" t="s">
        <v>84</v>
      </c>
      <c r="E6769" t="s">
        <v>845</v>
      </c>
      <c r="G6769" t="s">
        <v>846</v>
      </c>
      <c r="I6769" t="s">
        <v>91</v>
      </c>
      <c r="S6769">
        <v>1.58</v>
      </c>
      <c r="Y6769">
        <v>4</v>
      </c>
      <c r="Z6769" s="86">
        <v>45456</v>
      </c>
      <c r="AB6769">
        <v>3</v>
      </c>
      <c r="AC6769" t="s">
        <v>156</v>
      </c>
    </row>
    <row r="6770" spans="1:29" x14ac:dyDescent="0.2">
      <c r="A6770" t="s">
        <v>15544</v>
      </c>
      <c r="B6770" t="s">
        <v>15545</v>
      </c>
      <c r="C6770" t="s">
        <v>15544</v>
      </c>
      <c r="D6770" t="s">
        <v>84</v>
      </c>
      <c r="E6770" t="s">
        <v>845</v>
      </c>
      <c r="G6770" t="s">
        <v>846</v>
      </c>
      <c r="I6770" t="s">
        <v>118</v>
      </c>
      <c r="S6770">
        <v>1.65</v>
      </c>
      <c r="Y6770">
        <v>5</v>
      </c>
      <c r="Z6770" s="86">
        <v>45456</v>
      </c>
      <c r="AB6770">
        <v>3</v>
      </c>
      <c r="AC6770" t="s">
        <v>156</v>
      </c>
    </row>
    <row r="6771" spans="1:29" x14ac:dyDescent="0.2">
      <c r="A6771" t="s">
        <v>15546</v>
      </c>
      <c r="B6771" t="s">
        <v>15547</v>
      </c>
      <c r="C6771" t="s">
        <v>15546</v>
      </c>
      <c r="D6771" t="s">
        <v>84</v>
      </c>
      <c r="E6771" t="s">
        <v>845</v>
      </c>
      <c r="G6771" t="s">
        <v>846</v>
      </c>
      <c r="I6771" t="s">
        <v>118</v>
      </c>
      <c r="S6771">
        <v>1.82</v>
      </c>
      <c r="Y6771">
        <v>2</v>
      </c>
      <c r="Z6771" s="86">
        <v>45461</v>
      </c>
      <c r="AB6771">
        <v>2</v>
      </c>
      <c r="AC6771" t="s">
        <v>153</v>
      </c>
    </row>
    <row r="6772" spans="1:29" x14ac:dyDescent="0.2">
      <c r="A6772" t="s">
        <v>15548</v>
      </c>
      <c r="B6772" t="s">
        <v>15549</v>
      </c>
      <c r="C6772" t="s">
        <v>15548</v>
      </c>
      <c r="D6772" t="s">
        <v>84</v>
      </c>
      <c r="E6772" t="s">
        <v>845</v>
      </c>
      <c r="G6772" t="s">
        <v>846</v>
      </c>
      <c r="I6772" t="s">
        <v>91</v>
      </c>
      <c r="S6772">
        <v>1.78</v>
      </c>
      <c r="Y6772">
        <v>2</v>
      </c>
      <c r="Z6772" s="86">
        <v>45461</v>
      </c>
      <c r="AB6772">
        <v>2</v>
      </c>
      <c r="AC6772" t="s">
        <v>153</v>
      </c>
    </row>
    <row r="6773" spans="1:29" x14ac:dyDescent="0.2">
      <c r="A6773" t="s">
        <v>15550</v>
      </c>
      <c r="B6773" t="s">
        <v>15551</v>
      </c>
      <c r="C6773" t="s">
        <v>15550</v>
      </c>
      <c r="D6773" t="s">
        <v>84</v>
      </c>
      <c r="E6773" t="s">
        <v>434</v>
      </c>
      <c r="G6773" t="s">
        <v>294</v>
      </c>
      <c r="H6773" t="s">
        <v>15552</v>
      </c>
      <c r="I6773" t="s">
        <v>91</v>
      </c>
      <c r="AB6773">
        <v>5</v>
      </c>
      <c r="AC6773" t="s">
        <v>86</v>
      </c>
    </row>
    <row r="6774" spans="1:29" x14ac:dyDescent="0.2">
      <c r="A6774" t="s">
        <v>15553</v>
      </c>
      <c r="B6774" t="s">
        <v>15554</v>
      </c>
      <c r="C6774" t="s">
        <v>15553</v>
      </c>
      <c r="D6774" t="s">
        <v>84</v>
      </c>
      <c r="E6774" t="s">
        <v>845</v>
      </c>
      <c r="G6774" t="s">
        <v>846</v>
      </c>
      <c r="H6774" t="s">
        <v>15117</v>
      </c>
      <c r="I6774" t="s">
        <v>118</v>
      </c>
      <c r="S6774">
        <v>1.9</v>
      </c>
      <c r="Y6774">
        <v>5</v>
      </c>
      <c r="Z6774" s="86">
        <v>45469</v>
      </c>
      <c r="AB6774">
        <v>3</v>
      </c>
      <c r="AC6774" t="s">
        <v>156</v>
      </c>
    </row>
    <row r="6775" spans="1:29" x14ac:dyDescent="0.2">
      <c r="A6775" t="s">
        <v>15555</v>
      </c>
      <c r="B6775" t="s">
        <v>15556</v>
      </c>
      <c r="C6775" t="s">
        <v>15555</v>
      </c>
      <c r="D6775" t="s">
        <v>84</v>
      </c>
      <c r="E6775" t="s">
        <v>845</v>
      </c>
      <c r="G6775" t="s">
        <v>11299</v>
      </c>
      <c r="H6775" t="s">
        <v>15557</v>
      </c>
      <c r="I6775" t="s">
        <v>91</v>
      </c>
      <c r="AB6775">
        <v>5</v>
      </c>
      <c r="AC6775" t="s">
        <v>86</v>
      </c>
    </row>
    <row r="6776" spans="1:29" x14ac:dyDescent="0.2">
      <c r="A6776" t="s">
        <v>15558</v>
      </c>
      <c r="B6776" t="s">
        <v>15559</v>
      </c>
      <c r="C6776" t="s">
        <v>15558</v>
      </c>
      <c r="D6776" t="s">
        <v>84</v>
      </c>
      <c r="E6776" t="s">
        <v>845</v>
      </c>
      <c r="G6776" t="s">
        <v>11299</v>
      </c>
      <c r="H6776" t="s">
        <v>14860</v>
      </c>
      <c r="I6776" t="s">
        <v>91</v>
      </c>
      <c r="AB6776">
        <v>5</v>
      </c>
      <c r="AC6776" t="s">
        <v>86</v>
      </c>
    </row>
    <row r="6777" spans="1:29" x14ac:dyDescent="0.2">
      <c r="A6777" t="s">
        <v>15560</v>
      </c>
      <c r="B6777" t="s">
        <v>15561</v>
      </c>
      <c r="C6777" t="s">
        <v>15560</v>
      </c>
      <c r="D6777" t="s">
        <v>84</v>
      </c>
      <c r="E6777" t="s">
        <v>845</v>
      </c>
      <c r="G6777" t="s">
        <v>846</v>
      </c>
      <c r="H6777" t="s">
        <v>15117</v>
      </c>
      <c r="I6777" t="s">
        <v>91</v>
      </c>
      <c r="S6777">
        <v>2.2999999999999998</v>
      </c>
      <c r="Y6777">
        <v>6</v>
      </c>
      <c r="Z6777" s="86">
        <v>45518</v>
      </c>
      <c r="AB6777">
        <v>4</v>
      </c>
      <c r="AC6777" t="s">
        <v>127</v>
      </c>
    </row>
    <row r="6778" spans="1:29" x14ac:dyDescent="0.2">
      <c r="A6778" t="s">
        <v>15562</v>
      </c>
      <c r="B6778" t="s">
        <v>15563</v>
      </c>
      <c r="C6778" t="s">
        <v>15562</v>
      </c>
      <c r="D6778" t="s">
        <v>84</v>
      </c>
      <c r="E6778" t="s">
        <v>845</v>
      </c>
      <c r="G6778" t="s">
        <v>11299</v>
      </c>
      <c r="H6778" t="s">
        <v>14860</v>
      </c>
      <c r="I6778" t="s">
        <v>91</v>
      </c>
      <c r="AB6778">
        <v>5</v>
      </c>
      <c r="AC6778" t="s">
        <v>86</v>
      </c>
    </row>
    <row r="6779" spans="1:29" x14ac:dyDescent="0.2">
      <c r="A6779" t="s">
        <v>15564</v>
      </c>
      <c r="B6779" t="s">
        <v>15565</v>
      </c>
      <c r="C6779" t="s">
        <v>15564</v>
      </c>
      <c r="D6779" t="s">
        <v>84</v>
      </c>
      <c r="E6779" t="s">
        <v>845</v>
      </c>
      <c r="G6779" t="s">
        <v>11299</v>
      </c>
      <c r="H6779" t="s">
        <v>14860</v>
      </c>
      <c r="I6779" t="s">
        <v>118</v>
      </c>
      <c r="AB6779">
        <v>5</v>
      </c>
      <c r="AC6779" t="s">
        <v>86</v>
      </c>
    </row>
    <row r="6780" spans="1:29" x14ac:dyDescent="0.2">
      <c r="A6780" t="s">
        <v>15566</v>
      </c>
      <c r="B6780" t="s">
        <v>15567</v>
      </c>
      <c r="C6780" t="s">
        <v>15566</v>
      </c>
      <c r="D6780" t="s">
        <v>84</v>
      </c>
      <c r="E6780" t="s">
        <v>845</v>
      </c>
      <c r="G6780" t="s">
        <v>11299</v>
      </c>
      <c r="H6780" t="s">
        <v>14860</v>
      </c>
      <c r="I6780" t="s">
        <v>6421</v>
      </c>
      <c r="AB6780">
        <v>5</v>
      </c>
      <c r="AC6780" t="s">
        <v>86</v>
      </c>
    </row>
    <row r="6781" spans="1:29" x14ac:dyDescent="0.2">
      <c r="A6781" t="s">
        <v>15568</v>
      </c>
      <c r="B6781" t="s">
        <v>15569</v>
      </c>
      <c r="C6781" t="s">
        <v>15568</v>
      </c>
      <c r="D6781" t="s">
        <v>84</v>
      </c>
      <c r="E6781" t="s">
        <v>845</v>
      </c>
      <c r="G6781" t="s">
        <v>11299</v>
      </c>
      <c r="H6781" t="s">
        <v>14860</v>
      </c>
      <c r="I6781" t="s">
        <v>118</v>
      </c>
      <c r="AB6781">
        <v>5</v>
      </c>
      <c r="AC6781" t="s">
        <v>86</v>
      </c>
    </row>
    <row r="6782" spans="1:29" x14ac:dyDescent="0.2">
      <c r="A6782" t="s">
        <v>15570</v>
      </c>
      <c r="B6782" t="s">
        <v>15571</v>
      </c>
      <c r="C6782" t="s">
        <v>15570</v>
      </c>
      <c r="D6782" t="s">
        <v>84</v>
      </c>
      <c r="E6782" t="s">
        <v>845</v>
      </c>
      <c r="G6782" t="s">
        <v>11299</v>
      </c>
      <c r="H6782" t="s">
        <v>14860</v>
      </c>
      <c r="I6782" t="s">
        <v>91</v>
      </c>
      <c r="AB6782">
        <v>5</v>
      </c>
      <c r="AC6782" t="s">
        <v>86</v>
      </c>
    </row>
    <row r="6783" spans="1:29" x14ac:dyDescent="0.2">
      <c r="A6783" t="s">
        <v>15572</v>
      </c>
      <c r="B6783" t="s">
        <v>15573</v>
      </c>
      <c r="C6783" t="s">
        <v>15572</v>
      </c>
      <c r="D6783" t="s">
        <v>84</v>
      </c>
      <c r="E6783" t="s">
        <v>845</v>
      </c>
      <c r="G6783" t="s">
        <v>11299</v>
      </c>
      <c r="H6783" t="s">
        <v>14860</v>
      </c>
      <c r="I6783" t="s">
        <v>118</v>
      </c>
      <c r="AB6783">
        <v>5</v>
      </c>
      <c r="AC6783" t="s">
        <v>86</v>
      </c>
    </row>
    <row r="6784" spans="1:29" x14ac:dyDescent="0.2">
      <c r="A6784" t="s">
        <v>15574</v>
      </c>
      <c r="B6784" t="s">
        <v>15575</v>
      </c>
      <c r="C6784" t="s">
        <v>15574</v>
      </c>
      <c r="D6784" t="s">
        <v>84</v>
      </c>
      <c r="E6784" t="s">
        <v>845</v>
      </c>
      <c r="G6784" t="s">
        <v>11299</v>
      </c>
      <c r="H6784" t="s">
        <v>14860</v>
      </c>
      <c r="I6784" t="s">
        <v>91</v>
      </c>
      <c r="AB6784">
        <v>5</v>
      </c>
      <c r="AC6784" t="s">
        <v>86</v>
      </c>
    </row>
    <row r="6785" spans="1:29" x14ac:dyDescent="0.2">
      <c r="A6785" t="s">
        <v>15576</v>
      </c>
      <c r="B6785" t="s">
        <v>15577</v>
      </c>
      <c r="C6785" t="s">
        <v>15576</v>
      </c>
      <c r="D6785" t="s">
        <v>84</v>
      </c>
      <c r="E6785" t="s">
        <v>845</v>
      </c>
      <c r="G6785" t="s">
        <v>846</v>
      </c>
      <c r="H6785" t="s">
        <v>15117</v>
      </c>
      <c r="I6785" t="s">
        <v>91</v>
      </c>
      <c r="S6785">
        <v>1.9</v>
      </c>
      <c r="Y6785">
        <v>5</v>
      </c>
      <c r="Z6785" s="86">
        <v>45575</v>
      </c>
      <c r="AB6785">
        <v>3</v>
      </c>
      <c r="AC6785" t="s">
        <v>156</v>
      </c>
    </row>
    <row r="6786" spans="1:29" x14ac:dyDescent="0.2">
      <c r="A6786" t="s">
        <v>15578</v>
      </c>
      <c r="B6786" t="s">
        <v>15579</v>
      </c>
      <c r="C6786" t="s">
        <v>15578</v>
      </c>
      <c r="D6786" t="s">
        <v>84</v>
      </c>
      <c r="E6786" t="s">
        <v>845</v>
      </c>
      <c r="G6786" t="s">
        <v>11299</v>
      </c>
      <c r="H6786" t="s">
        <v>15455</v>
      </c>
      <c r="I6786" t="s">
        <v>91</v>
      </c>
      <c r="AB6786">
        <v>5</v>
      </c>
      <c r="AC6786" t="s">
        <v>86</v>
      </c>
    </row>
    <row r="6787" spans="1:29" x14ac:dyDescent="0.2">
      <c r="A6787" t="s">
        <v>15580</v>
      </c>
      <c r="B6787" t="s">
        <v>15581</v>
      </c>
      <c r="C6787" t="s">
        <v>15580</v>
      </c>
      <c r="D6787" t="s">
        <v>84</v>
      </c>
      <c r="E6787" t="s">
        <v>845</v>
      </c>
      <c r="G6787" t="s">
        <v>846</v>
      </c>
      <c r="I6787" t="s">
        <v>118</v>
      </c>
      <c r="S6787">
        <v>1.3</v>
      </c>
      <c r="Y6787">
        <v>5</v>
      </c>
      <c r="Z6787" s="86">
        <v>45393</v>
      </c>
      <c r="AB6787">
        <v>3</v>
      </c>
      <c r="AC6787" t="s">
        <v>156</v>
      </c>
    </row>
    <row r="6788" spans="1:29" x14ac:dyDescent="0.2">
      <c r="A6788" t="s">
        <v>15582</v>
      </c>
      <c r="B6788" t="s">
        <v>15583</v>
      </c>
      <c r="C6788" t="s">
        <v>15582</v>
      </c>
      <c r="D6788" t="s">
        <v>84</v>
      </c>
      <c r="E6788" t="s">
        <v>845</v>
      </c>
      <c r="G6788" t="s">
        <v>846</v>
      </c>
      <c r="I6788" t="s">
        <v>91</v>
      </c>
      <c r="S6788">
        <v>1.2</v>
      </c>
      <c r="Y6788">
        <v>5</v>
      </c>
      <c r="Z6788" s="86">
        <v>45393</v>
      </c>
      <c r="AB6788">
        <v>3</v>
      </c>
      <c r="AC6788" t="s">
        <v>156</v>
      </c>
    </row>
    <row r="6789" spans="1:29" x14ac:dyDescent="0.2">
      <c r="A6789" t="s">
        <v>15584</v>
      </c>
      <c r="B6789" t="s">
        <v>15585</v>
      </c>
      <c r="C6789" t="s">
        <v>15584</v>
      </c>
      <c r="D6789" t="s">
        <v>84</v>
      </c>
      <c r="E6789" t="s">
        <v>845</v>
      </c>
      <c r="G6789" t="s">
        <v>846</v>
      </c>
      <c r="I6789" t="s">
        <v>91</v>
      </c>
      <c r="S6789">
        <v>1.6220000000000001</v>
      </c>
      <c r="Y6789">
        <v>2</v>
      </c>
      <c r="Z6789" s="86">
        <v>45475</v>
      </c>
      <c r="AB6789">
        <v>2</v>
      </c>
      <c r="AC6789" t="s">
        <v>153</v>
      </c>
    </row>
    <row r="6790" spans="1:29" x14ac:dyDescent="0.2">
      <c r="A6790" t="s">
        <v>15586</v>
      </c>
      <c r="B6790" t="s">
        <v>15587</v>
      </c>
      <c r="C6790" t="s">
        <v>15586</v>
      </c>
      <c r="D6790" t="s">
        <v>84</v>
      </c>
      <c r="E6790" t="s">
        <v>845</v>
      </c>
      <c r="G6790" t="s">
        <v>846</v>
      </c>
      <c r="I6790" t="s">
        <v>91</v>
      </c>
      <c r="S6790">
        <v>1.8</v>
      </c>
      <c r="Y6790">
        <v>5</v>
      </c>
      <c r="Z6790" s="86">
        <v>45400</v>
      </c>
      <c r="AB6790">
        <v>3</v>
      </c>
      <c r="AC6790" t="s">
        <v>156</v>
      </c>
    </row>
    <row r="6791" spans="1:29" x14ac:dyDescent="0.2">
      <c r="A6791" t="s">
        <v>15588</v>
      </c>
      <c r="B6791" t="s">
        <v>15589</v>
      </c>
      <c r="C6791" t="s">
        <v>15588</v>
      </c>
      <c r="D6791" t="s">
        <v>84</v>
      </c>
      <c r="E6791" t="s">
        <v>845</v>
      </c>
      <c r="G6791" t="s">
        <v>846</v>
      </c>
      <c r="I6791" t="s">
        <v>91</v>
      </c>
      <c r="S6791">
        <v>1.59</v>
      </c>
      <c r="Y6791">
        <v>5</v>
      </c>
      <c r="Z6791" s="86">
        <v>45485</v>
      </c>
      <c r="AB6791">
        <v>3</v>
      </c>
      <c r="AC6791" t="s">
        <v>156</v>
      </c>
    </row>
    <row r="6792" spans="1:29" x14ac:dyDescent="0.2">
      <c r="A6792" t="s">
        <v>15590</v>
      </c>
      <c r="B6792" t="s">
        <v>15591</v>
      </c>
      <c r="C6792" t="s">
        <v>15590</v>
      </c>
      <c r="D6792" t="s">
        <v>84</v>
      </c>
      <c r="E6792" t="s">
        <v>845</v>
      </c>
      <c r="G6792" t="s">
        <v>846</v>
      </c>
      <c r="I6792" t="s">
        <v>118</v>
      </c>
      <c r="S6792">
        <v>1.76</v>
      </c>
      <c r="Y6792">
        <v>2</v>
      </c>
      <c r="Z6792" s="86">
        <v>45490</v>
      </c>
      <c r="AB6792">
        <v>2</v>
      </c>
      <c r="AC6792" t="s">
        <v>153</v>
      </c>
    </row>
    <row r="6793" spans="1:29" x14ac:dyDescent="0.2">
      <c r="A6793" t="s">
        <v>15592</v>
      </c>
      <c r="B6793" t="s">
        <v>15593</v>
      </c>
      <c r="C6793" t="s">
        <v>15592</v>
      </c>
      <c r="D6793" t="s">
        <v>84</v>
      </c>
      <c r="E6793" t="s">
        <v>845</v>
      </c>
      <c r="G6793" t="s">
        <v>846</v>
      </c>
      <c r="I6793" t="s">
        <v>91</v>
      </c>
      <c r="S6793">
        <v>1.96</v>
      </c>
      <c r="Y6793">
        <v>2</v>
      </c>
      <c r="Z6793" s="86">
        <v>45436</v>
      </c>
      <c r="AB6793">
        <v>2</v>
      </c>
      <c r="AC6793" t="s">
        <v>153</v>
      </c>
    </row>
    <row r="6794" spans="1:29" x14ac:dyDescent="0.2">
      <c r="A6794" t="s">
        <v>15594</v>
      </c>
      <c r="B6794" t="s">
        <v>15595</v>
      </c>
      <c r="C6794" t="s">
        <v>15594</v>
      </c>
      <c r="D6794" t="s">
        <v>84</v>
      </c>
      <c r="E6794" t="s">
        <v>845</v>
      </c>
      <c r="G6794" t="s">
        <v>846</v>
      </c>
      <c r="I6794" t="s">
        <v>91</v>
      </c>
      <c r="S6794">
        <v>1.83</v>
      </c>
      <c r="Y6794">
        <v>2</v>
      </c>
      <c r="Z6794" s="86">
        <v>45464</v>
      </c>
      <c r="AB6794">
        <v>2</v>
      </c>
      <c r="AC6794" t="s">
        <v>153</v>
      </c>
    </row>
    <row r="6795" spans="1:29" x14ac:dyDescent="0.2">
      <c r="A6795" t="s">
        <v>15596</v>
      </c>
      <c r="B6795" t="s">
        <v>15597</v>
      </c>
      <c r="C6795" t="s">
        <v>15596</v>
      </c>
      <c r="D6795" t="s">
        <v>84</v>
      </c>
      <c r="E6795" t="s">
        <v>845</v>
      </c>
      <c r="G6795" t="s">
        <v>846</v>
      </c>
      <c r="I6795" t="s">
        <v>91</v>
      </c>
      <c r="S6795">
        <v>1.61</v>
      </c>
      <c r="Y6795">
        <v>5</v>
      </c>
      <c r="Z6795" s="86">
        <v>45450</v>
      </c>
      <c r="AB6795">
        <v>3</v>
      </c>
      <c r="AC6795" t="s">
        <v>156</v>
      </c>
    </row>
    <row r="6796" spans="1:29" x14ac:dyDescent="0.2">
      <c r="A6796" t="s">
        <v>15598</v>
      </c>
      <c r="B6796" t="s">
        <v>15599</v>
      </c>
      <c r="C6796" t="s">
        <v>15598</v>
      </c>
      <c r="D6796" t="s">
        <v>84</v>
      </c>
      <c r="E6796" t="s">
        <v>845</v>
      </c>
      <c r="G6796" t="s">
        <v>846</v>
      </c>
      <c r="I6796" t="s">
        <v>91</v>
      </c>
      <c r="S6796">
        <v>1.73</v>
      </c>
      <c r="Y6796">
        <v>2</v>
      </c>
      <c r="Z6796" s="86">
        <v>45490</v>
      </c>
      <c r="AB6796">
        <v>2</v>
      </c>
      <c r="AC6796" t="s">
        <v>153</v>
      </c>
    </row>
    <row r="6797" spans="1:29" x14ac:dyDescent="0.2">
      <c r="A6797" t="s">
        <v>15600</v>
      </c>
      <c r="B6797" t="s">
        <v>15601</v>
      </c>
      <c r="C6797" t="s">
        <v>15600</v>
      </c>
      <c r="D6797" t="s">
        <v>84</v>
      </c>
      <c r="E6797" t="s">
        <v>845</v>
      </c>
      <c r="G6797" t="s">
        <v>846</v>
      </c>
      <c r="I6797" t="s">
        <v>91</v>
      </c>
      <c r="S6797">
        <v>1.77</v>
      </c>
      <c r="Y6797">
        <v>5</v>
      </c>
      <c r="Z6797" s="86">
        <v>45432</v>
      </c>
      <c r="AB6797">
        <v>3</v>
      </c>
      <c r="AC6797" t="s">
        <v>156</v>
      </c>
    </row>
    <row r="6798" spans="1:29" x14ac:dyDescent="0.2">
      <c r="A6798" t="s">
        <v>15602</v>
      </c>
      <c r="B6798" t="s">
        <v>15603</v>
      </c>
      <c r="C6798" t="s">
        <v>15602</v>
      </c>
      <c r="D6798" t="s">
        <v>84</v>
      </c>
      <c r="E6798" t="s">
        <v>845</v>
      </c>
      <c r="G6798" t="s">
        <v>846</v>
      </c>
      <c r="I6798" t="s">
        <v>118</v>
      </c>
      <c r="S6798">
        <v>1.7</v>
      </c>
      <c r="Y6798">
        <v>5</v>
      </c>
      <c r="Z6798" s="86">
        <v>45435</v>
      </c>
      <c r="AB6798">
        <v>3</v>
      </c>
      <c r="AC6798" t="s">
        <v>156</v>
      </c>
    </row>
    <row r="6799" spans="1:29" x14ac:dyDescent="0.2">
      <c r="A6799" t="s">
        <v>15604</v>
      </c>
      <c r="B6799" t="s">
        <v>15605</v>
      </c>
      <c r="C6799" t="s">
        <v>15604</v>
      </c>
      <c r="D6799" t="s">
        <v>84</v>
      </c>
      <c r="E6799" t="s">
        <v>845</v>
      </c>
      <c r="G6799" t="s">
        <v>846</v>
      </c>
      <c r="I6799" t="s">
        <v>118</v>
      </c>
      <c r="S6799">
        <v>1.65</v>
      </c>
      <c r="Y6799">
        <v>6</v>
      </c>
      <c r="Z6799" s="86">
        <v>45449</v>
      </c>
      <c r="AB6799">
        <v>4</v>
      </c>
      <c r="AC6799" t="s">
        <v>127</v>
      </c>
    </row>
    <row r="6800" spans="1:29" x14ac:dyDescent="0.2">
      <c r="A6800" t="s">
        <v>15606</v>
      </c>
      <c r="B6800" t="s">
        <v>15607</v>
      </c>
      <c r="C6800" t="s">
        <v>15606</v>
      </c>
      <c r="D6800" t="s">
        <v>84</v>
      </c>
      <c r="E6800" t="s">
        <v>845</v>
      </c>
      <c r="G6800" t="s">
        <v>846</v>
      </c>
      <c r="I6800" t="s">
        <v>91</v>
      </c>
      <c r="S6800">
        <v>1.78</v>
      </c>
      <c r="Y6800">
        <v>5</v>
      </c>
      <c r="Z6800" s="86">
        <v>45449</v>
      </c>
      <c r="AB6800">
        <v>3</v>
      </c>
      <c r="AC6800" t="s">
        <v>156</v>
      </c>
    </row>
    <row r="6801" spans="1:29" x14ac:dyDescent="0.2">
      <c r="A6801" t="s">
        <v>15608</v>
      </c>
      <c r="B6801" t="s">
        <v>15609</v>
      </c>
      <c r="C6801" t="s">
        <v>15608</v>
      </c>
      <c r="D6801" t="s">
        <v>84</v>
      </c>
      <c r="E6801" t="s">
        <v>845</v>
      </c>
      <c r="G6801" t="s">
        <v>846</v>
      </c>
      <c r="I6801" t="s">
        <v>91</v>
      </c>
      <c r="S6801">
        <v>1.5159</v>
      </c>
      <c r="Y6801">
        <v>5</v>
      </c>
      <c r="Z6801" s="86">
        <v>45498</v>
      </c>
      <c r="AB6801">
        <v>3</v>
      </c>
      <c r="AC6801" t="s">
        <v>156</v>
      </c>
    </row>
    <row r="6802" spans="1:29" x14ac:dyDescent="0.2">
      <c r="A6802" t="s">
        <v>15610</v>
      </c>
      <c r="B6802" t="s">
        <v>15611</v>
      </c>
      <c r="C6802" t="s">
        <v>15610</v>
      </c>
      <c r="D6802" t="s">
        <v>84</v>
      </c>
      <c r="E6802" t="s">
        <v>845</v>
      </c>
      <c r="G6802" t="s">
        <v>846</v>
      </c>
      <c r="I6802" t="s">
        <v>118</v>
      </c>
      <c r="S6802">
        <v>1.5558000000000001</v>
      </c>
      <c r="Y6802">
        <v>5</v>
      </c>
      <c r="Z6802" s="86">
        <v>45498</v>
      </c>
      <c r="AB6802">
        <v>3</v>
      </c>
      <c r="AC6802" t="s">
        <v>156</v>
      </c>
    </row>
    <row r="6803" spans="1:29" x14ac:dyDescent="0.2">
      <c r="A6803" t="s">
        <v>15612</v>
      </c>
      <c r="B6803" t="s">
        <v>15613</v>
      </c>
      <c r="C6803" t="s">
        <v>15612</v>
      </c>
      <c r="D6803" t="s">
        <v>84</v>
      </c>
      <c r="E6803" t="s">
        <v>434</v>
      </c>
      <c r="G6803" t="s">
        <v>294</v>
      </c>
      <c r="H6803" t="s">
        <v>15614</v>
      </c>
      <c r="AB6803">
        <v>5</v>
      </c>
      <c r="AC6803" t="s">
        <v>86</v>
      </c>
    </row>
    <row r="6804" spans="1:29" x14ac:dyDescent="0.2">
      <c r="A6804" t="s">
        <v>15615</v>
      </c>
      <c r="B6804" t="s">
        <v>15616</v>
      </c>
      <c r="C6804" t="s">
        <v>15615</v>
      </c>
      <c r="D6804" t="s">
        <v>84</v>
      </c>
      <c r="E6804" t="s">
        <v>845</v>
      </c>
      <c r="G6804" t="s">
        <v>846</v>
      </c>
      <c r="I6804" t="s">
        <v>118</v>
      </c>
      <c r="S6804">
        <v>1.4</v>
      </c>
      <c r="Y6804">
        <v>5</v>
      </c>
      <c r="Z6804" s="86">
        <v>45428</v>
      </c>
      <c r="AB6804">
        <v>3</v>
      </c>
      <c r="AC6804" t="s">
        <v>156</v>
      </c>
    </row>
    <row r="6805" spans="1:29" x14ac:dyDescent="0.2">
      <c r="A6805" t="s">
        <v>15617</v>
      </c>
      <c r="B6805" t="s">
        <v>15618</v>
      </c>
      <c r="C6805" t="s">
        <v>15617</v>
      </c>
      <c r="D6805" t="s">
        <v>84</v>
      </c>
      <c r="E6805" t="s">
        <v>845</v>
      </c>
      <c r="G6805" t="s">
        <v>846</v>
      </c>
      <c r="I6805" t="s">
        <v>91</v>
      </c>
      <c r="S6805">
        <v>1.4</v>
      </c>
      <c r="Y6805">
        <v>5</v>
      </c>
      <c r="Z6805" s="86">
        <v>45428</v>
      </c>
      <c r="AB6805">
        <v>3</v>
      </c>
      <c r="AC6805" t="s">
        <v>156</v>
      </c>
    </row>
    <row r="6806" spans="1:29" x14ac:dyDescent="0.2">
      <c r="A6806" t="s">
        <v>15619</v>
      </c>
      <c r="B6806" t="s">
        <v>15620</v>
      </c>
      <c r="C6806" t="s">
        <v>15619</v>
      </c>
      <c r="D6806" t="s">
        <v>84</v>
      </c>
      <c r="E6806" t="s">
        <v>845</v>
      </c>
      <c r="G6806" t="s">
        <v>846</v>
      </c>
      <c r="H6806" t="s">
        <v>15117</v>
      </c>
      <c r="I6806" t="s">
        <v>91</v>
      </c>
      <c r="S6806">
        <v>2.2000000000000002</v>
      </c>
      <c r="Y6806">
        <v>6</v>
      </c>
      <c r="Z6806" s="86">
        <v>45540</v>
      </c>
      <c r="AB6806">
        <v>4</v>
      </c>
      <c r="AC6806" t="s">
        <v>127</v>
      </c>
    </row>
    <row r="6807" spans="1:29" x14ac:dyDescent="0.2">
      <c r="A6807" t="s">
        <v>16018</v>
      </c>
      <c r="B6807" t="s">
        <v>16019</v>
      </c>
      <c r="C6807" t="s">
        <v>16018</v>
      </c>
      <c r="D6807" t="s">
        <v>84</v>
      </c>
      <c r="E6807" t="s">
        <v>845</v>
      </c>
      <c r="G6807" t="s">
        <v>846</v>
      </c>
      <c r="H6807" t="s">
        <v>16015</v>
      </c>
      <c r="I6807" t="s">
        <v>91</v>
      </c>
      <c r="S6807">
        <v>1.9</v>
      </c>
      <c r="Y6807">
        <v>5</v>
      </c>
      <c r="Z6807" s="86">
        <v>45547</v>
      </c>
      <c r="AB6807">
        <v>3</v>
      </c>
      <c r="AC6807" t="s">
        <v>156</v>
      </c>
    </row>
    <row r="6808" spans="1:29" x14ac:dyDescent="0.2">
      <c r="A6808" t="s">
        <v>15621</v>
      </c>
      <c r="B6808" t="s">
        <v>15622</v>
      </c>
      <c r="C6808" t="s">
        <v>15621</v>
      </c>
      <c r="D6808" t="s">
        <v>84</v>
      </c>
      <c r="E6808" t="s">
        <v>845</v>
      </c>
      <c r="G6808" t="s">
        <v>846</v>
      </c>
      <c r="H6808" t="s">
        <v>15117</v>
      </c>
      <c r="I6808" t="s">
        <v>91</v>
      </c>
      <c r="S6808">
        <v>2.7</v>
      </c>
      <c r="Y6808">
        <v>6</v>
      </c>
      <c r="Z6808" s="86">
        <v>45552</v>
      </c>
      <c r="AB6808">
        <v>4</v>
      </c>
      <c r="AC6808" t="s">
        <v>127</v>
      </c>
    </row>
    <row r="6809" spans="1:29" x14ac:dyDescent="0.2">
      <c r="A6809" t="s">
        <v>15623</v>
      </c>
      <c r="B6809" t="s">
        <v>15624</v>
      </c>
      <c r="C6809" t="s">
        <v>15623</v>
      </c>
      <c r="D6809" t="s">
        <v>84</v>
      </c>
      <c r="E6809" t="s">
        <v>845</v>
      </c>
      <c r="G6809" t="s">
        <v>846</v>
      </c>
      <c r="H6809" t="s">
        <v>15117</v>
      </c>
      <c r="I6809" t="s">
        <v>91</v>
      </c>
      <c r="S6809">
        <v>2.5</v>
      </c>
      <c r="Y6809">
        <v>6</v>
      </c>
      <c r="Z6809" s="86">
        <v>45552</v>
      </c>
      <c r="AB6809">
        <v>4</v>
      </c>
      <c r="AC6809" t="s">
        <v>127</v>
      </c>
    </row>
    <row r="6810" spans="1:29" x14ac:dyDescent="0.2">
      <c r="A6810" t="s">
        <v>15625</v>
      </c>
      <c r="B6810" t="s">
        <v>15626</v>
      </c>
      <c r="C6810" t="s">
        <v>15625</v>
      </c>
      <c r="D6810" t="s">
        <v>84</v>
      </c>
      <c r="E6810" t="s">
        <v>845</v>
      </c>
      <c r="G6810" t="s">
        <v>846</v>
      </c>
      <c r="I6810" t="s">
        <v>118</v>
      </c>
      <c r="S6810">
        <v>1.29</v>
      </c>
      <c r="Y6810">
        <v>2</v>
      </c>
      <c r="Z6810" s="86">
        <v>45541</v>
      </c>
      <c r="AB6810">
        <v>2</v>
      </c>
      <c r="AC6810" t="s">
        <v>153</v>
      </c>
    </row>
    <row r="6811" spans="1:29" x14ac:dyDescent="0.2">
      <c r="A6811" t="s">
        <v>15627</v>
      </c>
      <c r="B6811" t="s">
        <v>15628</v>
      </c>
      <c r="C6811" t="s">
        <v>15627</v>
      </c>
      <c r="D6811" t="s">
        <v>84</v>
      </c>
      <c r="E6811" t="s">
        <v>845</v>
      </c>
      <c r="G6811" t="s">
        <v>846</v>
      </c>
      <c r="I6811" t="s">
        <v>91</v>
      </c>
      <c r="S6811">
        <v>1.35</v>
      </c>
      <c r="Y6811">
        <v>3</v>
      </c>
      <c r="Z6811" s="86">
        <v>45541</v>
      </c>
      <c r="AB6811">
        <v>3</v>
      </c>
      <c r="AC6811" t="s">
        <v>156</v>
      </c>
    </row>
    <row r="6812" spans="1:29" x14ac:dyDescent="0.2">
      <c r="A6812" t="s">
        <v>15629</v>
      </c>
      <c r="B6812" t="s">
        <v>15630</v>
      </c>
      <c r="C6812" t="s">
        <v>15629</v>
      </c>
      <c r="D6812" t="s">
        <v>84</v>
      </c>
      <c r="E6812" t="s">
        <v>845</v>
      </c>
      <c r="G6812" t="s">
        <v>846</v>
      </c>
      <c r="I6812" t="s">
        <v>91</v>
      </c>
      <c r="S6812">
        <v>1.4</v>
      </c>
      <c r="Y6812">
        <v>3</v>
      </c>
      <c r="Z6812" s="86">
        <v>45505</v>
      </c>
      <c r="AB6812">
        <v>3</v>
      </c>
      <c r="AC6812" t="s">
        <v>156</v>
      </c>
    </row>
    <row r="6813" spans="1:29" x14ac:dyDescent="0.2">
      <c r="A6813" t="s">
        <v>15631</v>
      </c>
      <c r="B6813" t="s">
        <v>15632</v>
      </c>
      <c r="C6813" t="s">
        <v>15631</v>
      </c>
      <c r="D6813" t="s">
        <v>84</v>
      </c>
      <c r="E6813" t="s">
        <v>845</v>
      </c>
      <c r="G6813" t="s">
        <v>846</v>
      </c>
      <c r="I6813" t="s">
        <v>118</v>
      </c>
      <c r="S6813">
        <v>1.4</v>
      </c>
      <c r="Y6813">
        <v>3</v>
      </c>
      <c r="Z6813" s="86">
        <v>45505</v>
      </c>
      <c r="AB6813">
        <v>3</v>
      </c>
      <c r="AC6813" t="s">
        <v>156</v>
      </c>
    </row>
    <row r="6814" spans="1:29" x14ac:dyDescent="0.2">
      <c r="A6814" t="s">
        <v>15633</v>
      </c>
      <c r="B6814" t="s">
        <v>15634</v>
      </c>
      <c r="C6814" t="s">
        <v>15633</v>
      </c>
      <c r="D6814" t="s">
        <v>84</v>
      </c>
      <c r="E6814" t="s">
        <v>845</v>
      </c>
      <c r="G6814" t="s">
        <v>846</v>
      </c>
      <c r="I6814" t="s">
        <v>118</v>
      </c>
      <c r="S6814">
        <v>1.21</v>
      </c>
      <c r="Y6814">
        <v>5</v>
      </c>
      <c r="Z6814" s="86">
        <v>45523</v>
      </c>
      <c r="AB6814">
        <v>3</v>
      </c>
      <c r="AC6814" t="s">
        <v>156</v>
      </c>
    </row>
    <row r="6815" spans="1:29" x14ac:dyDescent="0.2">
      <c r="A6815" t="s">
        <v>15635</v>
      </c>
      <c r="B6815" t="s">
        <v>15636</v>
      </c>
      <c r="C6815" t="s">
        <v>15635</v>
      </c>
      <c r="D6815" t="s">
        <v>84</v>
      </c>
      <c r="E6815" t="s">
        <v>845</v>
      </c>
      <c r="G6815" t="s">
        <v>846</v>
      </c>
      <c r="I6815" t="s">
        <v>91</v>
      </c>
      <c r="S6815">
        <v>1.22</v>
      </c>
      <c r="Y6815">
        <v>5</v>
      </c>
      <c r="Z6815" s="86">
        <v>45523</v>
      </c>
      <c r="AB6815">
        <v>3</v>
      </c>
      <c r="AC6815" t="s">
        <v>156</v>
      </c>
    </row>
    <row r="6816" spans="1:29" x14ac:dyDescent="0.2">
      <c r="A6816" t="s">
        <v>15637</v>
      </c>
      <c r="B6816" t="s">
        <v>15638</v>
      </c>
      <c r="C6816" t="s">
        <v>15637</v>
      </c>
      <c r="D6816" t="s">
        <v>84</v>
      </c>
      <c r="E6816" t="s">
        <v>845</v>
      </c>
      <c r="G6816" t="s">
        <v>846</v>
      </c>
      <c r="I6816" t="s">
        <v>118</v>
      </c>
      <c r="S6816">
        <v>1.8</v>
      </c>
      <c r="Y6816">
        <v>5</v>
      </c>
      <c r="Z6816" s="86">
        <v>45446</v>
      </c>
      <c r="AB6816">
        <v>3</v>
      </c>
      <c r="AC6816" t="s">
        <v>156</v>
      </c>
    </row>
    <row r="6817" spans="1:29" x14ac:dyDescent="0.2">
      <c r="A6817" t="s">
        <v>15639</v>
      </c>
      <c r="B6817" t="s">
        <v>15640</v>
      </c>
      <c r="C6817" t="s">
        <v>15639</v>
      </c>
      <c r="D6817" t="s">
        <v>84</v>
      </c>
      <c r="E6817" t="s">
        <v>845</v>
      </c>
      <c r="G6817" t="s">
        <v>846</v>
      </c>
      <c r="I6817" t="s">
        <v>91</v>
      </c>
      <c r="S6817">
        <v>1.7</v>
      </c>
      <c r="Y6817">
        <v>5</v>
      </c>
      <c r="Z6817" s="86">
        <v>45446</v>
      </c>
      <c r="AB6817">
        <v>3</v>
      </c>
      <c r="AC6817" t="s">
        <v>156</v>
      </c>
    </row>
    <row r="6818" spans="1:29" x14ac:dyDescent="0.2">
      <c r="A6818" t="s">
        <v>16519</v>
      </c>
      <c r="B6818" t="s">
        <v>16520</v>
      </c>
      <c r="C6818" t="s">
        <v>16519</v>
      </c>
      <c r="D6818" t="s">
        <v>84</v>
      </c>
      <c r="E6818" t="s">
        <v>845</v>
      </c>
      <c r="G6818" t="s">
        <v>846</v>
      </c>
      <c r="I6818" t="s">
        <v>91</v>
      </c>
      <c r="S6818">
        <v>1.4</v>
      </c>
      <c r="Y6818">
        <v>5</v>
      </c>
      <c r="Z6818" s="86">
        <v>45688</v>
      </c>
      <c r="AB6818">
        <v>3</v>
      </c>
      <c r="AC6818" t="s">
        <v>156</v>
      </c>
    </row>
    <row r="6819" spans="1:29" x14ac:dyDescent="0.2">
      <c r="A6819" t="s">
        <v>15641</v>
      </c>
      <c r="B6819" t="s">
        <v>15642</v>
      </c>
      <c r="C6819" t="s">
        <v>15641</v>
      </c>
      <c r="D6819" t="s">
        <v>84</v>
      </c>
      <c r="E6819" t="s">
        <v>845</v>
      </c>
      <c r="G6819" t="s">
        <v>846</v>
      </c>
      <c r="I6819" t="s">
        <v>91</v>
      </c>
      <c r="S6819">
        <v>1.43</v>
      </c>
      <c r="Y6819">
        <v>5</v>
      </c>
      <c r="Z6819" s="86">
        <v>45532</v>
      </c>
      <c r="AB6819">
        <v>3</v>
      </c>
      <c r="AC6819" t="s">
        <v>156</v>
      </c>
    </row>
    <row r="6820" spans="1:29" x14ac:dyDescent="0.2">
      <c r="A6820" t="s">
        <v>15643</v>
      </c>
      <c r="B6820" t="s">
        <v>15644</v>
      </c>
      <c r="C6820" t="s">
        <v>15643</v>
      </c>
      <c r="D6820" t="s">
        <v>84</v>
      </c>
      <c r="E6820" t="s">
        <v>845</v>
      </c>
      <c r="G6820" t="s">
        <v>846</v>
      </c>
      <c r="I6820" t="s">
        <v>118</v>
      </c>
      <c r="S6820">
        <v>1.52</v>
      </c>
      <c r="Y6820">
        <v>5</v>
      </c>
      <c r="Z6820" s="86">
        <v>45532</v>
      </c>
      <c r="AB6820">
        <v>3</v>
      </c>
      <c r="AC6820" t="s">
        <v>156</v>
      </c>
    </row>
    <row r="6821" spans="1:29" x14ac:dyDescent="0.2">
      <c r="A6821" t="s">
        <v>15645</v>
      </c>
      <c r="B6821" t="s">
        <v>15646</v>
      </c>
      <c r="C6821" t="s">
        <v>15645</v>
      </c>
      <c r="D6821" t="s">
        <v>84</v>
      </c>
      <c r="E6821" t="s">
        <v>845</v>
      </c>
      <c r="G6821" t="s">
        <v>846</v>
      </c>
      <c r="I6821" t="s">
        <v>91</v>
      </c>
      <c r="S6821">
        <v>1.55</v>
      </c>
      <c r="Y6821">
        <v>5</v>
      </c>
      <c r="Z6821" s="86">
        <v>45464</v>
      </c>
      <c r="AB6821">
        <v>3</v>
      </c>
      <c r="AC6821" t="s">
        <v>156</v>
      </c>
    </row>
    <row r="6822" spans="1:29" x14ac:dyDescent="0.2">
      <c r="A6822" t="s">
        <v>15647</v>
      </c>
      <c r="B6822" t="s">
        <v>15648</v>
      </c>
      <c r="C6822" t="s">
        <v>15647</v>
      </c>
      <c r="D6822" t="s">
        <v>84</v>
      </c>
      <c r="E6822" t="s">
        <v>845</v>
      </c>
      <c r="G6822" t="s">
        <v>846</v>
      </c>
      <c r="I6822" t="s">
        <v>91</v>
      </c>
      <c r="S6822">
        <v>1.65</v>
      </c>
      <c r="Y6822">
        <v>5</v>
      </c>
      <c r="Z6822" s="86">
        <v>45482</v>
      </c>
      <c r="AB6822">
        <v>3</v>
      </c>
      <c r="AC6822" t="s">
        <v>156</v>
      </c>
    </row>
    <row r="6823" spans="1:29" x14ac:dyDescent="0.2">
      <c r="A6823" t="s">
        <v>15649</v>
      </c>
      <c r="B6823" t="s">
        <v>15650</v>
      </c>
      <c r="C6823" t="s">
        <v>15649</v>
      </c>
      <c r="D6823" t="s">
        <v>84</v>
      </c>
      <c r="E6823" t="s">
        <v>845</v>
      </c>
      <c r="G6823" t="s">
        <v>846</v>
      </c>
      <c r="I6823" t="s">
        <v>118</v>
      </c>
      <c r="S6823">
        <v>1.56</v>
      </c>
      <c r="Y6823">
        <v>5</v>
      </c>
      <c r="Z6823" s="86">
        <v>45482</v>
      </c>
      <c r="AB6823">
        <v>3</v>
      </c>
      <c r="AC6823" t="s">
        <v>156</v>
      </c>
    </row>
    <row r="6824" spans="1:29" x14ac:dyDescent="0.2">
      <c r="A6824" t="s">
        <v>15651</v>
      </c>
      <c r="B6824" t="s">
        <v>15652</v>
      </c>
      <c r="C6824" t="s">
        <v>15651</v>
      </c>
      <c r="D6824" t="s">
        <v>84</v>
      </c>
      <c r="E6824" t="s">
        <v>845</v>
      </c>
      <c r="G6824" t="s">
        <v>846</v>
      </c>
      <c r="I6824" t="s">
        <v>118</v>
      </c>
      <c r="S6824">
        <v>1.9</v>
      </c>
      <c r="Y6824">
        <v>5</v>
      </c>
      <c r="Z6824" s="86">
        <v>45461</v>
      </c>
      <c r="AB6824">
        <v>3</v>
      </c>
      <c r="AC6824" t="s">
        <v>156</v>
      </c>
    </row>
    <row r="6825" spans="1:29" x14ac:dyDescent="0.2">
      <c r="A6825" t="s">
        <v>15653</v>
      </c>
      <c r="B6825" t="s">
        <v>15654</v>
      </c>
      <c r="C6825" t="s">
        <v>15653</v>
      </c>
      <c r="D6825" t="s">
        <v>84</v>
      </c>
      <c r="E6825" t="s">
        <v>845</v>
      </c>
      <c r="G6825" t="s">
        <v>846</v>
      </c>
      <c r="I6825" t="s">
        <v>118</v>
      </c>
      <c r="S6825">
        <v>1.3</v>
      </c>
      <c r="Y6825">
        <v>5</v>
      </c>
      <c r="Z6825" s="86">
        <v>45462</v>
      </c>
      <c r="AB6825">
        <v>3</v>
      </c>
      <c r="AC6825" t="s">
        <v>156</v>
      </c>
    </row>
    <row r="6826" spans="1:29" x14ac:dyDescent="0.2">
      <c r="A6826" t="s">
        <v>15655</v>
      </c>
      <c r="B6826" t="s">
        <v>15656</v>
      </c>
      <c r="C6826" t="s">
        <v>15655</v>
      </c>
      <c r="D6826" t="s">
        <v>84</v>
      </c>
      <c r="E6826" t="s">
        <v>845</v>
      </c>
      <c r="G6826" t="s">
        <v>846</v>
      </c>
      <c r="I6826" t="s">
        <v>91</v>
      </c>
      <c r="S6826">
        <v>1.3</v>
      </c>
      <c r="Y6826">
        <v>5</v>
      </c>
      <c r="Z6826" s="86">
        <v>45462</v>
      </c>
      <c r="AB6826">
        <v>3</v>
      </c>
      <c r="AC6826" t="s">
        <v>156</v>
      </c>
    </row>
    <row r="6827" spans="1:29" x14ac:dyDescent="0.2">
      <c r="A6827" t="s">
        <v>15657</v>
      </c>
      <c r="B6827" t="s">
        <v>15658</v>
      </c>
      <c r="C6827" t="s">
        <v>15657</v>
      </c>
      <c r="D6827" t="s">
        <v>84</v>
      </c>
      <c r="E6827" t="s">
        <v>845</v>
      </c>
      <c r="G6827" t="s">
        <v>846</v>
      </c>
      <c r="I6827" t="s">
        <v>91</v>
      </c>
      <c r="S6827">
        <v>1.8</v>
      </c>
      <c r="Y6827">
        <v>5</v>
      </c>
      <c r="Z6827" s="86">
        <v>45462</v>
      </c>
      <c r="AB6827">
        <v>3</v>
      </c>
      <c r="AC6827" t="s">
        <v>156</v>
      </c>
    </row>
    <row r="6828" spans="1:29" x14ac:dyDescent="0.2">
      <c r="A6828" t="s">
        <v>15659</v>
      </c>
      <c r="B6828" t="s">
        <v>15660</v>
      </c>
      <c r="C6828" t="s">
        <v>15659</v>
      </c>
      <c r="D6828" t="s">
        <v>84</v>
      </c>
      <c r="E6828" t="s">
        <v>845</v>
      </c>
      <c r="G6828" t="s">
        <v>11299</v>
      </c>
      <c r="H6828" t="s">
        <v>14860</v>
      </c>
      <c r="I6828" t="s">
        <v>118</v>
      </c>
      <c r="AB6828">
        <v>5</v>
      </c>
      <c r="AC6828" t="s">
        <v>86</v>
      </c>
    </row>
    <row r="6829" spans="1:29" x14ac:dyDescent="0.2">
      <c r="A6829" t="s">
        <v>15661</v>
      </c>
      <c r="B6829" t="s">
        <v>15662</v>
      </c>
      <c r="C6829" t="s">
        <v>15661</v>
      </c>
      <c r="D6829" t="s">
        <v>84</v>
      </c>
      <c r="E6829" t="s">
        <v>845</v>
      </c>
      <c r="G6829" t="s">
        <v>11299</v>
      </c>
      <c r="H6829" t="s">
        <v>14860</v>
      </c>
      <c r="I6829" t="s">
        <v>91</v>
      </c>
      <c r="AB6829">
        <v>5</v>
      </c>
      <c r="AC6829" t="s">
        <v>86</v>
      </c>
    </row>
    <row r="6830" spans="1:29" x14ac:dyDescent="0.2">
      <c r="A6830" t="s">
        <v>16497</v>
      </c>
      <c r="B6830" t="s">
        <v>16498</v>
      </c>
      <c r="C6830" t="s">
        <v>16497</v>
      </c>
      <c r="D6830" t="s">
        <v>84</v>
      </c>
      <c r="E6830" t="s">
        <v>845</v>
      </c>
      <c r="G6830" t="s">
        <v>11299</v>
      </c>
      <c r="H6830" t="s">
        <v>15455</v>
      </c>
      <c r="I6830" t="s">
        <v>91</v>
      </c>
      <c r="AB6830">
        <v>5</v>
      </c>
      <c r="AC6830" t="s">
        <v>86</v>
      </c>
    </row>
    <row r="6831" spans="1:29" x14ac:dyDescent="0.2">
      <c r="A6831" t="s">
        <v>15663</v>
      </c>
      <c r="B6831" t="s">
        <v>15664</v>
      </c>
      <c r="C6831" t="s">
        <v>15663</v>
      </c>
      <c r="D6831" t="s">
        <v>84</v>
      </c>
      <c r="E6831" t="s">
        <v>845</v>
      </c>
      <c r="G6831" t="s">
        <v>11299</v>
      </c>
      <c r="H6831" t="s">
        <v>14860</v>
      </c>
      <c r="I6831" t="s">
        <v>91</v>
      </c>
      <c r="AB6831">
        <v>5</v>
      </c>
      <c r="AC6831" t="s">
        <v>86</v>
      </c>
    </row>
    <row r="6832" spans="1:29" x14ac:dyDescent="0.2">
      <c r="A6832" t="s">
        <v>15665</v>
      </c>
      <c r="B6832" t="s">
        <v>15666</v>
      </c>
      <c r="C6832" t="s">
        <v>15665</v>
      </c>
      <c r="D6832" t="s">
        <v>84</v>
      </c>
      <c r="E6832" t="s">
        <v>845</v>
      </c>
      <c r="G6832" t="s">
        <v>846</v>
      </c>
      <c r="I6832" t="s">
        <v>91</v>
      </c>
      <c r="S6832">
        <v>1.24</v>
      </c>
      <c r="Y6832">
        <v>2</v>
      </c>
      <c r="Z6832" s="86">
        <v>45502</v>
      </c>
      <c r="AB6832">
        <v>2</v>
      </c>
      <c r="AC6832" t="s">
        <v>153</v>
      </c>
    </row>
    <row r="6833" spans="1:29" x14ac:dyDescent="0.2">
      <c r="A6833" t="s">
        <v>15667</v>
      </c>
      <c r="B6833" t="s">
        <v>15668</v>
      </c>
      <c r="C6833" t="s">
        <v>15667</v>
      </c>
      <c r="D6833" t="s">
        <v>84</v>
      </c>
      <c r="E6833" t="s">
        <v>845</v>
      </c>
      <c r="G6833" t="s">
        <v>846</v>
      </c>
      <c r="I6833" t="s">
        <v>91</v>
      </c>
      <c r="S6833">
        <v>1.33</v>
      </c>
      <c r="Y6833">
        <v>2</v>
      </c>
      <c r="Z6833" s="86">
        <v>45497</v>
      </c>
      <c r="AB6833">
        <v>2</v>
      </c>
      <c r="AC6833" t="s">
        <v>153</v>
      </c>
    </row>
    <row r="6834" spans="1:29" x14ac:dyDescent="0.2">
      <c r="A6834" t="s">
        <v>15669</v>
      </c>
      <c r="B6834" t="s">
        <v>15670</v>
      </c>
      <c r="C6834" t="s">
        <v>15669</v>
      </c>
      <c r="D6834" t="s">
        <v>84</v>
      </c>
      <c r="E6834" t="s">
        <v>845</v>
      </c>
      <c r="G6834" t="s">
        <v>846</v>
      </c>
      <c r="I6834" t="s">
        <v>118</v>
      </c>
      <c r="S6834">
        <v>1.22</v>
      </c>
      <c r="Y6834">
        <v>3</v>
      </c>
      <c r="Z6834" s="86">
        <v>45497</v>
      </c>
      <c r="AB6834">
        <v>3</v>
      </c>
      <c r="AC6834" t="s">
        <v>156</v>
      </c>
    </row>
    <row r="6835" spans="1:29" x14ac:dyDescent="0.2">
      <c r="A6835" t="s">
        <v>15671</v>
      </c>
      <c r="B6835" t="s">
        <v>15672</v>
      </c>
      <c r="C6835" t="s">
        <v>15671</v>
      </c>
      <c r="D6835" t="s">
        <v>84</v>
      </c>
      <c r="E6835" t="s">
        <v>845</v>
      </c>
      <c r="G6835" t="s">
        <v>846</v>
      </c>
      <c r="I6835" t="s">
        <v>118</v>
      </c>
      <c r="S6835">
        <v>1.78</v>
      </c>
      <c r="Y6835">
        <v>2</v>
      </c>
      <c r="Z6835" s="86">
        <v>45561</v>
      </c>
      <c r="AB6835">
        <v>2</v>
      </c>
      <c r="AC6835" t="s">
        <v>153</v>
      </c>
    </row>
    <row r="6836" spans="1:29" x14ac:dyDescent="0.2">
      <c r="A6836" t="s">
        <v>15673</v>
      </c>
      <c r="B6836" t="s">
        <v>15674</v>
      </c>
      <c r="C6836" t="s">
        <v>15673</v>
      </c>
      <c r="D6836" t="s">
        <v>84</v>
      </c>
      <c r="E6836" t="s">
        <v>845</v>
      </c>
      <c r="G6836" t="s">
        <v>846</v>
      </c>
      <c r="I6836" t="s">
        <v>118</v>
      </c>
      <c r="S6836">
        <v>1.4428000000000001</v>
      </c>
      <c r="Y6836">
        <v>5</v>
      </c>
      <c r="Z6836" s="86">
        <v>45569</v>
      </c>
      <c r="AB6836">
        <v>3</v>
      </c>
      <c r="AC6836" t="s">
        <v>156</v>
      </c>
    </row>
    <row r="6837" spans="1:29" x14ac:dyDescent="0.2">
      <c r="A6837" t="s">
        <v>15675</v>
      </c>
      <c r="B6837" t="s">
        <v>15676</v>
      </c>
      <c r="C6837" t="s">
        <v>15675</v>
      </c>
      <c r="D6837" t="s">
        <v>84</v>
      </c>
      <c r="E6837" t="s">
        <v>845</v>
      </c>
      <c r="G6837" t="s">
        <v>846</v>
      </c>
      <c r="I6837" t="s">
        <v>91</v>
      </c>
      <c r="S6837">
        <v>1.4650000000000001</v>
      </c>
      <c r="Y6837">
        <v>5</v>
      </c>
      <c r="Z6837" s="86">
        <v>45569</v>
      </c>
      <c r="AB6837">
        <v>3</v>
      </c>
      <c r="AC6837" t="s">
        <v>156</v>
      </c>
    </row>
    <row r="6838" spans="1:29" x14ac:dyDescent="0.2">
      <c r="A6838" t="s">
        <v>15677</v>
      </c>
      <c r="B6838" t="s">
        <v>15678</v>
      </c>
      <c r="C6838" t="s">
        <v>15677</v>
      </c>
      <c r="D6838" t="s">
        <v>84</v>
      </c>
      <c r="E6838" t="s">
        <v>845</v>
      </c>
      <c r="G6838" t="s">
        <v>846</v>
      </c>
      <c r="I6838" t="s">
        <v>91</v>
      </c>
      <c r="S6838">
        <v>1.7</v>
      </c>
      <c r="Y6838">
        <v>5</v>
      </c>
      <c r="Z6838" s="86">
        <v>45488</v>
      </c>
      <c r="AB6838">
        <v>3</v>
      </c>
      <c r="AC6838" t="s">
        <v>156</v>
      </c>
    </row>
    <row r="6839" spans="1:29" x14ac:dyDescent="0.2">
      <c r="A6839" t="s">
        <v>15679</v>
      </c>
      <c r="B6839" t="s">
        <v>15680</v>
      </c>
      <c r="C6839" t="s">
        <v>15679</v>
      </c>
      <c r="D6839" t="s">
        <v>84</v>
      </c>
      <c r="E6839" t="s">
        <v>845</v>
      </c>
      <c r="G6839" t="s">
        <v>846</v>
      </c>
      <c r="I6839" t="s">
        <v>91</v>
      </c>
      <c r="S6839">
        <v>1.64</v>
      </c>
      <c r="Y6839">
        <v>5</v>
      </c>
      <c r="Z6839" s="86">
        <v>45495</v>
      </c>
      <c r="AB6839">
        <v>3</v>
      </c>
      <c r="AC6839" t="s">
        <v>156</v>
      </c>
    </row>
    <row r="6840" spans="1:29" x14ac:dyDescent="0.2">
      <c r="A6840" t="s">
        <v>15681</v>
      </c>
      <c r="B6840" t="s">
        <v>15682</v>
      </c>
      <c r="C6840" t="s">
        <v>15681</v>
      </c>
      <c r="D6840" t="s">
        <v>84</v>
      </c>
      <c r="E6840" t="s">
        <v>845</v>
      </c>
      <c r="G6840" t="s">
        <v>846</v>
      </c>
      <c r="I6840" t="s">
        <v>91</v>
      </c>
      <c r="S6840">
        <v>1.52</v>
      </c>
      <c r="Y6840">
        <v>5</v>
      </c>
      <c r="Z6840" s="86">
        <v>45497</v>
      </c>
      <c r="AB6840">
        <v>3</v>
      </c>
      <c r="AC6840" t="s">
        <v>156</v>
      </c>
    </row>
    <row r="6841" spans="1:29" x14ac:dyDescent="0.2">
      <c r="A6841" t="s">
        <v>15683</v>
      </c>
      <c r="B6841" t="s">
        <v>15684</v>
      </c>
      <c r="C6841" t="s">
        <v>15683</v>
      </c>
      <c r="D6841" t="s">
        <v>84</v>
      </c>
      <c r="E6841" t="s">
        <v>845</v>
      </c>
      <c r="G6841" t="s">
        <v>846</v>
      </c>
      <c r="I6841" t="s">
        <v>118</v>
      </c>
      <c r="S6841">
        <v>1.46</v>
      </c>
      <c r="Y6841">
        <v>3</v>
      </c>
      <c r="Z6841" s="86">
        <v>45502</v>
      </c>
      <c r="AB6841">
        <v>3</v>
      </c>
      <c r="AC6841" t="s">
        <v>156</v>
      </c>
    </row>
    <row r="6842" spans="1:29" x14ac:dyDescent="0.2">
      <c r="A6842" t="s">
        <v>15685</v>
      </c>
      <c r="B6842" t="s">
        <v>15686</v>
      </c>
      <c r="C6842" t="s">
        <v>15685</v>
      </c>
      <c r="D6842" t="s">
        <v>84</v>
      </c>
      <c r="E6842" t="s">
        <v>845</v>
      </c>
      <c r="G6842" t="s">
        <v>846</v>
      </c>
      <c r="I6842" t="s">
        <v>91</v>
      </c>
      <c r="S6842">
        <v>1.72</v>
      </c>
      <c r="Y6842">
        <v>5</v>
      </c>
      <c r="Z6842" s="86">
        <v>45510</v>
      </c>
      <c r="AB6842">
        <v>3</v>
      </c>
      <c r="AC6842" t="s">
        <v>156</v>
      </c>
    </row>
    <row r="6843" spans="1:29" x14ac:dyDescent="0.2">
      <c r="A6843" t="s">
        <v>15687</v>
      </c>
      <c r="B6843" t="s">
        <v>15688</v>
      </c>
      <c r="C6843" t="s">
        <v>15687</v>
      </c>
      <c r="D6843" t="s">
        <v>84</v>
      </c>
      <c r="E6843" t="s">
        <v>845</v>
      </c>
      <c r="G6843" t="s">
        <v>846</v>
      </c>
      <c r="I6843" t="s">
        <v>118</v>
      </c>
      <c r="S6843">
        <v>1.69</v>
      </c>
      <c r="Y6843">
        <v>5</v>
      </c>
      <c r="Z6843" s="86">
        <v>45518</v>
      </c>
      <c r="AB6843">
        <v>3</v>
      </c>
      <c r="AC6843" t="s">
        <v>156</v>
      </c>
    </row>
    <row r="6844" spans="1:29" x14ac:dyDescent="0.2">
      <c r="A6844" t="s">
        <v>15689</v>
      </c>
      <c r="B6844" t="s">
        <v>15690</v>
      </c>
      <c r="C6844" t="s">
        <v>15689</v>
      </c>
      <c r="D6844" t="s">
        <v>84</v>
      </c>
      <c r="E6844" t="s">
        <v>845</v>
      </c>
      <c r="G6844" t="s">
        <v>846</v>
      </c>
      <c r="I6844" t="s">
        <v>91</v>
      </c>
      <c r="S6844">
        <v>1.76</v>
      </c>
      <c r="Y6844">
        <v>5</v>
      </c>
      <c r="Z6844" s="86">
        <v>45518</v>
      </c>
      <c r="AB6844">
        <v>3</v>
      </c>
      <c r="AC6844" t="s">
        <v>156</v>
      </c>
    </row>
    <row r="6845" spans="1:29" x14ac:dyDescent="0.2">
      <c r="A6845" t="s">
        <v>15691</v>
      </c>
      <c r="B6845" t="s">
        <v>15692</v>
      </c>
      <c r="C6845" t="s">
        <v>15691</v>
      </c>
      <c r="D6845" t="s">
        <v>84</v>
      </c>
      <c r="E6845" t="s">
        <v>845</v>
      </c>
      <c r="G6845" t="s">
        <v>846</v>
      </c>
      <c r="I6845" t="s">
        <v>91</v>
      </c>
      <c r="S6845">
        <v>1.71</v>
      </c>
      <c r="Y6845">
        <v>5</v>
      </c>
      <c r="Z6845" s="86">
        <v>45518</v>
      </c>
      <c r="AB6845">
        <v>3</v>
      </c>
      <c r="AC6845" t="s">
        <v>156</v>
      </c>
    </row>
    <row r="6846" spans="1:29" x14ac:dyDescent="0.2">
      <c r="A6846" t="s">
        <v>15693</v>
      </c>
      <c r="B6846" t="s">
        <v>15694</v>
      </c>
      <c r="C6846" t="s">
        <v>15693</v>
      </c>
      <c r="D6846" t="s">
        <v>84</v>
      </c>
      <c r="E6846" t="s">
        <v>845</v>
      </c>
      <c r="G6846" t="s">
        <v>846</v>
      </c>
      <c r="I6846" t="s">
        <v>15695</v>
      </c>
      <c r="S6846">
        <v>1.69</v>
      </c>
      <c r="Y6846">
        <v>5</v>
      </c>
      <c r="Z6846" s="86">
        <v>45518</v>
      </c>
      <c r="AB6846">
        <v>3</v>
      </c>
      <c r="AC6846" t="s">
        <v>156</v>
      </c>
    </row>
    <row r="6847" spans="1:29" x14ac:dyDescent="0.2">
      <c r="A6847" t="s">
        <v>15696</v>
      </c>
      <c r="B6847" t="s">
        <v>15697</v>
      </c>
      <c r="C6847" t="s">
        <v>15696</v>
      </c>
      <c r="D6847" t="s">
        <v>84</v>
      </c>
      <c r="E6847" t="s">
        <v>845</v>
      </c>
      <c r="G6847" t="s">
        <v>846</v>
      </c>
      <c r="I6847" t="s">
        <v>91</v>
      </c>
      <c r="S6847">
        <v>1.8</v>
      </c>
      <c r="Y6847">
        <v>5</v>
      </c>
      <c r="Z6847" s="86">
        <v>45484</v>
      </c>
      <c r="AB6847">
        <v>3</v>
      </c>
      <c r="AC6847" t="s">
        <v>156</v>
      </c>
    </row>
    <row r="6848" spans="1:29" x14ac:dyDescent="0.2">
      <c r="A6848" t="s">
        <v>15698</v>
      </c>
      <c r="B6848" t="s">
        <v>15699</v>
      </c>
      <c r="C6848" t="s">
        <v>15698</v>
      </c>
      <c r="D6848" t="s">
        <v>84</v>
      </c>
      <c r="E6848" t="s">
        <v>845</v>
      </c>
      <c r="G6848" t="s">
        <v>846</v>
      </c>
      <c r="I6848" t="s">
        <v>6421</v>
      </c>
      <c r="S6848">
        <v>1.81</v>
      </c>
      <c r="Y6848">
        <v>2</v>
      </c>
      <c r="Z6848" s="86">
        <v>45559</v>
      </c>
      <c r="AB6848">
        <v>2</v>
      </c>
      <c r="AC6848" t="s">
        <v>153</v>
      </c>
    </row>
    <row r="6849" spans="1:29" x14ac:dyDescent="0.2">
      <c r="A6849" t="s">
        <v>15700</v>
      </c>
      <c r="B6849" t="s">
        <v>15701</v>
      </c>
      <c r="C6849" t="s">
        <v>15700</v>
      </c>
      <c r="D6849" t="s">
        <v>84</v>
      </c>
      <c r="E6849" t="s">
        <v>845</v>
      </c>
      <c r="G6849" t="s">
        <v>846</v>
      </c>
      <c r="I6849" t="s">
        <v>15695</v>
      </c>
      <c r="S6849">
        <v>1.32</v>
      </c>
      <c r="Y6849">
        <v>2</v>
      </c>
      <c r="Z6849" s="86">
        <v>45567</v>
      </c>
      <c r="AB6849">
        <v>2</v>
      </c>
      <c r="AC6849" t="s">
        <v>153</v>
      </c>
    </row>
    <row r="6850" spans="1:29" x14ac:dyDescent="0.2">
      <c r="A6850" t="s">
        <v>16517</v>
      </c>
      <c r="B6850" t="s">
        <v>16518</v>
      </c>
      <c r="C6850" t="s">
        <v>16517</v>
      </c>
      <c r="D6850" t="s">
        <v>84</v>
      </c>
      <c r="E6850" t="s">
        <v>845</v>
      </c>
      <c r="G6850" t="s">
        <v>846</v>
      </c>
      <c r="I6850" t="s">
        <v>118</v>
      </c>
      <c r="S6850">
        <v>1.5</v>
      </c>
      <c r="Y6850">
        <v>5</v>
      </c>
      <c r="Z6850" s="86">
        <v>45688</v>
      </c>
      <c r="AB6850">
        <v>3</v>
      </c>
      <c r="AC6850" t="s">
        <v>156</v>
      </c>
    </row>
    <row r="6851" spans="1:29" x14ac:dyDescent="0.2">
      <c r="A6851" t="s">
        <v>15702</v>
      </c>
      <c r="B6851" t="s">
        <v>15703</v>
      </c>
      <c r="C6851" t="s">
        <v>15702</v>
      </c>
      <c r="D6851" t="s">
        <v>84</v>
      </c>
      <c r="E6851" t="s">
        <v>845</v>
      </c>
      <c r="G6851" t="s">
        <v>846</v>
      </c>
      <c r="H6851" t="s">
        <v>15117</v>
      </c>
      <c r="I6851" t="s">
        <v>91</v>
      </c>
      <c r="S6851">
        <v>1.3</v>
      </c>
      <c r="Y6851">
        <v>5</v>
      </c>
      <c r="Z6851" s="86">
        <v>45492</v>
      </c>
      <c r="AB6851">
        <v>3</v>
      </c>
      <c r="AC6851" t="s">
        <v>156</v>
      </c>
    </row>
    <row r="6852" spans="1:29" x14ac:dyDescent="0.2">
      <c r="A6852" t="s">
        <v>15704</v>
      </c>
      <c r="B6852" t="s">
        <v>15705</v>
      </c>
      <c r="C6852" t="s">
        <v>15704</v>
      </c>
      <c r="D6852" t="s">
        <v>84</v>
      </c>
      <c r="E6852" t="s">
        <v>845</v>
      </c>
      <c r="G6852" t="s">
        <v>846</v>
      </c>
      <c r="I6852" t="s">
        <v>91</v>
      </c>
      <c r="S6852">
        <v>1.19</v>
      </c>
      <c r="Y6852">
        <v>5</v>
      </c>
      <c r="Z6852" s="86">
        <v>45572</v>
      </c>
      <c r="AB6852">
        <v>3</v>
      </c>
      <c r="AC6852" t="s">
        <v>156</v>
      </c>
    </row>
    <row r="6853" spans="1:29" x14ac:dyDescent="0.2">
      <c r="A6853" t="s">
        <v>15706</v>
      </c>
      <c r="B6853" t="s">
        <v>15707</v>
      </c>
      <c r="C6853" t="s">
        <v>15706</v>
      </c>
      <c r="D6853" t="s">
        <v>84</v>
      </c>
      <c r="E6853" t="s">
        <v>845</v>
      </c>
      <c r="G6853" t="s">
        <v>846</v>
      </c>
      <c r="I6853" t="s">
        <v>118</v>
      </c>
      <c r="S6853">
        <v>1.39</v>
      </c>
      <c r="Y6853">
        <v>5</v>
      </c>
      <c r="Z6853" s="86">
        <v>45520</v>
      </c>
      <c r="AB6853">
        <v>3</v>
      </c>
      <c r="AC6853" t="s">
        <v>156</v>
      </c>
    </row>
    <row r="6854" spans="1:29" x14ac:dyDescent="0.2">
      <c r="A6854" t="s">
        <v>15708</v>
      </c>
      <c r="B6854" t="s">
        <v>15666</v>
      </c>
      <c r="C6854" t="s">
        <v>15708</v>
      </c>
      <c r="D6854" t="s">
        <v>84</v>
      </c>
      <c r="E6854" t="s">
        <v>845</v>
      </c>
      <c r="G6854" t="s">
        <v>846</v>
      </c>
      <c r="I6854" t="s">
        <v>91</v>
      </c>
      <c r="S6854">
        <v>1.35</v>
      </c>
      <c r="Y6854">
        <v>5</v>
      </c>
      <c r="Z6854" s="86">
        <v>45520</v>
      </c>
      <c r="AB6854">
        <v>3</v>
      </c>
      <c r="AC6854" t="s">
        <v>156</v>
      </c>
    </row>
    <row r="6855" spans="1:29" x14ac:dyDescent="0.2">
      <c r="A6855" t="s">
        <v>15709</v>
      </c>
      <c r="B6855" t="s">
        <v>15710</v>
      </c>
      <c r="C6855" t="s">
        <v>15709</v>
      </c>
      <c r="D6855" t="s">
        <v>84</v>
      </c>
      <c r="E6855" t="s">
        <v>845</v>
      </c>
      <c r="G6855" t="s">
        <v>846</v>
      </c>
      <c r="I6855" t="s">
        <v>91</v>
      </c>
      <c r="S6855">
        <v>1.27</v>
      </c>
      <c r="Y6855">
        <v>5</v>
      </c>
      <c r="Z6855" s="86">
        <v>45545</v>
      </c>
      <c r="AB6855">
        <v>3</v>
      </c>
      <c r="AC6855" t="s">
        <v>156</v>
      </c>
    </row>
    <row r="6856" spans="1:29" x14ac:dyDescent="0.2">
      <c r="A6856" t="s">
        <v>15711</v>
      </c>
      <c r="B6856" t="s">
        <v>15712</v>
      </c>
      <c r="C6856" t="s">
        <v>15711</v>
      </c>
      <c r="D6856" t="s">
        <v>84</v>
      </c>
      <c r="E6856" t="s">
        <v>845</v>
      </c>
      <c r="G6856" t="s">
        <v>846</v>
      </c>
      <c r="I6856" t="s">
        <v>91</v>
      </c>
      <c r="S6856">
        <v>1.26</v>
      </c>
      <c r="Y6856">
        <v>5</v>
      </c>
      <c r="Z6856" s="86">
        <v>45582</v>
      </c>
      <c r="AB6856">
        <v>3</v>
      </c>
      <c r="AC6856" t="s">
        <v>156</v>
      </c>
    </row>
    <row r="6857" spans="1:29" x14ac:dyDescent="0.2">
      <c r="A6857" t="s">
        <v>15713</v>
      </c>
      <c r="B6857" t="s">
        <v>15714</v>
      </c>
      <c r="C6857" t="s">
        <v>15713</v>
      </c>
      <c r="D6857" t="s">
        <v>84</v>
      </c>
      <c r="E6857" t="s">
        <v>845</v>
      </c>
      <c r="G6857" t="s">
        <v>846</v>
      </c>
      <c r="I6857" t="s">
        <v>118</v>
      </c>
      <c r="S6857">
        <v>1.33</v>
      </c>
      <c r="Y6857">
        <v>5</v>
      </c>
      <c r="Z6857" s="86">
        <v>45582</v>
      </c>
      <c r="AB6857">
        <v>3</v>
      </c>
      <c r="AC6857" t="s">
        <v>156</v>
      </c>
    </row>
    <row r="6858" spans="1:29" x14ac:dyDescent="0.2">
      <c r="A6858" t="s">
        <v>15715</v>
      </c>
      <c r="B6858" t="s">
        <v>15716</v>
      </c>
      <c r="C6858" t="s">
        <v>15715</v>
      </c>
      <c r="D6858" t="s">
        <v>84</v>
      </c>
      <c r="E6858" t="s">
        <v>845</v>
      </c>
      <c r="G6858" t="s">
        <v>846</v>
      </c>
      <c r="H6858" t="s">
        <v>15117</v>
      </c>
      <c r="I6858" t="s">
        <v>118</v>
      </c>
      <c r="S6858">
        <v>1.8</v>
      </c>
      <c r="Y6858">
        <v>5</v>
      </c>
      <c r="Z6858" s="86">
        <v>45506</v>
      </c>
      <c r="AB6858">
        <v>3</v>
      </c>
      <c r="AC6858" t="s">
        <v>156</v>
      </c>
    </row>
    <row r="6859" spans="1:29" x14ac:dyDescent="0.2">
      <c r="A6859" t="s">
        <v>15717</v>
      </c>
      <c r="B6859" t="s">
        <v>15718</v>
      </c>
      <c r="C6859" t="s">
        <v>15717</v>
      </c>
      <c r="D6859" t="s">
        <v>84</v>
      </c>
      <c r="E6859" t="s">
        <v>845</v>
      </c>
      <c r="G6859" t="s">
        <v>846</v>
      </c>
      <c r="I6859" t="s">
        <v>118</v>
      </c>
      <c r="S6859">
        <v>1.61</v>
      </c>
      <c r="Y6859">
        <v>6</v>
      </c>
      <c r="Z6859" s="86">
        <v>45525</v>
      </c>
      <c r="AB6859">
        <v>4</v>
      </c>
      <c r="AC6859" t="s">
        <v>127</v>
      </c>
    </row>
    <row r="6860" spans="1:29" x14ac:dyDescent="0.2">
      <c r="A6860" t="s">
        <v>15719</v>
      </c>
      <c r="B6860" t="s">
        <v>15720</v>
      </c>
      <c r="C6860" t="s">
        <v>15719</v>
      </c>
      <c r="D6860" t="s">
        <v>84</v>
      </c>
      <c r="E6860" t="s">
        <v>845</v>
      </c>
      <c r="G6860" t="s">
        <v>846</v>
      </c>
      <c r="I6860" t="s">
        <v>91</v>
      </c>
      <c r="S6860">
        <v>1.65</v>
      </c>
      <c r="Y6860">
        <v>5</v>
      </c>
      <c r="Z6860" s="86">
        <v>45525</v>
      </c>
      <c r="AB6860">
        <v>3</v>
      </c>
      <c r="AC6860" t="s">
        <v>156</v>
      </c>
    </row>
    <row r="6861" spans="1:29" x14ac:dyDescent="0.2">
      <c r="A6861" t="s">
        <v>15721</v>
      </c>
      <c r="B6861" t="s">
        <v>15722</v>
      </c>
      <c r="C6861" t="s">
        <v>15721</v>
      </c>
      <c r="D6861" t="s">
        <v>84</v>
      </c>
      <c r="E6861" t="s">
        <v>845</v>
      </c>
      <c r="G6861" t="s">
        <v>846</v>
      </c>
      <c r="I6861" t="s">
        <v>91</v>
      </c>
      <c r="S6861">
        <v>1.81</v>
      </c>
      <c r="Y6861">
        <v>5</v>
      </c>
      <c r="Z6861" s="86">
        <v>45538</v>
      </c>
      <c r="AB6861">
        <v>3</v>
      </c>
      <c r="AC6861" t="s">
        <v>156</v>
      </c>
    </row>
    <row r="6862" spans="1:29" x14ac:dyDescent="0.2">
      <c r="A6862" t="s">
        <v>15723</v>
      </c>
      <c r="B6862" t="s">
        <v>15724</v>
      </c>
      <c r="C6862" t="s">
        <v>15723</v>
      </c>
      <c r="D6862" t="s">
        <v>84</v>
      </c>
      <c r="E6862" t="s">
        <v>845</v>
      </c>
      <c r="G6862" t="s">
        <v>846</v>
      </c>
      <c r="I6862" t="s">
        <v>118</v>
      </c>
      <c r="S6862">
        <v>1.41</v>
      </c>
      <c r="Y6862">
        <v>2</v>
      </c>
      <c r="Z6862" s="86">
        <v>45533</v>
      </c>
      <c r="AB6862">
        <v>2</v>
      </c>
      <c r="AC6862" t="s">
        <v>153</v>
      </c>
    </row>
    <row r="6863" spans="1:29" x14ac:dyDescent="0.2">
      <c r="A6863" t="s">
        <v>15725</v>
      </c>
      <c r="B6863" t="s">
        <v>15726</v>
      </c>
      <c r="C6863" t="s">
        <v>15725</v>
      </c>
      <c r="D6863" t="s">
        <v>84</v>
      </c>
      <c r="E6863" t="s">
        <v>845</v>
      </c>
      <c r="G6863" t="s">
        <v>846</v>
      </c>
      <c r="S6863">
        <v>1.57</v>
      </c>
      <c r="Y6863">
        <v>5</v>
      </c>
      <c r="Z6863" s="86">
        <v>45539</v>
      </c>
      <c r="AB6863">
        <v>3</v>
      </c>
      <c r="AC6863" t="s">
        <v>156</v>
      </c>
    </row>
    <row r="6864" spans="1:29" x14ac:dyDescent="0.2">
      <c r="A6864" t="s">
        <v>15727</v>
      </c>
      <c r="B6864" t="s">
        <v>15728</v>
      </c>
      <c r="C6864" t="s">
        <v>15727</v>
      </c>
      <c r="D6864" t="s">
        <v>84</v>
      </c>
      <c r="E6864" t="s">
        <v>845</v>
      </c>
      <c r="G6864" t="s">
        <v>846</v>
      </c>
      <c r="I6864" t="s">
        <v>91</v>
      </c>
      <c r="S6864">
        <v>1.75</v>
      </c>
      <c r="Y6864">
        <v>5</v>
      </c>
      <c r="Z6864" s="86">
        <v>45540</v>
      </c>
      <c r="AB6864">
        <v>3</v>
      </c>
      <c r="AC6864" t="s">
        <v>156</v>
      </c>
    </row>
    <row r="6865" spans="1:29" x14ac:dyDescent="0.2">
      <c r="A6865" t="s">
        <v>15729</v>
      </c>
      <c r="B6865" t="s">
        <v>15730</v>
      </c>
      <c r="C6865" t="s">
        <v>15729</v>
      </c>
      <c r="D6865" t="s">
        <v>84</v>
      </c>
      <c r="E6865" t="s">
        <v>845</v>
      </c>
      <c r="G6865" t="s">
        <v>846</v>
      </c>
      <c r="I6865" t="s">
        <v>118</v>
      </c>
      <c r="S6865">
        <v>1.79</v>
      </c>
      <c r="Y6865">
        <v>5</v>
      </c>
      <c r="Z6865" s="86">
        <v>45540</v>
      </c>
      <c r="AB6865">
        <v>3</v>
      </c>
      <c r="AC6865" t="s">
        <v>156</v>
      </c>
    </row>
    <row r="6866" spans="1:29" x14ac:dyDescent="0.2">
      <c r="A6866" t="s">
        <v>15731</v>
      </c>
      <c r="B6866" t="s">
        <v>15732</v>
      </c>
      <c r="C6866" t="s">
        <v>15731</v>
      </c>
      <c r="D6866" t="s">
        <v>84</v>
      </c>
      <c r="E6866" t="s">
        <v>845</v>
      </c>
      <c r="G6866" t="s">
        <v>846</v>
      </c>
      <c r="I6866" t="s">
        <v>118</v>
      </c>
      <c r="S6866">
        <v>1.84</v>
      </c>
      <c r="Y6866">
        <v>5</v>
      </c>
      <c r="Z6866" s="86">
        <v>45561</v>
      </c>
      <c r="AB6866">
        <v>3</v>
      </c>
      <c r="AC6866" t="s">
        <v>156</v>
      </c>
    </row>
    <row r="6867" spans="1:29" x14ac:dyDescent="0.2">
      <c r="A6867" t="s">
        <v>15733</v>
      </c>
      <c r="B6867" t="s">
        <v>15734</v>
      </c>
      <c r="C6867" t="s">
        <v>15733</v>
      </c>
      <c r="D6867" t="s">
        <v>84</v>
      </c>
      <c r="E6867" t="s">
        <v>845</v>
      </c>
      <c r="G6867" t="s">
        <v>846</v>
      </c>
      <c r="I6867" t="s">
        <v>91</v>
      </c>
      <c r="S6867">
        <v>1.88</v>
      </c>
      <c r="Y6867">
        <v>5</v>
      </c>
      <c r="Z6867" s="86">
        <v>45561</v>
      </c>
      <c r="AB6867">
        <v>3</v>
      </c>
      <c r="AC6867" t="s">
        <v>156</v>
      </c>
    </row>
    <row r="6868" spans="1:29" x14ac:dyDescent="0.2">
      <c r="A6868" t="s">
        <v>15735</v>
      </c>
      <c r="B6868" t="s">
        <v>15736</v>
      </c>
      <c r="C6868" t="s">
        <v>15735</v>
      </c>
      <c r="D6868" t="s">
        <v>84</v>
      </c>
      <c r="E6868" t="s">
        <v>845</v>
      </c>
      <c r="G6868" t="s">
        <v>846</v>
      </c>
      <c r="I6868" t="s">
        <v>118</v>
      </c>
      <c r="S6868">
        <v>2.0499999999999998</v>
      </c>
      <c r="Y6868">
        <v>5</v>
      </c>
      <c r="Z6868" s="86">
        <v>45561</v>
      </c>
      <c r="AB6868">
        <v>3</v>
      </c>
      <c r="AC6868" t="s">
        <v>156</v>
      </c>
    </row>
    <row r="6869" spans="1:29" x14ac:dyDescent="0.2">
      <c r="A6869" t="s">
        <v>15737</v>
      </c>
      <c r="B6869" t="s">
        <v>15738</v>
      </c>
      <c r="C6869" t="s">
        <v>15737</v>
      </c>
      <c r="D6869" t="s">
        <v>84</v>
      </c>
      <c r="E6869" t="s">
        <v>845</v>
      </c>
      <c r="G6869" t="s">
        <v>846</v>
      </c>
      <c r="I6869" t="s">
        <v>91</v>
      </c>
      <c r="S6869">
        <v>2.0699999999999998</v>
      </c>
      <c r="Y6869">
        <v>5</v>
      </c>
      <c r="Z6869" s="86">
        <v>45561</v>
      </c>
      <c r="AB6869">
        <v>3</v>
      </c>
      <c r="AC6869" t="s">
        <v>156</v>
      </c>
    </row>
    <row r="6870" spans="1:29" x14ac:dyDescent="0.2">
      <c r="A6870" t="s">
        <v>15739</v>
      </c>
      <c r="B6870" t="s">
        <v>15740</v>
      </c>
      <c r="C6870" t="s">
        <v>15739</v>
      </c>
      <c r="D6870" t="s">
        <v>84</v>
      </c>
      <c r="E6870" t="s">
        <v>845</v>
      </c>
      <c r="G6870" t="s">
        <v>846</v>
      </c>
      <c r="H6870" t="s">
        <v>225</v>
      </c>
      <c r="I6870" t="s">
        <v>91</v>
      </c>
      <c r="S6870">
        <v>1.42</v>
      </c>
      <c r="Y6870">
        <v>5</v>
      </c>
      <c r="Z6870" s="86">
        <v>45566</v>
      </c>
      <c r="AB6870">
        <v>3</v>
      </c>
      <c r="AC6870" t="s">
        <v>156</v>
      </c>
    </row>
    <row r="6871" spans="1:29" x14ac:dyDescent="0.2">
      <c r="A6871" t="s">
        <v>15741</v>
      </c>
      <c r="B6871" t="s">
        <v>15742</v>
      </c>
      <c r="C6871" t="s">
        <v>15741</v>
      </c>
      <c r="D6871" t="s">
        <v>84</v>
      </c>
      <c r="E6871" t="s">
        <v>845</v>
      </c>
      <c r="G6871" t="s">
        <v>846</v>
      </c>
      <c r="I6871" t="s">
        <v>91</v>
      </c>
      <c r="S6871">
        <v>1.5</v>
      </c>
      <c r="Y6871">
        <v>5</v>
      </c>
      <c r="Z6871" s="86">
        <v>45575</v>
      </c>
      <c r="AB6871">
        <v>3</v>
      </c>
      <c r="AC6871" t="s">
        <v>156</v>
      </c>
    </row>
    <row r="6872" spans="1:29" x14ac:dyDescent="0.2">
      <c r="A6872" t="s">
        <v>15743</v>
      </c>
      <c r="B6872" t="s">
        <v>15744</v>
      </c>
      <c r="C6872" t="s">
        <v>15743</v>
      </c>
      <c r="D6872" t="s">
        <v>84</v>
      </c>
      <c r="E6872" t="s">
        <v>845</v>
      </c>
      <c r="G6872" t="s">
        <v>846</v>
      </c>
      <c r="I6872" t="s">
        <v>91</v>
      </c>
      <c r="S6872">
        <v>1.51</v>
      </c>
      <c r="Y6872">
        <v>5</v>
      </c>
      <c r="Z6872" s="86">
        <v>45567</v>
      </c>
      <c r="AB6872">
        <v>3</v>
      </c>
      <c r="AC6872" t="s">
        <v>156</v>
      </c>
    </row>
    <row r="6873" spans="1:29" x14ac:dyDescent="0.2">
      <c r="A6873" t="s">
        <v>15745</v>
      </c>
      <c r="B6873" t="s">
        <v>15746</v>
      </c>
      <c r="C6873" t="s">
        <v>15745</v>
      </c>
      <c r="D6873" t="s">
        <v>84</v>
      </c>
      <c r="E6873" t="s">
        <v>845</v>
      </c>
      <c r="G6873" t="s">
        <v>846</v>
      </c>
      <c r="I6873" t="s">
        <v>118</v>
      </c>
      <c r="S6873">
        <v>1.77</v>
      </c>
      <c r="Y6873">
        <v>6</v>
      </c>
      <c r="Z6873" s="86">
        <v>45569</v>
      </c>
      <c r="AB6873">
        <v>4</v>
      </c>
      <c r="AC6873" t="s">
        <v>127</v>
      </c>
    </row>
    <row r="6874" spans="1:29" x14ac:dyDescent="0.2">
      <c r="A6874" t="s">
        <v>15747</v>
      </c>
      <c r="B6874" t="s">
        <v>15748</v>
      </c>
      <c r="C6874" t="s">
        <v>15747</v>
      </c>
      <c r="D6874" t="s">
        <v>84</v>
      </c>
      <c r="E6874" t="s">
        <v>845</v>
      </c>
      <c r="G6874" t="s">
        <v>846</v>
      </c>
      <c r="I6874" t="s">
        <v>91</v>
      </c>
      <c r="S6874">
        <v>1.81</v>
      </c>
      <c r="Y6874">
        <v>6</v>
      </c>
      <c r="Z6874" s="86">
        <v>45569</v>
      </c>
      <c r="AB6874">
        <v>4</v>
      </c>
      <c r="AC6874" t="s">
        <v>127</v>
      </c>
    </row>
    <row r="6875" spans="1:29" x14ac:dyDescent="0.2">
      <c r="A6875" t="s">
        <v>15749</v>
      </c>
      <c r="B6875" t="s">
        <v>15750</v>
      </c>
      <c r="C6875" t="s">
        <v>15749</v>
      </c>
      <c r="D6875" t="s">
        <v>84</v>
      </c>
      <c r="E6875" t="s">
        <v>845</v>
      </c>
      <c r="G6875" t="s">
        <v>11299</v>
      </c>
      <c r="H6875" t="s">
        <v>14860</v>
      </c>
      <c r="I6875" t="s">
        <v>118</v>
      </c>
      <c r="AB6875">
        <v>5</v>
      </c>
      <c r="AC6875" t="s">
        <v>86</v>
      </c>
    </row>
    <row r="6876" spans="1:29" x14ac:dyDescent="0.2">
      <c r="A6876" t="s">
        <v>15751</v>
      </c>
      <c r="B6876" t="s">
        <v>15752</v>
      </c>
      <c r="C6876" t="s">
        <v>15751</v>
      </c>
      <c r="D6876" t="s">
        <v>84</v>
      </c>
      <c r="E6876" t="s">
        <v>845</v>
      </c>
      <c r="G6876" t="s">
        <v>11299</v>
      </c>
      <c r="H6876" t="s">
        <v>14860</v>
      </c>
      <c r="I6876" t="s">
        <v>91</v>
      </c>
      <c r="AB6876">
        <v>5</v>
      </c>
      <c r="AC6876" t="s">
        <v>86</v>
      </c>
    </row>
    <row r="6877" spans="1:29" x14ac:dyDescent="0.2">
      <c r="A6877" t="s">
        <v>15753</v>
      </c>
      <c r="B6877" t="s">
        <v>15754</v>
      </c>
      <c r="C6877" t="s">
        <v>15753</v>
      </c>
      <c r="D6877" t="s">
        <v>84</v>
      </c>
      <c r="E6877" t="s">
        <v>845</v>
      </c>
      <c r="G6877" t="s">
        <v>11299</v>
      </c>
      <c r="H6877" t="s">
        <v>14860</v>
      </c>
      <c r="AB6877">
        <v>5</v>
      </c>
      <c r="AC6877" t="s">
        <v>86</v>
      </c>
    </row>
    <row r="6878" spans="1:29" x14ac:dyDescent="0.2">
      <c r="A6878" t="s">
        <v>15755</v>
      </c>
      <c r="B6878" t="s">
        <v>15756</v>
      </c>
      <c r="C6878" t="s">
        <v>15755</v>
      </c>
      <c r="D6878" t="s">
        <v>84</v>
      </c>
      <c r="E6878" t="s">
        <v>845</v>
      </c>
      <c r="G6878" t="s">
        <v>846</v>
      </c>
      <c r="I6878" t="s">
        <v>91</v>
      </c>
      <c r="S6878">
        <v>1.82</v>
      </c>
      <c r="Y6878">
        <v>2</v>
      </c>
      <c r="Z6878" s="86">
        <v>45595</v>
      </c>
      <c r="AB6878">
        <v>2</v>
      </c>
      <c r="AC6878" t="s">
        <v>153</v>
      </c>
    </row>
    <row r="6879" spans="1:29" x14ac:dyDescent="0.2">
      <c r="A6879" t="s">
        <v>15757</v>
      </c>
      <c r="B6879" t="s">
        <v>15758</v>
      </c>
      <c r="C6879" t="s">
        <v>15757</v>
      </c>
      <c r="D6879" t="s">
        <v>84</v>
      </c>
      <c r="E6879" t="s">
        <v>845</v>
      </c>
      <c r="G6879" t="s">
        <v>846</v>
      </c>
      <c r="I6879" t="s">
        <v>91</v>
      </c>
      <c r="S6879">
        <v>2.21</v>
      </c>
      <c r="Y6879">
        <v>4</v>
      </c>
      <c r="Z6879" s="86">
        <v>45596</v>
      </c>
      <c r="AB6879">
        <v>3</v>
      </c>
      <c r="AC6879" t="s">
        <v>156</v>
      </c>
    </row>
    <row r="6880" spans="1:29" x14ac:dyDescent="0.2">
      <c r="A6880" t="s">
        <v>15759</v>
      </c>
      <c r="B6880" t="s">
        <v>15760</v>
      </c>
      <c r="C6880" t="s">
        <v>15759</v>
      </c>
      <c r="D6880" t="s">
        <v>84</v>
      </c>
      <c r="E6880" t="s">
        <v>845</v>
      </c>
      <c r="G6880" t="s">
        <v>846</v>
      </c>
      <c r="H6880" t="s">
        <v>15117</v>
      </c>
      <c r="I6880" t="s">
        <v>91</v>
      </c>
      <c r="S6880">
        <v>1.55</v>
      </c>
      <c r="Y6880">
        <v>6</v>
      </c>
      <c r="Z6880" s="86">
        <v>45539</v>
      </c>
      <c r="AB6880">
        <v>4</v>
      </c>
      <c r="AC6880" t="s">
        <v>127</v>
      </c>
    </row>
    <row r="6881" spans="1:29" x14ac:dyDescent="0.2">
      <c r="A6881" t="s">
        <v>15761</v>
      </c>
      <c r="B6881" t="s">
        <v>15762</v>
      </c>
      <c r="C6881" t="s">
        <v>15761</v>
      </c>
      <c r="D6881" t="s">
        <v>84</v>
      </c>
      <c r="E6881" t="s">
        <v>845</v>
      </c>
      <c r="G6881" t="s">
        <v>846</v>
      </c>
      <c r="I6881" t="s">
        <v>118</v>
      </c>
      <c r="S6881">
        <v>1.31</v>
      </c>
      <c r="Y6881">
        <v>3</v>
      </c>
      <c r="Z6881" s="86">
        <v>45582</v>
      </c>
      <c r="AB6881">
        <v>3</v>
      </c>
      <c r="AC6881" t="s">
        <v>156</v>
      </c>
    </row>
    <row r="6882" spans="1:29" x14ac:dyDescent="0.2">
      <c r="A6882" t="s">
        <v>15763</v>
      </c>
      <c r="B6882" t="s">
        <v>15764</v>
      </c>
      <c r="C6882" t="s">
        <v>15763</v>
      </c>
      <c r="D6882" t="s">
        <v>84</v>
      </c>
      <c r="E6882" t="s">
        <v>845</v>
      </c>
      <c r="G6882" t="s">
        <v>846</v>
      </c>
      <c r="I6882" t="s">
        <v>91</v>
      </c>
      <c r="S6882">
        <v>1.23</v>
      </c>
      <c r="Y6882">
        <v>3</v>
      </c>
      <c r="Z6882" s="86">
        <v>45582</v>
      </c>
      <c r="AB6882">
        <v>3</v>
      </c>
      <c r="AC6882" t="s">
        <v>156</v>
      </c>
    </row>
    <row r="6883" spans="1:29" x14ac:dyDescent="0.2">
      <c r="A6883" t="s">
        <v>15765</v>
      </c>
      <c r="B6883" t="s">
        <v>15766</v>
      </c>
      <c r="C6883" t="s">
        <v>15765</v>
      </c>
      <c r="D6883" t="s">
        <v>84</v>
      </c>
      <c r="E6883" t="s">
        <v>845</v>
      </c>
      <c r="G6883" t="s">
        <v>846</v>
      </c>
      <c r="I6883" t="s">
        <v>91</v>
      </c>
      <c r="S6883">
        <v>1.71</v>
      </c>
      <c r="Y6883">
        <v>5</v>
      </c>
      <c r="Z6883" s="86">
        <v>45576</v>
      </c>
      <c r="AB6883">
        <v>3</v>
      </c>
      <c r="AC6883" t="s">
        <v>156</v>
      </c>
    </row>
    <row r="6884" spans="1:29" x14ac:dyDescent="0.2">
      <c r="A6884" t="s">
        <v>15767</v>
      </c>
      <c r="B6884" t="s">
        <v>15768</v>
      </c>
      <c r="C6884" t="s">
        <v>15767</v>
      </c>
      <c r="D6884" t="s">
        <v>84</v>
      </c>
      <c r="E6884" t="s">
        <v>845</v>
      </c>
      <c r="G6884" t="s">
        <v>846</v>
      </c>
      <c r="I6884" t="s">
        <v>118</v>
      </c>
      <c r="S6884">
        <v>1.76</v>
      </c>
      <c r="Y6884">
        <v>5</v>
      </c>
      <c r="Z6884" s="86">
        <v>45576</v>
      </c>
      <c r="AB6884">
        <v>3</v>
      </c>
      <c r="AC6884" t="s">
        <v>156</v>
      </c>
    </row>
    <row r="6885" spans="1:29" x14ac:dyDescent="0.2">
      <c r="A6885" t="s">
        <v>15769</v>
      </c>
      <c r="B6885" t="s">
        <v>15770</v>
      </c>
      <c r="C6885" t="s">
        <v>15769</v>
      </c>
      <c r="D6885" t="s">
        <v>84</v>
      </c>
      <c r="E6885" t="s">
        <v>845</v>
      </c>
      <c r="G6885" t="s">
        <v>846</v>
      </c>
      <c r="I6885" t="s">
        <v>118</v>
      </c>
      <c r="S6885">
        <v>1.79</v>
      </c>
      <c r="Y6885">
        <v>6</v>
      </c>
      <c r="Z6885" s="86">
        <v>45610</v>
      </c>
      <c r="AB6885">
        <v>4</v>
      </c>
      <c r="AC6885" t="s">
        <v>127</v>
      </c>
    </row>
    <row r="6886" spans="1:29" x14ac:dyDescent="0.2">
      <c r="A6886" t="s">
        <v>15771</v>
      </c>
      <c r="B6886" t="s">
        <v>15772</v>
      </c>
      <c r="C6886" t="s">
        <v>15771</v>
      </c>
      <c r="D6886" t="s">
        <v>84</v>
      </c>
      <c r="E6886" t="s">
        <v>845</v>
      </c>
      <c r="G6886" t="s">
        <v>846</v>
      </c>
      <c r="I6886" t="s">
        <v>91</v>
      </c>
      <c r="S6886">
        <v>1.81</v>
      </c>
      <c r="Y6886">
        <v>6</v>
      </c>
      <c r="Z6886" s="86">
        <v>45610</v>
      </c>
      <c r="AB6886">
        <v>4</v>
      </c>
      <c r="AC6886" t="s">
        <v>127</v>
      </c>
    </row>
    <row r="6887" spans="1:29" x14ac:dyDescent="0.2">
      <c r="A6887" t="s">
        <v>15773</v>
      </c>
      <c r="B6887" t="s">
        <v>15774</v>
      </c>
      <c r="C6887" t="s">
        <v>15773</v>
      </c>
      <c r="D6887" t="s">
        <v>84</v>
      </c>
      <c r="E6887" t="s">
        <v>845</v>
      </c>
      <c r="G6887" t="s">
        <v>846</v>
      </c>
      <c r="I6887" t="s">
        <v>118</v>
      </c>
      <c r="S6887">
        <v>1.4007000000000001</v>
      </c>
      <c r="Y6887">
        <v>5</v>
      </c>
      <c r="Z6887" s="86">
        <v>45610</v>
      </c>
      <c r="AB6887">
        <v>3</v>
      </c>
      <c r="AC6887" t="s">
        <v>156</v>
      </c>
    </row>
    <row r="6888" spans="1:29" x14ac:dyDescent="0.2">
      <c r="A6888" t="s">
        <v>15775</v>
      </c>
      <c r="B6888" t="s">
        <v>15776</v>
      </c>
      <c r="C6888" t="s">
        <v>15775</v>
      </c>
      <c r="D6888" t="s">
        <v>84</v>
      </c>
      <c r="E6888" t="s">
        <v>845</v>
      </c>
      <c r="G6888" t="s">
        <v>846</v>
      </c>
      <c r="I6888" t="s">
        <v>91</v>
      </c>
      <c r="S6888">
        <v>1.4314</v>
      </c>
      <c r="Y6888">
        <v>5</v>
      </c>
      <c r="Z6888" s="86">
        <v>45610</v>
      </c>
      <c r="AB6888">
        <v>3</v>
      </c>
      <c r="AC6888" t="s">
        <v>156</v>
      </c>
    </row>
    <row r="6889" spans="1:29" x14ac:dyDescent="0.2">
      <c r="A6889" t="s">
        <v>15777</v>
      </c>
      <c r="B6889" t="s">
        <v>15778</v>
      </c>
      <c r="C6889" t="s">
        <v>15777</v>
      </c>
      <c r="D6889" t="s">
        <v>84</v>
      </c>
      <c r="E6889" t="s">
        <v>845</v>
      </c>
      <c r="G6889" t="s">
        <v>846</v>
      </c>
      <c r="I6889" t="s">
        <v>91</v>
      </c>
      <c r="S6889">
        <v>1.4</v>
      </c>
      <c r="Y6889">
        <v>2</v>
      </c>
      <c r="Z6889" s="86">
        <v>45637</v>
      </c>
      <c r="AB6889">
        <v>2</v>
      </c>
      <c r="AC6889" t="s">
        <v>153</v>
      </c>
    </row>
    <row r="6890" spans="1:29" x14ac:dyDescent="0.2">
      <c r="A6890" t="s">
        <v>15779</v>
      </c>
      <c r="B6890" t="s">
        <v>15780</v>
      </c>
      <c r="C6890" t="s">
        <v>15779</v>
      </c>
      <c r="D6890" t="s">
        <v>84</v>
      </c>
      <c r="E6890" t="s">
        <v>845</v>
      </c>
      <c r="G6890" t="s">
        <v>846</v>
      </c>
      <c r="I6890" t="s">
        <v>91</v>
      </c>
      <c r="S6890">
        <v>2.5</v>
      </c>
      <c r="Y6890">
        <v>4</v>
      </c>
      <c r="Z6890" s="86">
        <v>45597</v>
      </c>
      <c r="AB6890">
        <v>3</v>
      </c>
      <c r="AC6890" t="s">
        <v>156</v>
      </c>
    </row>
    <row r="6891" spans="1:29" x14ac:dyDescent="0.2">
      <c r="A6891" t="s">
        <v>15781</v>
      </c>
      <c r="B6891" t="s">
        <v>15782</v>
      </c>
      <c r="C6891" t="s">
        <v>15781</v>
      </c>
      <c r="D6891" t="s">
        <v>84</v>
      </c>
      <c r="E6891" t="s">
        <v>845</v>
      </c>
      <c r="G6891" t="s">
        <v>846</v>
      </c>
      <c r="I6891" t="s">
        <v>91</v>
      </c>
      <c r="S6891">
        <v>1.7</v>
      </c>
      <c r="Y6891">
        <v>4</v>
      </c>
      <c r="Z6891" s="86">
        <v>45572</v>
      </c>
      <c r="AB6891">
        <v>3</v>
      </c>
      <c r="AC6891" t="s">
        <v>156</v>
      </c>
    </row>
    <row r="6892" spans="1:29" x14ac:dyDescent="0.2">
      <c r="A6892" t="s">
        <v>15783</v>
      </c>
      <c r="B6892" t="s">
        <v>15784</v>
      </c>
      <c r="C6892" t="s">
        <v>15783</v>
      </c>
      <c r="D6892" t="s">
        <v>84</v>
      </c>
      <c r="E6892" t="s">
        <v>845</v>
      </c>
      <c r="G6892" t="s">
        <v>846</v>
      </c>
      <c r="I6892" t="s">
        <v>118</v>
      </c>
      <c r="S6892">
        <v>1.7</v>
      </c>
      <c r="Y6892">
        <v>4</v>
      </c>
      <c r="Z6892" s="86">
        <v>45572</v>
      </c>
      <c r="AB6892">
        <v>3</v>
      </c>
      <c r="AC6892" t="s">
        <v>156</v>
      </c>
    </row>
    <row r="6893" spans="1:29" x14ac:dyDescent="0.2">
      <c r="A6893" t="s">
        <v>15785</v>
      </c>
      <c r="B6893" t="s">
        <v>15786</v>
      </c>
      <c r="C6893" t="s">
        <v>15785</v>
      </c>
      <c r="D6893" t="s">
        <v>84</v>
      </c>
      <c r="E6893" t="s">
        <v>845</v>
      </c>
      <c r="G6893" t="s">
        <v>846</v>
      </c>
      <c r="I6893" t="s">
        <v>91</v>
      </c>
      <c r="S6893">
        <v>1.4</v>
      </c>
      <c r="Y6893">
        <v>5</v>
      </c>
      <c r="Z6893" s="86">
        <v>45541</v>
      </c>
      <c r="AB6893">
        <v>3</v>
      </c>
      <c r="AC6893" t="s">
        <v>156</v>
      </c>
    </row>
    <row r="6894" spans="1:29" x14ac:dyDescent="0.2">
      <c r="A6894" t="s">
        <v>15787</v>
      </c>
      <c r="B6894" t="s">
        <v>15788</v>
      </c>
      <c r="C6894" t="s">
        <v>15787</v>
      </c>
      <c r="D6894" t="s">
        <v>84</v>
      </c>
      <c r="E6894" t="s">
        <v>845</v>
      </c>
      <c r="G6894" t="s">
        <v>846</v>
      </c>
      <c r="I6894" t="s">
        <v>118</v>
      </c>
      <c r="S6894">
        <v>1.4</v>
      </c>
      <c r="Y6894">
        <v>5</v>
      </c>
      <c r="Z6894" s="86">
        <v>45541</v>
      </c>
      <c r="AB6894">
        <v>3</v>
      </c>
      <c r="AC6894" t="s">
        <v>156</v>
      </c>
    </row>
    <row r="6895" spans="1:29" x14ac:dyDescent="0.2">
      <c r="A6895" t="s">
        <v>15789</v>
      </c>
      <c r="B6895" t="s">
        <v>15790</v>
      </c>
      <c r="C6895" t="s">
        <v>15789</v>
      </c>
      <c r="D6895" t="s">
        <v>84</v>
      </c>
      <c r="E6895" t="s">
        <v>293</v>
      </c>
      <c r="G6895" t="s">
        <v>98</v>
      </c>
      <c r="H6895" t="s">
        <v>13589</v>
      </c>
      <c r="Y6895">
        <v>7</v>
      </c>
      <c r="Z6895" s="86">
        <v>45638</v>
      </c>
      <c r="AB6895">
        <v>5</v>
      </c>
      <c r="AC6895" t="s">
        <v>86</v>
      </c>
    </row>
    <row r="6896" spans="1:29" x14ac:dyDescent="0.2">
      <c r="A6896" t="s">
        <v>15791</v>
      </c>
      <c r="B6896" t="s">
        <v>15792</v>
      </c>
      <c r="C6896" t="s">
        <v>15791</v>
      </c>
      <c r="D6896" t="s">
        <v>84</v>
      </c>
      <c r="E6896" t="s">
        <v>845</v>
      </c>
      <c r="G6896" t="s">
        <v>846</v>
      </c>
      <c r="I6896" t="s">
        <v>118</v>
      </c>
      <c r="S6896">
        <v>1.1200000000000001</v>
      </c>
      <c r="Y6896">
        <v>5</v>
      </c>
      <c r="Z6896" s="86">
        <v>45614</v>
      </c>
      <c r="AB6896">
        <v>3</v>
      </c>
      <c r="AC6896" t="s">
        <v>156</v>
      </c>
    </row>
    <row r="6897" spans="1:29" x14ac:dyDescent="0.2">
      <c r="A6897" t="s">
        <v>15793</v>
      </c>
      <c r="B6897" t="s">
        <v>15794</v>
      </c>
      <c r="C6897" t="s">
        <v>15793</v>
      </c>
      <c r="D6897" t="s">
        <v>84</v>
      </c>
      <c r="E6897" t="s">
        <v>845</v>
      </c>
      <c r="G6897" t="s">
        <v>846</v>
      </c>
      <c r="I6897" t="s">
        <v>91</v>
      </c>
      <c r="S6897">
        <v>1.1399999999999999</v>
      </c>
      <c r="Y6897">
        <v>5</v>
      </c>
      <c r="Z6897" s="86">
        <v>45614</v>
      </c>
      <c r="AB6897">
        <v>3</v>
      </c>
      <c r="AC6897" t="s">
        <v>156</v>
      </c>
    </row>
    <row r="6898" spans="1:29" x14ac:dyDescent="0.2">
      <c r="A6898" t="s">
        <v>15795</v>
      </c>
      <c r="B6898" t="s">
        <v>15796</v>
      </c>
      <c r="C6898" t="s">
        <v>15795</v>
      </c>
      <c r="D6898" t="s">
        <v>84</v>
      </c>
      <c r="E6898" t="s">
        <v>845</v>
      </c>
      <c r="G6898" t="s">
        <v>11299</v>
      </c>
      <c r="H6898" t="s">
        <v>15241</v>
      </c>
      <c r="I6898" t="s">
        <v>118</v>
      </c>
      <c r="AB6898">
        <v>5</v>
      </c>
      <c r="AC6898" t="s">
        <v>86</v>
      </c>
    </row>
    <row r="6899" spans="1:29" x14ac:dyDescent="0.2">
      <c r="A6899" t="s">
        <v>15797</v>
      </c>
      <c r="B6899" t="s">
        <v>15798</v>
      </c>
      <c r="C6899" t="s">
        <v>15797</v>
      </c>
      <c r="D6899" t="s">
        <v>84</v>
      </c>
      <c r="E6899" t="s">
        <v>845</v>
      </c>
      <c r="G6899" t="s">
        <v>11299</v>
      </c>
      <c r="H6899" t="s">
        <v>15241</v>
      </c>
      <c r="I6899" t="s">
        <v>91</v>
      </c>
      <c r="AB6899">
        <v>5</v>
      </c>
      <c r="AC6899" t="s">
        <v>86</v>
      </c>
    </row>
    <row r="6900" spans="1:29" x14ac:dyDescent="0.2">
      <c r="A6900" t="s">
        <v>15799</v>
      </c>
      <c r="B6900" t="s">
        <v>15800</v>
      </c>
      <c r="C6900" t="s">
        <v>15799</v>
      </c>
      <c r="D6900" t="s">
        <v>84</v>
      </c>
      <c r="E6900" t="s">
        <v>845</v>
      </c>
      <c r="G6900" t="s">
        <v>11299</v>
      </c>
      <c r="H6900" t="s">
        <v>14860</v>
      </c>
      <c r="I6900" t="s">
        <v>341</v>
      </c>
      <c r="AB6900">
        <v>5</v>
      </c>
      <c r="AC6900" t="s">
        <v>86</v>
      </c>
    </row>
    <row r="6901" spans="1:29" x14ac:dyDescent="0.2">
      <c r="A6901" t="s">
        <v>15801</v>
      </c>
      <c r="B6901" t="s">
        <v>15802</v>
      </c>
      <c r="C6901" t="s">
        <v>15801</v>
      </c>
      <c r="D6901" t="s">
        <v>84</v>
      </c>
      <c r="E6901" t="s">
        <v>845</v>
      </c>
      <c r="G6901" t="s">
        <v>11299</v>
      </c>
      <c r="H6901" t="s">
        <v>14860</v>
      </c>
      <c r="I6901" t="s">
        <v>118</v>
      </c>
      <c r="AB6901">
        <v>5</v>
      </c>
      <c r="AC6901" t="s">
        <v>86</v>
      </c>
    </row>
    <row r="6902" spans="1:29" x14ac:dyDescent="0.2">
      <c r="A6902" t="s">
        <v>15803</v>
      </c>
      <c r="B6902" t="s">
        <v>15804</v>
      </c>
      <c r="C6902" t="s">
        <v>15803</v>
      </c>
      <c r="D6902" t="s">
        <v>84</v>
      </c>
      <c r="E6902" t="s">
        <v>845</v>
      </c>
      <c r="G6902" t="s">
        <v>11299</v>
      </c>
      <c r="H6902" t="s">
        <v>14860</v>
      </c>
      <c r="I6902" t="s">
        <v>91</v>
      </c>
      <c r="AB6902">
        <v>5</v>
      </c>
      <c r="AC6902" t="s">
        <v>86</v>
      </c>
    </row>
    <row r="6903" spans="1:29" x14ac:dyDescent="0.2">
      <c r="A6903" t="s">
        <v>15805</v>
      </c>
      <c r="B6903" t="s">
        <v>15806</v>
      </c>
      <c r="C6903" t="s">
        <v>15805</v>
      </c>
      <c r="D6903" t="s">
        <v>84</v>
      </c>
      <c r="E6903" t="s">
        <v>845</v>
      </c>
      <c r="G6903" t="s">
        <v>846</v>
      </c>
      <c r="I6903" t="s">
        <v>91</v>
      </c>
      <c r="S6903">
        <v>1.2524</v>
      </c>
      <c r="Y6903">
        <v>5</v>
      </c>
      <c r="Z6903" s="86">
        <v>45625</v>
      </c>
      <c r="AB6903">
        <v>3</v>
      </c>
      <c r="AC6903" t="s">
        <v>156</v>
      </c>
    </row>
    <row r="6904" spans="1:29" x14ac:dyDescent="0.2">
      <c r="A6904" t="s">
        <v>15807</v>
      </c>
      <c r="B6904" t="s">
        <v>15808</v>
      </c>
      <c r="C6904" t="s">
        <v>15807</v>
      </c>
      <c r="D6904" t="s">
        <v>84</v>
      </c>
      <c r="E6904" t="s">
        <v>845</v>
      </c>
      <c r="G6904" t="s">
        <v>846</v>
      </c>
      <c r="I6904" t="s">
        <v>118</v>
      </c>
      <c r="S6904">
        <v>1.3705000000000001</v>
      </c>
      <c r="Y6904">
        <v>5</v>
      </c>
      <c r="Z6904" s="86">
        <v>45625</v>
      </c>
      <c r="AB6904">
        <v>3</v>
      </c>
      <c r="AC6904" t="s">
        <v>156</v>
      </c>
    </row>
    <row r="6905" spans="1:29" x14ac:dyDescent="0.2">
      <c r="A6905" t="s">
        <v>15809</v>
      </c>
      <c r="B6905" t="s">
        <v>15810</v>
      </c>
      <c r="C6905" t="s">
        <v>15809</v>
      </c>
      <c r="D6905" t="s">
        <v>84</v>
      </c>
      <c r="E6905" t="s">
        <v>845</v>
      </c>
      <c r="G6905" t="s">
        <v>846</v>
      </c>
      <c r="I6905" t="s">
        <v>91</v>
      </c>
      <c r="S6905">
        <v>1.48</v>
      </c>
      <c r="Y6905">
        <v>5</v>
      </c>
      <c r="Z6905" s="86">
        <v>45629</v>
      </c>
      <c r="AB6905">
        <v>3</v>
      </c>
      <c r="AC6905" t="s">
        <v>156</v>
      </c>
    </row>
    <row r="6906" spans="1:29" x14ac:dyDescent="0.2">
      <c r="A6906" t="s">
        <v>15811</v>
      </c>
      <c r="B6906" t="s">
        <v>15812</v>
      </c>
      <c r="C6906" t="s">
        <v>15811</v>
      </c>
      <c r="D6906" t="s">
        <v>84</v>
      </c>
      <c r="E6906" t="s">
        <v>845</v>
      </c>
      <c r="G6906" t="s">
        <v>846</v>
      </c>
      <c r="I6906" t="s">
        <v>118</v>
      </c>
      <c r="S6906">
        <v>1.65</v>
      </c>
      <c r="Y6906">
        <v>5</v>
      </c>
      <c r="Z6906" s="86">
        <v>45629</v>
      </c>
      <c r="AB6906">
        <v>3</v>
      </c>
      <c r="AC6906" t="s">
        <v>156</v>
      </c>
    </row>
    <row r="6907" spans="1:29" x14ac:dyDescent="0.2">
      <c r="A6907" t="s">
        <v>15813</v>
      </c>
      <c r="B6907" t="s">
        <v>15814</v>
      </c>
      <c r="C6907" t="s">
        <v>15813</v>
      </c>
      <c r="D6907" t="s">
        <v>84</v>
      </c>
      <c r="E6907" t="s">
        <v>845</v>
      </c>
      <c r="G6907" t="s">
        <v>846</v>
      </c>
      <c r="H6907" t="s">
        <v>15117</v>
      </c>
      <c r="I6907" t="s">
        <v>91</v>
      </c>
      <c r="S6907">
        <v>1.27</v>
      </c>
      <c r="Y6907">
        <v>5</v>
      </c>
      <c r="Z6907" s="86">
        <v>45561</v>
      </c>
      <c r="AB6907">
        <v>3</v>
      </c>
      <c r="AC6907" t="s">
        <v>156</v>
      </c>
    </row>
    <row r="6908" spans="1:29" x14ac:dyDescent="0.2">
      <c r="A6908" t="s">
        <v>16872</v>
      </c>
      <c r="B6908" t="s">
        <v>16873</v>
      </c>
      <c r="C6908" t="s">
        <v>16872</v>
      </c>
      <c r="D6908" t="s">
        <v>84</v>
      </c>
      <c r="E6908" t="s">
        <v>845</v>
      </c>
      <c r="G6908" t="s">
        <v>11299</v>
      </c>
      <c r="H6908" t="s">
        <v>15455</v>
      </c>
      <c r="I6908" t="s">
        <v>91</v>
      </c>
      <c r="AB6908">
        <v>5</v>
      </c>
      <c r="AC6908" t="s">
        <v>86</v>
      </c>
    </row>
    <row r="6909" spans="1:29" x14ac:dyDescent="0.2">
      <c r="A6909" t="s">
        <v>17333</v>
      </c>
      <c r="B6909" t="s">
        <v>17334</v>
      </c>
      <c r="C6909" t="s">
        <v>17333</v>
      </c>
      <c r="D6909" t="s">
        <v>84</v>
      </c>
      <c r="E6909" t="s">
        <v>845</v>
      </c>
      <c r="G6909" t="s">
        <v>11299</v>
      </c>
      <c r="H6909" t="s">
        <v>14860</v>
      </c>
      <c r="I6909" t="s">
        <v>118</v>
      </c>
      <c r="AB6909">
        <v>5</v>
      </c>
      <c r="AC6909" t="s">
        <v>86</v>
      </c>
    </row>
    <row r="6910" spans="1:29" x14ac:dyDescent="0.2">
      <c r="A6910" t="s">
        <v>17331</v>
      </c>
      <c r="B6910" t="s">
        <v>17332</v>
      </c>
      <c r="C6910" t="s">
        <v>17331</v>
      </c>
      <c r="D6910" t="s">
        <v>84</v>
      </c>
      <c r="E6910" t="s">
        <v>845</v>
      </c>
      <c r="G6910" t="s">
        <v>11299</v>
      </c>
      <c r="H6910" t="s">
        <v>14860</v>
      </c>
      <c r="I6910" t="s">
        <v>91</v>
      </c>
      <c r="AB6910">
        <v>5</v>
      </c>
      <c r="AC6910" t="s">
        <v>86</v>
      </c>
    </row>
    <row r="6911" spans="1:29" x14ac:dyDescent="0.2">
      <c r="A6911" t="s">
        <v>15815</v>
      </c>
      <c r="B6911" t="s">
        <v>15816</v>
      </c>
      <c r="C6911" t="s">
        <v>15815</v>
      </c>
      <c r="D6911" t="s">
        <v>84</v>
      </c>
      <c r="E6911" t="s">
        <v>845</v>
      </c>
      <c r="G6911" t="s">
        <v>846</v>
      </c>
      <c r="I6911" t="s">
        <v>91</v>
      </c>
      <c r="S6911">
        <v>1.6293</v>
      </c>
      <c r="Y6911">
        <v>5</v>
      </c>
      <c r="Z6911" s="86">
        <v>45638</v>
      </c>
      <c r="AB6911">
        <v>3</v>
      </c>
      <c r="AC6911" t="s">
        <v>156</v>
      </c>
    </row>
    <row r="6912" spans="1:29" x14ac:dyDescent="0.2">
      <c r="A6912" t="s">
        <v>15817</v>
      </c>
      <c r="B6912" t="s">
        <v>15818</v>
      </c>
      <c r="C6912" t="s">
        <v>15817</v>
      </c>
      <c r="D6912" t="s">
        <v>84</v>
      </c>
      <c r="E6912" t="s">
        <v>845</v>
      </c>
      <c r="G6912" t="s">
        <v>846</v>
      </c>
      <c r="I6912" t="s">
        <v>91</v>
      </c>
      <c r="S6912">
        <v>1.4976</v>
      </c>
      <c r="Y6912">
        <v>5</v>
      </c>
      <c r="Z6912" s="86">
        <v>45642</v>
      </c>
      <c r="AB6912">
        <v>3</v>
      </c>
      <c r="AC6912" t="s">
        <v>156</v>
      </c>
    </row>
    <row r="6913" spans="1:29" x14ac:dyDescent="0.2">
      <c r="A6913" t="s">
        <v>15819</v>
      </c>
      <c r="B6913" t="s">
        <v>15820</v>
      </c>
      <c r="C6913" t="s">
        <v>15819</v>
      </c>
      <c r="D6913" t="s">
        <v>84</v>
      </c>
      <c r="E6913" t="s">
        <v>845</v>
      </c>
      <c r="G6913" t="s">
        <v>846</v>
      </c>
      <c r="I6913" t="s">
        <v>118</v>
      </c>
      <c r="S6913">
        <v>1.3556999999999999</v>
      </c>
      <c r="Y6913">
        <v>5</v>
      </c>
      <c r="Z6913" s="86">
        <v>45643</v>
      </c>
      <c r="AB6913">
        <v>3</v>
      </c>
      <c r="AC6913" t="s">
        <v>156</v>
      </c>
    </row>
    <row r="6914" spans="1:29" x14ac:dyDescent="0.2">
      <c r="A6914" t="s">
        <v>15821</v>
      </c>
      <c r="B6914" t="s">
        <v>15822</v>
      </c>
      <c r="C6914" t="s">
        <v>15821</v>
      </c>
      <c r="D6914" t="s">
        <v>84</v>
      </c>
      <c r="E6914" t="s">
        <v>845</v>
      </c>
      <c r="G6914" t="s">
        <v>846</v>
      </c>
      <c r="I6914" t="s">
        <v>91</v>
      </c>
      <c r="S6914">
        <v>1.3660000000000001</v>
      </c>
      <c r="Y6914">
        <v>5</v>
      </c>
      <c r="Z6914" s="86">
        <v>45643</v>
      </c>
      <c r="AB6914">
        <v>3</v>
      </c>
      <c r="AC6914" t="s">
        <v>156</v>
      </c>
    </row>
    <row r="6915" spans="1:29" x14ac:dyDescent="0.2">
      <c r="A6915" t="s">
        <v>16937</v>
      </c>
      <c r="B6915" t="s">
        <v>16938</v>
      </c>
      <c r="C6915" t="s">
        <v>16937</v>
      </c>
      <c r="D6915" t="s">
        <v>84</v>
      </c>
      <c r="E6915" t="s">
        <v>845</v>
      </c>
      <c r="G6915" t="s">
        <v>846</v>
      </c>
      <c r="I6915" t="s">
        <v>91</v>
      </c>
      <c r="S6915">
        <v>1.7067000000000001</v>
      </c>
      <c r="Y6915">
        <v>5</v>
      </c>
      <c r="Z6915" s="86">
        <v>45737</v>
      </c>
      <c r="AB6915">
        <v>3</v>
      </c>
      <c r="AC6915" t="s">
        <v>156</v>
      </c>
    </row>
    <row r="6916" spans="1:29" x14ac:dyDescent="0.2">
      <c r="A6916" t="s">
        <v>17046</v>
      </c>
      <c r="B6916" t="s">
        <v>17047</v>
      </c>
      <c r="C6916" t="s">
        <v>17046</v>
      </c>
      <c r="D6916" t="s">
        <v>84</v>
      </c>
      <c r="E6916" t="s">
        <v>845</v>
      </c>
      <c r="G6916" t="s">
        <v>846</v>
      </c>
      <c r="I6916" t="s">
        <v>118</v>
      </c>
      <c r="S6916">
        <v>1.3667</v>
      </c>
      <c r="Y6916">
        <v>5</v>
      </c>
      <c r="Z6916" s="86">
        <v>45740</v>
      </c>
      <c r="AB6916">
        <v>3</v>
      </c>
      <c r="AC6916" t="s">
        <v>156</v>
      </c>
    </row>
    <row r="6917" spans="1:29" x14ac:dyDescent="0.2">
      <c r="A6917" t="s">
        <v>17048</v>
      </c>
      <c r="B6917" t="s">
        <v>17049</v>
      </c>
      <c r="C6917" t="s">
        <v>17048</v>
      </c>
      <c r="D6917" t="s">
        <v>84</v>
      </c>
      <c r="E6917" t="s">
        <v>845</v>
      </c>
      <c r="G6917" t="s">
        <v>846</v>
      </c>
      <c r="I6917" t="s">
        <v>91</v>
      </c>
      <c r="S6917">
        <v>1.4174</v>
      </c>
      <c r="Y6917">
        <v>5</v>
      </c>
      <c r="Z6917" s="86">
        <v>45740</v>
      </c>
      <c r="AB6917">
        <v>3</v>
      </c>
      <c r="AC6917" t="s">
        <v>156</v>
      </c>
    </row>
    <row r="6918" spans="1:29" x14ac:dyDescent="0.2">
      <c r="A6918" t="s">
        <v>17050</v>
      </c>
      <c r="B6918" t="s">
        <v>17051</v>
      </c>
      <c r="C6918" t="s">
        <v>17050</v>
      </c>
      <c r="D6918" t="s">
        <v>84</v>
      </c>
      <c r="E6918" t="s">
        <v>845</v>
      </c>
      <c r="G6918" t="s">
        <v>846</v>
      </c>
      <c r="I6918" t="s">
        <v>118</v>
      </c>
      <c r="S6918">
        <v>1.38</v>
      </c>
      <c r="Y6918">
        <v>5</v>
      </c>
      <c r="Z6918" s="86">
        <v>45741</v>
      </c>
      <c r="AB6918">
        <v>3</v>
      </c>
      <c r="AC6918" t="s">
        <v>156</v>
      </c>
    </row>
    <row r="6919" spans="1:29" x14ac:dyDescent="0.2">
      <c r="A6919" t="s">
        <v>17052</v>
      </c>
      <c r="B6919" t="s">
        <v>17053</v>
      </c>
      <c r="C6919" t="s">
        <v>17052</v>
      </c>
      <c r="D6919" t="s">
        <v>84</v>
      </c>
      <c r="E6919" t="s">
        <v>845</v>
      </c>
      <c r="G6919" t="s">
        <v>846</v>
      </c>
      <c r="I6919" t="s">
        <v>91</v>
      </c>
      <c r="S6919">
        <v>1.42</v>
      </c>
      <c r="Y6919">
        <v>5</v>
      </c>
      <c r="Z6919" s="86">
        <v>45741</v>
      </c>
      <c r="AB6919">
        <v>3</v>
      </c>
      <c r="AC6919" t="s">
        <v>156</v>
      </c>
    </row>
    <row r="6920" spans="1:29" x14ac:dyDescent="0.2">
      <c r="A6920" t="s">
        <v>15823</v>
      </c>
      <c r="B6920" t="s">
        <v>15824</v>
      </c>
      <c r="C6920" t="s">
        <v>15823</v>
      </c>
      <c r="D6920" t="s">
        <v>84</v>
      </c>
      <c r="E6920" t="s">
        <v>845</v>
      </c>
      <c r="G6920" t="s">
        <v>11299</v>
      </c>
      <c r="H6920" t="s">
        <v>118</v>
      </c>
      <c r="AB6920">
        <v>5</v>
      </c>
      <c r="AC6920" t="s">
        <v>86</v>
      </c>
    </row>
    <row r="6921" spans="1:29" x14ac:dyDescent="0.2">
      <c r="A6921" t="s">
        <v>15825</v>
      </c>
      <c r="B6921" t="s">
        <v>15826</v>
      </c>
      <c r="C6921" t="s">
        <v>15825</v>
      </c>
      <c r="D6921" t="s">
        <v>84</v>
      </c>
      <c r="E6921" t="s">
        <v>845</v>
      </c>
      <c r="G6921" t="s">
        <v>11299</v>
      </c>
      <c r="H6921" t="s">
        <v>91</v>
      </c>
      <c r="AB6921">
        <v>5</v>
      </c>
      <c r="AC6921" t="s">
        <v>86</v>
      </c>
    </row>
    <row r="6922" spans="1:29" x14ac:dyDescent="0.2">
      <c r="A6922" t="s">
        <v>15827</v>
      </c>
      <c r="B6922" t="s">
        <v>15828</v>
      </c>
      <c r="C6922" t="s">
        <v>15827</v>
      </c>
      <c r="D6922" t="s">
        <v>84</v>
      </c>
      <c r="E6922" t="s">
        <v>845</v>
      </c>
      <c r="G6922" t="s">
        <v>11299</v>
      </c>
      <c r="H6922" t="s">
        <v>15455</v>
      </c>
      <c r="I6922" t="s">
        <v>91</v>
      </c>
      <c r="AB6922">
        <v>5</v>
      </c>
      <c r="AC6922" t="s">
        <v>86</v>
      </c>
    </row>
    <row r="6923" spans="1:29" x14ac:dyDescent="0.2">
      <c r="A6923" t="s">
        <v>15829</v>
      </c>
      <c r="B6923" t="s">
        <v>15830</v>
      </c>
      <c r="C6923" t="s">
        <v>15829</v>
      </c>
      <c r="D6923" t="s">
        <v>84</v>
      </c>
      <c r="E6923" t="s">
        <v>845</v>
      </c>
      <c r="G6923" t="s">
        <v>11299</v>
      </c>
      <c r="H6923" t="s">
        <v>14860</v>
      </c>
      <c r="I6923" t="s">
        <v>118</v>
      </c>
      <c r="AB6923">
        <v>5</v>
      </c>
      <c r="AC6923" t="s">
        <v>86</v>
      </c>
    </row>
    <row r="6924" spans="1:29" x14ac:dyDescent="0.2">
      <c r="A6924" t="s">
        <v>15831</v>
      </c>
      <c r="B6924" t="s">
        <v>15832</v>
      </c>
      <c r="C6924" t="s">
        <v>15831</v>
      </c>
      <c r="D6924" t="s">
        <v>84</v>
      </c>
      <c r="E6924" t="s">
        <v>845</v>
      </c>
      <c r="G6924" t="s">
        <v>11299</v>
      </c>
      <c r="H6924" t="s">
        <v>14860</v>
      </c>
      <c r="I6924" t="s">
        <v>91</v>
      </c>
      <c r="AB6924">
        <v>5</v>
      </c>
      <c r="AC6924" t="s">
        <v>86</v>
      </c>
    </row>
    <row r="6925" spans="1:29" x14ac:dyDescent="0.2">
      <c r="A6925" t="s">
        <v>15833</v>
      </c>
      <c r="B6925" t="s">
        <v>15834</v>
      </c>
      <c r="C6925" t="s">
        <v>15833</v>
      </c>
      <c r="D6925" t="s">
        <v>84</v>
      </c>
      <c r="E6925" t="s">
        <v>845</v>
      </c>
      <c r="G6925" t="s">
        <v>846</v>
      </c>
      <c r="I6925" t="s">
        <v>118</v>
      </c>
      <c r="S6925">
        <v>2.25</v>
      </c>
      <c r="Y6925">
        <v>5</v>
      </c>
      <c r="Z6925" s="86">
        <v>45567</v>
      </c>
      <c r="AB6925">
        <v>3</v>
      </c>
      <c r="AC6925" t="s">
        <v>156</v>
      </c>
    </row>
    <row r="6926" spans="1:29" x14ac:dyDescent="0.2">
      <c r="A6926" t="s">
        <v>15835</v>
      </c>
      <c r="B6926" t="s">
        <v>15836</v>
      </c>
      <c r="C6926" t="s">
        <v>15835</v>
      </c>
      <c r="D6926" t="s">
        <v>84</v>
      </c>
      <c r="E6926" t="s">
        <v>845</v>
      </c>
      <c r="G6926" t="s">
        <v>846</v>
      </c>
      <c r="I6926" t="s">
        <v>118</v>
      </c>
      <c r="S6926">
        <v>1.8</v>
      </c>
      <c r="Y6926">
        <v>5</v>
      </c>
      <c r="Z6926" s="86">
        <v>45567</v>
      </c>
      <c r="AB6926">
        <v>3</v>
      </c>
      <c r="AC6926" t="s">
        <v>156</v>
      </c>
    </row>
    <row r="6927" spans="1:29" x14ac:dyDescent="0.2">
      <c r="A6927" t="s">
        <v>15837</v>
      </c>
      <c r="B6927" t="s">
        <v>15838</v>
      </c>
      <c r="C6927" t="s">
        <v>15837</v>
      </c>
      <c r="D6927" t="s">
        <v>84</v>
      </c>
      <c r="E6927" t="s">
        <v>845</v>
      </c>
      <c r="G6927" t="s">
        <v>846</v>
      </c>
      <c r="I6927" t="s">
        <v>118</v>
      </c>
      <c r="S6927">
        <v>1.61</v>
      </c>
      <c r="Y6927">
        <v>2</v>
      </c>
      <c r="Z6927" s="86">
        <v>45615</v>
      </c>
      <c r="AB6927">
        <v>2</v>
      </c>
      <c r="AC6927" t="s">
        <v>153</v>
      </c>
    </row>
    <row r="6928" spans="1:29" x14ac:dyDescent="0.2">
      <c r="A6928" t="s">
        <v>15839</v>
      </c>
      <c r="B6928" t="s">
        <v>15840</v>
      </c>
      <c r="C6928" t="s">
        <v>15839</v>
      </c>
      <c r="D6928" t="s">
        <v>84</v>
      </c>
      <c r="E6928" t="s">
        <v>845</v>
      </c>
      <c r="G6928" t="s">
        <v>846</v>
      </c>
      <c r="I6928" t="s">
        <v>91</v>
      </c>
      <c r="S6928">
        <v>1.61</v>
      </c>
      <c r="Y6928">
        <v>2</v>
      </c>
      <c r="Z6928" s="86">
        <v>45615</v>
      </c>
      <c r="AB6928">
        <v>2</v>
      </c>
      <c r="AC6928" t="s">
        <v>153</v>
      </c>
    </row>
    <row r="6929" spans="1:29" x14ac:dyDescent="0.2">
      <c r="A6929" t="s">
        <v>15841</v>
      </c>
      <c r="B6929" t="s">
        <v>15842</v>
      </c>
      <c r="C6929" t="s">
        <v>15841</v>
      </c>
      <c r="D6929" t="s">
        <v>84</v>
      </c>
      <c r="E6929" t="s">
        <v>845</v>
      </c>
      <c r="G6929" t="s">
        <v>846</v>
      </c>
      <c r="I6929" t="s">
        <v>91</v>
      </c>
      <c r="S6929">
        <v>1.57</v>
      </c>
      <c r="Y6929">
        <v>2</v>
      </c>
      <c r="Z6929" s="86">
        <v>45645</v>
      </c>
      <c r="AB6929">
        <v>2</v>
      </c>
      <c r="AC6929" t="s">
        <v>153</v>
      </c>
    </row>
    <row r="6930" spans="1:29" x14ac:dyDescent="0.2">
      <c r="A6930" t="s">
        <v>15843</v>
      </c>
      <c r="B6930" t="s">
        <v>15844</v>
      </c>
      <c r="C6930" t="s">
        <v>15843</v>
      </c>
      <c r="D6930" t="s">
        <v>84</v>
      </c>
      <c r="E6930" t="s">
        <v>845</v>
      </c>
      <c r="G6930" t="s">
        <v>846</v>
      </c>
      <c r="I6930" t="s">
        <v>118</v>
      </c>
      <c r="S6930">
        <v>1.57</v>
      </c>
      <c r="Y6930">
        <v>2</v>
      </c>
      <c r="Z6930" s="86">
        <v>45645</v>
      </c>
      <c r="AB6930">
        <v>2</v>
      </c>
      <c r="AC6930" t="s">
        <v>153</v>
      </c>
    </row>
    <row r="6931" spans="1:29" x14ac:dyDescent="0.2">
      <c r="A6931" t="s">
        <v>15845</v>
      </c>
      <c r="B6931" t="s">
        <v>15846</v>
      </c>
      <c r="C6931" t="s">
        <v>15845</v>
      </c>
      <c r="D6931" t="s">
        <v>84</v>
      </c>
      <c r="E6931" t="s">
        <v>845</v>
      </c>
      <c r="G6931" t="s">
        <v>846</v>
      </c>
      <c r="I6931" t="s">
        <v>118</v>
      </c>
      <c r="S6931">
        <v>1.48</v>
      </c>
      <c r="Y6931">
        <v>2</v>
      </c>
      <c r="Z6931" s="86">
        <v>45643</v>
      </c>
      <c r="AB6931">
        <v>2</v>
      </c>
      <c r="AC6931" t="s">
        <v>153</v>
      </c>
    </row>
    <row r="6932" spans="1:29" x14ac:dyDescent="0.2">
      <c r="A6932" t="s">
        <v>15847</v>
      </c>
      <c r="B6932" t="s">
        <v>15848</v>
      </c>
      <c r="C6932" t="s">
        <v>15847</v>
      </c>
      <c r="D6932" t="s">
        <v>84</v>
      </c>
      <c r="E6932" t="s">
        <v>845</v>
      </c>
      <c r="G6932" t="s">
        <v>846</v>
      </c>
      <c r="I6932" t="s">
        <v>91</v>
      </c>
      <c r="S6932">
        <v>1.5</v>
      </c>
      <c r="Y6932">
        <v>5</v>
      </c>
      <c r="Z6932" s="86">
        <v>45574</v>
      </c>
      <c r="AB6932">
        <v>3</v>
      </c>
      <c r="AC6932" t="s">
        <v>156</v>
      </c>
    </row>
    <row r="6933" spans="1:29" x14ac:dyDescent="0.2">
      <c r="A6933" t="s">
        <v>15849</v>
      </c>
      <c r="B6933" t="s">
        <v>15850</v>
      </c>
      <c r="C6933" t="s">
        <v>15849</v>
      </c>
      <c r="D6933" t="s">
        <v>84</v>
      </c>
      <c r="E6933" t="s">
        <v>845</v>
      </c>
      <c r="G6933" t="s">
        <v>846</v>
      </c>
      <c r="I6933" t="s">
        <v>118</v>
      </c>
      <c r="S6933">
        <v>1.4</v>
      </c>
      <c r="Y6933">
        <v>5</v>
      </c>
      <c r="Z6933" s="86">
        <v>45574</v>
      </c>
      <c r="AB6933">
        <v>3</v>
      </c>
      <c r="AC6933" t="s">
        <v>156</v>
      </c>
    </row>
    <row r="6934" spans="1:29" x14ac:dyDescent="0.2">
      <c r="A6934" t="s">
        <v>15851</v>
      </c>
      <c r="B6934" t="s">
        <v>15852</v>
      </c>
      <c r="C6934" t="s">
        <v>15851</v>
      </c>
      <c r="D6934" t="s">
        <v>84</v>
      </c>
      <c r="E6934" t="s">
        <v>845</v>
      </c>
      <c r="G6934" t="s">
        <v>846</v>
      </c>
      <c r="I6934" t="s">
        <v>91</v>
      </c>
      <c r="S6934">
        <v>1.5698000000000001</v>
      </c>
      <c r="Y6934">
        <v>5</v>
      </c>
      <c r="Z6934" s="86">
        <v>45645</v>
      </c>
      <c r="AB6934">
        <v>3</v>
      </c>
      <c r="AC6934" t="s">
        <v>156</v>
      </c>
    </row>
    <row r="6935" spans="1:29" x14ac:dyDescent="0.2">
      <c r="A6935" t="s">
        <v>16691</v>
      </c>
      <c r="B6935" t="s">
        <v>16692</v>
      </c>
      <c r="C6935" t="s">
        <v>16691</v>
      </c>
      <c r="D6935" t="s">
        <v>84</v>
      </c>
      <c r="E6935" t="s">
        <v>845</v>
      </c>
      <c r="G6935" t="s">
        <v>11299</v>
      </c>
      <c r="H6935" t="s">
        <v>16630</v>
      </c>
      <c r="I6935" t="s">
        <v>118</v>
      </c>
      <c r="AB6935">
        <v>5</v>
      </c>
      <c r="AC6935" t="s">
        <v>86</v>
      </c>
    </row>
    <row r="6936" spans="1:29" x14ac:dyDescent="0.2">
      <c r="A6936" t="s">
        <v>15853</v>
      </c>
      <c r="B6936" t="s">
        <v>15854</v>
      </c>
      <c r="C6936" t="s">
        <v>15853</v>
      </c>
      <c r="D6936" t="s">
        <v>84</v>
      </c>
      <c r="E6936" t="s">
        <v>845</v>
      </c>
      <c r="G6936" t="s">
        <v>846</v>
      </c>
      <c r="I6936" t="s">
        <v>118</v>
      </c>
      <c r="S6936">
        <v>1.5</v>
      </c>
      <c r="Y6936">
        <v>2</v>
      </c>
      <c r="Z6936" s="86">
        <v>45637</v>
      </c>
      <c r="AB6936">
        <v>2</v>
      </c>
      <c r="AC6936" t="s">
        <v>153</v>
      </c>
    </row>
    <row r="6937" spans="1:29" x14ac:dyDescent="0.2">
      <c r="A6937" t="s">
        <v>15855</v>
      </c>
      <c r="B6937" t="s">
        <v>15856</v>
      </c>
      <c r="C6937" t="s">
        <v>15855</v>
      </c>
      <c r="D6937" t="s">
        <v>84</v>
      </c>
      <c r="E6937" t="s">
        <v>845</v>
      </c>
      <c r="G6937" t="s">
        <v>846</v>
      </c>
      <c r="I6937" t="s">
        <v>91</v>
      </c>
      <c r="S6937">
        <v>1.6</v>
      </c>
      <c r="Y6937">
        <v>2</v>
      </c>
      <c r="Z6937" s="86">
        <v>45614</v>
      </c>
      <c r="AB6937">
        <v>2</v>
      </c>
      <c r="AC6937" t="s">
        <v>153</v>
      </c>
    </row>
    <row r="6938" spans="1:29" x14ac:dyDescent="0.2">
      <c r="A6938" t="s">
        <v>15857</v>
      </c>
      <c r="B6938" t="s">
        <v>15858</v>
      </c>
      <c r="C6938" t="s">
        <v>15857</v>
      </c>
      <c r="D6938" t="s">
        <v>84</v>
      </c>
      <c r="E6938" t="s">
        <v>845</v>
      </c>
      <c r="G6938" t="s">
        <v>846</v>
      </c>
      <c r="I6938" t="s">
        <v>118</v>
      </c>
      <c r="S6938">
        <v>1.7</v>
      </c>
      <c r="Y6938">
        <v>2</v>
      </c>
      <c r="Z6938" s="86">
        <v>45614</v>
      </c>
      <c r="AB6938">
        <v>2</v>
      </c>
      <c r="AC6938" t="s">
        <v>153</v>
      </c>
    </row>
    <row r="6939" spans="1:29" x14ac:dyDescent="0.2">
      <c r="A6939" t="s">
        <v>15859</v>
      </c>
      <c r="B6939" t="s">
        <v>15860</v>
      </c>
      <c r="C6939" t="s">
        <v>15859</v>
      </c>
      <c r="D6939" t="s">
        <v>84</v>
      </c>
      <c r="E6939" t="s">
        <v>845</v>
      </c>
      <c r="G6939" t="s">
        <v>846</v>
      </c>
      <c r="I6939" t="s">
        <v>118</v>
      </c>
      <c r="S6939">
        <v>2.2999999999999998</v>
      </c>
      <c r="Y6939">
        <v>4</v>
      </c>
      <c r="Z6939" s="86">
        <v>45597</v>
      </c>
      <c r="AB6939">
        <v>3</v>
      </c>
      <c r="AC6939" t="s">
        <v>156</v>
      </c>
    </row>
    <row r="6940" spans="1:29" x14ac:dyDescent="0.2">
      <c r="A6940" t="s">
        <v>17054</v>
      </c>
      <c r="B6940" t="s">
        <v>17055</v>
      </c>
      <c r="C6940" t="s">
        <v>17054</v>
      </c>
      <c r="D6940" t="s">
        <v>84</v>
      </c>
      <c r="E6940" t="s">
        <v>845</v>
      </c>
      <c r="G6940" t="s">
        <v>846</v>
      </c>
      <c r="I6940" t="s">
        <v>91</v>
      </c>
      <c r="S6940">
        <v>1.7064999999999999</v>
      </c>
      <c r="Y6940">
        <v>5</v>
      </c>
      <c r="Z6940" s="86">
        <v>45750</v>
      </c>
      <c r="AB6940">
        <v>3</v>
      </c>
      <c r="AC6940" t="s">
        <v>156</v>
      </c>
    </row>
    <row r="6941" spans="1:29" x14ac:dyDescent="0.2">
      <c r="A6941" t="s">
        <v>17056</v>
      </c>
      <c r="B6941" t="s">
        <v>17057</v>
      </c>
      <c r="C6941" t="s">
        <v>17056</v>
      </c>
      <c r="D6941" t="s">
        <v>84</v>
      </c>
      <c r="E6941" t="s">
        <v>845</v>
      </c>
      <c r="G6941" t="s">
        <v>846</v>
      </c>
      <c r="I6941" t="s">
        <v>341</v>
      </c>
      <c r="S6941">
        <v>1.3407</v>
      </c>
      <c r="Y6941">
        <v>5</v>
      </c>
      <c r="Z6941" s="86">
        <v>45751</v>
      </c>
      <c r="AB6941">
        <v>3</v>
      </c>
      <c r="AC6941" t="s">
        <v>156</v>
      </c>
    </row>
    <row r="6942" spans="1:29" x14ac:dyDescent="0.2">
      <c r="A6942" t="s">
        <v>17058</v>
      </c>
      <c r="B6942" t="s">
        <v>17059</v>
      </c>
      <c r="C6942" t="s">
        <v>17058</v>
      </c>
      <c r="D6942" t="s">
        <v>84</v>
      </c>
      <c r="E6942" t="s">
        <v>845</v>
      </c>
      <c r="G6942" t="s">
        <v>846</v>
      </c>
      <c r="I6942" t="s">
        <v>341</v>
      </c>
      <c r="S6942">
        <v>1.3389</v>
      </c>
      <c r="Y6942">
        <v>5</v>
      </c>
      <c r="Z6942" s="86">
        <v>45751</v>
      </c>
      <c r="AB6942">
        <v>3</v>
      </c>
      <c r="AC6942" t="s">
        <v>156</v>
      </c>
    </row>
    <row r="6943" spans="1:29" x14ac:dyDescent="0.2">
      <c r="A6943" t="s">
        <v>15861</v>
      </c>
      <c r="B6943" t="s">
        <v>15862</v>
      </c>
      <c r="C6943" t="s">
        <v>15861</v>
      </c>
      <c r="D6943" t="s">
        <v>84</v>
      </c>
      <c r="E6943" t="s">
        <v>845</v>
      </c>
      <c r="G6943" t="s">
        <v>11299</v>
      </c>
      <c r="H6943" t="s">
        <v>15455</v>
      </c>
      <c r="I6943" t="s">
        <v>91</v>
      </c>
      <c r="AB6943">
        <v>5</v>
      </c>
      <c r="AC6943" t="s">
        <v>86</v>
      </c>
    </row>
    <row r="6944" spans="1:29" x14ac:dyDescent="0.2">
      <c r="A6944" t="s">
        <v>15863</v>
      </c>
      <c r="B6944" t="s">
        <v>15864</v>
      </c>
      <c r="C6944" t="s">
        <v>15863</v>
      </c>
      <c r="D6944" t="s">
        <v>84</v>
      </c>
      <c r="E6944" t="s">
        <v>845</v>
      </c>
      <c r="G6944" t="s">
        <v>11299</v>
      </c>
      <c r="H6944" t="s">
        <v>15455</v>
      </c>
      <c r="I6944" t="s">
        <v>118</v>
      </c>
      <c r="AB6944">
        <v>5</v>
      </c>
      <c r="AC6944" t="s">
        <v>86</v>
      </c>
    </row>
    <row r="6945" spans="1:29" x14ac:dyDescent="0.2">
      <c r="A6945" t="s">
        <v>15865</v>
      </c>
      <c r="B6945" t="s">
        <v>15866</v>
      </c>
      <c r="C6945" t="s">
        <v>15865</v>
      </c>
      <c r="D6945" t="s">
        <v>84</v>
      </c>
      <c r="E6945" t="s">
        <v>845</v>
      </c>
      <c r="G6945" t="s">
        <v>846</v>
      </c>
      <c r="I6945" t="s">
        <v>118</v>
      </c>
      <c r="S6945">
        <v>2.2200000000000002</v>
      </c>
      <c r="Y6945">
        <v>6</v>
      </c>
      <c r="Z6945" s="86">
        <v>45659</v>
      </c>
      <c r="AB6945">
        <v>4</v>
      </c>
      <c r="AC6945" t="s">
        <v>127</v>
      </c>
    </row>
    <row r="6946" spans="1:29" x14ac:dyDescent="0.2">
      <c r="A6946" t="s">
        <v>16521</v>
      </c>
      <c r="B6946" t="s">
        <v>16522</v>
      </c>
      <c r="C6946" t="s">
        <v>16521</v>
      </c>
      <c r="D6946" t="s">
        <v>84</v>
      </c>
      <c r="E6946" t="s">
        <v>845</v>
      </c>
      <c r="G6946" t="s">
        <v>846</v>
      </c>
      <c r="I6946" t="s">
        <v>341</v>
      </c>
      <c r="S6946">
        <v>1.4</v>
      </c>
      <c r="Y6946">
        <v>5</v>
      </c>
      <c r="Z6946" s="86">
        <v>45688</v>
      </c>
      <c r="AB6946">
        <v>3</v>
      </c>
      <c r="AC6946" t="s">
        <v>156</v>
      </c>
    </row>
    <row r="6947" spans="1:29" x14ac:dyDescent="0.2">
      <c r="A6947" t="s">
        <v>15867</v>
      </c>
      <c r="B6947" t="s">
        <v>15868</v>
      </c>
      <c r="C6947" t="s">
        <v>15867</v>
      </c>
      <c r="D6947" t="s">
        <v>84</v>
      </c>
      <c r="E6947" t="s">
        <v>845</v>
      </c>
      <c r="G6947" t="s">
        <v>846</v>
      </c>
      <c r="I6947" t="s">
        <v>118</v>
      </c>
      <c r="S6947">
        <v>1.8843000000000001</v>
      </c>
      <c r="Y6947">
        <v>5</v>
      </c>
      <c r="Z6947" s="86">
        <v>45660</v>
      </c>
      <c r="AB6947">
        <v>3</v>
      </c>
      <c r="AC6947" t="s">
        <v>156</v>
      </c>
    </row>
    <row r="6948" spans="1:29" x14ac:dyDescent="0.2">
      <c r="A6948" t="s">
        <v>15869</v>
      </c>
      <c r="B6948" t="s">
        <v>15870</v>
      </c>
      <c r="C6948" t="s">
        <v>15869</v>
      </c>
      <c r="D6948" t="s">
        <v>84</v>
      </c>
      <c r="E6948" t="s">
        <v>845</v>
      </c>
      <c r="G6948" t="s">
        <v>846</v>
      </c>
      <c r="I6948" t="s">
        <v>118</v>
      </c>
      <c r="S6948">
        <v>1.4585999999999999</v>
      </c>
      <c r="Y6948">
        <v>5</v>
      </c>
      <c r="Z6948" s="86">
        <v>45665</v>
      </c>
      <c r="AB6948">
        <v>3</v>
      </c>
      <c r="AC6948" t="s">
        <v>156</v>
      </c>
    </row>
    <row r="6949" spans="1:29" x14ac:dyDescent="0.2">
      <c r="A6949" t="s">
        <v>15871</v>
      </c>
      <c r="B6949" t="s">
        <v>15872</v>
      </c>
      <c r="C6949" t="s">
        <v>15871</v>
      </c>
      <c r="D6949" t="s">
        <v>84</v>
      </c>
      <c r="E6949" t="s">
        <v>845</v>
      </c>
      <c r="G6949" t="s">
        <v>846</v>
      </c>
      <c r="I6949" t="s">
        <v>91</v>
      </c>
      <c r="S6949">
        <v>1.4759</v>
      </c>
      <c r="Y6949">
        <v>5</v>
      </c>
      <c r="Z6949" s="86">
        <v>45665</v>
      </c>
      <c r="AB6949">
        <v>3</v>
      </c>
      <c r="AC6949" t="s">
        <v>156</v>
      </c>
    </row>
    <row r="6950" spans="1:29" x14ac:dyDescent="0.2">
      <c r="A6950" t="s">
        <v>16238</v>
      </c>
      <c r="B6950" t="s">
        <v>16239</v>
      </c>
      <c r="C6950" t="s">
        <v>16238</v>
      </c>
      <c r="D6950" t="s">
        <v>84</v>
      </c>
      <c r="E6950" t="s">
        <v>845</v>
      </c>
      <c r="G6950" t="s">
        <v>846</v>
      </c>
      <c r="I6950" t="s">
        <v>118</v>
      </c>
      <c r="S6950">
        <v>1.3472999999999999</v>
      </c>
      <c r="Y6950">
        <v>6</v>
      </c>
      <c r="Z6950" s="86">
        <v>45666</v>
      </c>
      <c r="AB6950">
        <v>4</v>
      </c>
      <c r="AC6950" t="s">
        <v>127</v>
      </c>
    </row>
    <row r="6951" spans="1:29" x14ac:dyDescent="0.2">
      <c r="A6951" t="s">
        <v>15873</v>
      </c>
      <c r="B6951" t="s">
        <v>15874</v>
      </c>
      <c r="C6951" t="s">
        <v>15873</v>
      </c>
      <c r="D6951" t="s">
        <v>84</v>
      </c>
      <c r="E6951" t="s">
        <v>845</v>
      </c>
      <c r="G6951" t="s">
        <v>846</v>
      </c>
      <c r="I6951" t="s">
        <v>118</v>
      </c>
      <c r="S6951">
        <v>3.45</v>
      </c>
      <c r="Y6951">
        <v>6</v>
      </c>
      <c r="Z6951" s="86">
        <v>45670</v>
      </c>
      <c r="AB6951">
        <v>4</v>
      </c>
      <c r="AC6951" t="s">
        <v>127</v>
      </c>
    </row>
    <row r="6952" spans="1:29" x14ac:dyDescent="0.2">
      <c r="A6952" t="s">
        <v>15875</v>
      </c>
      <c r="B6952" t="s">
        <v>15876</v>
      </c>
      <c r="C6952" t="s">
        <v>15875</v>
      </c>
      <c r="D6952" t="s">
        <v>84</v>
      </c>
      <c r="E6952" t="s">
        <v>845</v>
      </c>
      <c r="G6952" t="s">
        <v>846</v>
      </c>
      <c r="I6952" t="s">
        <v>118</v>
      </c>
      <c r="S6952">
        <v>1.56</v>
      </c>
      <c r="Y6952">
        <v>5</v>
      </c>
      <c r="Z6952" s="86">
        <v>45595</v>
      </c>
      <c r="AB6952">
        <v>3</v>
      </c>
      <c r="AC6952" t="s">
        <v>156</v>
      </c>
    </row>
    <row r="6953" spans="1:29" x14ac:dyDescent="0.2">
      <c r="A6953" t="s">
        <v>15877</v>
      </c>
      <c r="B6953" t="s">
        <v>15878</v>
      </c>
      <c r="C6953" t="s">
        <v>15877</v>
      </c>
      <c r="D6953" t="s">
        <v>84</v>
      </c>
      <c r="E6953" t="s">
        <v>845</v>
      </c>
      <c r="G6953" t="s">
        <v>846</v>
      </c>
      <c r="I6953" t="s">
        <v>91</v>
      </c>
      <c r="S6953">
        <v>1.57</v>
      </c>
      <c r="Y6953">
        <v>5</v>
      </c>
      <c r="Z6953" s="86">
        <v>45595</v>
      </c>
      <c r="AB6953">
        <v>3</v>
      </c>
      <c r="AC6953" t="s">
        <v>156</v>
      </c>
    </row>
    <row r="6954" spans="1:29" x14ac:dyDescent="0.2">
      <c r="A6954" t="s">
        <v>15879</v>
      </c>
      <c r="B6954" t="s">
        <v>15880</v>
      </c>
      <c r="C6954" t="s">
        <v>15879</v>
      </c>
      <c r="D6954" t="s">
        <v>84</v>
      </c>
      <c r="E6954" t="s">
        <v>845</v>
      </c>
      <c r="G6954" t="s">
        <v>846</v>
      </c>
      <c r="I6954" t="s">
        <v>118</v>
      </c>
      <c r="S6954">
        <v>1.5509999999999999</v>
      </c>
      <c r="Y6954">
        <v>5</v>
      </c>
      <c r="Z6954" s="86">
        <v>45305</v>
      </c>
      <c r="AB6954">
        <v>3</v>
      </c>
      <c r="AC6954" t="s">
        <v>156</v>
      </c>
    </row>
    <row r="6955" spans="1:29" x14ac:dyDescent="0.2">
      <c r="A6955" t="s">
        <v>15881</v>
      </c>
      <c r="B6955" t="s">
        <v>15882</v>
      </c>
      <c r="C6955" t="s">
        <v>15881</v>
      </c>
      <c r="D6955" t="s">
        <v>84</v>
      </c>
      <c r="E6955" t="s">
        <v>845</v>
      </c>
      <c r="G6955" t="s">
        <v>846</v>
      </c>
      <c r="I6955" t="s">
        <v>91</v>
      </c>
      <c r="S6955">
        <v>1.49</v>
      </c>
      <c r="Y6955">
        <v>2</v>
      </c>
      <c r="Z6955" s="86">
        <v>45687</v>
      </c>
      <c r="AB6955">
        <v>2</v>
      </c>
      <c r="AC6955" t="s">
        <v>153</v>
      </c>
    </row>
    <row r="6956" spans="1:29" x14ac:dyDescent="0.2">
      <c r="A6956" t="s">
        <v>15883</v>
      </c>
      <c r="B6956" t="s">
        <v>15884</v>
      </c>
      <c r="C6956" t="s">
        <v>15883</v>
      </c>
      <c r="D6956" t="s">
        <v>84</v>
      </c>
      <c r="E6956" t="s">
        <v>845</v>
      </c>
      <c r="G6956" t="s">
        <v>846</v>
      </c>
      <c r="I6956" t="s">
        <v>118</v>
      </c>
      <c r="S6956">
        <v>1.54</v>
      </c>
      <c r="Y6956">
        <v>2</v>
      </c>
      <c r="Z6956" s="86">
        <v>45687</v>
      </c>
      <c r="AB6956">
        <v>2</v>
      </c>
      <c r="AC6956" t="s">
        <v>153</v>
      </c>
    </row>
    <row r="6957" spans="1:29" x14ac:dyDescent="0.2">
      <c r="A6957" t="s">
        <v>15885</v>
      </c>
      <c r="B6957" t="s">
        <v>15886</v>
      </c>
      <c r="C6957" t="s">
        <v>15885</v>
      </c>
      <c r="D6957" t="s">
        <v>84</v>
      </c>
      <c r="E6957" t="s">
        <v>845</v>
      </c>
      <c r="G6957" t="s">
        <v>846</v>
      </c>
      <c r="I6957" t="s">
        <v>118</v>
      </c>
      <c r="S6957">
        <v>0.72150000000000003</v>
      </c>
      <c r="Y6957">
        <v>5</v>
      </c>
      <c r="Z6957" s="86">
        <v>45673</v>
      </c>
      <c r="AB6957">
        <v>3</v>
      </c>
      <c r="AC6957" t="s">
        <v>156</v>
      </c>
    </row>
    <row r="6958" spans="1:29" x14ac:dyDescent="0.2">
      <c r="A6958" t="s">
        <v>15887</v>
      </c>
      <c r="B6958" t="s">
        <v>15888</v>
      </c>
      <c r="C6958" t="s">
        <v>15887</v>
      </c>
      <c r="D6958" t="s">
        <v>84</v>
      </c>
      <c r="E6958" t="s">
        <v>845</v>
      </c>
      <c r="G6958" t="s">
        <v>846</v>
      </c>
      <c r="I6958" t="s">
        <v>118</v>
      </c>
      <c r="S6958">
        <v>0.96679999999999999</v>
      </c>
      <c r="Y6958">
        <v>5</v>
      </c>
      <c r="Z6958" s="86">
        <v>45674</v>
      </c>
      <c r="AB6958">
        <v>3</v>
      </c>
      <c r="AC6958" t="s">
        <v>156</v>
      </c>
    </row>
    <row r="6959" spans="1:29" x14ac:dyDescent="0.2">
      <c r="A6959" t="s">
        <v>15889</v>
      </c>
      <c r="B6959" t="s">
        <v>15890</v>
      </c>
      <c r="C6959" t="s">
        <v>15889</v>
      </c>
      <c r="D6959" t="s">
        <v>84</v>
      </c>
      <c r="E6959" t="s">
        <v>845</v>
      </c>
      <c r="G6959" t="s">
        <v>846</v>
      </c>
      <c r="I6959" t="s">
        <v>91</v>
      </c>
      <c r="S6959">
        <v>1.3427</v>
      </c>
      <c r="Y6959">
        <v>5</v>
      </c>
      <c r="Z6959" s="86">
        <v>45678</v>
      </c>
      <c r="AB6959">
        <v>3</v>
      </c>
      <c r="AC6959" t="s">
        <v>156</v>
      </c>
    </row>
    <row r="6960" spans="1:29" x14ac:dyDescent="0.2">
      <c r="A6960" t="s">
        <v>15891</v>
      </c>
      <c r="B6960" t="s">
        <v>15892</v>
      </c>
      <c r="C6960" t="s">
        <v>15891</v>
      </c>
      <c r="D6960" t="s">
        <v>84</v>
      </c>
      <c r="E6960" t="s">
        <v>845</v>
      </c>
      <c r="G6960" t="s">
        <v>846</v>
      </c>
      <c r="I6960" t="s">
        <v>118</v>
      </c>
      <c r="S6960">
        <v>1.3473999999999999</v>
      </c>
      <c r="Y6960">
        <v>6</v>
      </c>
      <c r="Z6960" s="86">
        <v>45678</v>
      </c>
      <c r="AB6960">
        <v>4</v>
      </c>
      <c r="AC6960" t="s">
        <v>127</v>
      </c>
    </row>
    <row r="6961" spans="1:29" x14ac:dyDescent="0.2">
      <c r="A6961" t="s">
        <v>15893</v>
      </c>
      <c r="B6961" t="s">
        <v>15894</v>
      </c>
      <c r="C6961" t="s">
        <v>15893</v>
      </c>
      <c r="D6961" t="s">
        <v>84</v>
      </c>
      <c r="E6961" t="s">
        <v>845</v>
      </c>
      <c r="G6961" t="s">
        <v>846</v>
      </c>
      <c r="I6961" t="s">
        <v>118</v>
      </c>
      <c r="S6961">
        <v>1.18</v>
      </c>
      <c r="Y6961">
        <v>5</v>
      </c>
      <c r="Z6961" s="86">
        <v>45677</v>
      </c>
      <c r="AB6961">
        <v>3</v>
      </c>
      <c r="AC6961" t="s">
        <v>156</v>
      </c>
    </row>
    <row r="6962" spans="1:29" x14ac:dyDescent="0.2">
      <c r="A6962" t="s">
        <v>15895</v>
      </c>
      <c r="B6962" t="s">
        <v>15896</v>
      </c>
      <c r="C6962" t="s">
        <v>15895</v>
      </c>
      <c r="D6962" t="s">
        <v>84</v>
      </c>
      <c r="E6962" t="s">
        <v>845</v>
      </c>
      <c r="G6962" t="s">
        <v>846</v>
      </c>
      <c r="I6962" t="s">
        <v>91</v>
      </c>
      <c r="S6962">
        <v>1.21</v>
      </c>
      <c r="Y6962">
        <v>5</v>
      </c>
      <c r="Z6962" s="86">
        <v>45677</v>
      </c>
      <c r="AB6962">
        <v>3</v>
      </c>
      <c r="AC6962" t="s">
        <v>156</v>
      </c>
    </row>
    <row r="6963" spans="1:29" x14ac:dyDescent="0.2">
      <c r="A6963" t="s">
        <v>16631</v>
      </c>
      <c r="B6963" t="s">
        <v>16632</v>
      </c>
      <c r="C6963" t="s">
        <v>16631</v>
      </c>
      <c r="D6963" t="s">
        <v>84</v>
      </c>
      <c r="E6963" t="s">
        <v>845</v>
      </c>
      <c r="G6963" t="s">
        <v>11299</v>
      </c>
      <c r="H6963" t="s">
        <v>16630</v>
      </c>
      <c r="I6963" t="s">
        <v>91</v>
      </c>
      <c r="AB6963">
        <v>5</v>
      </c>
      <c r="AC6963" t="s">
        <v>86</v>
      </c>
    </row>
    <row r="6964" spans="1:29" x14ac:dyDescent="0.2">
      <c r="A6964" t="s">
        <v>16628</v>
      </c>
      <c r="B6964" t="s">
        <v>16629</v>
      </c>
      <c r="C6964" t="s">
        <v>16628</v>
      </c>
      <c r="D6964" t="s">
        <v>84</v>
      </c>
      <c r="E6964" t="s">
        <v>845</v>
      </c>
      <c r="G6964" t="s">
        <v>11299</v>
      </c>
      <c r="H6964" t="s">
        <v>16630</v>
      </c>
      <c r="I6964" t="s">
        <v>118</v>
      </c>
      <c r="AB6964">
        <v>5</v>
      </c>
      <c r="AC6964" t="s">
        <v>86</v>
      </c>
    </row>
    <row r="6965" spans="1:29" x14ac:dyDescent="0.2">
      <c r="A6965" t="s">
        <v>15897</v>
      </c>
      <c r="B6965" t="s">
        <v>15898</v>
      </c>
      <c r="C6965" t="s">
        <v>15897</v>
      </c>
      <c r="D6965" t="s">
        <v>84</v>
      </c>
      <c r="E6965" t="s">
        <v>845</v>
      </c>
      <c r="G6965" t="s">
        <v>846</v>
      </c>
      <c r="I6965" t="s">
        <v>91</v>
      </c>
      <c r="S6965">
        <v>1.3</v>
      </c>
      <c r="Y6965">
        <v>5</v>
      </c>
      <c r="Z6965" s="86">
        <v>45609</v>
      </c>
      <c r="AB6965">
        <v>3</v>
      </c>
      <c r="AC6965" t="s">
        <v>156</v>
      </c>
    </row>
    <row r="6966" spans="1:29" x14ac:dyDescent="0.2">
      <c r="A6966" t="s">
        <v>15899</v>
      </c>
      <c r="B6966" t="s">
        <v>15900</v>
      </c>
      <c r="C6966" t="s">
        <v>15899</v>
      </c>
      <c r="D6966" t="s">
        <v>84</v>
      </c>
      <c r="E6966" t="s">
        <v>845</v>
      </c>
      <c r="G6966" t="s">
        <v>846</v>
      </c>
      <c r="I6966" t="s">
        <v>91</v>
      </c>
      <c r="S6966">
        <v>1.7</v>
      </c>
      <c r="Y6966">
        <v>4</v>
      </c>
      <c r="Z6966" s="86">
        <v>45639</v>
      </c>
      <c r="AB6966">
        <v>3</v>
      </c>
      <c r="AC6966" t="s">
        <v>156</v>
      </c>
    </row>
    <row r="6967" spans="1:29" x14ac:dyDescent="0.2">
      <c r="A6967" t="s">
        <v>15901</v>
      </c>
      <c r="B6967" t="s">
        <v>15902</v>
      </c>
      <c r="C6967" t="s">
        <v>15901</v>
      </c>
      <c r="D6967" t="s">
        <v>84</v>
      </c>
      <c r="E6967" t="s">
        <v>845</v>
      </c>
      <c r="G6967" t="s">
        <v>846</v>
      </c>
      <c r="I6967" t="s">
        <v>118</v>
      </c>
      <c r="S6967">
        <v>2.4</v>
      </c>
      <c r="Y6967">
        <v>4</v>
      </c>
      <c r="Z6967" s="86">
        <v>45673</v>
      </c>
      <c r="AB6967">
        <v>3</v>
      </c>
      <c r="AC6967" t="s">
        <v>156</v>
      </c>
    </row>
    <row r="6968" spans="1:29" x14ac:dyDescent="0.2">
      <c r="A6968" t="s">
        <v>15903</v>
      </c>
      <c r="B6968" t="s">
        <v>15904</v>
      </c>
      <c r="C6968" t="s">
        <v>15903</v>
      </c>
      <c r="D6968" t="s">
        <v>84</v>
      </c>
      <c r="E6968" t="s">
        <v>116</v>
      </c>
      <c r="G6968" t="s">
        <v>90</v>
      </c>
      <c r="S6968">
        <v>1.3</v>
      </c>
      <c r="Y6968">
        <v>3</v>
      </c>
      <c r="Z6968" s="86">
        <v>45638</v>
      </c>
      <c r="AB6968">
        <v>3</v>
      </c>
      <c r="AC6968" t="s">
        <v>156</v>
      </c>
    </row>
    <row r="6969" spans="1:29" x14ac:dyDescent="0.2">
      <c r="A6969" t="s">
        <v>15905</v>
      </c>
      <c r="B6969" t="s">
        <v>15906</v>
      </c>
      <c r="C6969" t="s">
        <v>15905</v>
      </c>
      <c r="D6969" t="s">
        <v>84</v>
      </c>
      <c r="E6969" t="s">
        <v>845</v>
      </c>
      <c r="G6969" t="s">
        <v>846</v>
      </c>
      <c r="I6969" t="s">
        <v>91</v>
      </c>
      <c r="S6969">
        <v>1.5969</v>
      </c>
      <c r="Y6969">
        <v>5</v>
      </c>
      <c r="Z6969" s="86">
        <v>45685</v>
      </c>
      <c r="AB6969">
        <v>3</v>
      </c>
      <c r="AC6969" t="s">
        <v>156</v>
      </c>
    </row>
    <row r="6970" spans="1:29" x14ac:dyDescent="0.2">
      <c r="A6970" t="s">
        <v>15907</v>
      </c>
      <c r="B6970" t="s">
        <v>15908</v>
      </c>
      <c r="C6970" t="s">
        <v>15907</v>
      </c>
      <c r="D6970" t="s">
        <v>84</v>
      </c>
      <c r="E6970" t="s">
        <v>845</v>
      </c>
      <c r="G6970" t="s">
        <v>846</v>
      </c>
      <c r="I6970" t="s">
        <v>91</v>
      </c>
      <c r="S6970">
        <v>1.2401</v>
      </c>
      <c r="Y6970">
        <v>5</v>
      </c>
      <c r="Z6970" s="86">
        <v>45687</v>
      </c>
      <c r="AB6970">
        <v>3</v>
      </c>
      <c r="AC6970" t="s">
        <v>156</v>
      </c>
    </row>
    <row r="6971" spans="1:29" x14ac:dyDescent="0.2">
      <c r="A6971" t="s">
        <v>16236</v>
      </c>
      <c r="B6971" t="s">
        <v>16237</v>
      </c>
      <c r="C6971" t="s">
        <v>16236</v>
      </c>
      <c r="D6971" t="s">
        <v>84</v>
      </c>
      <c r="E6971" t="s">
        <v>845</v>
      </c>
      <c r="G6971" t="s">
        <v>846</v>
      </c>
      <c r="I6971" t="s">
        <v>118</v>
      </c>
      <c r="S6971">
        <v>1.2605</v>
      </c>
      <c r="Y6971">
        <v>5</v>
      </c>
      <c r="Z6971" s="86">
        <v>45687</v>
      </c>
      <c r="AB6971">
        <v>3</v>
      </c>
      <c r="AC6971" t="s">
        <v>156</v>
      </c>
    </row>
    <row r="6972" spans="1:29" x14ac:dyDescent="0.2">
      <c r="A6972" t="s">
        <v>15909</v>
      </c>
      <c r="B6972" t="s">
        <v>15910</v>
      </c>
      <c r="C6972" t="s">
        <v>15909</v>
      </c>
      <c r="D6972" t="s">
        <v>84</v>
      </c>
      <c r="E6972" t="s">
        <v>845</v>
      </c>
      <c r="G6972" t="s">
        <v>846</v>
      </c>
      <c r="I6972" t="s">
        <v>118</v>
      </c>
      <c r="S6972">
        <v>0.77949999999999997</v>
      </c>
      <c r="Y6972">
        <v>2</v>
      </c>
      <c r="Z6972" s="86">
        <v>45691</v>
      </c>
      <c r="AB6972">
        <v>2</v>
      </c>
      <c r="AC6972" t="s">
        <v>153</v>
      </c>
    </row>
    <row r="6973" spans="1:29" x14ac:dyDescent="0.2">
      <c r="A6973" t="s">
        <v>15911</v>
      </c>
      <c r="B6973" t="s">
        <v>15912</v>
      </c>
      <c r="C6973" t="s">
        <v>15911</v>
      </c>
      <c r="D6973" t="s">
        <v>84</v>
      </c>
      <c r="E6973" t="s">
        <v>845</v>
      </c>
      <c r="G6973" t="s">
        <v>846</v>
      </c>
      <c r="I6973" t="s">
        <v>91</v>
      </c>
      <c r="S6973">
        <v>1.9</v>
      </c>
      <c r="Y6973">
        <v>5</v>
      </c>
      <c r="Z6973" s="86">
        <v>45693</v>
      </c>
      <c r="AB6973">
        <v>3</v>
      </c>
      <c r="AC6973" t="s">
        <v>156</v>
      </c>
    </row>
    <row r="6974" spans="1:29" x14ac:dyDescent="0.2">
      <c r="A6974" t="s">
        <v>16212</v>
      </c>
      <c r="B6974" t="s">
        <v>16213</v>
      </c>
      <c r="C6974" t="s">
        <v>16212</v>
      </c>
      <c r="D6974" t="s">
        <v>84</v>
      </c>
      <c r="E6974" t="s">
        <v>845</v>
      </c>
      <c r="G6974" t="s">
        <v>846</v>
      </c>
      <c r="I6974" t="s">
        <v>118</v>
      </c>
      <c r="S6974">
        <v>1.8829</v>
      </c>
      <c r="Y6974">
        <v>5</v>
      </c>
      <c r="Z6974" s="86">
        <v>45692</v>
      </c>
      <c r="AB6974">
        <v>3</v>
      </c>
      <c r="AC6974" t="s">
        <v>156</v>
      </c>
    </row>
    <row r="6975" spans="1:29" x14ac:dyDescent="0.2">
      <c r="A6975" t="s">
        <v>16614</v>
      </c>
      <c r="B6975" t="s">
        <v>16615</v>
      </c>
      <c r="C6975" t="s">
        <v>16614</v>
      </c>
      <c r="D6975" t="s">
        <v>84</v>
      </c>
      <c r="E6975" t="s">
        <v>845</v>
      </c>
      <c r="G6975" t="s">
        <v>846</v>
      </c>
      <c r="I6975" t="s">
        <v>91</v>
      </c>
      <c r="S6975">
        <v>1.5989</v>
      </c>
      <c r="Y6975">
        <v>5</v>
      </c>
      <c r="Z6975" s="86">
        <v>45695</v>
      </c>
      <c r="AB6975">
        <v>3</v>
      </c>
      <c r="AC6975" t="s">
        <v>156</v>
      </c>
    </row>
    <row r="6976" spans="1:29" x14ac:dyDescent="0.2">
      <c r="A6976" t="s">
        <v>16252</v>
      </c>
      <c r="B6976" t="s">
        <v>16253</v>
      </c>
      <c r="C6976" t="s">
        <v>16252</v>
      </c>
      <c r="D6976" t="s">
        <v>84</v>
      </c>
      <c r="E6976" t="s">
        <v>845</v>
      </c>
      <c r="G6976" t="s">
        <v>846</v>
      </c>
      <c r="I6976" t="s">
        <v>118</v>
      </c>
      <c r="S6976">
        <v>1.409</v>
      </c>
      <c r="Y6976">
        <v>5</v>
      </c>
      <c r="Z6976" s="86">
        <v>45699</v>
      </c>
      <c r="AB6976">
        <v>3</v>
      </c>
      <c r="AC6976" t="s">
        <v>156</v>
      </c>
    </row>
    <row r="6977" spans="1:29" x14ac:dyDescent="0.2">
      <c r="A6977" t="s">
        <v>16254</v>
      </c>
      <c r="B6977" t="s">
        <v>16255</v>
      </c>
      <c r="C6977" t="s">
        <v>16254</v>
      </c>
      <c r="D6977" t="s">
        <v>84</v>
      </c>
      <c r="E6977" t="s">
        <v>845</v>
      </c>
      <c r="G6977" t="s">
        <v>846</v>
      </c>
      <c r="I6977" t="s">
        <v>91</v>
      </c>
      <c r="S6977">
        <v>1.4054</v>
      </c>
      <c r="Y6977">
        <v>5</v>
      </c>
      <c r="Z6977" s="86">
        <v>45699</v>
      </c>
      <c r="AB6977">
        <v>3</v>
      </c>
      <c r="AC6977" t="s">
        <v>156</v>
      </c>
    </row>
    <row r="6978" spans="1:29" x14ac:dyDescent="0.2">
      <c r="A6978" t="s">
        <v>15913</v>
      </c>
      <c r="B6978" t="s">
        <v>15914</v>
      </c>
      <c r="C6978" t="s">
        <v>15913</v>
      </c>
      <c r="D6978" t="s">
        <v>84</v>
      </c>
      <c r="E6978" t="s">
        <v>845</v>
      </c>
      <c r="G6978" t="s">
        <v>846</v>
      </c>
      <c r="I6978" t="s">
        <v>91</v>
      </c>
      <c r="S6978">
        <v>1.5135000000000001</v>
      </c>
      <c r="Y6978">
        <v>5</v>
      </c>
      <c r="Z6978" s="86">
        <v>45699</v>
      </c>
      <c r="AB6978">
        <v>3</v>
      </c>
      <c r="AC6978" t="s">
        <v>156</v>
      </c>
    </row>
    <row r="6979" spans="1:29" x14ac:dyDescent="0.2">
      <c r="A6979" t="s">
        <v>16501</v>
      </c>
      <c r="B6979" t="s">
        <v>16502</v>
      </c>
      <c r="C6979" t="s">
        <v>16501</v>
      </c>
      <c r="D6979" t="s">
        <v>84</v>
      </c>
      <c r="E6979" t="s">
        <v>845</v>
      </c>
      <c r="G6979" t="s">
        <v>846</v>
      </c>
      <c r="I6979" t="s">
        <v>118</v>
      </c>
      <c r="S6979">
        <v>1.51</v>
      </c>
      <c r="Y6979">
        <v>2</v>
      </c>
      <c r="Z6979" s="86">
        <v>45700</v>
      </c>
      <c r="AB6979">
        <v>2</v>
      </c>
      <c r="AC6979" t="s">
        <v>153</v>
      </c>
    </row>
    <row r="6980" spans="1:29" x14ac:dyDescent="0.2">
      <c r="A6980" t="s">
        <v>15915</v>
      </c>
      <c r="B6980" t="s">
        <v>15916</v>
      </c>
      <c r="C6980" t="s">
        <v>15915</v>
      </c>
      <c r="D6980" t="s">
        <v>84</v>
      </c>
      <c r="E6980" t="s">
        <v>845</v>
      </c>
      <c r="G6980" t="s">
        <v>846</v>
      </c>
      <c r="I6980" t="s">
        <v>118</v>
      </c>
      <c r="S6980">
        <v>1.8</v>
      </c>
      <c r="Y6980">
        <v>5</v>
      </c>
      <c r="Z6980" s="86">
        <v>45628</v>
      </c>
      <c r="AB6980">
        <v>3</v>
      </c>
      <c r="AC6980" t="s">
        <v>156</v>
      </c>
    </row>
    <row r="6981" spans="1:29" x14ac:dyDescent="0.2">
      <c r="A6981" t="s">
        <v>15917</v>
      </c>
      <c r="B6981" t="s">
        <v>15918</v>
      </c>
      <c r="C6981" t="s">
        <v>15917</v>
      </c>
      <c r="D6981" t="s">
        <v>84</v>
      </c>
      <c r="E6981" t="s">
        <v>845</v>
      </c>
      <c r="G6981" t="s">
        <v>846</v>
      </c>
      <c r="I6981" t="s">
        <v>91</v>
      </c>
      <c r="S6981">
        <v>1.5</v>
      </c>
      <c r="Y6981">
        <v>5</v>
      </c>
      <c r="Z6981" s="86">
        <v>45637</v>
      </c>
      <c r="AB6981">
        <v>3</v>
      </c>
      <c r="AC6981" t="s">
        <v>156</v>
      </c>
    </row>
    <row r="6982" spans="1:29" x14ac:dyDescent="0.2">
      <c r="A6982" t="s">
        <v>15919</v>
      </c>
      <c r="B6982" t="s">
        <v>15920</v>
      </c>
      <c r="C6982" t="s">
        <v>15919</v>
      </c>
      <c r="D6982" t="s">
        <v>84</v>
      </c>
      <c r="E6982" t="s">
        <v>845</v>
      </c>
      <c r="G6982" t="s">
        <v>846</v>
      </c>
      <c r="I6982" t="s">
        <v>118</v>
      </c>
      <c r="S6982">
        <v>1.43</v>
      </c>
      <c r="Y6982">
        <v>6</v>
      </c>
      <c r="Z6982" s="86">
        <v>45637</v>
      </c>
      <c r="AB6982">
        <v>4</v>
      </c>
      <c r="AC6982" t="s">
        <v>127</v>
      </c>
    </row>
    <row r="6983" spans="1:29" x14ac:dyDescent="0.2">
      <c r="A6983" t="s">
        <v>16870</v>
      </c>
      <c r="B6983" t="s">
        <v>16871</v>
      </c>
      <c r="C6983" t="s">
        <v>16870</v>
      </c>
      <c r="D6983" t="s">
        <v>84</v>
      </c>
      <c r="E6983" t="s">
        <v>845</v>
      </c>
      <c r="G6983" t="s">
        <v>11299</v>
      </c>
      <c r="H6983" t="s">
        <v>15455</v>
      </c>
      <c r="I6983" t="s">
        <v>91</v>
      </c>
      <c r="AB6983">
        <v>5</v>
      </c>
      <c r="AC6983" t="s">
        <v>86</v>
      </c>
    </row>
    <row r="6984" spans="1:29" x14ac:dyDescent="0.2">
      <c r="A6984" t="s">
        <v>16866</v>
      </c>
      <c r="B6984" t="s">
        <v>16867</v>
      </c>
      <c r="C6984" t="s">
        <v>16866</v>
      </c>
      <c r="D6984" t="s">
        <v>84</v>
      </c>
      <c r="E6984" t="s">
        <v>845</v>
      </c>
      <c r="G6984" t="s">
        <v>11299</v>
      </c>
      <c r="H6984" t="s">
        <v>15455</v>
      </c>
      <c r="I6984" t="s">
        <v>91</v>
      </c>
      <c r="AB6984">
        <v>5</v>
      </c>
      <c r="AC6984" t="s">
        <v>86</v>
      </c>
    </row>
    <row r="6985" spans="1:29" x14ac:dyDescent="0.2">
      <c r="A6985" t="s">
        <v>16868</v>
      </c>
      <c r="B6985" t="s">
        <v>16869</v>
      </c>
      <c r="C6985" t="s">
        <v>16868</v>
      </c>
      <c r="D6985" t="s">
        <v>84</v>
      </c>
      <c r="E6985" t="s">
        <v>845</v>
      </c>
      <c r="G6985" t="s">
        <v>11299</v>
      </c>
      <c r="H6985" t="s">
        <v>15455</v>
      </c>
      <c r="I6985" t="s">
        <v>91</v>
      </c>
      <c r="AB6985">
        <v>5</v>
      </c>
      <c r="AC6985" t="s">
        <v>86</v>
      </c>
    </row>
    <row r="6986" spans="1:29" x14ac:dyDescent="0.2">
      <c r="A6986" t="s">
        <v>17101</v>
      </c>
      <c r="B6986" t="s">
        <v>17102</v>
      </c>
      <c r="C6986" t="s">
        <v>17101</v>
      </c>
      <c r="D6986" t="s">
        <v>84</v>
      </c>
      <c r="E6986" t="s">
        <v>845</v>
      </c>
      <c r="G6986" t="s">
        <v>11299</v>
      </c>
      <c r="H6986" t="s">
        <v>17100</v>
      </c>
      <c r="I6986" t="s">
        <v>118</v>
      </c>
      <c r="AB6986">
        <v>5</v>
      </c>
      <c r="AC6986" t="s">
        <v>86</v>
      </c>
    </row>
    <row r="6987" spans="1:29" x14ac:dyDescent="0.2">
      <c r="A6987" t="s">
        <v>17098</v>
      </c>
      <c r="B6987" t="s">
        <v>17099</v>
      </c>
      <c r="C6987" t="s">
        <v>17098</v>
      </c>
      <c r="D6987" t="s">
        <v>84</v>
      </c>
      <c r="E6987" t="s">
        <v>845</v>
      </c>
      <c r="G6987" t="s">
        <v>11299</v>
      </c>
      <c r="H6987" t="s">
        <v>17100</v>
      </c>
      <c r="I6987" t="s">
        <v>91</v>
      </c>
      <c r="AB6987">
        <v>5</v>
      </c>
      <c r="AC6987" t="s">
        <v>86</v>
      </c>
    </row>
    <row r="6988" spans="1:29" x14ac:dyDescent="0.2">
      <c r="A6988" t="s">
        <v>17273</v>
      </c>
      <c r="B6988" t="s">
        <v>17274</v>
      </c>
      <c r="C6988" t="s">
        <v>17273</v>
      </c>
      <c r="D6988" t="s">
        <v>84</v>
      </c>
      <c r="E6988" t="s">
        <v>845</v>
      </c>
      <c r="G6988" t="s">
        <v>11299</v>
      </c>
      <c r="H6988" t="s">
        <v>14860</v>
      </c>
      <c r="I6988" t="s">
        <v>91</v>
      </c>
      <c r="AB6988">
        <v>5</v>
      </c>
      <c r="AC6988" t="s">
        <v>86</v>
      </c>
    </row>
    <row r="6989" spans="1:29" x14ac:dyDescent="0.2">
      <c r="A6989" t="s">
        <v>16660</v>
      </c>
      <c r="B6989" t="s">
        <v>16661</v>
      </c>
      <c r="C6989" t="s">
        <v>16660</v>
      </c>
      <c r="D6989" t="s">
        <v>84</v>
      </c>
      <c r="E6989" t="s">
        <v>845</v>
      </c>
      <c r="G6989" t="s">
        <v>11299</v>
      </c>
      <c r="H6989" t="s">
        <v>16630</v>
      </c>
      <c r="I6989" t="s">
        <v>118</v>
      </c>
      <c r="AB6989">
        <v>5</v>
      </c>
      <c r="AC6989" t="s">
        <v>86</v>
      </c>
    </row>
    <row r="6990" spans="1:29" x14ac:dyDescent="0.2">
      <c r="A6990" t="s">
        <v>16662</v>
      </c>
      <c r="B6990" t="s">
        <v>16663</v>
      </c>
      <c r="C6990" t="s">
        <v>16662</v>
      </c>
      <c r="D6990" t="s">
        <v>84</v>
      </c>
      <c r="E6990" t="s">
        <v>845</v>
      </c>
      <c r="G6990" t="s">
        <v>11299</v>
      </c>
      <c r="H6990" t="s">
        <v>16630</v>
      </c>
      <c r="I6990" t="s">
        <v>91</v>
      </c>
      <c r="AB6990">
        <v>5</v>
      </c>
      <c r="AC6990" t="s">
        <v>86</v>
      </c>
    </row>
    <row r="6991" spans="1:29" x14ac:dyDescent="0.2">
      <c r="A6991" t="s">
        <v>16485</v>
      </c>
      <c r="B6991" t="s">
        <v>16486</v>
      </c>
      <c r="C6991" t="s">
        <v>16485</v>
      </c>
      <c r="D6991" t="s">
        <v>84</v>
      </c>
      <c r="E6991" t="s">
        <v>845</v>
      </c>
      <c r="G6991" t="s">
        <v>846</v>
      </c>
      <c r="H6991" t="s">
        <v>16487</v>
      </c>
      <c r="I6991" t="s">
        <v>341</v>
      </c>
      <c r="S6991">
        <v>2.88</v>
      </c>
      <c r="Y6991">
        <v>6</v>
      </c>
      <c r="Z6991" s="86">
        <v>45708</v>
      </c>
      <c r="AB6991">
        <v>4</v>
      </c>
      <c r="AC6991" t="s">
        <v>127</v>
      </c>
    </row>
    <row r="6992" spans="1:29" x14ac:dyDescent="0.2">
      <c r="A6992" t="s">
        <v>16473</v>
      </c>
      <c r="B6992" t="s">
        <v>16474</v>
      </c>
      <c r="C6992" t="s">
        <v>16473</v>
      </c>
      <c r="D6992" t="s">
        <v>84</v>
      </c>
      <c r="E6992" t="s">
        <v>845</v>
      </c>
      <c r="G6992" t="s">
        <v>846</v>
      </c>
      <c r="I6992" t="s">
        <v>91</v>
      </c>
      <c r="S6992">
        <v>1.2968</v>
      </c>
      <c r="Y6992">
        <v>5</v>
      </c>
      <c r="Z6992" s="86">
        <v>45702</v>
      </c>
      <c r="AB6992">
        <v>3</v>
      </c>
      <c r="AC6992" t="s">
        <v>156</v>
      </c>
    </row>
    <row r="6993" spans="1:29" x14ac:dyDescent="0.2">
      <c r="A6993" t="s">
        <v>16509</v>
      </c>
      <c r="B6993" t="s">
        <v>16510</v>
      </c>
      <c r="C6993" t="s">
        <v>16509</v>
      </c>
      <c r="D6993" t="s">
        <v>84</v>
      </c>
      <c r="E6993" t="s">
        <v>845</v>
      </c>
      <c r="G6993" t="s">
        <v>846</v>
      </c>
      <c r="I6993" t="s">
        <v>118</v>
      </c>
      <c r="S6993">
        <v>1.5157</v>
      </c>
      <c r="Y6993">
        <v>6</v>
      </c>
      <c r="Z6993" s="86">
        <v>45705</v>
      </c>
      <c r="AB6993">
        <v>4</v>
      </c>
      <c r="AC6993" t="s">
        <v>127</v>
      </c>
    </row>
    <row r="6994" spans="1:29" x14ac:dyDescent="0.2">
      <c r="A6994" t="s">
        <v>16586</v>
      </c>
      <c r="B6994" t="s">
        <v>16587</v>
      </c>
      <c r="C6994" t="s">
        <v>16586</v>
      </c>
      <c r="D6994" t="s">
        <v>84</v>
      </c>
      <c r="E6994" t="s">
        <v>845</v>
      </c>
      <c r="G6994" t="s">
        <v>846</v>
      </c>
      <c r="I6994" t="s">
        <v>118</v>
      </c>
      <c r="S6994">
        <v>1.2492000000000001</v>
      </c>
      <c r="Y6994">
        <v>5</v>
      </c>
      <c r="Z6994" s="86">
        <v>45708</v>
      </c>
      <c r="AB6994">
        <v>3</v>
      </c>
      <c r="AC6994" t="s">
        <v>156</v>
      </c>
    </row>
    <row r="6995" spans="1:29" x14ac:dyDescent="0.2">
      <c r="A6995" t="s">
        <v>16677</v>
      </c>
      <c r="B6995" t="s">
        <v>16678</v>
      </c>
      <c r="C6995" t="s">
        <v>16677</v>
      </c>
      <c r="D6995" t="s">
        <v>84</v>
      </c>
      <c r="E6995" t="s">
        <v>845</v>
      </c>
      <c r="G6995" t="s">
        <v>846</v>
      </c>
      <c r="I6995" t="s">
        <v>118</v>
      </c>
      <c r="S6995">
        <v>1.6013999999999999</v>
      </c>
      <c r="Y6995">
        <v>5</v>
      </c>
      <c r="Z6995" s="86">
        <v>45707</v>
      </c>
      <c r="AB6995">
        <v>3</v>
      </c>
      <c r="AC6995" t="s">
        <v>156</v>
      </c>
    </row>
    <row r="6996" spans="1:29" x14ac:dyDescent="0.2">
      <c r="A6996" t="s">
        <v>16488</v>
      </c>
      <c r="B6996" t="s">
        <v>16489</v>
      </c>
      <c r="C6996" t="s">
        <v>16488</v>
      </c>
      <c r="D6996" t="s">
        <v>84</v>
      </c>
      <c r="E6996" t="s">
        <v>845</v>
      </c>
      <c r="G6996" t="s">
        <v>846</v>
      </c>
      <c r="I6996" t="s">
        <v>118</v>
      </c>
      <c r="S6996">
        <v>1.389</v>
      </c>
      <c r="Y6996">
        <v>6</v>
      </c>
      <c r="Z6996" s="86">
        <v>45709</v>
      </c>
      <c r="AB6996">
        <v>4</v>
      </c>
      <c r="AC6996" t="s">
        <v>127</v>
      </c>
    </row>
    <row r="6997" spans="1:29" x14ac:dyDescent="0.2">
      <c r="A6997" t="s">
        <v>16490</v>
      </c>
      <c r="B6997" t="s">
        <v>16491</v>
      </c>
      <c r="C6997" t="s">
        <v>16490</v>
      </c>
      <c r="D6997" t="s">
        <v>84</v>
      </c>
      <c r="E6997" t="s">
        <v>845</v>
      </c>
      <c r="G6997" t="s">
        <v>846</v>
      </c>
      <c r="I6997" t="s">
        <v>91</v>
      </c>
      <c r="S6997">
        <v>1.3726</v>
      </c>
      <c r="Y6997">
        <v>5</v>
      </c>
      <c r="Z6997" s="86">
        <v>45709</v>
      </c>
      <c r="AB6997">
        <v>3</v>
      </c>
      <c r="AC6997" t="s">
        <v>156</v>
      </c>
    </row>
    <row r="6998" spans="1:29" x14ac:dyDescent="0.2">
      <c r="A6998" t="s">
        <v>16475</v>
      </c>
      <c r="B6998" t="s">
        <v>16476</v>
      </c>
      <c r="C6998" t="s">
        <v>16475</v>
      </c>
      <c r="D6998" t="s">
        <v>84</v>
      </c>
      <c r="E6998" t="s">
        <v>845</v>
      </c>
      <c r="G6998" t="s">
        <v>846</v>
      </c>
      <c r="I6998" t="s">
        <v>118</v>
      </c>
      <c r="S6998">
        <v>0.9778</v>
      </c>
      <c r="Y6998">
        <v>5</v>
      </c>
      <c r="Z6998" s="86">
        <v>45709</v>
      </c>
      <c r="AB6998">
        <v>3</v>
      </c>
      <c r="AC6998" t="s">
        <v>156</v>
      </c>
    </row>
    <row r="6999" spans="1:29" x14ac:dyDescent="0.2">
      <c r="A6999" t="s">
        <v>17361</v>
      </c>
      <c r="B6999" t="s">
        <v>17362</v>
      </c>
      <c r="C6999" t="s">
        <v>17361</v>
      </c>
      <c r="D6999" t="s">
        <v>84</v>
      </c>
      <c r="E6999" t="s">
        <v>845</v>
      </c>
      <c r="G6999" t="s">
        <v>846</v>
      </c>
      <c r="I6999" t="s">
        <v>118</v>
      </c>
      <c r="S6999">
        <v>1.3</v>
      </c>
      <c r="Y6999">
        <v>3</v>
      </c>
      <c r="Z6999" s="86">
        <v>45777</v>
      </c>
      <c r="AB6999">
        <v>3</v>
      </c>
      <c r="AC6999" t="s">
        <v>156</v>
      </c>
    </row>
    <row r="7000" spans="1:29" x14ac:dyDescent="0.2">
      <c r="A7000" t="s">
        <v>17363</v>
      </c>
      <c r="B7000" t="s">
        <v>17364</v>
      </c>
      <c r="C7000" t="s">
        <v>17363</v>
      </c>
      <c r="D7000" t="s">
        <v>84</v>
      </c>
      <c r="E7000" t="s">
        <v>845</v>
      </c>
      <c r="G7000" t="s">
        <v>846</v>
      </c>
      <c r="I7000" t="s">
        <v>91</v>
      </c>
      <c r="S7000">
        <v>1.4</v>
      </c>
      <c r="Y7000">
        <v>3</v>
      </c>
      <c r="Z7000" s="86">
        <v>45777</v>
      </c>
      <c r="AB7000">
        <v>3</v>
      </c>
      <c r="AC7000" t="s">
        <v>156</v>
      </c>
    </row>
    <row r="7001" spans="1:29" x14ac:dyDescent="0.2">
      <c r="A7001" t="s">
        <v>16588</v>
      </c>
      <c r="B7001" t="s">
        <v>16589</v>
      </c>
      <c r="C7001" t="s">
        <v>16588</v>
      </c>
      <c r="D7001" t="s">
        <v>84</v>
      </c>
      <c r="E7001" t="s">
        <v>845</v>
      </c>
      <c r="G7001" t="s">
        <v>846</v>
      </c>
      <c r="I7001" t="s">
        <v>118</v>
      </c>
      <c r="S7001">
        <v>2.2599999999999998</v>
      </c>
      <c r="Y7001">
        <v>6</v>
      </c>
      <c r="Z7001" s="86">
        <v>45721</v>
      </c>
      <c r="AB7001">
        <v>4</v>
      </c>
      <c r="AC7001" t="s">
        <v>127</v>
      </c>
    </row>
    <row r="7002" spans="1:29" x14ac:dyDescent="0.2">
      <c r="A7002" t="s">
        <v>16590</v>
      </c>
      <c r="B7002" t="s">
        <v>16591</v>
      </c>
      <c r="C7002" t="s">
        <v>16590</v>
      </c>
      <c r="D7002" t="s">
        <v>84</v>
      </c>
      <c r="E7002" t="s">
        <v>845</v>
      </c>
      <c r="G7002" t="s">
        <v>846</v>
      </c>
      <c r="I7002" t="s">
        <v>91</v>
      </c>
      <c r="S7002">
        <v>2.3199999999999998</v>
      </c>
      <c r="Y7002">
        <v>6</v>
      </c>
      <c r="Z7002" s="86">
        <v>45721</v>
      </c>
      <c r="AB7002">
        <v>4</v>
      </c>
      <c r="AC7002" t="s">
        <v>127</v>
      </c>
    </row>
    <row r="7003" spans="1:29" x14ac:dyDescent="0.2">
      <c r="A7003" t="s">
        <v>16685</v>
      </c>
      <c r="B7003" t="s">
        <v>16686</v>
      </c>
      <c r="C7003" t="s">
        <v>16685</v>
      </c>
      <c r="D7003" t="s">
        <v>84</v>
      </c>
      <c r="E7003" t="s">
        <v>845</v>
      </c>
      <c r="G7003" t="s">
        <v>846</v>
      </c>
      <c r="I7003" t="s">
        <v>118</v>
      </c>
      <c r="S7003">
        <v>1.4416</v>
      </c>
      <c r="Y7003">
        <v>5</v>
      </c>
      <c r="Z7003" s="86">
        <v>45720</v>
      </c>
      <c r="AB7003">
        <v>3</v>
      </c>
      <c r="AC7003" t="s">
        <v>156</v>
      </c>
    </row>
    <row r="7004" spans="1:29" x14ac:dyDescent="0.2">
      <c r="A7004" t="s">
        <v>16687</v>
      </c>
      <c r="B7004" t="s">
        <v>16688</v>
      </c>
      <c r="C7004" t="s">
        <v>16687</v>
      </c>
      <c r="D7004" t="s">
        <v>84</v>
      </c>
      <c r="E7004" t="s">
        <v>845</v>
      </c>
      <c r="G7004" t="s">
        <v>846</v>
      </c>
      <c r="I7004" t="s">
        <v>91</v>
      </c>
      <c r="S7004">
        <v>1.4166000000000001</v>
      </c>
      <c r="Y7004">
        <v>5</v>
      </c>
      <c r="Z7004" s="86">
        <v>45720</v>
      </c>
      <c r="AB7004">
        <v>3</v>
      </c>
      <c r="AC7004" t="s">
        <v>156</v>
      </c>
    </row>
    <row r="7005" spans="1:29" x14ac:dyDescent="0.2">
      <c r="A7005" t="s">
        <v>15921</v>
      </c>
      <c r="B7005" t="s">
        <v>15922</v>
      </c>
      <c r="C7005" t="s">
        <v>15921</v>
      </c>
      <c r="D7005" t="s">
        <v>84</v>
      </c>
      <c r="E7005" t="s">
        <v>845</v>
      </c>
      <c r="G7005" t="s">
        <v>846</v>
      </c>
      <c r="I7005" t="s">
        <v>91</v>
      </c>
      <c r="S7005">
        <v>1.45</v>
      </c>
      <c r="Y7005">
        <v>2</v>
      </c>
      <c r="Z7005" s="86">
        <v>45681</v>
      </c>
      <c r="AB7005">
        <v>2</v>
      </c>
      <c r="AC7005" t="s">
        <v>153</v>
      </c>
    </row>
    <row r="7006" spans="1:29" x14ac:dyDescent="0.2">
      <c r="A7006" t="s">
        <v>15923</v>
      </c>
      <c r="B7006" t="s">
        <v>15924</v>
      </c>
      <c r="C7006" t="s">
        <v>15923</v>
      </c>
      <c r="D7006" t="s">
        <v>84</v>
      </c>
      <c r="E7006" t="s">
        <v>845</v>
      </c>
      <c r="G7006" t="s">
        <v>846</v>
      </c>
      <c r="I7006" t="s">
        <v>91</v>
      </c>
      <c r="S7006">
        <v>1.74</v>
      </c>
      <c r="Y7006">
        <v>2</v>
      </c>
      <c r="Z7006" s="86">
        <v>45681</v>
      </c>
      <c r="AB7006">
        <v>2</v>
      </c>
      <c r="AC7006" t="s">
        <v>153</v>
      </c>
    </row>
    <row r="7007" spans="1:29" x14ac:dyDescent="0.2">
      <c r="A7007" t="s">
        <v>15925</v>
      </c>
      <c r="B7007" t="s">
        <v>15926</v>
      </c>
      <c r="C7007" t="s">
        <v>15925</v>
      </c>
      <c r="D7007" t="s">
        <v>84</v>
      </c>
      <c r="E7007" t="s">
        <v>845</v>
      </c>
      <c r="G7007" t="s">
        <v>846</v>
      </c>
      <c r="I7007" t="s">
        <v>91</v>
      </c>
      <c r="S7007">
        <v>1.9</v>
      </c>
      <c r="Y7007">
        <v>5</v>
      </c>
      <c r="Z7007" s="86">
        <v>45680</v>
      </c>
      <c r="AB7007">
        <v>3</v>
      </c>
      <c r="AC7007" t="s">
        <v>156</v>
      </c>
    </row>
    <row r="7008" spans="1:29" x14ac:dyDescent="0.2">
      <c r="A7008" t="s">
        <v>15927</v>
      </c>
      <c r="B7008" t="s">
        <v>15928</v>
      </c>
      <c r="C7008" t="s">
        <v>15927</v>
      </c>
      <c r="D7008" t="s">
        <v>84</v>
      </c>
      <c r="E7008" t="s">
        <v>845</v>
      </c>
      <c r="G7008" t="s">
        <v>846</v>
      </c>
      <c r="I7008" t="s">
        <v>91</v>
      </c>
      <c r="S7008">
        <v>1.7</v>
      </c>
      <c r="Y7008">
        <v>5</v>
      </c>
      <c r="Z7008" s="86">
        <v>45680</v>
      </c>
      <c r="AB7008">
        <v>3</v>
      </c>
      <c r="AC7008" t="s">
        <v>156</v>
      </c>
    </row>
    <row r="7009" spans="1:29" x14ac:dyDescent="0.2">
      <c r="A7009" t="s">
        <v>15929</v>
      </c>
      <c r="B7009" t="s">
        <v>15930</v>
      </c>
      <c r="C7009" t="s">
        <v>15929</v>
      </c>
      <c r="D7009" t="s">
        <v>84</v>
      </c>
      <c r="E7009" t="s">
        <v>845</v>
      </c>
      <c r="G7009" t="s">
        <v>846</v>
      </c>
      <c r="I7009" t="s">
        <v>118</v>
      </c>
      <c r="S7009">
        <v>1.8</v>
      </c>
      <c r="Y7009">
        <v>5</v>
      </c>
      <c r="Z7009" s="86">
        <v>45680</v>
      </c>
      <c r="AB7009">
        <v>3</v>
      </c>
      <c r="AC7009" t="s">
        <v>156</v>
      </c>
    </row>
    <row r="7010" spans="1:29" x14ac:dyDescent="0.2">
      <c r="A7010" t="s">
        <v>15931</v>
      </c>
      <c r="B7010" t="s">
        <v>15932</v>
      </c>
      <c r="C7010" t="s">
        <v>15931</v>
      </c>
      <c r="D7010" t="s">
        <v>84</v>
      </c>
      <c r="E7010" t="s">
        <v>845</v>
      </c>
      <c r="G7010" t="s">
        <v>846</v>
      </c>
      <c r="I7010" t="s">
        <v>118</v>
      </c>
      <c r="S7010">
        <v>1.61</v>
      </c>
      <c r="Y7010">
        <v>2</v>
      </c>
      <c r="Z7010" s="86">
        <v>45681</v>
      </c>
      <c r="AB7010">
        <v>2</v>
      </c>
      <c r="AC7010" t="s">
        <v>153</v>
      </c>
    </row>
    <row r="7011" spans="1:29" x14ac:dyDescent="0.2">
      <c r="A7011" t="s">
        <v>15933</v>
      </c>
      <c r="B7011" t="s">
        <v>15934</v>
      </c>
      <c r="C7011" t="s">
        <v>15933</v>
      </c>
      <c r="D7011" t="s">
        <v>84</v>
      </c>
      <c r="E7011" t="s">
        <v>845</v>
      </c>
      <c r="G7011" t="s">
        <v>846</v>
      </c>
      <c r="I7011" t="s">
        <v>118</v>
      </c>
      <c r="S7011">
        <v>2</v>
      </c>
      <c r="Y7011">
        <v>5</v>
      </c>
      <c r="Z7011" s="86">
        <v>45680</v>
      </c>
      <c r="AB7011">
        <v>3</v>
      </c>
      <c r="AC7011" t="s">
        <v>156</v>
      </c>
    </row>
    <row r="7012" spans="1:29" x14ac:dyDescent="0.2">
      <c r="A7012" t="s">
        <v>15935</v>
      </c>
      <c r="B7012" t="s">
        <v>15936</v>
      </c>
      <c r="C7012" t="s">
        <v>15935</v>
      </c>
      <c r="D7012" t="s">
        <v>84</v>
      </c>
      <c r="E7012" t="s">
        <v>845</v>
      </c>
      <c r="G7012" t="s">
        <v>846</v>
      </c>
      <c r="I7012" t="s">
        <v>341</v>
      </c>
      <c r="S7012">
        <v>2.2999999999999998</v>
      </c>
      <c r="Y7012">
        <v>4</v>
      </c>
      <c r="Z7012" s="86">
        <v>45679</v>
      </c>
      <c r="AB7012">
        <v>3</v>
      </c>
      <c r="AC7012" t="s">
        <v>156</v>
      </c>
    </row>
    <row r="7013" spans="1:29" x14ac:dyDescent="0.2">
      <c r="A7013" t="s">
        <v>15937</v>
      </c>
      <c r="B7013" t="s">
        <v>15938</v>
      </c>
      <c r="C7013" t="s">
        <v>15937</v>
      </c>
      <c r="D7013" t="s">
        <v>84</v>
      </c>
      <c r="E7013" t="s">
        <v>845</v>
      </c>
      <c r="G7013" t="s">
        <v>846</v>
      </c>
      <c r="I7013" t="s">
        <v>91</v>
      </c>
      <c r="S7013">
        <v>2.5</v>
      </c>
      <c r="Y7013">
        <v>4</v>
      </c>
      <c r="Z7013" s="86">
        <v>45673</v>
      </c>
      <c r="AB7013">
        <v>3</v>
      </c>
      <c r="AC7013" t="s">
        <v>156</v>
      </c>
    </row>
    <row r="7014" spans="1:29" x14ac:dyDescent="0.2">
      <c r="A7014" t="s">
        <v>15939</v>
      </c>
      <c r="B7014" t="s">
        <v>15940</v>
      </c>
      <c r="C7014" t="s">
        <v>15939</v>
      </c>
      <c r="D7014" t="s">
        <v>84</v>
      </c>
      <c r="E7014" t="s">
        <v>845</v>
      </c>
      <c r="G7014" t="s">
        <v>846</v>
      </c>
      <c r="I7014" t="s">
        <v>91</v>
      </c>
      <c r="S7014">
        <v>1.1000000000000001</v>
      </c>
      <c r="Y7014">
        <v>5</v>
      </c>
      <c r="Z7014" s="86">
        <v>45649</v>
      </c>
      <c r="AB7014">
        <v>3</v>
      </c>
      <c r="AC7014" t="s">
        <v>156</v>
      </c>
    </row>
    <row r="7015" spans="1:29" x14ac:dyDescent="0.2">
      <c r="A7015" t="s">
        <v>15941</v>
      </c>
      <c r="B7015" t="s">
        <v>15942</v>
      </c>
      <c r="C7015" t="s">
        <v>15941</v>
      </c>
      <c r="D7015" t="s">
        <v>84</v>
      </c>
      <c r="E7015" t="s">
        <v>845</v>
      </c>
      <c r="G7015" t="s">
        <v>846</v>
      </c>
      <c r="I7015" t="s">
        <v>118</v>
      </c>
      <c r="S7015">
        <v>1.2</v>
      </c>
      <c r="Y7015">
        <v>5</v>
      </c>
      <c r="Z7015" s="86">
        <v>45649</v>
      </c>
      <c r="AB7015">
        <v>3</v>
      </c>
      <c r="AC7015" t="s">
        <v>156</v>
      </c>
    </row>
    <row r="7016" spans="1:29" x14ac:dyDescent="0.2">
      <c r="A7016" t="s">
        <v>16778</v>
      </c>
      <c r="B7016" t="s">
        <v>16779</v>
      </c>
      <c r="C7016" t="s">
        <v>16778</v>
      </c>
      <c r="D7016" t="s">
        <v>84</v>
      </c>
      <c r="E7016" t="s">
        <v>845</v>
      </c>
      <c r="G7016" t="s">
        <v>846</v>
      </c>
      <c r="I7016" t="s">
        <v>91</v>
      </c>
      <c r="S7016">
        <v>1.52</v>
      </c>
      <c r="Y7016">
        <v>2</v>
      </c>
      <c r="Z7016" s="86">
        <v>45721</v>
      </c>
      <c r="AB7016">
        <v>2</v>
      </c>
      <c r="AC7016" t="s">
        <v>153</v>
      </c>
    </row>
    <row r="7017" spans="1:29" x14ac:dyDescent="0.2">
      <c r="A7017" t="s">
        <v>15943</v>
      </c>
      <c r="B7017" t="s">
        <v>15944</v>
      </c>
      <c r="C7017" t="s">
        <v>15943</v>
      </c>
      <c r="D7017" t="s">
        <v>84</v>
      </c>
      <c r="E7017" t="s">
        <v>845</v>
      </c>
      <c r="G7017" t="s">
        <v>846</v>
      </c>
      <c r="I7017" t="s">
        <v>118</v>
      </c>
      <c r="S7017">
        <v>2.41</v>
      </c>
      <c r="Y7017">
        <v>6</v>
      </c>
      <c r="Z7017" s="86">
        <v>45667</v>
      </c>
      <c r="AB7017">
        <v>4</v>
      </c>
      <c r="AC7017" t="s">
        <v>127</v>
      </c>
    </row>
    <row r="7018" spans="1:29" x14ac:dyDescent="0.2">
      <c r="A7018" t="s">
        <v>15945</v>
      </c>
      <c r="B7018" t="s">
        <v>15946</v>
      </c>
      <c r="C7018" t="s">
        <v>15945</v>
      </c>
      <c r="D7018" t="s">
        <v>84</v>
      </c>
      <c r="E7018" t="s">
        <v>845</v>
      </c>
      <c r="G7018" t="s">
        <v>846</v>
      </c>
      <c r="I7018" t="s">
        <v>91</v>
      </c>
      <c r="S7018">
        <v>2.42</v>
      </c>
      <c r="Y7018">
        <v>6</v>
      </c>
      <c r="Z7018" s="86">
        <v>45667</v>
      </c>
      <c r="AB7018">
        <v>4</v>
      </c>
      <c r="AC7018" t="s">
        <v>127</v>
      </c>
    </row>
    <row r="7019" spans="1:29" x14ac:dyDescent="0.2">
      <c r="A7019" t="s">
        <v>15947</v>
      </c>
      <c r="B7019" t="s">
        <v>15948</v>
      </c>
      <c r="C7019" t="s">
        <v>15947</v>
      </c>
      <c r="D7019" t="s">
        <v>84</v>
      </c>
      <c r="E7019" t="s">
        <v>845</v>
      </c>
      <c r="G7019" t="s">
        <v>846</v>
      </c>
      <c r="I7019" t="s">
        <v>118</v>
      </c>
      <c r="S7019">
        <v>2.17</v>
      </c>
      <c r="Y7019">
        <v>6</v>
      </c>
      <c r="Z7019" s="86">
        <v>45680</v>
      </c>
      <c r="AB7019">
        <v>4</v>
      </c>
      <c r="AC7019" t="s">
        <v>127</v>
      </c>
    </row>
    <row r="7020" spans="1:29" x14ac:dyDescent="0.2">
      <c r="A7020" t="s">
        <v>15949</v>
      </c>
      <c r="B7020" t="s">
        <v>15950</v>
      </c>
      <c r="C7020" t="s">
        <v>15949</v>
      </c>
      <c r="D7020" t="s">
        <v>84</v>
      </c>
      <c r="E7020" t="s">
        <v>845</v>
      </c>
      <c r="G7020" t="s">
        <v>846</v>
      </c>
      <c r="I7020" t="s">
        <v>118</v>
      </c>
      <c r="S7020">
        <v>2.37</v>
      </c>
      <c r="Y7020">
        <v>6</v>
      </c>
      <c r="Z7020" s="86">
        <v>45686</v>
      </c>
      <c r="AB7020">
        <v>4</v>
      </c>
      <c r="AC7020" t="s">
        <v>127</v>
      </c>
    </row>
    <row r="7021" spans="1:29" x14ac:dyDescent="0.2">
      <c r="A7021" t="s">
        <v>16616</v>
      </c>
      <c r="B7021" t="s">
        <v>16617</v>
      </c>
      <c r="C7021" t="s">
        <v>16616</v>
      </c>
      <c r="D7021" t="s">
        <v>84</v>
      </c>
      <c r="E7021" t="s">
        <v>845</v>
      </c>
      <c r="G7021" t="s">
        <v>846</v>
      </c>
      <c r="I7021" t="s">
        <v>118</v>
      </c>
      <c r="S7021">
        <v>2.2999999999999998</v>
      </c>
      <c r="Y7021">
        <v>6</v>
      </c>
      <c r="Z7021" s="86">
        <v>45706</v>
      </c>
      <c r="AB7021">
        <v>4</v>
      </c>
      <c r="AC7021" t="s">
        <v>127</v>
      </c>
    </row>
    <row r="7022" spans="1:29" x14ac:dyDescent="0.2">
      <c r="A7022" t="s">
        <v>16481</v>
      </c>
      <c r="B7022" t="s">
        <v>16482</v>
      </c>
      <c r="C7022" t="s">
        <v>16481</v>
      </c>
      <c r="D7022" t="s">
        <v>84</v>
      </c>
      <c r="E7022" t="s">
        <v>845</v>
      </c>
      <c r="G7022" t="s">
        <v>846</v>
      </c>
      <c r="I7022" t="s">
        <v>118</v>
      </c>
      <c r="S7022">
        <v>2.92</v>
      </c>
      <c r="Y7022">
        <v>6</v>
      </c>
      <c r="Z7022" s="86">
        <v>45708</v>
      </c>
      <c r="AB7022">
        <v>4</v>
      </c>
      <c r="AC7022" t="s">
        <v>127</v>
      </c>
    </row>
    <row r="7023" spans="1:29" x14ac:dyDescent="0.2">
      <c r="A7023" t="s">
        <v>16626</v>
      </c>
      <c r="B7023" t="s">
        <v>16627</v>
      </c>
      <c r="C7023" t="s">
        <v>16626</v>
      </c>
      <c r="D7023" t="s">
        <v>84</v>
      </c>
      <c r="E7023" t="s">
        <v>845</v>
      </c>
      <c r="G7023" t="s">
        <v>846</v>
      </c>
      <c r="I7023" t="s">
        <v>91</v>
      </c>
      <c r="S7023">
        <v>1.5</v>
      </c>
      <c r="Y7023">
        <v>5</v>
      </c>
      <c r="Z7023" s="86">
        <v>45721</v>
      </c>
      <c r="AB7023">
        <v>3</v>
      </c>
      <c r="AC7023" t="s">
        <v>156</v>
      </c>
    </row>
    <row r="7024" spans="1:29" x14ac:dyDescent="0.2">
      <c r="A7024" t="s">
        <v>16604</v>
      </c>
      <c r="B7024" t="s">
        <v>16605</v>
      </c>
      <c r="C7024" t="s">
        <v>16604</v>
      </c>
      <c r="D7024" t="s">
        <v>84</v>
      </c>
      <c r="E7024" t="s">
        <v>845</v>
      </c>
      <c r="G7024" t="s">
        <v>846</v>
      </c>
      <c r="I7024" t="s">
        <v>91</v>
      </c>
      <c r="S7024">
        <v>1.4803999999999999</v>
      </c>
      <c r="Y7024">
        <v>5</v>
      </c>
      <c r="Z7024" s="86">
        <v>45720</v>
      </c>
      <c r="AB7024">
        <v>3</v>
      </c>
      <c r="AC7024" t="s">
        <v>156</v>
      </c>
    </row>
    <row r="7025" spans="1:29" x14ac:dyDescent="0.2">
      <c r="A7025" t="s">
        <v>16989</v>
      </c>
      <c r="B7025" t="s">
        <v>16990</v>
      </c>
      <c r="C7025" t="s">
        <v>16989</v>
      </c>
      <c r="D7025" t="s">
        <v>84</v>
      </c>
      <c r="E7025" t="s">
        <v>845</v>
      </c>
      <c r="G7025" t="s">
        <v>90</v>
      </c>
      <c r="I7025" t="s">
        <v>118</v>
      </c>
      <c r="S7025">
        <v>1.9852000000000001</v>
      </c>
      <c r="Y7025">
        <v>5</v>
      </c>
      <c r="Z7025" s="86">
        <v>45357</v>
      </c>
      <c r="AB7025">
        <v>3</v>
      </c>
      <c r="AC7025" t="s">
        <v>156</v>
      </c>
    </row>
    <row r="7026" spans="1:29" x14ac:dyDescent="0.2">
      <c r="A7026" t="s">
        <v>16987</v>
      </c>
      <c r="B7026" t="s">
        <v>16988</v>
      </c>
      <c r="C7026" t="s">
        <v>16987</v>
      </c>
      <c r="D7026" t="s">
        <v>84</v>
      </c>
      <c r="E7026" t="s">
        <v>845</v>
      </c>
      <c r="G7026" t="s">
        <v>90</v>
      </c>
      <c r="I7026" t="s">
        <v>91</v>
      </c>
      <c r="S7026">
        <v>1.9534</v>
      </c>
      <c r="Y7026">
        <v>5</v>
      </c>
      <c r="Z7026" s="86">
        <v>45357</v>
      </c>
      <c r="AB7026">
        <v>3</v>
      </c>
      <c r="AC7026" t="s">
        <v>156</v>
      </c>
    </row>
    <row r="7027" spans="1:29" x14ac:dyDescent="0.2">
      <c r="A7027" t="s">
        <v>16812</v>
      </c>
      <c r="B7027" t="s">
        <v>16813</v>
      </c>
      <c r="C7027" t="s">
        <v>16812</v>
      </c>
      <c r="D7027" t="s">
        <v>84</v>
      </c>
      <c r="E7027" t="s">
        <v>845</v>
      </c>
      <c r="G7027" t="s">
        <v>846</v>
      </c>
      <c r="I7027" t="s">
        <v>118</v>
      </c>
      <c r="S7027">
        <v>2.2400000000000002</v>
      </c>
      <c r="Y7027">
        <v>6</v>
      </c>
      <c r="Z7027" s="86">
        <v>45735</v>
      </c>
      <c r="AB7027">
        <v>4</v>
      </c>
      <c r="AC7027" t="s">
        <v>127</v>
      </c>
    </row>
    <row r="7028" spans="1:29" x14ac:dyDescent="0.2">
      <c r="A7028" t="s">
        <v>16710</v>
      </c>
      <c r="B7028" t="s">
        <v>16711</v>
      </c>
      <c r="C7028" t="s">
        <v>16710</v>
      </c>
      <c r="D7028" t="s">
        <v>84</v>
      </c>
      <c r="E7028" t="s">
        <v>845</v>
      </c>
      <c r="G7028" t="s">
        <v>846</v>
      </c>
      <c r="I7028" t="s">
        <v>118</v>
      </c>
      <c r="S7028">
        <v>0.69530000000000003</v>
      </c>
      <c r="Y7028">
        <v>5</v>
      </c>
      <c r="Z7028" s="86">
        <v>45723</v>
      </c>
      <c r="AB7028">
        <v>3</v>
      </c>
      <c r="AC7028" t="s">
        <v>156</v>
      </c>
    </row>
    <row r="7029" spans="1:29" x14ac:dyDescent="0.2">
      <c r="A7029" t="s">
        <v>16842</v>
      </c>
      <c r="B7029" t="s">
        <v>16843</v>
      </c>
      <c r="C7029" t="s">
        <v>16842</v>
      </c>
      <c r="D7029" t="s">
        <v>84</v>
      </c>
      <c r="E7029" t="s">
        <v>845</v>
      </c>
      <c r="G7029" t="s">
        <v>846</v>
      </c>
      <c r="I7029" t="s">
        <v>118</v>
      </c>
      <c r="S7029">
        <v>1.2122999999999999</v>
      </c>
      <c r="Y7029">
        <v>5</v>
      </c>
      <c r="Z7029" s="86">
        <v>45728</v>
      </c>
      <c r="AB7029">
        <v>3</v>
      </c>
      <c r="AC7029" t="s">
        <v>156</v>
      </c>
    </row>
    <row r="7030" spans="1:29" x14ac:dyDescent="0.2">
      <c r="A7030" t="s">
        <v>16844</v>
      </c>
      <c r="B7030" t="s">
        <v>16845</v>
      </c>
      <c r="C7030" t="s">
        <v>16844</v>
      </c>
      <c r="D7030" t="s">
        <v>84</v>
      </c>
      <c r="E7030" t="s">
        <v>845</v>
      </c>
      <c r="G7030" t="s">
        <v>846</v>
      </c>
      <c r="I7030" t="s">
        <v>91</v>
      </c>
      <c r="S7030">
        <v>1.2155</v>
      </c>
      <c r="Y7030">
        <v>5</v>
      </c>
      <c r="Z7030" s="86">
        <v>45728</v>
      </c>
      <c r="AB7030">
        <v>3</v>
      </c>
      <c r="AC7030" t="s">
        <v>156</v>
      </c>
    </row>
    <row r="7031" spans="1:29" x14ac:dyDescent="0.2">
      <c r="A7031" t="s">
        <v>16837</v>
      </c>
      <c r="B7031" t="s">
        <v>16838</v>
      </c>
      <c r="C7031" t="s">
        <v>16837</v>
      </c>
      <c r="D7031" t="s">
        <v>84</v>
      </c>
      <c r="E7031" t="s">
        <v>845</v>
      </c>
      <c r="G7031" t="s">
        <v>846</v>
      </c>
      <c r="H7031" t="s">
        <v>16839</v>
      </c>
      <c r="I7031" t="s">
        <v>118</v>
      </c>
      <c r="S7031">
        <v>2.6863999999999999</v>
      </c>
      <c r="Y7031">
        <v>4</v>
      </c>
      <c r="Z7031" s="86">
        <v>45733</v>
      </c>
      <c r="AB7031">
        <v>3</v>
      </c>
      <c r="AC7031" t="s">
        <v>156</v>
      </c>
    </row>
    <row r="7032" spans="1:29" x14ac:dyDescent="0.2">
      <c r="A7032" t="s">
        <v>16833</v>
      </c>
      <c r="B7032" t="s">
        <v>16834</v>
      </c>
      <c r="C7032" t="s">
        <v>16833</v>
      </c>
      <c r="D7032" t="s">
        <v>84</v>
      </c>
      <c r="E7032" t="s">
        <v>845</v>
      </c>
      <c r="G7032" t="s">
        <v>846</v>
      </c>
      <c r="I7032" t="s">
        <v>118</v>
      </c>
      <c r="S7032">
        <v>1.6</v>
      </c>
      <c r="Y7032">
        <v>5</v>
      </c>
      <c r="Z7032" s="86">
        <v>45735</v>
      </c>
      <c r="AB7032">
        <v>3</v>
      </c>
      <c r="AC7032" t="s">
        <v>156</v>
      </c>
    </row>
    <row r="7033" spans="1:29" x14ac:dyDescent="0.2">
      <c r="A7033" t="s">
        <v>16835</v>
      </c>
      <c r="B7033" t="s">
        <v>16836</v>
      </c>
      <c r="C7033" t="s">
        <v>16835</v>
      </c>
      <c r="D7033" t="s">
        <v>84</v>
      </c>
      <c r="E7033" t="s">
        <v>845</v>
      </c>
      <c r="G7033" t="s">
        <v>846</v>
      </c>
      <c r="I7033" t="s">
        <v>91</v>
      </c>
      <c r="S7033">
        <v>1.6</v>
      </c>
      <c r="Y7033">
        <v>5</v>
      </c>
      <c r="Z7033" s="86">
        <v>45735</v>
      </c>
      <c r="AB7033">
        <v>3</v>
      </c>
      <c r="AC7033" t="s">
        <v>156</v>
      </c>
    </row>
    <row r="7034" spans="1:29" x14ac:dyDescent="0.2">
      <c r="A7034" t="s">
        <v>16921</v>
      </c>
      <c r="B7034" t="s">
        <v>16922</v>
      </c>
      <c r="C7034" t="s">
        <v>16921</v>
      </c>
      <c r="D7034" t="s">
        <v>84</v>
      </c>
      <c r="E7034" t="s">
        <v>845</v>
      </c>
      <c r="G7034" t="s">
        <v>846</v>
      </c>
      <c r="I7034" t="s">
        <v>118</v>
      </c>
      <c r="S7034">
        <v>1.6</v>
      </c>
      <c r="Y7034">
        <v>4</v>
      </c>
      <c r="Z7034" s="86">
        <v>45741</v>
      </c>
      <c r="AB7034">
        <v>3</v>
      </c>
      <c r="AC7034" t="s">
        <v>156</v>
      </c>
    </row>
    <row r="7035" spans="1:29" x14ac:dyDescent="0.2">
      <c r="A7035" t="s">
        <v>16923</v>
      </c>
      <c r="B7035" t="s">
        <v>16924</v>
      </c>
      <c r="C7035" t="s">
        <v>16923</v>
      </c>
      <c r="D7035" t="s">
        <v>84</v>
      </c>
      <c r="E7035" t="s">
        <v>845</v>
      </c>
      <c r="G7035" t="s">
        <v>846</v>
      </c>
      <c r="I7035" t="s">
        <v>91</v>
      </c>
      <c r="S7035">
        <v>1.6</v>
      </c>
      <c r="Y7035">
        <v>4</v>
      </c>
      <c r="Z7035" s="86">
        <v>45741</v>
      </c>
      <c r="AB7035">
        <v>3</v>
      </c>
      <c r="AC7035" t="s">
        <v>156</v>
      </c>
    </row>
    <row r="7036" spans="1:29" x14ac:dyDescent="0.2">
      <c r="A7036" t="s">
        <v>15951</v>
      </c>
      <c r="B7036" t="s">
        <v>15952</v>
      </c>
      <c r="C7036" t="s">
        <v>15951</v>
      </c>
      <c r="D7036" t="s">
        <v>84</v>
      </c>
      <c r="E7036" t="s">
        <v>845</v>
      </c>
      <c r="G7036" t="s">
        <v>846</v>
      </c>
      <c r="I7036" t="s">
        <v>118</v>
      </c>
      <c r="S7036">
        <v>1.56</v>
      </c>
      <c r="Y7036">
        <v>5</v>
      </c>
      <c r="Z7036" s="86">
        <v>45684</v>
      </c>
      <c r="AB7036">
        <v>3</v>
      </c>
      <c r="AC7036" t="s">
        <v>156</v>
      </c>
    </row>
    <row r="7037" spans="1:29" x14ac:dyDescent="0.2">
      <c r="A7037" t="s">
        <v>15953</v>
      </c>
      <c r="B7037" t="s">
        <v>15954</v>
      </c>
      <c r="C7037" t="s">
        <v>15953</v>
      </c>
      <c r="D7037" t="s">
        <v>84</v>
      </c>
      <c r="E7037" t="s">
        <v>845</v>
      </c>
      <c r="G7037" t="s">
        <v>846</v>
      </c>
      <c r="I7037" t="s">
        <v>341</v>
      </c>
      <c r="S7037">
        <v>1.6</v>
      </c>
      <c r="Y7037">
        <v>6</v>
      </c>
      <c r="Z7037" s="86">
        <v>45691</v>
      </c>
      <c r="AB7037">
        <v>4</v>
      </c>
      <c r="AC7037" t="s">
        <v>127</v>
      </c>
    </row>
    <row r="7038" spans="1:29" x14ac:dyDescent="0.2">
      <c r="A7038" t="s">
        <v>16471</v>
      </c>
      <c r="B7038" t="s">
        <v>16472</v>
      </c>
      <c r="C7038" t="s">
        <v>16471</v>
      </c>
      <c r="D7038" t="s">
        <v>84</v>
      </c>
      <c r="E7038" t="s">
        <v>845</v>
      </c>
      <c r="G7038" t="s">
        <v>846</v>
      </c>
      <c r="I7038" t="s">
        <v>91</v>
      </c>
      <c r="S7038">
        <v>1.3</v>
      </c>
      <c r="Y7038">
        <v>3</v>
      </c>
      <c r="Z7038" s="86">
        <v>45694</v>
      </c>
      <c r="AB7038">
        <v>3</v>
      </c>
      <c r="AC7038" t="s">
        <v>156</v>
      </c>
    </row>
    <row r="7039" spans="1:29" x14ac:dyDescent="0.2">
      <c r="A7039" t="s">
        <v>16469</v>
      </c>
      <c r="B7039" t="s">
        <v>16470</v>
      </c>
      <c r="C7039" t="s">
        <v>16469</v>
      </c>
      <c r="D7039" t="s">
        <v>84</v>
      </c>
      <c r="E7039" t="s">
        <v>845</v>
      </c>
      <c r="G7039" t="s">
        <v>846</v>
      </c>
      <c r="I7039" t="s">
        <v>118</v>
      </c>
      <c r="S7039">
        <v>1.3</v>
      </c>
      <c r="Y7039">
        <v>3</v>
      </c>
      <c r="Z7039" s="86">
        <v>45694</v>
      </c>
      <c r="AB7039">
        <v>3</v>
      </c>
      <c r="AC7039" t="s">
        <v>156</v>
      </c>
    </row>
    <row r="7040" spans="1:29" x14ac:dyDescent="0.2">
      <c r="A7040" t="s">
        <v>17060</v>
      </c>
      <c r="B7040" t="s">
        <v>17061</v>
      </c>
      <c r="C7040" t="s">
        <v>17060</v>
      </c>
      <c r="D7040" t="s">
        <v>84</v>
      </c>
      <c r="E7040" t="s">
        <v>845</v>
      </c>
      <c r="G7040" t="s">
        <v>846</v>
      </c>
      <c r="I7040" t="s">
        <v>118</v>
      </c>
      <c r="S7040">
        <v>1.59</v>
      </c>
      <c r="Y7040">
        <v>2</v>
      </c>
      <c r="Z7040" s="86">
        <v>45742</v>
      </c>
      <c r="AB7040">
        <v>2</v>
      </c>
      <c r="AC7040" t="s">
        <v>153</v>
      </c>
    </row>
    <row r="7041" spans="1:29" x14ac:dyDescent="0.2">
      <c r="A7041" t="s">
        <v>15955</v>
      </c>
      <c r="B7041" t="s">
        <v>15956</v>
      </c>
      <c r="C7041" t="s">
        <v>15955</v>
      </c>
      <c r="D7041" t="s">
        <v>84</v>
      </c>
      <c r="E7041" t="s">
        <v>845</v>
      </c>
      <c r="G7041" t="s">
        <v>846</v>
      </c>
      <c r="I7041" t="s">
        <v>118</v>
      </c>
      <c r="S7041">
        <v>1.7</v>
      </c>
      <c r="Y7041">
        <v>5</v>
      </c>
      <c r="Z7041" s="86">
        <v>45681</v>
      </c>
      <c r="AB7041">
        <v>3</v>
      </c>
      <c r="AC7041" t="s">
        <v>156</v>
      </c>
    </row>
    <row r="7042" spans="1:29" x14ac:dyDescent="0.2">
      <c r="A7042" t="s">
        <v>15957</v>
      </c>
      <c r="B7042" t="s">
        <v>15958</v>
      </c>
      <c r="C7042" t="s">
        <v>15957</v>
      </c>
      <c r="D7042" t="s">
        <v>84</v>
      </c>
      <c r="E7042" t="s">
        <v>845</v>
      </c>
      <c r="G7042" t="s">
        <v>846</v>
      </c>
      <c r="I7042" t="s">
        <v>118</v>
      </c>
      <c r="S7042">
        <v>1.43</v>
      </c>
      <c r="Y7042">
        <v>5</v>
      </c>
      <c r="Z7042" s="86">
        <v>45688</v>
      </c>
      <c r="AB7042">
        <v>3</v>
      </c>
      <c r="AC7042" t="s">
        <v>156</v>
      </c>
    </row>
    <row r="7043" spans="1:29" x14ac:dyDescent="0.2">
      <c r="A7043" t="s">
        <v>15959</v>
      </c>
      <c r="B7043" t="s">
        <v>15960</v>
      </c>
      <c r="C7043" t="s">
        <v>15959</v>
      </c>
      <c r="D7043" t="s">
        <v>84</v>
      </c>
      <c r="E7043" t="s">
        <v>845</v>
      </c>
      <c r="G7043" t="s">
        <v>846</v>
      </c>
      <c r="I7043" t="s">
        <v>91</v>
      </c>
      <c r="S7043">
        <v>1.66</v>
      </c>
      <c r="Y7043">
        <v>5</v>
      </c>
      <c r="Z7043" s="86">
        <v>45681</v>
      </c>
      <c r="AB7043">
        <v>3</v>
      </c>
      <c r="AC7043" t="s">
        <v>156</v>
      </c>
    </row>
    <row r="7044" spans="1:29" x14ac:dyDescent="0.2">
      <c r="A7044" t="s">
        <v>15961</v>
      </c>
      <c r="B7044" t="s">
        <v>15962</v>
      </c>
      <c r="C7044" t="s">
        <v>15961</v>
      </c>
      <c r="D7044" t="s">
        <v>84</v>
      </c>
      <c r="E7044" t="s">
        <v>845</v>
      </c>
      <c r="G7044" t="s">
        <v>846</v>
      </c>
      <c r="I7044" t="s">
        <v>118</v>
      </c>
      <c r="S7044">
        <v>1.68</v>
      </c>
      <c r="Y7044">
        <v>5</v>
      </c>
      <c r="Z7044" s="86">
        <v>45681</v>
      </c>
      <c r="AB7044">
        <v>3</v>
      </c>
      <c r="AC7044" t="s">
        <v>156</v>
      </c>
    </row>
    <row r="7045" spans="1:29" x14ac:dyDescent="0.2">
      <c r="A7045" t="s">
        <v>15963</v>
      </c>
      <c r="B7045" t="s">
        <v>15964</v>
      </c>
      <c r="C7045" t="s">
        <v>15963</v>
      </c>
      <c r="D7045" t="s">
        <v>84</v>
      </c>
      <c r="E7045" t="s">
        <v>845</v>
      </c>
      <c r="G7045" t="s">
        <v>846</v>
      </c>
      <c r="I7045" t="s">
        <v>91</v>
      </c>
      <c r="S7045">
        <v>1.42</v>
      </c>
      <c r="Y7045">
        <v>5</v>
      </c>
      <c r="Z7045" s="86">
        <v>45688</v>
      </c>
      <c r="AB7045">
        <v>3</v>
      </c>
      <c r="AC7045" t="s">
        <v>156</v>
      </c>
    </row>
    <row r="7046" spans="1:29" x14ac:dyDescent="0.2">
      <c r="A7046" t="s">
        <v>15965</v>
      </c>
      <c r="B7046" t="s">
        <v>15966</v>
      </c>
      <c r="C7046" t="s">
        <v>15965</v>
      </c>
      <c r="D7046" t="s">
        <v>84</v>
      </c>
      <c r="E7046" t="s">
        <v>845</v>
      </c>
      <c r="G7046" t="s">
        <v>846</v>
      </c>
      <c r="I7046" t="s">
        <v>91</v>
      </c>
      <c r="S7046">
        <v>1.38</v>
      </c>
      <c r="Y7046">
        <v>5</v>
      </c>
      <c r="Z7046" s="86">
        <v>45684</v>
      </c>
      <c r="AB7046">
        <v>3</v>
      </c>
      <c r="AC7046" t="s">
        <v>156</v>
      </c>
    </row>
    <row r="7047" spans="1:29" x14ac:dyDescent="0.2">
      <c r="A7047" t="s">
        <v>15967</v>
      </c>
      <c r="B7047" t="s">
        <v>15968</v>
      </c>
      <c r="C7047" t="s">
        <v>15967</v>
      </c>
      <c r="D7047" t="s">
        <v>84</v>
      </c>
      <c r="E7047" t="s">
        <v>845</v>
      </c>
      <c r="G7047" t="s">
        <v>846</v>
      </c>
      <c r="I7047" t="s">
        <v>118</v>
      </c>
      <c r="S7047">
        <v>1.37</v>
      </c>
      <c r="Y7047">
        <v>6</v>
      </c>
      <c r="Z7047" s="86">
        <v>45684</v>
      </c>
      <c r="AB7047">
        <v>4</v>
      </c>
      <c r="AC7047" t="s">
        <v>127</v>
      </c>
    </row>
    <row r="7048" spans="1:29" x14ac:dyDescent="0.2">
      <c r="A7048" t="s">
        <v>17339</v>
      </c>
      <c r="B7048" t="s">
        <v>17340</v>
      </c>
      <c r="C7048" t="s">
        <v>17339</v>
      </c>
      <c r="D7048" t="s">
        <v>84</v>
      </c>
      <c r="E7048" t="s">
        <v>845</v>
      </c>
      <c r="G7048" t="s">
        <v>846</v>
      </c>
      <c r="I7048" t="s">
        <v>118</v>
      </c>
      <c r="S7048">
        <v>1.6</v>
      </c>
      <c r="Y7048">
        <v>5</v>
      </c>
      <c r="Z7048" s="86">
        <v>45777</v>
      </c>
      <c r="AB7048">
        <v>3</v>
      </c>
      <c r="AC7048" t="s">
        <v>156</v>
      </c>
    </row>
    <row r="7049" spans="1:29" x14ac:dyDescent="0.2">
      <c r="A7049" t="s">
        <v>17341</v>
      </c>
      <c r="B7049" t="s">
        <v>17342</v>
      </c>
      <c r="C7049" t="s">
        <v>17341</v>
      </c>
      <c r="D7049" t="s">
        <v>84</v>
      </c>
      <c r="E7049" t="s">
        <v>845</v>
      </c>
      <c r="G7049" t="s">
        <v>846</v>
      </c>
      <c r="I7049" t="s">
        <v>91</v>
      </c>
      <c r="S7049">
        <v>1.6</v>
      </c>
      <c r="Y7049">
        <v>5</v>
      </c>
      <c r="Z7049" s="86">
        <v>45777</v>
      </c>
      <c r="AB7049">
        <v>3</v>
      </c>
      <c r="AC7049" t="s">
        <v>156</v>
      </c>
    </row>
    <row r="7050" spans="1:29" x14ac:dyDescent="0.2">
      <c r="A7050" t="s">
        <v>17062</v>
      </c>
      <c r="B7050" t="s">
        <v>17063</v>
      </c>
      <c r="C7050" t="s">
        <v>17062</v>
      </c>
      <c r="D7050" t="s">
        <v>84</v>
      </c>
      <c r="E7050" t="s">
        <v>845</v>
      </c>
      <c r="G7050" t="s">
        <v>846</v>
      </c>
      <c r="I7050" t="s">
        <v>118</v>
      </c>
      <c r="S7050">
        <v>2.2999999999999998</v>
      </c>
      <c r="Y7050">
        <v>6</v>
      </c>
      <c r="Z7050" s="86">
        <v>45748</v>
      </c>
      <c r="AB7050">
        <v>4</v>
      </c>
      <c r="AC7050" t="s">
        <v>127</v>
      </c>
    </row>
    <row r="7051" spans="1:29" x14ac:dyDescent="0.2">
      <c r="A7051" t="s">
        <v>17082</v>
      </c>
      <c r="B7051" t="s">
        <v>17083</v>
      </c>
      <c r="C7051" t="s">
        <v>17082</v>
      </c>
      <c r="D7051" t="s">
        <v>84</v>
      </c>
      <c r="E7051" t="s">
        <v>845</v>
      </c>
      <c r="G7051" t="s">
        <v>846</v>
      </c>
      <c r="I7051" t="s">
        <v>91</v>
      </c>
      <c r="S7051">
        <v>1.9</v>
      </c>
      <c r="Y7051">
        <v>5</v>
      </c>
      <c r="Z7051" s="86">
        <v>45762</v>
      </c>
      <c r="AB7051">
        <v>3</v>
      </c>
      <c r="AC7051" t="s">
        <v>156</v>
      </c>
    </row>
    <row r="7052" spans="1:29" x14ac:dyDescent="0.2">
      <c r="A7052" t="s">
        <v>16820</v>
      </c>
      <c r="B7052" t="s">
        <v>16821</v>
      </c>
      <c r="C7052" t="s">
        <v>16820</v>
      </c>
      <c r="D7052" t="s">
        <v>84</v>
      </c>
      <c r="E7052" t="s">
        <v>845</v>
      </c>
      <c r="G7052" t="s">
        <v>846</v>
      </c>
      <c r="I7052" t="s">
        <v>118</v>
      </c>
      <c r="S7052">
        <v>1.5</v>
      </c>
      <c r="Y7052">
        <v>2</v>
      </c>
      <c r="Z7052" s="86">
        <v>45726</v>
      </c>
      <c r="AB7052">
        <v>2</v>
      </c>
      <c r="AC7052" t="s">
        <v>153</v>
      </c>
    </row>
    <row r="7053" spans="1:29" x14ac:dyDescent="0.2">
      <c r="A7053" t="s">
        <v>16822</v>
      </c>
      <c r="B7053" t="s">
        <v>16823</v>
      </c>
      <c r="C7053" t="s">
        <v>16822</v>
      </c>
      <c r="D7053" t="s">
        <v>84</v>
      </c>
      <c r="E7053" t="s">
        <v>845</v>
      </c>
      <c r="G7053" t="s">
        <v>846</v>
      </c>
      <c r="I7053" t="s">
        <v>91</v>
      </c>
      <c r="S7053">
        <v>1.5</v>
      </c>
      <c r="Y7053">
        <v>2</v>
      </c>
      <c r="Z7053" s="86">
        <v>45726</v>
      </c>
      <c r="AB7053">
        <v>2</v>
      </c>
      <c r="AC7053" t="s">
        <v>153</v>
      </c>
    </row>
    <row r="7054" spans="1:29" x14ac:dyDescent="0.2">
      <c r="A7054" t="s">
        <v>17064</v>
      </c>
      <c r="B7054" t="s">
        <v>17065</v>
      </c>
      <c r="C7054" t="s">
        <v>17064</v>
      </c>
      <c r="D7054" t="s">
        <v>84</v>
      </c>
      <c r="E7054" t="s">
        <v>845</v>
      </c>
      <c r="G7054" t="s">
        <v>846</v>
      </c>
      <c r="I7054" t="s">
        <v>91</v>
      </c>
      <c r="S7054">
        <v>1.17</v>
      </c>
      <c r="Y7054">
        <v>5</v>
      </c>
      <c r="Z7054" s="86">
        <v>45754</v>
      </c>
      <c r="AB7054">
        <v>3</v>
      </c>
      <c r="AC7054" t="s">
        <v>156</v>
      </c>
    </row>
    <row r="7055" spans="1:29" x14ac:dyDescent="0.2">
      <c r="A7055" t="s">
        <v>17066</v>
      </c>
      <c r="B7055" t="s">
        <v>17067</v>
      </c>
      <c r="C7055" t="s">
        <v>17066</v>
      </c>
      <c r="D7055" t="s">
        <v>84</v>
      </c>
      <c r="E7055" t="s">
        <v>845</v>
      </c>
      <c r="G7055" t="s">
        <v>846</v>
      </c>
      <c r="I7055" t="s">
        <v>118</v>
      </c>
      <c r="S7055">
        <v>1.2</v>
      </c>
      <c r="Y7055">
        <v>5</v>
      </c>
      <c r="Z7055" s="86">
        <v>45754</v>
      </c>
      <c r="AB7055">
        <v>3</v>
      </c>
      <c r="AC7055" t="s">
        <v>156</v>
      </c>
    </row>
    <row r="7056" spans="1:29" x14ac:dyDescent="0.2">
      <c r="A7056" t="s">
        <v>17379</v>
      </c>
      <c r="B7056" t="s">
        <v>17380</v>
      </c>
      <c r="C7056" t="s">
        <v>17379</v>
      </c>
      <c r="D7056" t="s">
        <v>84</v>
      </c>
      <c r="E7056" t="s">
        <v>845</v>
      </c>
      <c r="G7056" t="s">
        <v>846</v>
      </c>
      <c r="I7056" t="s">
        <v>118</v>
      </c>
      <c r="S7056">
        <v>2.02</v>
      </c>
      <c r="Y7056">
        <v>5</v>
      </c>
      <c r="Z7056" s="86">
        <v>45791</v>
      </c>
      <c r="AB7056">
        <v>3</v>
      </c>
      <c r="AC7056" t="s">
        <v>156</v>
      </c>
    </row>
    <row r="7057" spans="1:29" x14ac:dyDescent="0.2">
      <c r="A7057" t="s">
        <v>17084</v>
      </c>
      <c r="B7057" t="s">
        <v>17085</v>
      </c>
      <c r="C7057" t="s">
        <v>17084</v>
      </c>
      <c r="D7057" t="s">
        <v>84</v>
      </c>
      <c r="E7057" t="s">
        <v>845</v>
      </c>
      <c r="G7057" t="s">
        <v>846</v>
      </c>
      <c r="I7057" t="s">
        <v>118</v>
      </c>
      <c r="S7057">
        <v>1.5304</v>
      </c>
      <c r="Y7057">
        <v>5</v>
      </c>
      <c r="Z7057" s="86">
        <v>45756</v>
      </c>
      <c r="AB7057">
        <v>3</v>
      </c>
      <c r="AC7057" t="s">
        <v>156</v>
      </c>
    </row>
    <row r="7058" spans="1:29" x14ac:dyDescent="0.2">
      <c r="A7058" t="s">
        <v>17086</v>
      </c>
      <c r="B7058" t="s">
        <v>17087</v>
      </c>
      <c r="C7058" t="s">
        <v>17086</v>
      </c>
      <c r="D7058" t="s">
        <v>84</v>
      </c>
      <c r="E7058" t="s">
        <v>845</v>
      </c>
      <c r="G7058" t="s">
        <v>846</v>
      </c>
      <c r="I7058" t="s">
        <v>91</v>
      </c>
      <c r="S7058">
        <v>1.5076000000000001</v>
      </c>
      <c r="Y7058">
        <v>5</v>
      </c>
      <c r="Z7058" s="86">
        <v>45756</v>
      </c>
      <c r="AB7058">
        <v>3</v>
      </c>
      <c r="AC7058" t="s">
        <v>156</v>
      </c>
    </row>
    <row r="7059" spans="1:29" x14ac:dyDescent="0.2">
      <c r="A7059" t="s">
        <v>17143</v>
      </c>
      <c r="B7059" t="s">
        <v>17144</v>
      </c>
      <c r="C7059" t="s">
        <v>17143</v>
      </c>
      <c r="D7059" t="s">
        <v>84</v>
      </c>
      <c r="E7059" t="s">
        <v>845</v>
      </c>
      <c r="G7059" t="s">
        <v>846</v>
      </c>
      <c r="I7059" t="s">
        <v>118</v>
      </c>
      <c r="S7059">
        <v>1.4328000000000001</v>
      </c>
      <c r="Y7059">
        <v>5</v>
      </c>
      <c r="Z7059" s="86">
        <v>45762</v>
      </c>
      <c r="AB7059">
        <v>3</v>
      </c>
      <c r="AC7059" t="s">
        <v>156</v>
      </c>
    </row>
    <row r="7060" spans="1:29" x14ac:dyDescent="0.2">
      <c r="A7060" t="s">
        <v>17145</v>
      </c>
      <c r="B7060" t="s">
        <v>17146</v>
      </c>
      <c r="C7060" t="s">
        <v>17145</v>
      </c>
      <c r="D7060" t="s">
        <v>84</v>
      </c>
      <c r="E7060" t="s">
        <v>845</v>
      </c>
      <c r="G7060" t="s">
        <v>846</v>
      </c>
      <c r="I7060" t="s">
        <v>91</v>
      </c>
      <c r="S7060">
        <v>1.4173</v>
      </c>
      <c r="Y7060">
        <v>5</v>
      </c>
      <c r="Z7060" s="86">
        <v>45762</v>
      </c>
      <c r="AB7060">
        <v>3</v>
      </c>
      <c r="AC7060" t="s">
        <v>156</v>
      </c>
    </row>
    <row r="7061" spans="1:29" x14ac:dyDescent="0.2">
      <c r="A7061" t="s">
        <v>17343</v>
      </c>
      <c r="B7061" t="s">
        <v>17344</v>
      </c>
      <c r="C7061" t="s">
        <v>17343</v>
      </c>
      <c r="D7061" t="s">
        <v>84</v>
      </c>
      <c r="E7061" t="s">
        <v>845</v>
      </c>
      <c r="G7061" t="s">
        <v>846</v>
      </c>
      <c r="I7061" t="s">
        <v>91</v>
      </c>
      <c r="S7061">
        <v>1.4698</v>
      </c>
      <c r="Y7061">
        <v>5</v>
      </c>
      <c r="Z7061" s="86">
        <v>45762</v>
      </c>
      <c r="AB7061">
        <v>3</v>
      </c>
      <c r="AC7061" t="s">
        <v>156</v>
      </c>
    </row>
    <row r="7062" spans="1:29" x14ac:dyDescent="0.2">
      <c r="A7062" t="s">
        <v>17345</v>
      </c>
      <c r="B7062" t="s">
        <v>17346</v>
      </c>
      <c r="C7062" t="s">
        <v>17345</v>
      </c>
      <c r="D7062" t="s">
        <v>84</v>
      </c>
      <c r="E7062" t="s">
        <v>845</v>
      </c>
      <c r="G7062" t="s">
        <v>846</v>
      </c>
      <c r="I7062" t="s">
        <v>118</v>
      </c>
      <c r="S7062">
        <v>1.4331</v>
      </c>
      <c r="Y7062">
        <v>5</v>
      </c>
      <c r="Z7062" s="86">
        <v>45762</v>
      </c>
      <c r="AB7062">
        <v>3</v>
      </c>
      <c r="AC7062" t="s">
        <v>156</v>
      </c>
    </row>
    <row r="7063" spans="1:29" x14ac:dyDescent="0.2">
      <c r="A7063" t="s">
        <v>17219</v>
      </c>
      <c r="B7063" t="s">
        <v>17220</v>
      </c>
      <c r="C7063" t="s">
        <v>17219</v>
      </c>
      <c r="D7063" t="s">
        <v>84</v>
      </c>
      <c r="E7063" t="s">
        <v>845</v>
      </c>
      <c r="G7063" t="s">
        <v>846</v>
      </c>
      <c r="I7063" t="s">
        <v>118</v>
      </c>
      <c r="S7063">
        <v>1.7134</v>
      </c>
      <c r="Y7063">
        <v>5</v>
      </c>
      <c r="Z7063" s="86">
        <v>45764</v>
      </c>
      <c r="AB7063">
        <v>3</v>
      </c>
      <c r="AC7063" t="s">
        <v>156</v>
      </c>
    </row>
    <row r="7064" spans="1:29" x14ac:dyDescent="0.2">
      <c r="A7064" t="s">
        <v>17233</v>
      </c>
      <c r="B7064" t="s">
        <v>17234</v>
      </c>
      <c r="C7064" t="s">
        <v>17233</v>
      </c>
      <c r="D7064" t="s">
        <v>84</v>
      </c>
      <c r="E7064" t="s">
        <v>845</v>
      </c>
      <c r="G7064" t="s">
        <v>846</v>
      </c>
      <c r="I7064" t="s">
        <v>91</v>
      </c>
      <c r="S7064">
        <v>1.7413000000000001</v>
      </c>
      <c r="Y7064">
        <v>5</v>
      </c>
      <c r="Z7064" s="86">
        <v>45769</v>
      </c>
      <c r="AB7064">
        <v>3</v>
      </c>
      <c r="AC7064" t="s">
        <v>156</v>
      </c>
    </row>
    <row r="7065" spans="1:29" x14ac:dyDescent="0.2">
      <c r="A7065" t="s">
        <v>17390</v>
      </c>
      <c r="B7065" t="s">
        <v>17391</v>
      </c>
      <c r="C7065" t="s">
        <v>17390</v>
      </c>
      <c r="D7065" t="s">
        <v>84</v>
      </c>
      <c r="E7065" t="s">
        <v>845</v>
      </c>
      <c r="G7065" t="s">
        <v>846</v>
      </c>
      <c r="I7065" t="s">
        <v>118</v>
      </c>
      <c r="S7065">
        <v>1.4100999999999999</v>
      </c>
      <c r="Y7065">
        <v>5</v>
      </c>
      <c r="Z7065" s="86">
        <v>45770</v>
      </c>
      <c r="AB7065">
        <v>3</v>
      </c>
      <c r="AC7065" t="s">
        <v>156</v>
      </c>
    </row>
    <row r="7066" spans="1:29" x14ac:dyDescent="0.2">
      <c r="A7066" t="s">
        <v>17392</v>
      </c>
      <c r="B7066" t="s">
        <v>17393</v>
      </c>
      <c r="C7066" t="s">
        <v>17392</v>
      </c>
      <c r="D7066" t="s">
        <v>84</v>
      </c>
      <c r="E7066" t="s">
        <v>845</v>
      </c>
      <c r="G7066" t="s">
        <v>846</v>
      </c>
      <c r="I7066" t="s">
        <v>91</v>
      </c>
      <c r="S7066">
        <v>1.3725000000000001</v>
      </c>
      <c r="Y7066">
        <v>5</v>
      </c>
      <c r="Z7066" s="86">
        <v>45770</v>
      </c>
      <c r="AB7066">
        <v>3</v>
      </c>
      <c r="AC7066" t="s">
        <v>156</v>
      </c>
    </row>
    <row r="7067" spans="1:29" x14ac:dyDescent="0.2">
      <c r="A7067" t="s">
        <v>17247</v>
      </c>
      <c r="B7067" t="s">
        <v>17248</v>
      </c>
      <c r="C7067" t="s">
        <v>17247</v>
      </c>
      <c r="D7067" t="s">
        <v>84</v>
      </c>
      <c r="E7067" t="s">
        <v>845</v>
      </c>
      <c r="G7067" t="s">
        <v>846</v>
      </c>
      <c r="I7067" t="s">
        <v>118</v>
      </c>
      <c r="S7067">
        <v>1.4262999999999999</v>
      </c>
      <c r="Y7067">
        <v>5</v>
      </c>
      <c r="Z7067" s="86">
        <v>45771</v>
      </c>
      <c r="AB7067">
        <v>3</v>
      </c>
      <c r="AC7067" t="s">
        <v>156</v>
      </c>
    </row>
    <row r="7068" spans="1:29" x14ac:dyDescent="0.2">
      <c r="A7068" t="s">
        <v>17286</v>
      </c>
      <c r="B7068" t="s">
        <v>17287</v>
      </c>
      <c r="C7068" t="s">
        <v>17286</v>
      </c>
      <c r="D7068" t="s">
        <v>84</v>
      </c>
      <c r="E7068" t="s">
        <v>845</v>
      </c>
      <c r="G7068" t="s">
        <v>846</v>
      </c>
      <c r="I7068" t="s">
        <v>118</v>
      </c>
      <c r="S7068">
        <v>1.2437</v>
      </c>
      <c r="Y7068">
        <v>5</v>
      </c>
      <c r="Z7068" s="86">
        <v>45783</v>
      </c>
      <c r="AB7068">
        <v>3</v>
      </c>
      <c r="AC7068" t="s">
        <v>156</v>
      </c>
    </row>
    <row r="7069" spans="1:29" x14ac:dyDescent="0.2">
      <c r="A7069" t="s">
        <v>17239</v>
      </c>
      <c r="B7069" t="s">
        <v>17240</v>
      </c>
      <c r="C7069" t="s">
        <v>17239</v>
      </c>
      <c r="D7069" t="s">
        <v>84</v>
      </c>
      <c r="E7069" t="s">
        <v>845</v>
      </c>
      <c r="G7069" t="s">
        <v>846</v>
      </c>
      <c r="I7069" t="s">
        <v>118</v>
      </c>
      <c r="S7069">
        <v>3.03</v>
      </c>
      <c r="Y7069">
        <v>6</v>
      </c>
      <c r="Z7069" s="86">
        <v>45772</v>
      </c>
      <c r="AB7069">
        <v>4</v>
      </c>
      <c r="AC7069" t="s">
        <v>127</v>
      </c>
    </row>
    <row r="7070" spans="1:29" x14ac:dyDescent="0.2">
      <c r="A7070" t="s">
        <v>17400</v>
      </c>
      <c r="B7070" t="s">
        <v>17401</v>
      </c>
      <c r="C7070" t="s">
        <v>17400</v>
      </c>
      <c r="D7070" t="s">
        <v>84</v>
      </c>
      <c r="E7070" t="s">
        <v>845</v>
      </c>
      <c r="G7070" t="s">
        <v>846</v>
      </c>
      <c r="I7070" t="s">
        <v>91</v>
      </c>
      <c r="S7070">
        <v>1.4870000000000001</v>
      </c>
      <c r="Y7070">
        <v>5</v>
      </c>
      <c r="Z7070" s="86">
        <v>45775</v>
      </c>
      <c r="AB7070">
        <v>3</v>
      </c>
      <c r="AC7070" t="s">
        <v>156</v>
      </c>
    </row>
    <row r="7071" spans="1:29" x14ac:dyDescent="0.2">
      <c r="A7071" t="s">
        <v>17484</v>
      </c>
      <c r="B7071" t="s">
        <v>17485</v>
      </c>
      <c r="C7071" t="s">
        <v>17484</v>
      </c>
      <c r="D7071" t="s">
        <v>84</v>
      </c>
      <c r="E7071" t="s">
        <v>845</v>
      </c>
      <c r="G7071" t="s">
        <v>846</v>
      </c>
      <c r="I7071" t="s">
        <v>118</v>
      </c>
      <c r="S7071">
        <v>1.5314000000000001</v>
      </c>
      <c r="Y7071">
        <v>5</v>
      </c>
      <c r="Z7071" s="86">
        <v>45779</v>
      </c>
      <c r="AB7071">
        <v>3</v>
      </c>
      <c r="AC7071" t="s">
        <v>156</v>
      </c>
    </row>
    <row r="7072" spans="1:29" x14ac:dyDescent="0.2">
      <c r="A7072" t="s">
        <v>17407</v>
      </c>
      <c r="B7072" t="s">
        <v>17408</v>
      </c>
      <c r="C7072" t="s">
        <v>17407</v>
      </c>
      <c r="D7072" t="s">
        <v>84</v>
      </c>
      <c r="E7072" t="s">
        <v>845</v>
      </c>
      <c r="G7072" t="s">
        <v>846</v>
      </c>
      <c r="I7072" t="s">
        <v>118</v>
      </c>
      <c r="S7072">
        <v>1.3880999999999999</v>
      </c>
      <c r="Y7072">
        <v>5</v>
      </c>
      <c r="Z7072" s="86">
        <v>45784</v>
      </c>
      <c r="AB7072">
        <v>3</v>
      </c>
      <c r="AC7072" t="s">
        <v>156</v>
      </c>
    </row>
    <row r="7073" spans="1:29" x14ac:dyDescent="0.2">
      <c r="A7073" t="s">
        <v>17409</v>
      </c>
      <c r="B7073" t="s">
        <v>17410</v>
      </c>
      <c r="C7073" t="s">
        <v>17409</v>
      </c>
      <c r="D7073" t="s">
        <v>84</v>
      </c>
      <c r="E7073" t="s">
        <v>845</v>
      </c>
      <c r="G7073" t="s">
        <v>846</v>
      </c>
      <c r="I7073" t="s">
        <v>91</v>
      </c>
      <c r="S7073">
        <v>1.3988</v>
      </c>
      <c r="Y7073">
        <v>5</v>
      </c>
      <c r="Z7073" s="86">
        <v>45784</v>
      </c>
      <c r="AB7073">
        <v>3</v>
      </c>
      <c r="AC7073" t="s">
        <v>156</v>
      </c>
    </row>
    <row r="7074" spans="1:29" x14ac:dyDescent="0.2">
      <c r="A7074" t="s">
        <v>17153</v>
      </c>
      <c r="B7074" t="s">
        <v>17154</v>
      </c>
      <c r="C7074" t="s">
        <v>17153</v>
      </c>
      <c r="D7074" t="s">
        <v>84</v>
      </c>
      <c r="E7074" t="s">
        <v>845</v>
      </c>
      <c r="G7074" t="s">
        <v>846</v>
      </c>
      <c r="I7074" t="s">
        <v>91</v>
      </c>
      <c r="S7074">
        <v>2.62</v>
      </c>
      <c r="Y7074">
        <v>5</v>
      </c>
      <c r="Z7074" s="86">
        <v>45758</v>
      </c>
      <c r="AB7074">
        <v>3</v>
      </c>
      <c r="AC7074" t="s">
        <v>156</v>
      </c>
    </row>
    <row r="7075" spans="1:29" x14ac:dyDescent="0.2">
      <c r="A7075" t="s">
        <v>17068</v>
      </c>
      <c r="B7075" t="s">
        <v>17069</v>
      </c>
      <c r="C7075" t="s">
        <v>17068</v>
      </c>
      <c r="D7075" t="s">
        <v>84</v>
      </c>
      <c r="E7075" t="s">
        <v>845</v>
      </c>
      <c r="G7075" t="s">
        <v>846</v>
      </c>
      <c r="I7075" t="s">
        <v>118</v>
      </c>
      <c r="S7075">
        <v>2.1</v>
      </c>
      <c r="Y7075">
        <v>2</v>
      </c>
      <c r="Z7075" s="86">
        <v>45756</v>
      </c>
      <c r="AB7075">
        <v>2</v>
      </c>
      <c r="AC7075" t="s">
        <v>153</v>
      </c>
    </row>
    <row r="7076" spans="1:29" x14ac:dyDescent="0.2">
      <c r="A7076" t="s">
        <v>16689</v>
      </c>
      <c r="B7076" t="s">
        <v>16690</v>
      </c>
      <c r="C7076" t="s">
        <v>16689</v>
      </c>
      <c r="D7076" t="s">
        <v>84</v>
      </c>
      <c r="E7076" t="s">
        <v>845</v>
      </c>
      <c r="G7076" t="s">
        <v>11299</v>
      </c>
      <c r="H7076" t="s">
        <v>16630</v>
      </c>
      <c r="I7076" t="s">
        <v>91</v>
      </c>
      <c r="AB7076">
        <v>5</v>
      </c>
      <c r="AC7076" t="s">
        <v>86</v>
      </c>
    </row>
    <row r="7077" spans="1:29" x14ac:dyDescent="0.2">
      <c r="A7077" t="s">
        <v>17417</v>
      </c>
      <c r="B7077" t="s">
        <v>17418</v>
      </c>
      <c r="C7077" t="s">
        <v>17417</v>
      </c>
      <c r="D7077" t="s">
        <v>84</v>
      </c>
      <c r="E7077" t="s">
        <v>845</v>
      </c>
      <c r="G7077" t="s">
        <v>11299</v>
      </c>
      <c r="H7077" t="s">
        <v>17419</v>
      </c>
      <c r="I7077" t="s">
        <v>91</v>
      </c>
      <c r="AB7077">
        <v>5</v>
      </c>
      <c r="AC7077" t="s">
        <v>86</v>
      </c>
    </row>
    <row r="7078" spans="1:29" x14ac:dyDescent="0.2">
      <c r="A7078" t="s">
        <v>17255</v>
      </c>
      <c r="B7078" t="s">
        <v>17256</v>
      </c>
      <c r="C7078" t="s">
        <v>17255</v>
      </c>
      <c r="D7078" t="s">
        <v>84</v>
      </c>
      <c r="E7078" t="s">
        <v>845</v>
      </c>
      <c r="G7078" t="s">
        <v>846</v>
      </c>
      <c r="I7078" t="s">
        <v>91</v>
      </c>
      <c r="S7078">
        <v>1.47</v>
      </c>
      <c r="Y7078">
        <v>2</v>
      </c>
      <c r="Z7078" s="86">
        <v>45769</v>
      </c>
      <c r="AB7078">
        <v>2</v>
      </c>
      <c r="AC7078" t="s">
        <v>153</v>
      </c>
    </row>
    <row r="7079" spans="1:29" x14ac:dyDescent="0.2">
      <c r="A7079" t="s">
        <v>17237</v>
      </c>
      <c r="B7079" t="s">
        <v>17238</v>
      </c>
      <c r="C7079" t="s">
        <v>17237</v>
      </c>
      <c r="D7079" t="s">
        <v>84</v>
      </c>
      <c r="E7079" t="s">
        <v>845</v>
      </c>
      <c r="G7079" t="s">
        <v>846</v>
      </c>
      <c r="I7079" t="s">
        <v>91</v>
      </c>
      <c r="S7079">
        <v>1.75</v>
      </c>
      <c r="Y7079">
        <v>5</v>
      </c>
      <c r="Z7079" s="86">
        <v>45770</v>
      </c>
      <c r="AB7079">
        <v>3</v>
      </c>
      <c r="AC7079" t="s">
        <v>156</v>
      </c>
    </row>
    <row r="7080" spans="1:29" x14ac:dyDescent="0.2">
      <c r="A7080" t="s">
        <v>17229</v>
      </c>
      <c r="B7080" t="s">
        <v>17230</v>
      </c>
      <c r="C7080" t="s">
        <v>17229</v>
      </c>
      <c r="D7080" t="s">
        <v>84</v>
      </c>
      <c r="E7080" t="s">
        <v>845</v>
      </c>
      <c r="G7080" t="s">
        <v>846</v>
      </c>
      <c r="I7080" t="s">
        <v>118</v>
      </c>
      <c r="S7080">
        <v>1.51</v>
      </c>
      <c r="Y7080">
        <v>2</v>
      </c>
      <c r="Z7080" s="86">
        <v>45771</v>
      </c>
      <c r="AB7080">
        <v>2</v>
      </c>
      <c r="AC7080" t="s">
        <v>153</v>
      </c>
    </row>
    <row r="7081" spans="1:29" x14ac:dyDescent="0.2">
      <c r="A7081" t="s">
        <v>17231</v>
      </c>
      <c r="B7081" t="s">
        <v>17232</v>
      </c>
      <c r="C7081" t="s">
        <v>17231</v>
      </c>
      <c r="D7081" t="s">
        <v>84</v>
      </c>
      <c r="E7081" t="s">
        <v>845</v>
      </c>
      <c r="G7081" t="s">
        <v>846</v>
      </c>
      <c r="I7081" t="s">
        <v>91</v>
      </c>
      <c r="S7081">
        <v>1.49</v>
      </c>
      <c r="Y7081">
        <v>2</v>
      </c>
      <c r="Z7081" s="86">
        <v>45771</v>
      </c>
      <c r="AB7081">
        <v>2</v>
      </c>
      <c r="AC7081" t="s">
        <v>153</v>
      </c>
    </row>
    <row r="7082" spans="1:29" x14ac:dyDescent="0.2">
      <c r="A7082" t="s">
        <v>17329</v>
      </c>
      <c r="B7082" t="s">
        <v>17330</v>
      </c>
      <c r="C7082" t="s">
        <v>17329</v>
      </c>
      <c r="D7082" t="s">
        <v>84</v>
      </c>
      <c r="E7082" t="s">
        <v>845</v>
      </c>
      <c r="G7082" t="s">
        <v>846</v>
      </c>
      <c r="I7082" t="s">
        <v>118</v>
      </c>
      <c r="S7082">
        <v>1.4</v>
      </c>
      <c r="Y7082">
        <v>2</v>
      </c>
      <c r="Z7082" s="86">
        <v>45778</v>
      </c>
      <c r="AB7082">
        <v>2</v>
      </c>
      <c r="AC7082" t="s">
        <v>153</v>
      </c>
    </row>
    <row r="7083" spans="1:29" x14ac:dyDescent="0.2">
      <c r="A7083" t="s">
        <v>16250</v>
      </c>
      <c r="B7083" t="s">
        <v>16251</v>
      </c>
      <c r="C7083" t="s">
        <v>16250</v>
      </c>
      <c r="D7083" t="s">
        <v>84</v>
      </c>
      <c r="E7083" t="s">
        <v>845</v>
      </c>
      <c r="G7083" t="s">
        <v>846</v>
      </c>
      <c r="I7083" t="s">
        <v>118</v>
      </c>
      <c r="S7083">
        <v>1.1000000000000001</v>
      </c>
      <c r="Y7083">
        <v>5</v>
      </c>
      <c r="Z7083" s="86">
        <v>45706</v>
      </c>
      <c r="AB7083">
        <v>3</v>
      </c>
      <c r="AC7083" t="s">
        <v>156</v>
      </c>
    </row>
    <row r="7084" spans="1:29" x14ac:dyDescent="0.2">
      <c r="A7084" t="s">
        <v>16818</v>
      </c>
      <c r="B7084" t="s">
        <v>16819</v>
      </c>
      <c r="C7084" t="s">
        <v>16818</v>
      </c>
      <c r="D7084" t="s">
        <v>84</v>
      </c>
      <c r="E7084" t="s">
        <v>845</v>
      </c>
      <c r="G7084" t="s">
        <v>846</v>
      </c>
      <c r="I7084" t="s">
        <v>118</v>
      </c>
      <c r="S7084">
        <v>2.2000000000000002</v>
      </c>
      <c r="Y7084">
        <v>6</v>
      </c>
      <c r="Z7084" s="86">
        <v>45715</v>
      </c>
      <c r="AB7084">
        <v>4</v>
      </c>
      <c r="AC7084" t="s">
        <v>127</v>
      </c>
    </row>
    <row r="7085" spans="1:29" x14ac:dyDescent="0.2">
      <c r="A7085" t="s">
        <v>16787</v>
      </c>
      <c r="B7085" t="s">
        <v>16788</v>
      </c>
      <c r="C7085" t="s">
        <v>16787</v>
      </c>
      <c r="D7085" t="s">
        <v>84</v>
      </c>
      <c r="E7085" t="s">
        <v>845</v>
      </c>
      <c r="G7085" t="s">
        <v>846</v>
      </c>
      <c r="I7085" t="s">
        <v>118</v>
      </c>
      <c r="S7085">
        <v>4.26</v>
      </c>
      <c r="Y7085">
        <v>6</v>
      </c>
      <c r="Z7085" s="86">
        <v>45715</v>
      </c>
      <c r="AB7085">
        <v>4</v>
      </c>
      <c r="AC7085" t="s">
        <v>127</v>
      </c>
    </row>
    <row r="7086" spans="1:29" x14ac:dyDescent="0.2">
      <c r="A7086" t="s">
        <v>16525</v>
      </c>
      <c r="B7086" t="s">
        <v>16526</v>
      </c>
      <c r="C7086" t="s">
        <v>16525</v>
      </c>
      <c r="D7086" t="s">
        <v>84</v>
      </c>
      <c r="E7086" t="s">
        <v>845</v>
      </c>
      <c r="G7086" t="s">
        <v>846</v>
      </c>
      <c r="I7086" t="s">
        <v>118</v>
      </c>
      <c r="S7086">
        <v>1.34</v>
      </c>
      <c r="Y7086">
        <v>2</v>
      </c>
      <c r="Z7086" s="86">
        <v>45715</v>
      </c>
      <c r="AB7086">
        <v>2</v>
      </c>
      <c r="AC7086" t="s">
        <v>153</v>
      </c>
    </row>
    <row r="7087" spans="1:29" x14ac:dyDescent="0.2">
      <c r="A7087" t="s">
        <v>16840</v>
      </c>
      <c r="B7087" t="s">
        <v>16841</v>
      </c>
      <c r="C7087" t="s">
        <v>16840</v>
      </c>
      <c r="D7087" t="s">
        <v>84</v>
      </c>
      <c r="E7087" t="s">
        <v>845</v>
      </c>
      <c r="G7087" t="s">
        <v>846</v>
      </c>
      <c r="I7087" t="s">
        <v>118</v>
      </c>
      <c r="S7087">
        <v>2.14</v>
      </c>
      <c r="Y7087">
        <v>4</v>
      </c>
      <c r="Z7087" s="86">
        <v>45734</v>
      </c>
      <c r="AB7087">
        <v>3</v>
      </c>
      <c r="AC7087" t="s">
        <v>156</v>
      </c>
    </row>
    <row r="7088" spans="1:29" x14ac:dyDescent="0.2">
      <c r="A7088" t="s">
        <v>16874</v>
      </c>
      <c r="B7088" t="s">
        <v>16875</v>
      </c>
      <c r="C7088" t="s">
        <v>16874</v>
      </c>
      <c r="D7088" t="s">
        <v>84</v>
      </c>
      <c r="E7088" t="s">
        <v>845</v>
      </c>
      <c r="G7088" t="s">
        <v>846</v>
      </c>
      <c r="I7088" t="s">
        <v>118</v>
      </c>
      <c r="S7088">
        <v>2.1</v>
      </c>
      <c r="Y7088">
        <v>2</v>
      </c>
      <c r="Z7088" s="86">
        <v>45742</v>
      </c>
      <c r="AB7088">
        <v>2</v>
      </c>
      <c r="AC7088" t="s">
        <v>153</v>
      </c>
    </row>
    <row r="7089" spans="1:29" x14ac:dyDescent="0.2">
      <c r="A7089" t="s">
        <v>17070</v>
      </c>
      <c r="B7089" t="s">
        <v>17071</v>
      </c>
      <c r="C7089" t="s">
        <v>17070</v>
      </c>
      <c r="D7089" t="s">
        <v>84</v>
      </c>
      <c r="E7089" t="s">
        <v>845</v>
      </c>
      <c r="G7089" t="s">
        <v>846</v>
      </c>
      <c r="I7089" t="s">
        <v>118</v>
      </c>
      <c r="S7089">
        <v>2.4</v>
      </c>
      <c r="Y7089">
        <v>6</v>
      </c>
      <c r="Z7089" s="86">
        <v>45750</v>
      </c>
      <c r="AB7089">
        <v>4</v>
      </c>
      <c r="AC7089" t="s">
        <v>127</v>
      </c>
    </row>
    <row r="7090" spans="1:29" x14ac:dyDescent="0.2">
      <c r="A7090" t="s">
        <v>17072</v>
      </c>
      <c r="B7090" t="s">
        <v>17073</v>
      </c>
      <c r="C7090" t="s">
        <v>17072</v>
      </c>
      <c r="D7090" t="s">
        <v>84</v>
      </c>
      <c r="E7090" t="s">
        <v>845</v>
      </c>
      <c r="G7090" t="s">
        <v>846</v>
      </c>
      <c r="I7090" t="s">
        <v>91</v>
      </c>
      <c r="S7090">
        <v>2.2000000000000002</v>
      </c>
      <c r="Y7090">
        <v>6</v>
      </c>
      <c r="Z7090" s="86">
        <v>45750</v>
      </c>
      <c r="AB7090">
        <v>4</v>
      </c>
      <c r="AC7090" t="s">
        <v>127</v>
      </c>
    </row>
    <row r="7091" spans="1:29" x14ac:dyDescent="0.2">
      <c r="A7091" t="s">
        <v>17074</v>
      </c>
      <c r="B7091" t="s">
        <v>17075</v>
      </c>
      <c r="C7091" t="s">
        <v>17074</v>
      </c>
      <c r="D7091" t="s">
        <v>84</v>
      </c>
      <c r="E7091" t="s">
        <v>845</v>
      </c>
      <c r="G7091" t="s">
        <v>846</v>
      </c>
      <c r="I7091" t="s">
        <v>118</v>
      </c>
      <c r="S7091">
        <v>2.09</v>
      </c>
      <c r="Y7091">
        <v>6</v>
      </c>
      <c r="Z7091" s="86">
        <v>45751</v>
      </c>
      <c r="AB7091">
        <v>4</v>
      </c>
      <c r="AC7091" t="s">
        <v>127</v>
      </c>
    </row>
    <row r="7092" spans="1:29" x14ac:dyDescent="0.2">
      <c r="A7092" t="s">
        <v>17076</v>
      </c>
      <c r="B7092" t="s">
        <v>17077</v>
      </c>
      <c r="C7092" t="s">
        <v>17076</v>
      </c>
      <c r="D7092" t="s">
        <v>84</v>
      </c>
      <c r="E7092" t="s">
        <v>845</v>
      </c>
      <c r="G7092" t="s">
        <v>846</v>
      </c>
      <c r="I7092" t="s">
        <v>118</v>
      </c>
      <c r="S7092">
        <v>1.1599999999999999</v>
      </c>
      <c r="Y7092">
        <v>6</v>
      </c>
      <c r="Z7092" s="86">
        <v>45751</v>
      </c>
      <c r="AB7092">
        <v>4</v>
      </c>
      <c r="AC7092" t="s">
        <v>127</v>
      </c>
    </row>
    <row r="7093" spans="1:29" x14ac:dyDescent="0.2">
      <c r="A7093" t="s">
        <v>16483</v>
      </c>
      <c r="B7093" t="s">
        <v>16484</v>
      </c>
      <c r="C7093" t="s">
        <v>16483</v>
      </c>
      <c r="D7093" t="s">
        <v>84</v>
      </c>
      <c r="E7093" t="s">
        <v>845</v>
      </c>
      <c r="G7093" t="s">
        <v>846</v>
      </c>
      <c r="I7093" t="s">
        <v>118</v>
      </c>
      <c r="S7093">
        <v>1.9</v>
      </c>
      <c r="Y7093">
        <v>5</v>
      </c>
      <c r="Z7093" s="86">
        <v>45709</v>
      </c>
      <c r="AB7093">
        <v>3</v>
      </c>
      <c r="AC7093" t="s">
        <v>156</v>
      </c>
    </row>
    <row r="7094" spans="1:29" x14ac:dyDescent="0.2">
      <c r="A7094" t="s">
        <v>16770</v>
      </c>
      <c r="B7094" t="s">
        <v>16771</v>
      </c>
      <c r="C7094" t="s">
        <v>16770</v>
      </c>
      <c r="D7094" t="s">
        <v>84</v>
      </c>
      <c r="E7094" t="s">
        <v>845</v>
      </c>
      <c r="G7094" t="s">
        <v>846</v>
      </c>
      <c r="I7094" t="s">
        <v>91</v>
      </c>
      <c r="S7094">
        <v>1.35</v>
      </c>
      <c r="Y7094">
        <v>5</v>
      </c>
      <c r="Z7094" s="86">
        <v>45715</v>
      </c>
      <c r="AB7094">
        <v>3</v>
      </c>
      <c r="AC7094" t="s">
        <v>156</v>
      </c>
    </row>
    <row r="7095" spans="1:29" x14ac:dyDescent="0.2">
      <c r="A7095" t="s">
        <v>16768</v>
      </c>
      <c r="B7095" t="s">
        <v>16769</v>
      </c>
      <c r="C7095" t="s">
        <v>16768</v>
      </c>
      <c r="D7095" t="s">
        <v>84</v>
      </c>
      <c r="E7095" t="s">
        <v>845</v>
      </c>
      <c r="G7095" t="s">
        <v>846</v>
      </c>
      <c r="I7095" t="s">
        <v>118</v>
      </c>
      <c r="S7095">
        <v>1.37</v>
      </c>
      <c r="Y7095">
        <v>5</v>
      </c>
      <c r="Z7095" s="86">
        <v>45715</v>
      </c>
      <c r="AB7095">
        <v>3</v>
      </c>
      <c r="AC7095" t="s">
        <v>156</v>
      </c>
    </row>
    <row r="7096" spans="1:29" x14ac:dyDescent="0.2">
      <c r="A7096" t="s">
        <v>16915</v>
      </c>
      <c r="B7096" t="s">
        <v>16916</v>
      </c>
      <c r="C7096" t="s">
        <v>16915</v>
      </c>
      <c r="D7096" t="s">
        <v>84</v>
      </c>
      <c r="E7096" t="s">
        <v>845</v>
      </c>
      <c r="G7096" t="s">
        <v>846</v>
      </c>
      <c r="I7096" t="s">
        <v>118</v>
      </c>
      <c r="S7096">
        <v>1.4</v>
      </c>
      <c r="W7096">
        <v>3</v>
      </c>
      <c r="X7096" s="86">
        <v>45736</v>
      </c>
      <c r="AB7096">
        <v>3</v>
      </c>
      <c r="AC7096" t="s">
        <v>156</v>
      </c>
    </row>
    <row r="7097" spans="1:29" x14ac:dyDescent="0.2">
      <c r="A7097" t="s">
        <v>16917</v>
      </c>
      <c r="B7097" t="s">
        <v>16918</v>
      </c>
      <c r="C7097" t="s">
        <v>16917</v>
      </c>
      <c r="D7097" t="s">
        <v>84</v>
      </c>
      <c r="E7097" t="s">
        <v>845</v>
      </c>
      <c r="G7097" t="s">
        <v>846</v>
      </c>
      <c r="I7097" t="s">
        <v>91</v>
      </c>
      <c r="S7097">
        <v>1.4</v>
      </c>
      <c r="W7097">
        <v>3</v>
      </c>
      <c r="X7097" s="86">
        <v>45736</v>
      </c>
      <c r="AB7097">
        <v>3</v>
      </c>
      <c r="AC7097" t="s">
        <v>156</v>
      </c>
    </row>
    <row r="7098" spans="1:29" x14ac:dyDescent="0.2">
      <c r="A7098" t="s">
        <v>17394</v>
      </c>
      <c r="B7098" t="s">
        <v>17395</v>
      </c>
      <c r="C7098" t="s">
        <v>17394</v>
      </c>
      <c r="D7098" t="s">
        <v>84</v>
      </c>
      <c r="E7098" t="s">
        <v>845</v>
      </c>
      <c r="G7098" t="s">
        <v>846</v>
      </c>
      <c r="I7098" t="s">
        <v>118</v>
      </c>
      <c r="S7098">
        <v>2.35</v>
      </c>
      <c r="Y7098">
        <v>6</v>
      </c>
      <c r="Z7098" s="86">
        <v>45785</v>
      </c>
      <c r="AB7098">
        <v>4</v>
      </c>
      <c r="AC7098" t="s">
        <v>127</v>
      </c>
    </row>
    <row r="7099" spans="1:29" x14ac:dyDescent="0.2">
      <c r="A7099" t="s">
        <v>16622</v>
      </c>
      <c r="B7099" t="s">
        <v>16623</v>
      </c>
      <c r="C7099" t="s">
        <v>16622</v>
      </c>
      <c r="D7099" t="s">
        <v>84</v>
      </c>
      <c r="E7099" t="s">
        <v>845</v>
      </c>
      <c r="G7099" t="s">
        <v>846</v>
      </c>
      <c r="I7099" t="s">
        <v>91</v>
      </c>
      <c r="S7099">
        <v>1.5</v>
      </c>
      <c r="Y7099">
        <v>5</v>
      </c>
      <c r="Z7099" s="86">
        <v>45721</v>
      </c>
      <c r="AB7099">
        <v>3</v>
      </c>
      <c r="AC7099" t="s">
        <v>156</v>
      </c>
    </row>
    <row r="7100" spans="1:29" x14ac:dyDescent="0.2">
      <c r="A7100" t="s">
        <v>16789</v>
      </c>
      <c r="B7100" t="s">
        <v>16790</v>
      </c>
      <c r="C7100" t="s">
        <v>16789</v>
      </c>
      <c r="D7100" t="s">
        <v>84</v>
      </c>
      <c r="E7100" t="s">
        <v>845</v>
      </c>
      <c r="G7100" t="s">
        <v>846</v>
      </c>
      <c r="I7100" t="s">
        <v>91</v>
      </c>
      <c r="S7100">
        <v>1.51</v>
      </c>
      <c r="Y7100">
        <v>5</v>
      </c>
      <c r="Z7100" s="86">
        <v>45734</v>
      </c>
      <c r="AB7100">
        <v>3</v>
      </c>
      <c r="AC7100" t="s">
        <v>156</v>
      </c>
    </row>
    <row r="7101" spans="1:29" x14ac:dyDescent="0.2">
      <c r="A7101" t="s">
        <v>16814</v>
      </c>
      <c r="B7101" t="s">
        <v>16815</v>
      </c>
      <c r="C7101" t="s">
        <v>16814</v>
      </c>
      <c r="D7101" t="s">
        <v>84</v>
      </c>
      <c r="E7101" t="s">
        <v>845</v>
      </c>
      <c r="G7101" t="s">
        <v>846</v>
      </c>
      <c r="I7101" t="s">
        <v>91</v>
      </c>
      <c r="S7101">
        <v>1.54</v>
      </c>
      <c r="Y7101">
        <v>5</v>
      </c>
      <c r="Z7101" s="86">
        <v>45721</v>
      </c>
      <c r="AB7101">
        <v>3</v>
      </c>
      <c r="AC7101" t="s">
        <v>156</v>
      </c>
    </row>
    <row r="7102" spans="1:29" x14ac:dyDescent="0.2">
      <c r="A7102" t="s">
        <v>16791</v>
      </c>
      <c r="B7102" t="s">
        <v>16792</v>
      </c>
      <c r="C7102" t="s">
        <v>16791</v>
      </c>
      <c r="D7102" t="s">
        <v>84</v>
      </c>
      <c r="E7102" t="s">
        <v>845</v>
      </c>
      <c r="G7102" t="s">
        <v>846</v>
      </c>
      <c r="I7102" t="s">
        <v>118</v>
      </c>
      <c r="S7102">
        <v>1.48</v>
      </c>
      <c r="Y7102">
        <v>5</v>
      </c>
      <c r="Z7102" s="86">
        <v>45722</v>
      </c>
      <c r="AB7102">
        <v>3</v>
      </c>
      <c r="AC7102" t="s">
        <v>156</v>
      </c>
    </row>
    <row r="7103" spans="1:29" x14ac:dyDescent="0.2">
      <c r="A7103" t="s">
        <v>16816</v>
      </c>
      <c r="B7103" t="s">
        <v>16817</v>
      </c>
      <c r="C7103" t="s">
        <v>16816</v>
      </c>
      <c r="D7103" t="s">
        <v>84</v>
      </c>
      <c r="E7103" t="s">
        <v>845</v>
      </c>
      <c r="G7103" t="s">
        <v>846</v>
      </c>
      <c r="I7103" t="s">
        <v>118</v>
      </c>
      <c r="S7103">
        <v>1.51</v>
      </c>
      <c r="Y7103">
        <v>5</v>
      </c>
      <c r="Z7103" s="86">
        <v>45736</v>
      </c>
      <c r="AB7103">
        <v>3</v>
      </c>
      <c r="AC7103" t="s">
        <v>156</v>
      </c>
    </row>
    <row r="7104" spans="1:29" x14ac:dyDescent="0.2">
      <c r="A7104" t="s">
        <v>17359</v>
      </c>
      <c r="B7104" t="s">
        <v>17360</v>
      </c>
      <c r="C7104" t="s">
        <v>17359</v>
      </c>
      <c r="D7104" t="s">
        <v>84</v>
      </c>
      <c r="E7104" t="s">
        <v>845</v>
      </c>
      <c r="G7104" t="s">
        <v>846</v>
      </c>
      <c r="I7104" t="s">
        <v>91</v>
      </c>
      <c r="S7104">
        <v>1.3281000000000001</v>
      </c>
      <c r="Y7104">
        <v>5</v>
      </c>
      <c r="Z7104" s="86">
        <v>45786</v>
      </c>
      <c r="AB7104">
        <v>3</v>
      </c>
      <c r="AC7104" t="s">
        <v>156</v>
      </c>
    </row>
    <row r="7105" spans="1:29" x14ac:dyDescent="0.2">
      <c r="A7105" t="s">
        <v>16863</v>
      </c>
      <c r="B7105" t="s">
        <v>16864</v>
      </c>
      <c r="C7105" t="s">
        <v>16863</v>
      </c>
      <c r="D7105" t="s">
        <v>84</v>
      </c>
      <c r="E7105" t="s">
        <v>845</v>
      </c>
      <c r="G7105" t="s">
        <v>846</v>
      </c>
      <c r="I7105" t="s">
        <v>118</v>
      </c>
      <c r="S7105">
        <v>1.8</v>
      </c>
      <c r="Y7105">
        <v>5</v>
      </c>
      <c r="Z7105" s="86">
        <v>45737</v>
      </c>
      <c r="AB7105">
        <v>3</v>
      </c>
      <c r="AC7105" t="s">
        <v>156</v>
      </c>
    </row>
    <row r="7106" spans="1:29" x14ac:dyDescent="0.2">
      <c r="A7106" t="s">
        <v>17589</v>
      </c>
      <c r="B7106" t="s">
        <v>17590</v>
      </c>
      <c r="C7106" t="s">
        <v>17589</v>
      </c>
      <c r="D7106" t="s">
        <v>84</v>
      </c>
      <c r="E7106" t="s">
        <v>845</v>
      </c>
      <c r="G7106" t="s">
        <v>846</v>
      </c>
      <c r="I7106" t="s">
        <v>91</v>
      </c>
      <c r="S7106">
        <v>1.3522000000000001</v>
      </c>
      <c r="Y7106">
        <v>5</v>
      </c>
      <c r="Z7106" s="86">
        <v>45797</v>
      </c>
      <c r="AB7106">
        <v>3</v>
      </c>
      <c r="AC7106" t="s">
        <v>156</v>
      </c>
    </row>
    <row r="7107" spans="1:29" x14ac:dyDescent="0.2">
      <c r="A7107" t="s">
        <v>17587</v>
      </c>
      <c r="B7107" t="s">
        <v>17588</v>
      </c>
      <c r="C7107" t="s">
        <v>17587</v>
      </c>
      <c r="D7107" t="s">
        <v>84</v>
      </c>
      <c r="E7107" t="s">
        <v>845</v>
      </c>
      <c r="G7107" t="s">
        <v>846</v>
      </c>
      <c r="I7107" t="s">
        <v>118</v>
      </c>
      <c r="S7107">
        <v>1.3619000000000001</v>
      </c>
      <c r="Y7107">
        <v>5</v>
      </c>
      <c r="Z7107" s="86">
        <v>45797</v>
      </c>
      <c r="AB7107">
        <v>3</v>
      </c>
      <c r="AC7107" t="s">
        <v>156</v>
      </c>
    </row>
    <row r="7108" spans="1:29" x14ac:dyDescent="0.2">
      <c r="A7108" t="s">
        <v>17472</v>
      </c>
      <c r="B7108" t="s">
        <v>17473</v>
      </c>
      <c r="C7108" t="s">
        <v>17472</v>
      </c>
      <c r="D7108" t="s">
        <v>84</v>
      </c>
      <c r="E7108" t="s">
        <v>845</v>
      </c>
      <c r="G7108" t="s">
        <v>846</v>
      </c>
      <c r="I7108" t="s">
        <v>91</v>
      </c>
      <c r="S7108">
        <v>1.6193</v>
      </c>
      <c r="Y7108">
        <v>5</v>
      </c>
      <c r="Z7108" s="86">
        <v>45799</v>
      </c>
      <c r="AB7108">
        <v>3</v>
      </c>
      <c r="AC7108" t="s">
        <v>156</v>
      </c>
    </row>
    <row r="7109" spans="1:29" x14ac:dyDescent="0.2">
      <c r="A7109" t="s">
        <v>17482</v>
      </c>
      <c r="B7109" t="s">
        <v>17483</v>
      </c>
      <c r="C7109" t="s">
        <v>17482</v>
      </c>
      <c r="D7109" t="s">
        <v>84</v>
      </c>
      <c r="E7109" t="s">
        <v>845</v>
      </c>
      <c r="G7109" t="s">
        <v>846</v>
      </c>
      <c r="I7109" t="s">
        <v>118</v>
      </c>
      <c r="S7109">
        <v>1.5274000000000001</v>
      </c>
      <c r="Y7109">
        <v>5</v>
      </c>
      <c r="Z7109" s="86">
        <v>45799</v>
      </c>
      <c r="AB7109">
        <v>3</v>
      </c>
      <c r="AC7109" t="s">
        <v>156</v>
      </c>
    </row>
    <row r="7110" spans="1:29" x14ac:dyDescent="0.2">
      <c r="A7110" t="s">
        <v>17574</v>
      </c>
      <c r="B7110" t="s">
        <v>17575</v>
      </c>
      <c r="C7110" t="s">
        <v>17574</v>
      </c>
      <c r="D7110" t="s">
        <v>84</v>
      </c>
      <c r="E7110" t="s">
        <v>845</v>
      </c>
      <c r="G7110" t="s">
        <v>846</v>
      </c>
      <c r="I7110" t="s">
        <v>91</v>
      </c>
      <c r="S7110">
        <v>1.3085</v>
      </c>
      <c r="Y7110">
        <v>5</v>
      </c>
      <c r="Z7110" s="86">
        <v>45807</v>
      </c>
      <c r="AB7110">
        <v>3</v>
      </c>
      <c r="AC7110" t="s">
        <v>156</v>
      </c>
    </row>
    <row r="7111" spans="1:29" x14ac:dyDescent="0.2">
      <c r="A7111" t="s">
        <v>17486</v>
      </c>
      <c r="B7111" t="s">
        <v>17487</v>
      </c>
      <c r="C7111" t="s">
        <v>17486</v>
      </c>
      <c r="D7111" t="s">
        <v>84</v>
      </c>
      <c r="E7111" t="s">
        <v>845</v>
      </c>
      <c r="G7111" t="s">
        <v>846</v>
      </c>
      <c r="I7111" t="s">
        <v>91</v>
      </c>
      <c r="S7111">
        <v>1.55</v>
      </c>
      <c r="Y7111">
        <v>2</v>
      </c>
      <c r="Z7111" s="86">
        <v>45800</v>
      </c>
      <c r="AB7111">
        <v>2</v>
      </c>
      <c r="AC7111" t="s">
        <v>153</v>
      </c>
    </row>
    <row r="7112" spans="1:29" x14ac:dyDescent="0.2">
      <c r="A7112" t="s">
        <v>17510</v>
      </c>
      <c r="B7112" t="s">
        <v>17511</v>
      </c>
      <c r="C7112" t="s">
        <v>17510</v>
      </c>
      <c r="D7112" t="s">
        <v>84</v>
      </c>
      <c r="E7112" t="s">
        <v>845</v>
      </c>
      <c r="G7112" t="s">
        <v>846</v>
      </c>
      <c r="I7112" t="s">
        <v>91</v>
      </c>
      <c r="S7112">
        <v>1.51</v>
      </c>
      <c r="Y7112">
        <v>2</v>
      </c>
      <c r="Z7112" s="86">
        <v>45799</v>
      </c>
      <c r="AB7112">
        <v>2</v>
      </c>
      <c r="AC7112" t="s">
        <v>153</v>
      </c>
    </row>
    <row r="7113" spans="1:29" x14ac:dyDescent="0.2">
      <c r="A7113" t="s">
        <v>17508</v>
      </c>
      <c r="B7113" t="s">
        <v>17509</v>
      </c>
      <c r="C7113" t="s">
        <v>17508</v>
      </c>
      <c r="D7113" t="s">
        <v>84</v>
      </c>
      <c r="E7113" t="s">
        <v>845</v>
      </c>
      <c r="G7113" t="s">
        <v>846</v>
      </c>
      <c r="I7113" t="s">
        <v>118</v>
      </c>
      <c r="S7113">
        <v>1.56</v>
      </c>
      <c r="Y7113">
        <v>2</v>
      </c>
      <c r="Z7113" s="86">
        <v>45799</v>
      </c>
      <c r="AB7113">
        <v>2</v>
      </c>
      <c r="AC7113" t="s">
        <v>153</v>
      </c>
    </row>
    <row r="7114" spans="1:29" x14ac:dyDescent="0.2">
      <c r="A7114" t="s">
        <v>17141</v>
      </c>
      <c r="B7114" t="s">
        <v>17142</v>
      </c>
      <c r="C7114" t="s">
        <v>17141</v>
      </c>
      <c r="D7114" t="s">
        <v>84</v>
      </c>
      <c r="E7114" t="s">
        <v>845</v>
      </c>
      <c r="G7114" t="s">
        <v>846</v>
      </c>
      <c r="I7114" t="s">
        <v>118</v>
      </c>
      <c r="S7114">
        <v>1.29</v>
      </c>
      <c r="Y7114">
        <v>5</v>
      </c>
      <c r="Z7114" s="86">
        <v>45743</v>
      </c>
      <c r="AB7114">
        <v>3</v>
      </c>
      <c r="AC7114" t="s">
        <v>156</v>
      </c>
    </row>
    <row r="7115" spans="1:29" x14ac:dyDescent="0.2">
      <c r="A7115" t="s">
        <v>17149</v>
      </c>
      <c r="B7115" t="s">
        <v>17150</v>
      </c>
      <c r="C7115" t="s">
        <v>17149</v>
      </c>
      <c r="D7115" t="s">
        <v>84</v>
      </c>
      <c r="E7115" t="s">
        <v>845</v>
      </c>
      <c r="G7115" t="s">
        <v>846</v>
      </c>
      <c r="I7115" t="s">
        <v>118</v>
      </c>
      <c r="S7115">
        <v>1.5</v>
      </c>
      <c r="Y7115">
        <v>2</v>
      </c>
      <c r="Z7115" s="86">
        <v>45762</v>
      </c>
      <c r="AB7115">
        <v>2</v>
      </c>
      <c r="AC7115" t="s">
        <v>153</v>
      </c>
    </row>
    <row r="7116" spans="1:29" x14ac:dyDescent="0.2">
      <c r="A7116" t="s">
        <v>17151</v>
      </c>
      <c r="B7116" t="s">
        <v>17152</v>
      </c>
      <c r="C7116" t="s">
        <v>17151</v>
      </c>
      <c r="D7116" t="s">
        <v>84</v>
      </c>
      <c r="E7116" t="s">
        <v>845</v>
      </c>
      <c r="G7116" t="s">
        <v>846</v>
      </c>
      <c r="I7116" t="s">
        <v>91</v>
      </c>
      <c r="S7116">
        <v>1.52</v>
      </c>
      <c r="Y7116">
        <v>2</v>
      </c>
      <c r="Z7116" s="86">
        <v>45762</v>
      </c>
      <c r="AB7116">
        <v>2</v>
      </c>
      <c r="AC7116" t="s">
        <v>153</v>
      </c>
    </row>
    <row r="7117" spans="1:29" x14ac:dyDescent="0.2">
      <c r="A7117" t="s">
        <v>17459</v>
      </c>
      <c r="B7117" t="s">
        <v>17460</v>
      </c>
      <c r="C7117" t="s">
        <v>17459</v>
      </c>
      <c r="D7117" t="s">
        <v>84</v>
      </c>
      <c r="E7117" t="s">
        <v>845</v>
      </c>
      <c r="G7117" t="s">
        <v>846</v>
      </c>
      <c r="I7117" t="s">
        <v>91</v>
      </c>
      <c r="S7117">
        <v>1.58</v>
      </c>
      <c r="Y7117">
        <v>2</v>
      </c>
      <c r="Z7117" s="86">
        <v>45797</v>
      </c>
      <c r="AB7117">
        <v>2</v>
      </c>
      <c r="AC7117" t="s">
        <v>153</v>
      </c>
    </row>
    <row r="7118" spans="1:29" x14ac:dyDescent="0.2">
      <c r="A7118" t="s">
        <v>17457</v>
      </c>
      <c r="B7118" t="s">
        <v>17458</v>
      </c>
      <c r="C7118" t="s">
        <v>17457</v>
      </c>
      <c r="D7118" t="s">
        <v>84</v>
      </c>
      <c r="E7118" t="s">
        <v>845</v>
      </c>
      <c r="G7118" t="s">
        <v>846</v>
      </c>
      <c r="I7118" t="s">
        <v>118</v>
      </c>
      <c r="S7118">
        <v>1.58</v>
      </c>
      <c r="Y7118">
        <v>2</v>
      </c>
      <c r="Z7118" s="86">
        <v>45797</v>
      </c>
      <c r="AB7118">
        <v>2</v>
      </c>
      <c r="AC7118" t="s">
        <v>153</v>
      </c>
    </row>
    <row r="7119" spans="1:29" x14ac:dyDescent="0.2">
      <c r="A7119" t="s">
        <v>17155</v>
      </c>
      <c r="B7119" t="s">
        <v>17156</v>
      </c>
      <c r="C7119" t="s">
        <v>17155</v>
      </c>
      <c r="D7119" t="s">
        <v>84</v>
      </c>
      <c r="E7119" t="s">
        <v>845</v>
      </c>
      <c r="G7119" t="s">
        <v>846</v>
      </c>
      <c r="I7119" t="s">
        <v>118</v>
      </c>
      <c r="S7119">
        <v>1.62</v>
      </c>
      <c r="Y7119">
        <v>5</v>
      </c>
      <c r="Z7119" s="86">
        <v>45757</v>
      </c>
      <c r="AB7119">
        <v>3</v>
      </c>
      <c r="AC7119" t="s">
        <v>156</v>
      </c>
    </row>
    <row r="7120" spans="1:29" x14ac:dyDescent="0.2">
      <c r="A7120" t="s">
        <v>17601</v>
      </c>
      <c r="B7120" t="s">
        <v>17602</v>
      </c>
      <c r="C7120" t="s">
        <v>17601</v>
      </c>
      <c r="D7120" t="s">
        <v>84</v>
      </c>
      <c r="E7120" t="s">
        <v>845</v>
      </c>
      <c r="G7120" t="s">
        <v>846</v>
      </c>
      <c r="I7120" t="s">
        <v>91</v>
      </c>
      <c r="S7120">
        <v>1.3172999999999999</v>
      </c>
      <c r="Y7120">
        <v>5</v>
      </c>
      <c r="Z7120" s="86">
        <v>45810</v>
      </c>
      <c r="AB7120">
        <v>3</v>
      </c>
      <c r="AC7120" t="s">
        <v>156</v>
      </c>
    </row>
    <row r="7121" spans="1:29" x14ac:dyDescent="0.2">
      <c r="A7121" t="s">
        <v>17599</v>
      </c>
      <c r="B7121" t="s">
        <v>17600</v>
      </c>
      <c r="C7121" t="s">
        <v>17599</v>
      </c>
      <c r="D7121" t="s">
        <v>84</v>
      </c>
      <c r="E7121" t="s">
        <v>845</v>
      </c>
      <c r="G7121" t="s">
        <v>846</v>
      </c>
      <c r="I7121" t="s">
        <v>118</v>
      </c>
      <c r="S7121">
        <v>1.3157000000000001</v>
      </c>
      <c r="Y7121">
        <v>5</v>
      </c>
      <c r="Z7121" s="86">
        <v>45810</v>
      </c>
      <c r="AB7121">
        <v>3</v>
      </c>
      <c r="AC7121" t="s">
        <v>156</v>
      </c>
    </row>
    <row r="7122" spans="1:29" x14ac:dyDescent="0.2">
      <c r="A7122" t="s">
        <v>17251</v>
      </c>
      <c r="B7122" t="s">
        <v>17252</v>
      </c>
      <c r="C7122" t="s">
        <v>17251</v>
      </c>
      <c r="D7122" t="s">
        <v>84</v>
      </c>
      <c r="E7122" t="s">
        <v>845</v>
      </c>
      <c r="G7122" t="s">
        <v>846</v>
      </c>
      <c r="I7122" t="s">
        <v>118</v>
      </c>
      <c r="S7122">
        <v>2.1800000000000002</v>
      </c>
      <c r="Y7122">
        <v>2</v>
      </c>
      <c r="Z7122" s="86">
        <v>45771</v>
      </c>
      <c r="AB7122">
        <v>2</v>
      </c>
      <c r="AC7122" t="s">
        <v>153</v>
      </c>
    </row>
    <row r="7123" spans="1:29" x14ac:dyDescent="0.2">
      <c r="A7123" t="s">
        <v>17385</v>
      </c>
      <c r="B7123" t="s">
        <v>17386</v>
      </c>
      <c r="C7123" t="s">
        <v>17385</v>
      </c>
      <c r="D7123" t="s">
        <v>84</v>
      </c>
      <c r="E7123" t="s">
        <v>845</v>
      </c>
      <c r="G7123" t="s">
        <v>846</v>
      </c>
      <c r="I7123" t="s">
        <v>118</v>
      </c>
      <c r="S7123">
        <v>2.1</v>
      </c>
      <c r="Y7123">
        <v>6</v>
      </c>
      <c r="Z7123" s="86">
        <v>45790</v>
      </c>
      <c r="AB7123">
        <v>4</v>
      </c>
      <c r="AC7123" t="s">
        <v>127</v>
      </c>
    </row>
    <row r="7124" spans="1:29" x14ac:dyDescent="0.2">
      <c r="A7124" t="s">
        <v>17347</v>
      </c>
      <c r="B7124" t="s">
        <v>17348</v>
      </c>
      <c r="C7124" t="s">
        <v>17347</v>
      </c>
      <c r="D7124" t="s">
        <v>84</v>
      </c>
      <c r="E7124" t="s">
        <v>845</v>
      </c>
      <c r="G7124" t="s">
        <v>846</v>
      </c>
      <c r="I7124" t="s">
        <v>118</v>
      </c>
      <c r="S7124">
        <v>1.72</v>
      </c>
      <c r="Y7124">
        <v>5</v>
      </c>
      <c r="Z7124" s="86">
        <v>45764</v>
      </c>
      <c r="AB7124">
        <v>3</v>
      </c>
      <c r="AC7124" t="s">
        <v>156</v>
      </c>
    </row>
    <row r="7125" spans="1:29" x14ac:dyDescent="0.2">
      <c r="A7125" t="s">
        <v>17349</v>
      </c>
      <c r="B7125" t="s">
        <v>17350</v>
      </c>
      <c r="C7125" t="s">
        <v>17349</v>
      </c>
      <c r="D7125" t="s">
        <v>84</v>
      </c>
      <c r="E7125" t="s">
        <v>845</v>
      </c>
      <c r="G7125" t="s">
        <v>846</v>
      </c>
      <c r="I7125" t="s">
        <v>91</v>
      </c>
      <c r="S7125">
        <v>1.73</v>
      </c>
      <c r="Y7125">
        <v>5</v>
      </c>
      <c r="Z7125" s="86">
        <v>45764</v>
      </c>
      <c r="AB7125">
        <v>3</v>
      </c>
      <c r="AC7125" t="s">
        <v>156</v>
      </c>
    </row>
    <row r="7126" spans="1:29" x14ac:dyDescent="0.2">
      <c r="A7126" t="s">
        <v>17265</v>
      </c>
      <c r="B7126" t="s">
        <v>17266</v>
      </c>
      <c r="C7126" t="s">
        <v>17265</v>
      </c>
      <c r="D7126" t="s">
        <v>84</v>
      </c>
      <c r="E7126" t="s">
        <v>845</v>
      </c>
      <c r="G7126" t="s">
        <v>846</v>
      </c>
      <c r="I7126" t="s">
        <v>118</v>
      </c>
      <c r="S7126">
        <v>1.9</v>
      </c>
      <c r="Y7126">
        <v>5</v>
      </c>
      <c r="Z7126" s="86">
        <v>45771</v>
      </c>
      <c r="AB7126">
        <v>3</v>
      </c>
      <c r="AC7126" t="s">
        <v>156</v>
      </c>
    </row>
    <row r="7127" spans="1:29" x14ac:dyDescent="0.2">
      <c r="A7127" t="s">
        <v>17411</v>
      </c>
      <c r="B7127" t="s">
        <v>17412</v>
      </c>
      <c r="C7127" t="s">
        <v>17411</v>
      </c>
      <c r="D7127" t="s">
        <v>84</v>
      </c>
      <c r="E7127" t="s">
        <v>845</v>
      </c>
      <c r="G7127" t="s">
        <v>846</v>
      </c>
      <c r="I7127" t="s">
        <v>341</v>
      </c>
      <c r="S7127">
        <v>1.2</v>
      </c>
      <c r="Y7127">
        <v>5</v>
      </c>
      <c r="Z7127" s="86">
        <v>45772</v>
      </c>
      <c r="AB7127">
        <v>3</v>
      </c>
      <c r="AC7127" t="s">
        <v>156</v>
      </c>
    </row>
    <row r="7128" spans="1:29" x14ac:dyDescent="0.2">
      <c r="A7128" t="s">
        <v>17253</v>
      </c>
      <c r="B7128" t="s">
        <v>17254</v>
      </c>
      <c r="C7128" t="s">
        <v>17253</v>
      </c>
      <c r="D7128" t="s">
        <v>84</v>
      </c>
      <c r="E7128" t="s">
        <v>845</v>
      </c>
      <c r="G7128" t="s">
        <v>846</v>
      </c>
      <c r="I7128" t="s">
        <v>91</v>
      </c>
      <c r="S7128">
        <v>1.43</v>
      </c>
      <c r="Y7128">
        <v>5</v>
      </c>
      <c r="Z7128" s="86">
        <v>45778</v>
      </c>
      <c r="AB7128">
        <v>3</v>
      </c>
      <c r="AC7128" t="s">
        <v>156</v>
      </c>
    </row>
    <row r="7129" spans="1:29" x14ac:dyDescent="0.2">
      <c r="A7129" t="s">
        <v>17277</v>
      </c>
      <c r="B7129" t="s">
        <v>17278</v>
      </c>
      <c r="C7129" t="s">
        <v>17277</v>
      </c>
      <c r="D7129" t="s">
        <v>84</v>
      </c>
      <c r="E7129" t="s">
        <v>845</v>
      </c>
      <c r="G7129" t="s">
        <v>846</v>
      </c>
      <c r="I7129" t="s">
        <v>118</v>
      </c>
      <c r="S7129">
        <v>1.05</v>
      </c>
      <c r="Y7129">
        <v>5</v>
      </c>
      <c r="Z7129" s="86">
        <v>45777</v>
      </c>
      <c r="AB7129">
        <v>3</v>
      </c>
      <c r="AC7129" t="s">
        <v>156</v>
      </c>
    </row>
    <row r="7130" spans="1:29" x14ac:dyDescent="0.2">
      <c r="A7130" t="s">
        <v>17512</v>
      </c>
      <c r="B7130" t="s">
        <v>17513</v>
      </c>
      <c r="C7130" t="s">
        <v>17512</v>
      </c>
      <c r="D7130" t="s">
        <v>84</v>
      </c>
      <c r="E7130" t="s">
        <v>845</v>
      </c>
      <c r="G7130" t="s">
        <v>846</v>
      </c>
      <c r="I7130" t="s">
        <v>118</v>
      </c>
      <c r="S7130">
        <v>1.8</v>
      </c>
      <c r="Y7130">
        <v>5</v>
      </c>
      <c r="Z7130" s="86">
        <v>45800</v>
      </c>
      <c r="AB7130">
        <v>3</v>
      </c>
      <c r="AC7130" t="s">
        <v>156</v>
      </c>
    </row>
    <row r="7131" spans="1:29" x14ac:dyDescent="0.2">
      <c r="A7131" t="s">
        <v>17518</v>
      </c>
      <c r="B7131" t="s">
        <v>17519</v>
      </c>
      <c r="C7131" t="s">
        <v>17518</v>
      </c>
      <c r="D7131" t="s">
        <v>84</v>
      </c>
      <c r="E7131" t="s">
        <v>845</v>
      </c>
      <c r="G7131" t="s">
        <v>846</v>
      </c>
      <c r="I7131" t="s">
        <v>91</v>
      </c>
      <c r="S7131">
        <v>1.73</v>
      </c>
      <c r="W7131">
        <v>5</v>
      </c>
      <c r="X7131" s="86">
        <v>45807</v>
      </c>
      <c r="AB7131">
        <v>3</v>
      </c>
      <c r="AC7131" t="s">
        <v>156</v>
      </c>
    </row>
    <row r="7132" spans="1:29" x14ac:dyDescent="0.2">
      <c r="A7132" t="s">
        <v>17516</v>
      </c>
      <c r="B7132" t="s">
        <v>17517</v>
      </c>
      <c r="C7132" t="s">
        <v>17516</v>
      </c>
      <c r="D7132" t="s">
        <v>84</v>
      </c>
      <c r="E7132" t="s">
        <v>845</v>
      </c>
      <c r="G7132" t="s">
        <v>846</v>
      </c>
      <c r="I7132" t="s">
        <v>118</v>
      </c>
      <c r="S7132">
        <v>1.54</v>
      </c>
      <c r="W7132">
        <v>5</v>
      </c>
      <c r="X7132" s="86">
        <v>45800</v>
      </c>
      <c r="AB7132">
        <v>3</v>
      </c>
      <c r="AC7132" t="s">
        <v>156</v>
      </c>
    </row>
    <row r="7133" spans="1:29" x14ac:dyDescent="0.2">
      <c r="A7133" t="s">
        <v>17761</v>
      </c>
      <c r="B7133" t="s">
        <v>17762</v>
      </c>
      <c r="C7133" t="s">
        <v>17761</v>
      </c>
      <c r="D7133" t="s">
        <v>84</v>
      </c>
      <c r="E7133" t="s">
        <v>116</v>
      </c>
      <c r="G7133" t="s">
        <v>90</v>
      </c>
      <c r="H7133" t="s">
        <v>225</v>
      </c>
      <c r="I7133" t="s">
        <v>91</v>
      </c>
      <c r="L7133">
        <v>48.984499999999997</v>
      </c>
      <c r="M7133">
        <v>48.558799010000001</v>
      </c>
      <c r="N7133">
        <v>47.990600000000001</v>
      </c>
      <c r="O7133">
        <v>52.012290540000002</v>
      </c>
      <c r="P7133">
        <v>49.728999999999999</v>
      </c>
      <c r="Q7133" s="86">
        <v>45821</v>
      </c>
      <c r="AB7133">
        <v>5</v>
      </c>
      <c r="AC7133" t="s">
        <v>86</v>
      </c>
    </row>
    <row r="7134" spans="1:29" x14ac:dyDescent="0.2">
      <c r="A7134" t="s">
        <v>15969</v>
      </c>
      <c r="B7134" t="s">
        <v>15970</v>
      </c>
      <c r="C7134" t="s">
        <v>15969</v>
      </c>
      <c r="D7134" t="s">
        <v>84</v>
      </c>
      <c r="E7134" t="s">
        <v>116</v>
      </c>
      <c r="G7134" t="s">
        <v>90</v>
      </c>
      <c r="H7134" t="s">
        <v>150</v>
      </c>
      <c r="N7134">
        <v>52.555700000000002</v>
      </c>
      <c r="O7134">
        <v>43.545555899999997</v>
      </c>
      <c r="P7134">
        <v>34.935699999999997</v>
      </c>
      <c r="Q7134" s="86">
        <v>45460</v>
      </c>
      <c r="AB7134">
        <v>5</v>
      </c>
      <c r="AC7134" t="s">
        <v>86</v>
      </c>
    </row>
    <row r="7135" spans="1:29" x14ac:dyDescent="0.2">
      <c r="A7135" t="s">
        <v>16970</v>
      </c>
      <c r="B7135" t="s">
        <v>16971</v>
      </c>
      <c r="C7135" t="s">
        <v>16970</v>
      </c>
      <c r="D7135" t="s">
        <v>84</v>
      </c>
      <c r="E7135" t="s">
        <v>340</v>
      </c>
      <c r="G7135" t="s">
        <v>294</v>
      </c>
      <c r="H7135" t="s">
        <v>16972</v>
      </c>
      <c r="I7135" t="s">
        <v>91</v>
      </c>
      <c r="AB7135">
        <v>5</v>
      </c>
      <c r="AC7135" t="s">
        <v>86</v>
      </c>
    </row>
    <row r="7136" spans="1:29" x14ac:dyDescent="0.2">
      <c r="A7136" t="s">
        <v>17763</v>
      </c>
      <c r="B7136" t="s">
        <v>17764</v>
      </c>
      <c r="C7136" t="s">
        <v>17763</v>
      </c>
      <c r="D7136" t="s">
        <v>84</v>
      </c>
      <c r="E7136" t="s">
        <v>845</v>
      </c>
      <c r="G7136" t="s">
        <v>11299</v>
      </c>
      <c r="H7136" t="s">
        <v>14860</v>
      </c>
      <c r="I7136" t="s">
        <v>91</v>
      </c>
      <c r="AB7136">
        <v>5</v>
      </c>
      <c r="AC7136" t="s">
        <v>86</v>
      </c>
    </row>
    <row r="7137" spans="1:29" x14ac:dyDescent="0.2">
      <c r="A7137" t="s">
        <v>17765</v>
      </c>
      <c r="B7137" t="s">
        <v>17766</v>
      </c>
      <c r="C7137" t="s">
        <v>17765</v>
      </c>
      <c r="D7137" t="s">
        <v>84</v>
      </c>
      <c r="E7137" t="s">
        <v>845</v>
      </c>
      <c r="G7137" t="s">
        <v>11299</v>
      </c>
      <c r="H7137" t="s">
        <v>14860</v>
      </c>
      <c r="I7137" t="s">
        <v>118</v>
      </c>
      <c r="AB7137">
        <v>5</v>
      </c>
      <c r="AC7137" t="s">
        <v>86</v>
      </c>
    </row>
    <row r="7138" spans="1:29" x14ac:dyDescent="0.2">
      <c r="A7138" t="s">
        <v>17767</v>
      </c>
      <c r="B7138" t="s">
        <v>17768</v>
      </c>
      <c r="C7138" t="s">
        <v>17767</v>
      </c>
      <c r="D7138" t="s">
        <v>84</v>
      </c>
      <c r="E7138" t="s">
        <v>845</v>
      </c>
      <c r="G7138" t="s">
        <v>11299</v>
      </c>
      <c r="H7138" t="s">
        <v>14860</v>
      </c>
      <c r="I7138" t="s">
        <v>118</v>
      </c>
      <c r="AB7138">
        <v>5</v>
      </c>
      <c r="AC7138" t="s">
        <v>86</v>
      </c>
    </row>
    <row r="7139" spans="1:29" x14ac:dyDescent="0.2">
      <c r="A7139" t="s">
        <v>17769</v>
      </c>
      <c r="B7139" t="s">
        <v>17770</v>
      </c>
      <c r="C7139" t="s">
        <v>17769</v>
      </c>
      <c r="D7139" t="s">
        <v>84</v>
      </c>
      <c r="E7139" t="s">
        <v>845</v>
      </c>
      <c r="G7139" t="s">
        <v>11299</v>
      </c>
      <c r="H7139" t="s">
        <v>14860</v>
      </c>
      <c r="I7139" t="s">
        <v>91</v>
      </c>
      <c r="AB7139">
        <v>5</v>
      </c>
      <c r="AC7139" t="s">
        <v>86</v>
      </c>
    </row>
    <row r="7140" spans="1:29" x14ac:dyDescent="0.2">
      <c r="A7140" t="s">
        <v>17771</v>
      </c>
      <c r="B7140" t="s">
        <v>17772</v>
      </c>
      <c r="C7140" t="s">
        <v>17771</v>
      </c>
      <c r="D7140" t="s">
        <v>84</v>
      </c>
      <c r="E7140" t="s">
        <v>89</v>
      </c>
      <c r="G7140" t="s">
        <v>90</v>
      </c>
      <c r="I7140" t="s">
        <v>91</v>
      </c>
      <c r="S7140">
        <v>0.89</v>
      </c>
      <c r="W7140">
        <v>5</v>
      </c>
      <c r="X7140" s="86">
        <v>45706</v>
      </c>
      <c r="AB7140">
        <v>3</v>
      </c>
      <c r="AC7140" t="s">
        <v>156</v>
      </c>
    </row>
    <row r="7141" spans="1:29" x14ac:dyDescent="0.2">
      <c r="A7141" t="s">
        <v>17773</v>
      </c>
      <c r="B7141" t="s">
        <v>17774</v>
      </c>
      <c r="C7141" t="s">
        <v>17773</v>
      </c>
      <c r="D7141" t="s">
        <v>84</v>
      </c>
      <c r="E7141" t="s">
        <v>845</v>
      </c>
      <c r="G7141" t="s">
        <v>11299</v>
      </c>
      <c r="H7141" t="s">
        <v>14860</v>
      </c>
      <c r="I7141" t="s">
        <v>118</v>
      </c>
      <c r="AB7141">
        <v>5</v>
      </c>
      <c r="AC7141" t="s">
        <v>86</v>
      </c>
    </row>
    <row r="7142" spans="1:29" x14ac:dyDescent="0.2">
      <c r="A7142" t="s">
        <v>17775</v>
      </c>
      <c r="B7142" t="s">
        <v>17776</v>
      </c>
      <c r="C7142" t="s">
        <v>17775</v>
      </c>
      <c r="D7142" t="s">
        <v>84</v>
      </c>
      <c r="E7142" t="s">
        <v>845</v>
      </c>
      <c r="G7142" t="s">
        <v>11299</v>
      </c>
      <c r="H7142" t="s">
        <v>14860</v>
      </c>
      <c r="I7142" t="s">
        <v>91</v>
      </c>
      <c r="AB7142">
        <v>5</v>
      </c>
      <c r="AC7142" t="s">
        <v>86</v>
      </c>
    </row>
    <row r="7143" spans="1:29" x14ac:dyDescent="0.2">
      <c r="A7143" t="s">
        <v>17777</v>
      </c>
      <c r="B7143" t="s">
        <v>17778</v>
      </c>
      <c r="C7143" t="s">
        <v>17777</v>
      </c>
      <c r="D7143" t="s">
        <v>84</v>
      </c>
      <c r="E7143" t="s">
        <v>845</v>
      </c>
      <c r="G7143" t="s">
        <v>846</v>
      </c>
      <c r="I7143" t="s">
        <v>118</v>
      </c>
      <c r="S7143">
        <v>0.89929999999999999</v>
      </c>
      <c r="Y7143">
        <v>2</v>
      </c>
      <c r="Z7143" s="86">
        <v>45820</v>
      </c>
      <c r="AB7143">
        <v>2</v>
      </c>
      <c r="AC7143" t="s">
        <v>153</v>
      </c>
    </row>
    <row r="7144" spans="1:29" x14ac:dyDescent="0.2">
      <c r="A7144" t="s">
        <v>17779</v>
      </c>
      <c r="B7144" t="s">
        <v>17780</v>
      </c>
      <c r="C7144" t="s">
        <v>17779</v>
      </c>
      <c r="D7144" t="s">
        <v>84</v>
      </c>
      <c r="E7144" t="s">
        <v>845</v>
      </c>
      <c r="G7144" t="s">
        <v>846</v>
      </c>
      <c r="I7144" t="s">
        <v>91</v>
      </c>
      <c r="S7144">
        <v>0.81079999999999997</v>
      </c>
      <c r="Y7144">
        <v>2</v>
      </c>
      <c r="Z7144" s="86">
        <v>45820</v>
      </c>
      <c r="AB7144">
        <v>2</v>
      </c>
      <c r="AC7144" t="s">
        <v>153</v>
      </c>
    </row>
    <row r="7145" spans="1:29" x14ac:dyDescent="0.2">
      <c r="A7145" t="s">
        <v>17781</v>
      </c>
      <c r="B7145" t="s">
        <v>17782</v>
      </c>
      <c r="C7145" t="s">
        <v>17781</v>
      </c>
      <c r="D7145" t="s">
        <v>84</v>
      </c>
      <c r="E7145" t="s">
        <v>845</v>
      </c>
      <c r="G7145" t="s">
        <v>846</v>
      </c>
      <c r="I7145" t="s">
        <v>118</v>
      </c>
      <c r="S7145">
        <v>1.6</v>
      </c>
      <c r="Y7145">
        <v>4</v>
      </c>
      <c r="Z7145" s="86">
        <v>45820</v>
      </c>
      <c r="AB7145">
        <v>3</v>
      </c>
      <c r="AC7145" t="s">
        <v>156</v>
      </c>
    </row>
    <row r="7146" spans="1:29" x14ac:dyDescent="0.2">
      <c r="A7146" t="s">
        <v>17783</v>
      </c>
      <c r="B7146" t="s">
        <v>17784</v>
      </c>
      <c r="C7146" t="s">
        <v>17783</v>
      </c>
      <c r="D7146" t="s">
        <v>84</v>
      </c>
      <c r="E7146" t="s">
        <v>845</v>
      </c>
      <c r="G7146" t="s">
        <v>846</v>
      </c>
      <c r="I7146" t="s">
        <v>118</v>
      </c>
      <c r="S7146">
        <v>1.3619000000000001</v>
      </c>
      <c r="Y7146">
        <v>5</v>
      </c>
      <c r="Z7146" s="86">
        <v>45813</v>
      </c>
      <c r="AB7146">
        <v>3</v>
      </c>
      <c r="AC7146" t="s">
        <v>156</v>
      </c>
    </row>
    <row r="7147" spans="1:29" x14ac:dyDescent="0.2">
      <c r="A7147" t="s">
        <v>17785</v>
      </c>
      <c r="B7147" t="s">
        <v>17786</v>
      </c>
      <c r="C7147" t="s">
        <v>17785</v>
      </c>
      <c r="D7147" t="s">
        <v>84</v>
      </c>
      <c r="E7147" t="s">
        <v>845</v>
      </c>
      <c r="G7147" t="s">
        <v>846</v>
      </c>
      <c r="I7147" t="s">
        <v>118</v>
      </c>
      <c r="S7147">
        <v>2.2000000000000002</v>
      </c>
      <c r="Y7147">
        <v>6</v>
      </c>
      <c r="Z7147" s="86">
        <v>45818</v>
      </c>
      <c r="AB7147">
        <v>4</v>
      </c>
      <c r="AC7147" t="s">
        <v>127</v>
      </c>
    </row>
    <row r="7148" spans="1:29" x14ac:dyDescent="0.2">
      <c r="A7148" t="s">
        <v>17787</v>
      </c>
      <c r="B7148" t="s">
        <v>17788</v>
      </c>
      <c r="C7148" t="s">
        <v>17787</v>
      </c>
      <c r="D7148" t="s">
        <v>84</v>
      </c>
      <c r="E7148" t="s">
        <v>89</v>
      </c>
      <c r="G7148" t="s">
        <v>90</v>
      </c>
      <c r="I7148" t="s">
        <v>118</v>
      </c>
      <c r="S7148">
        <v>1.23</v>
      </c>
      <c r="W7148">
        <v>6</v>
      </c>
      <c r="X7148" s="86">
        <v>45807</v>
      </c>
      <c r="AB7148">
        <v>4</v>
      </c>
      <c r="AC7148" t="s">
        <v>127</v>
      </c>
    </row>
    <row r="7149" spans="1:29" x14ac:dyDescent="0.2">
      <c r="A7149" t="s">
        <v>17789</v>
      </c>
      <c r="B7149" t="s">
        <v>17790</v>
      </c>
      <c r="C7149" t="s">
        <v>17789</v>
      </c>
      <c r="D7149" t="s">
        <v>84</v>
      </c>
      <c r="E7149" t="s">
        <v>89</v>
      </c>
      <c r="G7149" t="s">
        <v>90</v>
      </c>
      <c r="I7149" t="s">
        <v>118</v>
      </c>
      <c r="S7149">
        <v>0.98</v>
      </c>
      <c r="W7149">
        <v>6</v>
      </c>
      <c r="X7149" s="86">
        <v>45807</v>
      </c>
      <c r="AB7149">
        <v>4</v>
      </c>
      <c r="AC7149" t="s">
        <v>127</v>
      </c>
    </row>
    <row r="7150" spans="1:29" x14ac:dyDescent="0.2">
      <c r="A7150" t="s">
        <v>17791</v>
      </c>
      <c r="B7150" t="s">
        <v>17792</v>
      </c>
      <c r="C7150" t="s">
        <v>17791</v>
      </c>
      <c r="D7150" t="s">
        <v>84</v>
      </c>
      <c r="E7150" t="s">
        <v>89</v>
      </c>
      <c r="G7150" t="s">
        <v>90</v>
      </c>
      <c r="I7150" t="s">
        <v>118</v>
      </c>
      <c r="S7150">
        <v>1.98</v>
      </c>
      <c r="W7150">
        <v>6</v>
      </c>
      <c r="X7150" s="86">
        <v>45807</v>
      </c>
      <c r="AB7150">
        <v>4</v>
      </c>
      <c r="AC7150" t="s">
        <v>127</v>
      </c>
    </row>
    <row r="7151" spans="1:29" x14ac:dyDescent="0.2">
      <c r="A7151" t="s">
        <v>17793</v>
      </c>
      <c r="B7151" t="s">
        <v>17794</v>
      </c>
      <c r="C7151" t="s">
        <v>17793</v>
      </c>
      <c r="D7151" t="s">
        <v>84</v>
      </c>
      <c r="E7151" t="s">
        <v>89</v>
      </c>
      <c r="G7151" t="s">
        <v>90</v>
      </c>
      <c r="I7151" t="s">
        <v>91</v>
      </c>
      <c r="S7151">
        <v>1.23</v>
      </c>
      <c r="W7151">
        <v>6</v>
      </c>
      <c r="X7151" s="86">
        <v>45807</v>
      </c>
      <c r="AB7151">
        <v>4</v>
      </c>
      <c r="AC7151" t="s">
        <v>127</v>
      </c>
    </row>
    <row r="7152" spans="1:29" x14ac:dyDescent="0.2">
      <c r="A7152" t="s">
        <v>17795</v>
      </c>
      <c r="B7152" t="s">
        <v>17796</v>
      </c>
      <c r="C7152" t="s">
        <v>17795</v>
      </c>
      <c r="D7152" t="s">
        <v>84</v>
      </c>
      <c r="E7152" t="s">
        <v>89</v>
      </c>
      <c r="G7152" t="s">
        <v>90</v>
      </c>
      <c r="I7152" t="s">
        <v>91</v>
      </c>
      <c r="S7152">
        <v>0.98</v>
      </c>
      <c r="W7152">
        <v>6</v>
      </c>
      <c r="X7152" s="86">
        <v>45807</v>
      </c>
      <c r="AB7152">
        <v>4</v>
      </c>
      <c r="AC7152" t="s">
        <v>127</v>
      </c>
    </row>
    <row r="7153" spans="1:29" x14ac:dyDescent="0.2">
      <c r="A7153" t="s">
        <v>17797</v>
      </c>
      <c r="B7153" t="s">
        <v>17798</v>
      </c>
      <c r="C7153" t="s">
        <v>17797</v>
      </c>
      <c r="D7153" t="s">
        <v>84</v>
      </c>
      <c r="E7153" t="s">
        <v>89</v>
      </c>
      <c r="G7153" t="s">
        <v>90</v>
      </c>
      <c r="I7153" t="s">
        <v>91</v>
      </c>
      <c r="S7153">
        <v>1.98</v>
      </c>
      <c r="W7153">
        <v>6</v>
      </c>
      <c r="X7153" s="86">
        <v>45807</v>
      </c>
      <c r="AB7153">
        <v>4</v>
      </c>
      <c r="AC7153" t="s">
        <v>127</v>
      </c>
    </row>
    <row r="7154" spans="1:29" x14ac:dyDescent="0.2">
      <c r="A7154" t="s">
        <v>17799</v>
      </c>
      <c r="B7154" t="s">
        <v>17800</v>
      </c>
      <c r="C7154" t="s">
        <v>17799</v>
      </c>
      <c r="D7154" t="s">
        <v>84</v>
      </c>
      <c r="E7154" t="s">
        <v>89</v>
      </c>
      <c r="G7154" t="s">
        <v>90</v>
      </c>
      <c r="I7154" t="s">
        <v>118</v>
      </c>
      <c r="S7154">
        <v>1.23</v>
      </c>
      <c r="W7154">
        <v>6</v>
      </c>
      <c r="X7154" s="86">
        <v>45807</v>
      </c>
      <c r="AB7154">
        <v>4</v>
      </c>
      <c r="AC7154" t="s">
        <v>127</v>
      </c>
    </row>
    <row r="7155" spans="1:29" x14ac:dyDescent="0.2">
      <c r="A7155" t="s">
        <v>17801</v>
      </c>
      <c r="B7155" t="s">
        <v>17802</v>
      </c>
      <c r="C7155" t="s">
        <v>17801</v>
      </c>
      <c r="D7155" t="s">
        <v>84</v>
      </c>
      <c r="E7155" t="s">
        <v>89</v>
      </c>
      <c r="G7155" t="s">
        <v>90</v>
      </c>
      <c r="I7155" t="s">
        <v>118</v>
      </c>
      <c r="S7155">
        <v>0.98</v>
      </c>
      <c r="W7155">
        <v>6</v>
      </c>
      <c r="X7155" s="86">
        <v>45807</v>
      </c>
      <c r="AB7155">
        <v>4</v>
      </c>
      <c r="AC7155" t="s">
        <v>127</v>
      </c>
    </row>
    <row r="7156" spans="1:29" x14ac:dyDescent="0.2">
      <c r="A7156" t="s">
        <v>17803</v>
      </c>
      <c r="B7156" t="s">
        <v>17804</v>
      </c>
      <c r="C7156" t="s">
        <v>17803</v>
      </c>
      <c r="D7156" t="s">
        <v>84</v>
      </c>
      <c r="E7156" t="s">
        <v>89</v>
      </c>
      <c r="G7156" t="s">
        <v>90</v>
      </c>
      <c r="I7156" t="s">
        <v>118</v>
      </c>
      <c r="S7156">
        <v>1.98</v>
      </c>
      <c r="W7156">
        <v>6</v>
      </c>
      <c r="X7156" s="86">
        <v>45807</v>
      </c>
      <c r="AB7156">
        <v>4</v>
      </c>
      <c r="AC7156" t="s">
        <v>127</v>
      </c>
    </row>
    <row r="7157" spans="1:29" x14ac:dyDescent="0.2">
      <c r="A7157" t="s">
        <v>17805</v>
      </c>
      <c r="B7157" t="s">
        <v>17806</v>
      </c>
      <c r="C7157" t="s">
        <v>17805</v>
      </c>
      <c r="D7157" t="s">
        <v>84</v>
      </c>
      <c r="E7157" t="s">
        <v>89</v>
      </c>
      <c r="G7157" t="s">
        <v>90</v>
      </c>
      <c r="I7157" t="s">
        <v>91</v>
      </c>
      <c r="S7157">
        <v>1.23</v>
      </c>
      <c r="W7157">
        <v>6</v>
      </c>
      <c r="X7157" s="86">
        <v>45807</v>
      </c>
      <c r="AB7157">
        <v>4</v>
      </c>
      <c r="AC7157" t="s">
        <v>127</v>
      </c>
    </row>
    <row r="7158" spans="1:29" x14ac:dyDescent="0.2">
      <c r="A7158" t="s">
        <v>17807</v>
      </c>
      <c r="B7158" t="s">
        <v>17808</v>
      </c>
      <c r="C7158" t="s">
        <v>17807</v>
      </c>
      <c r="D7158" t="s">
        <v>84</v>
      </c>
      <c r="E7158" t="s">
        <v>89</v>
      </c>
      <c r="G7158" t="s">
        <v>90</v>
      </c>
      <c r="I7158" t="s">
        <v>91</v>
      </c>
      <c r="S7158">
        <v>0.98</v>
      </c>
      <c r="W7158">
        <v>6</v>
      </c>
      <c r="X7158" s="86">
        <v>45807</v>
      </c>
      <c r="AB7158">
        <v>4</v>
      </c>
      <c r="AC7158" t="s">
        <v>127</v>
      </c>
    </row>
    <row r="7159" spans="1:29" x14ac:dyDescent="0.2">
      <c r="A7159" t="s">
        <v>17809</v>
      </c>
      <c r="B7159" t="s">
        <v>17810</v>
      </c>
      <c r="C7159" t="s">
        <v>17809</v>
      </c>
      <c r="D7159" t="s">
        <v>84</v>
      </c>
      <c r="E7159" t="s">
        <v>89</v>
      </c>
      <c r="G7159" t="s">
        <v>90</v>
      </c>
      <c r="I7159" t="s">
        <v>91</v>
      </c>
      <c r="S7159">
        <v>1.98</v>
      </c>
      <c r="W7159">
        <v>6</v>
      </c>
      <c r="X7159" s="86">
        <v>45807</v>
      </c>
      <c r="AB7159">
        <v>4</v>
      </c>
      <c r="AC7159" t="s">
        <v>127</v>
      </c>
    </row>
    <row r="7160" spans="1:29" x14ac:dyDescent="0.2">
      <c r="A7160" t="s">
        <v>17811</v>
      </c>
      <c r="B7160" t="s">
        <v>17812</v>
      </c>
      <c r="C7160" t="s">
        <v>17811</v>
      </c>
      <c r="D7160" t="s">
        <v>84</v>
      </c>
      <c r="E7160" t="s">
        <v>89</v>
      </c>
      <c r="G7160" t="s">
        <v>90</v>
      </c>
      <c r="I7160" t="s">
        <v>118</v>
      </c>
      <c r="S7160">
        <v>1.23</v>
      </c>
      <c r="W7160">
        <v>6</v>
      </c>
      <c r="X7160" s="86">
        <v>45807</v>
      </c>
      <c r="AB7160">
        <v>4</v>
      </c>
      <c r="AC7160" t="s">
        <v>127</v>
      </c>
    </row>
    <row r="7161" spans="1:29" x14ac:dyDescent="0.2">
      <c r="A7161" t="s">
        <v>17813</v>
      </c>
      <c r="B7161" t="s">
        <v>17814</v>
      </c>
      <c r="C7161" t="s">
        <v>17813</v>
      </c>
      <c r="D7161" t="s">
        <v>84</v>
      </c>
      <c r="E7161" t="s">
        <v>89</v>
      </c>
      <c r="G7161" t="s">
        <v>90</v>
      </c>
      <c r="I7161" t="s">
        <v>118</v>
      </c>
      <c r="S7161">
        <v>0.98</v>
      </c>
      <c r="W7161">
        <v>6</v>
      </c>
      <c r="X7161" s="86">
        <v>45807</v>
      </c>
      <c r="AB7161">
        <v>4</v>
      </c>
      <c r="AC7161" t="s">
        <v>127</v>
      </c>
    </row>
    <row r="7162" spans="1:29" x14ac:dyDescent="0.2">
      <c r="A7162" t="s">
        <v>17815</v>
      </c>
      <c r="B7162" t="s">
        <v>17816</v>
      </c>
      <c r="C7162" t="s">
        <v>17815</v>
      </c>
      <c r="D7162" t="s">
        <v>84</v>
      </c>
      <c r="E7162" t="s">
        <v>89</v>
      </c>
      <c r="G7162" t="s">
        <v>90</v>
      </c>
      <c r="I7162" t="s">
        <v>118</v>
      </c>
      <c r="S7162">
        <v>1.98</v>
      </c>
      <c r="W7162">
        <v>6</v>
      </c>
      <c r="X7162" s="86">
        <v>45807</v>
      </c>
      <c r="AB7162">
        <v>4</v>
      </c>
      <c r="AC7162" t="s">
        <v>127</v>
      </c>
    </row>
    <row r="7163" spans="1:29" x14ac:dyDescent="0.2">
      <c r="A7163" t="s">
        <v>17817</v>
      </c>
      <c r="B7163" t="s">
        <v>17818</v>
      </c>
      <c r="C7163" t="s">
        <v>17817</v>
      </c>
      <c r="D7163" t="s">
        <v>84</v>
      </c>
      <c r="E7163" t="s">
        <v>89</v>
      </c>
      <c r="G7163" t="s">
        <v>90</v>
      </c>
      <c r="I7163" t="s">
        <v>91</v>
      </c>
      <c r="S7163">
        <v>1.23</v>
      </c>
      <c r="W7163">
        <v>6</v>
      </c>
      <c r="X7163" s="86">
        <v>45807</v>
      </c>
      <c r="AB7163">
        <v>4</v>
      </c>
      <c r="AC7163" t="s">
        <v>127</v>
      </c>
    </row>
    <row r="7164" spans="1:29" x14ac:dyDescent="0.2">
      <c r="A7164" t="s">
        <v>17819</v>
      </c>
      <c r="B7164" t="s">
        <v>17820</v>
      </c>
      <c r="C7164" t="s">
        <v>17819</v>
      </c>
      <c r="D7164" t="s">
        <v>84</v>
      </c>
      <c r="E7164" t="s">
        <v>89</v>
      </c>
      <c r="G7164" t="s">
        <v>90</v>
      </c>
      <c r="I7164" t="s">
        <v>91</v>
      </c>
      <c r="S7164">
        <v>0.98</v>
      </c>
      <c r="W7164">
        <v>6</v>
      </c>
      <c r="X7164" s="86">
        <v>45807</v>
      </c>
      <c r="AB7164">
        <v>4</v>
      </c>
      <c r="AC7164" t="s">
        <v>127</v>
      </c>
    </row>
    <row r="7165" spans="1:29" x14ac:dyDescent="0.2">
      <c r="A7165" t="s">
        <v>17821</v>
      </c>
      <c r="B7165" t="s">
        <v>17822</v>
      </c>
      <c r="C7165" t="s">
        <v>17821</v>
      </c>
      <c r="D7165" t="s">
        <v>84</v>
      </c>
      <c r="E7165" t="s">
        <v>89</v>
      </c>
      <c r="G7165" t="s">
        <v>90</v>
      </c>
      <c r="I7165" t="s">
        <v>91</v>
      </c>
      <c r="S7165">
        <v>1.98</v>
      </c>
      <c r="W7165">
        <v>6</v>
      </c>
      <c r="X7165" s="86">
        <v>45807</v>
      </c>
      <c r="AB7165">
        <v>4</v>
      </c>
      <c r="AC7165" t="s">
        <v>127</v>
      </c>
    </row>
    <row r="7166" spans="1:29" x14ac:dyDescent="0.2">
      <c r="A7166" t="s">
        <v>17823</v>
      </c>
      <c r="B7166" t="s">
        <v>17824</v>
      </c>
      <c r="C7166" t="s">
        <v>17823</v>
      </c>
      <c r="D7166" t="s">
        <v>84</v>
      </c>
      <c r="E7166" t="s">
        <v>845</v>
      </c>
      <c r="G7166" t="s">
        <v>846</v>
      </c>
      <c r="I7166" t="s">
        <v>118</v>
      </c>
      <c r="S7166">
        <v>1.4</v>
      </c>
      <c r="Y7166">
        <v>5</v>
      </c>
      <c r="Z7166" s="86">
        <v>45824</v>
      </c>
      <c r="AB7166">
        <v>3</v>
      </c>
      <c r="AC7166" t="s">
        <v>156</v>
      </c>
    </row>
    <row r="7167" spans="1:29" x14ac:dyDescent="0.2">
      <c r="A7167" t="s">
        <v>17825</v>
      </c>
      <c r="B7167" t="s">
        <v>17826</v>
      </c>
      <c r="C7167" t="s">
        <v>17825</v>
      </c>
      <c r="D7167" t="s">
        <v>84</v>
      </c>
      <c r="E7167" t="s">
        <v>116</v>
      </c>
      <c r="G7167" t="s">
        <v>294</v>
      </c>
      <c r="H7167" t="s">
        <v>17827</v>
      </c>
      <c r="AB7167">
        <v>5</v>
      </c>
      <c r="AC7167" t="s">
        <v>86</v>
      </c>
    </row>
    <row r="7168" spans="1:29" x14ac:dyDescent="0.2">
      <c r="A7168" t="s">
        <v>17828</v>
      </c>
      <c r="B7168" t="s">
        <v>17829</v>
      </c>
      <c r="C7168" t="s">
        <v>17828</v>
      </c>
      <c r="D7168" t="s">
        <v>84</v>
      </c>
      <c r="E7168" t="s">
        <v>116</v>
      </c>
      <c r="G7168" t="s">
        <v>90</v>
      </c>
      <c r="S7168">
        <v>0.57999999999999996</v>
      </c>
      <c r="Y7168">
        <v>4</v>
      </c>
      <c r="Z7168" s="86">
        <v>45747</v>
      </c>
      <c r="AB7168">
        <v>3</v>
      </c>
      <c r="AC7168" t="s">
        <v>156</v>
      </c>
    </row>
    <row r="7169" spans="1:29" x14ac:dyDescent="0.2">
      <c r="A7169" t="s">
        <v>17830</v>
      </c>
      <c r="B7169" t="s">
        <v>17831</v>
      </c>
      <c r="C7169" t="s">
        <v>17830</v>
      </c>
      <c r="D7169" t="s">
        <v>84</v>
      </c>
      <c r="E7169" t="s">
        <v>845</v>
      </c>
      <c r="G7169" t="s">
        <v>846</v>
      </c>
      <c r="I7169" t="s">
        <v>91</v>
      </c>
      <c r="S7169">
        <v>1.2515000000000001</v>
      </c>
      <c r="Y7169">
        <v>5</v>
      </c>
      <c r="Z7169" s="86">
        <v>45831</v>
      </c>
      <c r="AB7169">
        <v>3</v>
      </c>
      <c r="AC7169" t="s">
        <v>156</v>
      </c>
    </row>
    <row r="7170" spans="1:29" x14ac:dyDescent="0.2">
      <c r="A7170" t="s">
        <v>17832</v>
      </c>
      <c r="B7170" t="s">
        <v>17833</v>
      </c>
      <c r="C7170" t="s">
        <v>17832</v>
      </c>
      <c r="D7170" t="s">
        <v>84</v>
      </c>
      <c r="E7170" t="s">
        <v>340</v>
      </c>
      <c r="G7170" t="s">
        <v>294</v>
      </c>
      <c r="H7170" t="s">
        <v>17834</v>
      </c>
      <c r="AB7170">
        <v>5</v>
      </c>
      <c r="AC7170" t="s">
        <v>86</v>
      </c>
    </row>
    <row r="7171" spans="1:29" x14ac:dyDescent="0.2">
      <c r="A7171" t="s">
        <v>17835</v>
      </c>
      <c r="B7171" t="s">
        <v>17836</v>
      </c>
      <c r="C7171" t="s">
        <v>17835</v>
      </c>
      <c r="D7171" t="s">
        <v>84</v>
      </c>
      <c r="E7171" t="s">
        <v>564</v>
      </c>
      <c r="G7171" t="s">
        <v>90</v>
      </c>
      <c r="H7171" t="s">
        <v>17837</v>
      </c>
      <c r="S7171">
        <v>1.6</v>
      </c>
      <c r="Y7171">
        <v>5</v>
      </c>
      <c r="Z7171" s="86">
        <v>45736</v>
      </c>
      <c r="AB7171">
        <v>3</v>
      </c>
      <c r="AC7171" t="s">
        <v>156</v>
      </c>
    </row>
    <row r="7172" spans="1:29" x14ac:dyDescent="0.2">
      <c r="A7172" t="s">
        <v>17838</v>
      </c>
      <c r="B7172" t="s">
        <v>17839</v>
      </c>
      <c r="C7172" t="s">
        <v>17838</v>
      </c>
      <c r="D7172" t="s">
        <v>84</v>
      </c>
      <c r="E7172" t="s">
        <v>116</v>
      </c>
      <c r="G7172" t="s">
        <v>90</v>
      </c>
      <c r="H7172" t="s">
        <v>17837</v>
      </c>
      <c r="I7172" t="s">
        <v>357</v>
      </c>
      <c r="L7172">
        <v>8.76</v>
      </c>
      <c r="Q7172" s="86">
        <v>45831</v>
      </c>
      <c r="S7172">
        <v>0.22</v>
      </c>
      <c r="AB7172">
        <v>2</v>
      </c>
      <c r="AC7172" t="s">
        <v>153</v>
      </c>
    </row>
    <row r="7173" spans="1:29" x14ac:dyDescent="0.2">
      <c r="A7173" t="s">
        <v>17840</v>
      </c>
      <c r="B7173" t="s">
        <v>17841</v>
      </c>
      <c r="C7173" t="s">
        <v>17840</v>
      </c>
      <c r="D7173" t="s">
        <v>84</v>
      </c>
      <c r="E7173" t="s">
        <v>116</v>
      </c>
      <c r="G7173" t="s">
        <v>90</v>
      </c>
      <c r="H7173" t="s">
        <v>17837</v>
      </c>
      <c r="I7173" t="s">
        <v>341</v>
      </c>
      <c r="S7173">
        <v>0.46</v>
      </c>
      <c r="Y7173">
        <v>4</v>
      </c>
      <c r="Z7173" s="86">
        <v>45777</v>
      </c>
      <c r="AB7173">
        <v>3</v>
      </c>
      <c r="AC7173" t="s">
        <v>156</v>
      </c>
    </row>
    <row r="7174" spans="1:29" x14ac:dyDescent="0.2">
      <c r="A7174" t="s">
        <v>17842</v>
      </c>
      <c r="B7174" t="s">
        <v>17843</v>
      </c>
      <c r="C7174" t="s">
        <v>17842</v>
      </c>
      <c r="D7174" t="s">
        <v>84</v>
      </c>
      <c r="E7174" t="s">
        <v>116</v>
      </c>
      <c r="G7174" t="s">
        <v>90</v>
      </c>
      <c r="H7174" t="s">
        <v>17837</v>
      </c>
      <c r="I7174" t="s">
        <v>118</v>
      </c>
      <c r="S7174">
        <v>0.18</v>
      </c>
      <c r="Y7174">
        <v>4</v>
      </c>
      <c r="Z7174" s="86">
        <v>45838</v>
      </c>
      <c r="AB7174">
        <v>3</v>
      </c>
      <c r="AC7174" t="s">
        <v>156</v>
      </c>
    </row>
    <row r="7175" spans="1:29" x14ac:dyDescent="0.2">
      <c r="A7175" t="s">
        <v>17844</v>
      </c>
      <c r="B7175" t="s">
        <v>17845</v>
      </c>
      <c r="C7175" t="s">
        <v>17844</v>
      </c>
      <c r="D7175" t="s">
        <v>84</v>
      </c>
      <c r="E7175" t="s">
        <v>845</v>
      </c>
      <c r="G7175" t="s">
        <v>846</v>
      </c>
      <c r="I7175" t="s">
        <v>118</v>
      </c>
      <c r="S7175">
        <v>2.2200000000000002</v>
      </c>
      <c r="Y7175">
        <v>5</v>
      </c>
      <c r="Z7175" s="86">
        <v>45827</v>
      </c>
      <c r="AB7175">
        <v>3</v>
      </c>
      <c r="AC7175" t="s">
        <v>156</v>
      </c>
    </row>
    <row r="7176" spans="1:29" x14ac:dyDescent="0.2">
      <c r="A7176" t="s">
        <v>17846</v>
      </c>
      <c r="B7176" t="s">
        <v>17847</v>
      </c>
      <c r="C7176" t="s">
        <v>17846</v>
      </c>
      <c r="D7176" t="s">
        <v>84</v>
      </c>
      <c r="E7176" t="s">
        <v>116</v>
      </c>
      <c r="G7176" t="s">
        <v>90</v>
      </c>
      <c r="L7176">
        <v>6.36</v>
      </c>
      <c r="Q7176" s="86">
        <v>45831</v>
      </c>
      <c r="S7176">
        <v>0.5</v>
      </c>
      <c r="AB7176">
        <v>2</v>
      </c>
      <c r="AC7176" t="s">
        <v>153</v>
      </c>
    </row>
    <row r="7177" spans="1:29" x14ac:dyDescent="0.2">
      <c r="A7177" t="s">
        <v>17848</v>
      </c>
      <c r="B7177" t="s">
        <v>17849</v>
      </c>
      <c r="C7177" t="s">
        <v>17848</v>
      </c>
      <c r="D7177" t="s">
        <v>84</v>
      </c>
      <c r="E7177" t="s">
        <v>116</v>
      </c>
      <c r="G7177" t="s">
        <v>90</v>
      </c>
      <c r="L7177">
        <v>5.35</v>
      </c>
      <c r="Q7177" s="86">
        <v>45831</v>
      </c>
      <c r="S7177">
        <v>0.3</v>
      </c>
      <c r="AB7177">
        <v>2</v>
      </c>
      <c r="AC7177" t="s">
        <v>153</v>
      </c>
    </row>
    <row r="7178" spans="1:29" x14ac:dyDescent="0.2">
      <c r="A7178" t="s">
        <v>17850</v>
      </c>
      <c r="B7178" t="s">
        <v>17851</v>
      </c>
      <c r="C7178" t="s">
        <v>17850</v>
      </c>
      <c r="D7178" t="s">
        <v>84</v>
      </c>
      <c r="E7178" t="s">
        <v>116</v>
      </c>
      <c r="G7178" t="s">
        <v>90</v>
      </c>
      <c r="L7178">
        <v>13.73</v>
      </c>
      <c r="Q7178" s="86">
        <v>45831</v>
      </c>
      <c r="S7178">
        <v>0.04</v>
      </c>
      <c r="AB7178">
        <v>3</v>
      </c>
      <c r="AC7178" t="s">
        <v>156</v>
      </c>
    </row>
    <row r="7179" spans="1:29" x14ac:dyDescent="0.2">
      <c r="A7179" t="s">
        <v>17852</v>
      </c>
      <c r="B7179" t="s">
        <v>17853</v>
      </c>
      <c r="C7179" t="s">
        <v>17852</v>
      </c>
      <c r="D7179" t="s">
        <v>84</v>
      </c>
      <c r="E7179" t="s">
        <v>116</v>
      </c>
      <c r="G7179" t="s">
        <v>90</v>
      </c>
      <c r="L7179">
        <v>16.510000000000002</v>
      </c>
      <c r="Q7179" s="86">
        <v>45831</v>
      </c>
      <c r="S7179">
        <v>0.08</v>
      </c>
      <c r="AB7179">
        <v>4</v>
      </c>
      <c r="AC7179" t="s">
        <v>127</v>
      </c>
    </row>
    <row r="7180" spans="1:29" x14ac:dyDescent="0.2">
      <c r="A7180" t="s">
        <v>17854</v>
      </c>
      <c r="B7180" t="s">
        <v>17855</v>
      </c>
      <c r="C7180" t="s">
        <v>17854</v>
      </c>
      <c r="D7180" t="s">
        <v>84</v>
      </c>
      <c r="E7180" t="s">
        <v>116</v>
      </c>
      <c r="G7180" t="s">
        <v>90</v>
      </c>
      <c r="L7180">
        <v>17.04</v>
      </c>
      <c r="Q7180" s="86">
        <v>45831</v>
      </c>
      <c r="S7180">
        <v>0.3</v>
      </c>
      <c r="AB7180">
        <v>4</v>
      </c>
      <c r="AC7180" t="s">
        <v>127</v>
      </c>
    </row>
    <row r="7181" spans="1:29" x14ac:dyDescent="0.2">
      <c r="A7181" t="s">
        <v>17856</v>
      </c>
      <c r="B7181" t="s">
        <v>17857</v>
      </c>
      <c r="C7181" t="s">
        <v>17856</v>
      </c>
      <c r="D7181" t="s">
        <v>84</v>
      </c>
      <c r="E7181" t="s">
        <v>116</v>
      </c>
      <c r="G7181" t="s">
        <v>90</v>
      </c>
      <c r="H7181" t="s">
        <v>17858</v>
      </c>
      <c r="I7181" t="s">
        <v>631</v>
      </c>
      <c r="L7181">
        <v>19.760000000000002</v>
      </c>
      <c r="AB7181">
        <v>4</v>
      </c>
      <c r="AC7181" t="s">
        <v>127</v>
      </c>
    </row>
    <row r="7182" spans="1:29" x14ac:dyDescent="0.2">
      <c r="A7182" t="s">
        <v>17859</v>
      </c>
      <c r="B7182" t="s">
        <v>17860</v>
      </c>
      <c r="C7182" t="s">
        <v>17859</v>
      </c>
      <c r="D7182" t="s">
        <v>84</v>
      </c>
      <c r="E7182" t="s">
        <v>845</v>
      </c>
      <c r="G7182" t="s">
        <v>846</v>
      </c>
      <c r="I7182" t="s">
        <v>91</v>
      </c>
      <c r="S7182">
        <v>1.64</v>
      </c>
      <c r="Y7182">
        <v>5</v>
      </c>
      <c r="Z7182" s="86">
        <v>45828</v>
      </c>
      <c r="AB7182">
        <v>3</v>
      </c>
      <c r="AC7182" t="s">
        <v>156</v>
      </c>
    </row>
    <row r="7183" spans="1:29" x14ac:dyDescent="0.2">
      <c r="A7183" t="s">
        <v>17861</v>
      </c>
      <c r="B7183" t="s">
        <v>17862</v>
      </c>
      <c r="C7183" t="s">
        <v>17861</v>
      </c>
      <c r="D7183" t="s">
        <v>84</v>
      </c>
      <c r="E7183" t="s">
        <v>845</v>
      </c>
      <c r="G7183" t="s">
        <v>846</v>
      </c>
      <c r="I7183" t="s">
        <v>118</v>
      </c>
      <c r="S7183">
        <v>1.33</v>
      </c>
      <c r="Y7183">
        <v>2</v>
      </c>
      <c r="Z7183" s="86">
        <v>45819</v>
      </c>
      <c r="AB7183">
        <v>2</v>
      </c>
      <c r="AC7183" t="s">
        <v>153</v>
      </c>
    </row>
    <row r="7184" spans="1:29" x14ac:dyDescent="0.2">
      <c r="A7184" t="s">
        <v>17863</v>
      </c>
      <c r="B7184" t="s">
        <v>17864</v>
      </c>
      <c r="C7184" t="s">
        <v>17863</v>
      </c>
      <c r="D7184" t="s">
        <v>84</v>
      </c>
      <c r="E7184" t="s">
        <v>845</v>
      </c>
      <c r="G7184" t="s">
        <v>846</v>
      </c>
      <c r="I7184" t="s">
        <v>91</v>
      </c>
      <c r="S7184">
        <v>1.34</v>
      </c>
      <c r="Y7184">
        <v>2</v>
      </c>
      <c r="Z7184" s="86">
        <v>45819</v>
      </c>
      <c r="AB7184">
        <v>2</v>
      </c>
      <c r="AC7184" t="s">
        <v>153</v>
      </c>
    </row>
    <row r="7185" spans="1:29" x14ac:dyDescent="0.2">
      <c r="A7185" t="s">
        <v>17865</v>
      </c>
      <c r="B7185" t="s">
        <v>17866</v>
      </c>
      <c r="C7185" t="s">
        <v>17865</v>
      </c>
      <c r="D7185" t="s">
        <v>84</v>
      </c>
      <c r="E7185" t="s">
        <v>89</v>
      </c>
      <c r="G7185" t="s">
        <v>90</v>
      </c>
      <c r="I7185" t="s">
        <v>118</v>
      </c>
      <c r="S7185">
        <v>1.27</v>
      </c>
      <c r="Y7185">
        <v>3</v>
      </c>
      <c r="Z7185" s="86">
        <v>45806</v>
      </c>
      <c r="AB7185">
        <v>3</v>
      </c>
      <c r="AC7185" t="s">
        <v>156</v>
      </c>
    </row>
    <row r="7186" spans="1:29" x14ac:dyDescent="0.2">
      <c r="A7186" t="s">
        <v>17867</v>
      </c>
      <c r="B7186" t="s">
        <v>17868</v>
      </c>
      <c r="C7186" t="s">
        <v>17867</v>
      </c>
      <c r="D7186" t="s">
        <v>84</v>
      </c>
      <c r="E7186" t="s">
        <v>845</v>
      </c>
      <c r="G7186" t="s">
        <v>846</v>
      </c>
      <c r="I7186" t="s">
        <v>118</v>
      </c>
      <c r="S7186">
        <v>1.3</v>
      </c>
      <c r="Y7186">
        <v>5</v>
      </c>
      <c r="Z7186" s="86">
        <v>45826</v>
      </c>
      <c r="AB7186">
        <v>3</v>
      </c>
      <c r="AC7186" t="s">
        <v>156</v>
      </c>
    </row>
    <row r="7187" spans="1:29" x14ac:dyDescent="0.2">
      <c r="A7187" t="s">
        <v>17869</v>
      </c>
      <c r="B7187" t="s">
        <v>17870</v>
      </c>
      <c r="C7187" t="s">
        <v>17869</v>
      </c>
      <c r="D7187" t="s">
        <v>84</v>
      </c>
      <c r="E7187" t="s">
        <v>845</v>
      </c>
      <c r="G7187" t="s">
        <v>846</v>
      </c>
      <c r="I7187" t="s">
        <v>118</v>
      </c>
      <c r="S7187">
        <v>1.3957999999999999</v>
      </c>
      <c r="Y7187">
        <v>5</v>
      </c>
      <c r="Z7187" s="86">
        <v>45826</v>
      </c>
      <c r="AB7187">
        <v>3</v>
      </c>
      <c r="AC7187" t="s">
        <v>156</v>
      </c>
    </row>
    <row r="7188" spans="1:29" x14ac:dyDescent="0.2">
      <c r="A7188" t="s">
        <v>17871</v>
      </c>
      <c r="B7188" t="s">
        <v>17872</v>
      </c>
      <c r="C7188" t="s">
        <v>17871</v>
      </c>
      <c r="D7188" t="s">
        <v>84</v>
      </c>
      <c r="E7188" t="s">
        <v>845</v>
      </c>
      <c r="G7188" t="s">
        <v>846</v>
      </c>
      <c r="I7188" t="s">
        <v>91</v>
      </c>
      <c r="S7188">
        <v>1.4092</v>
      </c>
      <c r="Y7188">
        <v>5</v>
      </c>
      <c r="Z7188" s="86">
        <v>45826</v>
      </c>
      <c r="AB7188">
        <v>3</v>
      </c>
      <c r="AC7188" t="s">
        <v>156</v>
      </c>
    </row>
    <row r="7189" spans="1:29" x14ac:dyDescent="0.2">
      <c r="A7189" t="s">
        <v>17873</v>
      </c>
      <c r="B7189" t="s">
        <v>17874</v>
      </c>
      <c r="C7189" t="s">
        <v>17873</v>
      </c>
      <c r="D7189" t="s">
        <v>84</v>
      </c>
      <c r="E7189" t="s">
        <v>89</v>
      </c>
      <c r="G7189" t="s">
        <v>90</v>
      </c>
      <c r="I7189" t="s">
        <v>91</v>
      </c>
      <c r="S7189">
        <v>0.66</v>
      </c>
      <c r="W7189">
        <v>3</v>
      </c>
      <c r="X7189" s="86">
        <v>45808</v>
      </c>
      <c r="AB7189">
        <v>3</v>
      </c>
      <c r="AC7189" t="s">
        <v>156</v>
      </c>
    </row>
    <row r="7190" spans="1:29" x14ac:dyDescent="0.2">
      <c r="A7190" t="s">
        <v>17875</v>
      </c>
      <c r="B7190" t="s">
        <v>17876</v>
      </c>
      <c r="C7190" t="s">
        <v>17875</v>
      </c>
      <c r="D7190" t="s">
        <v>84</v>
      </c>
      <c r="E7190" t="s">
        <v>116</v>
      </c>
      <c r="G7190" t="s">
        <v>90</v>
      </c>
      <c r="S7190">
        <v>0.14000000000000001</v>
      </c>
      <c r="W7190">
        <v>6</v>
      </c>
      <c r="X7190" s="86">
        <v>45699</v>
      </c>
      <c r="AB7190">
        <v>4</v>
      </c>
      <c r="AC7190" t="s">
        <v>127</v>
      </c>
    </row>
    <row r="7191" spans="1:29" x14ac:dyDescent="0.2">
      <c r="A7191" t="s">
        <v>17877</v>
      </c>
      <c r="B7191" t="s">
        <v>17878</v>
      </c>
      <c r="C7191" t="s">
        <v>17877</v>
      </c>
      <c r="D7191" t="s">
        <v>84</v>
      </c>
      <c r="E7191" t="s">
        <v>845</v>
      </c>
      <c r="G7191" t="s">
        <v>11299</v>
      </c>
      <c r="H7191" t="s">
        <v>14860</v>
      </c>
      <c r="I7191" t="s">
        <v>118</v>
      </c>
      <c r="AB7191">
        <v>5</v>
      </c>
      <c r="AC7191" t="s">
        <v>86</v>
      </c>
    </row>
  </sheetData>
  <sortState xmlns:xlrd2="http://schemas.microsoft.com/office/spreadsheetml/2017/richdata2" ref="A2:AB4036">
    <sortCondition ref="A2:A4036"/>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pageSetUpPr fitToPage="1"/>
  </sheetPr>
  <dimension ref="A1:R30"/>
  <sheetViews>
    <sheetView topLeftCell="A13" workbookViewId="0">
      <selection activeCell="A17" sqref="A17:XFD22"/>
    </sheetView>
  </sheetViews>
  <sheetFormatPr defaultRowHeight="14.25" x14ac:dyDescent="0.2"/>
  <cols>
    <col min="1" max="1" width="32.5" bestFit="1" customWidth="1"/>
    <col min="2" max="2" width="24.25" bestFit="1" customWidth="1"/>
    <col min="3" max="3" width="8.625" bestFit="1" customWidth="1"/>
    <col min="4" max="4" width="5.875" bestFit="1" customWidth="1"/>
    <col min="5" max="5" width="12.5" bestFit="1" customWidth="1"/>
    <col min="6" max="7" width="11.875" bestFit="1" customWidth="1"/>
    <col min="8" max="8" width="10.875" bestFit="1" customWidth="1"/>
    <col min="9" max="10" width="6.75" bestFit="1" customWidth="1"/>
    <col min="11" max="11" width="13.75" bestFit="1" customWidth="1"/>
    <col min="12" max="12" width="8" bestFit="1" customWidth="1"/>
    <col min="13" max="13" width="8.375" bestFit="1" customWidth="1"/>
    <col min="14" max="14" width="7.875" bestFit="1" customWidth="1"/>
    <col min="15" max="16" width="8.375" bestFit="1" customWidth="1"/>
    <col min="17" max="17" width="7.875" bestFit="1" customWidth="1"/>
  </cols>
  <sheetData>
    <row r="1" spans="1:18" ht="90" x14ac:dyDescent="0.2">
      <c r="A1" s="47" t="s">
        <v>16529</v>
      </c>
      <c r="B1" s="47" t="s">
        <v>16530</v>
      </c>
      <c r="C1" s="47" t="s">
        <v>16531</v>
      </c>
      <c r="D1" s="48" t="s">
        <v>16532</v>
      </c>
      <c r="E1" s="48" t="s">
        <v>16533</v>
      </c>
      <c r="F1" s="47" t="s">
        <v>10</v>
      </c>
      <c r="G1" s="47" t="s">
        <v>10</v>
      </c>
      <c r="H1" s="48" t="s">
        <v>16534</v>
      </c>
      <c r="I1" s="47" t="s">
        <v>13</v>
      </c>
      <c r="J1" s="47" t="s">
        <v>15</v>
      </c>
      <c r="K1" s="47" t="s">
        <v>16535</v>
      </c>
      <c r="L1" s="48" t="s">
        <v>16536</v>
      </c>
      <c r="M1" s="48" t="s">
        <v>16537</v>
      </c>
      <c r="N1" s="49" t="s">
        <v>16538</v>
      </c>
      <c r="O1" s="49" t="s">
        <v>16539</v>
      </c>
      <c r="P1" s="49" t="s">
        <v>16540</v>
      </c>
      <c r="Q1" s="49" t="s">
        <v>16541</v>
      </c>
      <c r="R1" s="49" t="s">
        <v>16542</v>
      </c>
    </row>
    <row r="2" spans="1:18" x14ac:dyDescent="0.2">
      <c r="A2" t="s">
        <v>16543</v>
      </c>
      <c r="B2" t="s">
        <v>16544</v>
      </c>
      <c r="C2" s="53">
        <f>'Fair Value Calculator'!$C$8</f>
        <v>0</v>
      </c>
      <c r="D2">
        <v>350</v>
      </c>
      <c r="E2">
        <v>50</v>
      </c>
      <c r="F2">
        <v>500</v>
      </c>
      <c r="G2">
        <v>1E-3</v>
      </c>
      <c r="H2">
        <v>300000</v>
      </c>
      <c r="I2">
        <v>3.5000000000000003E-2</v>
      </c>
      <c r="J2">
        <v>3.3000000000000002E-2</v>
      </c>
      <c r="K2">
        <v>300000</v>
      </c>
      <c r="L2" s="50">
        <v>0</v>
      </c>
      <c r="M2" s="65">
        <v>4.0000000000000001E-3</v>
      </c>
      <c r="N2" s="51" t="s">
        <v>22</v>
      </c>
      <c r="O2" s="51" t="s">
        <v>22</v>
      </c>
      <c r="P2" s="51" t="s">
        <v>22</v>
      </c>
      <c r="Q2" s="51" t="s">
        <v>22</v>
      </c>
      <c r="R2" s="51" t="s">
        <v>16545</v>
      </c>
    </row>
    <row r="3" spans="1:18" x14ac:dyDescent="0.2">
      <c r="A3" t="s">
        <v>16546</v>
      </c>
      <c r="B3" t="s">
        <v>16544</v>
      </c>
      <c r="C3" s="53">
        <f>'Fair Value Calculator'!$C$8</f>
        <v>0</v>
      </c>
      <c r="D3">
        <v>350</v>
      </c>
      <c r="E3">
        <v>50</v>
      </c>
      <c r="F3">
        <v>600</v>
      </c>
      <c r="G3">
        <v>1E-3</v>
      </c>
      <c r="H3">
        <v>300000</v>
      </c>
      <c r="I3">
        <v>3.5000000000000003E-2</v>
      </c>
      <c r="J3">
        <v>3.3000000000000002E-2</v>
      </c>
      <c r="K3">
        <v>300000</v>
      </c>
      <c r="L3" s="50">
        <v>500</v>
      </c>
      <c r="M3" s="65">
        <f>IF(C3&lt;100000,N3,IF(C3&lt;250000,O3,IF(C3&lt;500000,P3,IF(C3&gt;=500000,Q3))))</f>
        <v>3.8800000000000002E-3</v>
      </c>
      <c r="N3" s="52">
        <v>3.8800000000000002E-3</v>
      </c>
      <c r="O3" s="52">
        <v>2.3799999999999997E-3</v>
      </c>
      <c r="P3" s="52">
        <v>1.7899999999999999E-3</v>
      </c>
      <c r="Q3" s="52">
        <v>1.17E-3</v>
      </c>
      <c r="R3" s="42" t="s">
        <v>16545</v>
      </c>
    </row>
    <row r="4" spans="1:18" x14ac:dyDescent="0.2">
      <c r="A4" t="s">
        <v>16547</v>
      </c>
      <c r="B4" t="s">
        <v>16548</v>
      </c>
      <c r="C4" s="53">
        <f>'Fair Value Calculator'!$C$8</f>
        <v>0</v>
      </c>
      <c r="D4">
        <v>350</v>
      </c>
      <c r="E4">
        <v>50</v>
      </c>
      <c r="F4">
        <v>600</v>
      </c>
      <c r="G4">
        <v>1E-3</v>
      </c>
      <c r="H4">
        <v>300000</v>
      </c>
      <c r="I4">
        <v>3.5000000000000003E-2</v>
      </c>
      <c r="J4">
        <v>3.3000000000000002E-2</v>
      </c>
      <c r="K4">
        <v>300000</v>
      </c>
      <c r="L4" s="50">
        <v>500</v>
      </c>
      <c r="M4" s="65">
        <f>IF(C4&lt;100000,N4,IF(C4&lt;250000,O4,IF(C4&lt;500000,P4,IF(C4&gt;=500000,Q4))))</f>
        <v>1.4999999999999999E-2</v>
      </c>
      <c r="N4" s="52">
        <v>1.4999999999999999E-2</v>
      </c>
      <c r="O4" s="52">
        <v>0.01</v>
      </c>
      <c r="P4" s="52">
        <v>7.4999999999999997E-3</v>
      </c>
      <c r="Q4" s="52">
        <v>5.0000000000000001E-3</v>
      </c>
      <c r="R4" s="42" t="s">
        <v>16545</v>
      </c>
    </row>
    <row r="5" spans="1:18" x14ac:dyDescent="0.2">
      <c r="A5" t="s">
        <v>16549</v>
      </c>
      <c r="B5" t="s">
        <v>16544</v>
      </c>
      <c r="C5" s="53">
        <f>'Fair Value Calculator'!$C$8</f>
        <v>0</v>
      </c>
      <c r="D5">
        <v>350</v>
      </c>
      <c r="E5">
        <v>50</v>
      </c>
      <c r="F5">
        <v>600</v>
      </c>
      <c r="G5">
        <v>1E-3</v>
      </c>
      <c r="H5">
        <v>300000</v>
      </c>
      <c r="I5">
        <v>3.5000000000000003E-2</v>
      </c>
      <c r="J5">
        <v>3.3000000000000002E-2</v>
      </c>
      <c r="K5">
        <v>300000</v>
      </c>
      <c r="L5" s="65" t="s">
        <v>16550</v>
      </c>
      <c r="M5" s="65" t="s">
        <v>16550</v>
      </c>
      <c r="N5" s="65" t="s">
        <v>16550</v>
      </c>
      <c r="O5" s="65" t="s">
        <v>16550</v>
      </c>
      <c r="P5" s="65" t="s">
        <v>16550</v>
      </c>
      <c r="Q5" s="65" t="s">
        <v>16550</v>
      </c>
      <c r="R5" s="51" t="s">
        <v>16551</v>
      </c>
    </row>
    <row r="6" spans="1:18" x14ac:dyDescent="0.2">
      <c r="A6" t="s">
        <v>16552</v>
      </c>
      <c r="B6" t="s">
        <v>16544</v>
      </c>
      <c r="C6" s="53">
        <f>'Fair Value Calculator'!$C$8</f>
        <v>0</v>
      </c>
      <c r="D6">
        <v>350</v>
      </c>
      <c r="E6">
        <v>50</v>
      </c>
      <c r="F6">
        <v>600</v>
      </c>
      <c r="G6">
        <v>1E-3</v>
      </c>
      <c r="H6">
        <v>300000</v>
      </c>
      <c r="I6">
        <v>3.5000000000000003E-2</v>
      </c>
      <c r="J6">
        <v>3.3000000000000002E-2</v>
      </c>
      <c r="K6">
        <v>300000</v>
      </c>
      <c r="L6" s="65" t="s">
        <v>16550</v>
      </c>
      <c r="M6" s="65" t="s">
        <v>16550</v>
      </c>
      <c r="N6" s="65" t="s">
        <v>16550</v>
      </c>
      <c r="O6" s="65" t="s">
        <v>16550</v>
      </c>
      <c r="P6" s="65" t="s">
        <v>16550</v>
      </c>
      <c r="Q6" s="65" t="s">
        <v>16550</v>
      </c>
      <c r="R6" s="51" t="s">
        <v>16551</v>
      </c>
    </row>
    <row r="7" spans="1:18" x14ac:dyDescent="0.2">
      <c r="A7" t="s">
        <v>16553</v>
      </c>
      <c r="B7" t="s">
        <v>16548</v>
      </c>
      <c r="C7" s="53">
        <f>'Fair Value Calculator'!$C$8</f>
        <v>0</v>
      </c>
      <c r="D7">
        <v>350</v>
      </c>
      <c r="E7">
        <v>50</v>
      </c>
      <c r="F7">
        <v>600</v>
      </c>
      <c r="G7">
        <v>1E-3</v>
      </c>
      <c r="H7">
        <v>300000</v>
      </c>
      <c r="I7">
        <v>3.5000000000000003E-2</v>
      </c>
      <c r="J7">
        <v>3.3000000000000002E-2</v>
      </c>
      <c r="K7">
        <v>300000</v>
      </c>
      <c r="L7" s="65" t="s">
        <v>16550</v>
      </c>
      <c r="M7" s="65" t="s">
        <v>16550</v>
      </c>
      <c r="N7" s="65" t="s">
        <v>16550</v>
      </c>
      <c r="O7" s="65" t="s">
        <v>16550</v>
      </c>
      <c r="P7" s="65" t="s">
        <v>16550</v>
      </c>
      <c r="Q7" s="65" t="s">
        <v>16550</v>
      </c>
      <c r="R7" s="51" t="s">
        <v>16551</v>
      </c>
    </row>
    <row r="8" spans="1:18" x14ac:dyDescent="0.2">
      <c r="A8" t="s">
        <v>16554</v>
      </c>
      <c r="B8" t="s">
        <v>16544</v>
      </c>
      <c r="C8" s="53">
        <f>'Fair Value Calculator'!$C$8</f>
        <v>0</v>
      </c>
      <c r="D8">
        <v>350</v>
      </c>
      <c r="E8">
        <v>50</v>
      </c>
      <c r="F8">
        <v>600</v>
      </c>
      <c r="G8">
        <v>1E-3</v>
      </c>
      <c r="H8">
        <v>300000</v>
      </c>
      <c r="I8">
        <v>3.5000000000000003E-2</v>
      </c>
      <c r="J8">
        <v>3.3000000000000002E-2</v>
      </c>
      <c r="K8">
        <v>300000</v>
      </c>
      <c r="L8" s="65" t="s">
        <v>16550</v>
      </c>
      <c r="M8" s="65" t="s">
        <v>16550</v>
      </c>
      <c r="N8" s="65" t="s">
        <v>16550</v>
      </c>
      <c r="O8" s="65" t="s">
        <v>16550</v>
      </c>
      <c r="P8" s="65" t="s">
        <v>16550</v>
      </c>
      <c r="Q8" s="65" t="s">
        <v>16550</v>
      </c>
      <c r="R8" s="51" t="s">
        <v>16551</v>
      </c>
    </row>
    <row r="9" spans="1:18" x14ac:dyDescent="0.2">
      <c r="A9" t="s">
        <v>16555</v>
      </c>
      <c r="B9" t="s">
        <v>16544</v>
      </c>
      <c r="C9" s="53">
        <f>'Fair Value Calculator'!$C$8</f>
        <v>0</v>
      </c>
      <c r="D9">
        <v>300</v>
      </c>
      <c r="E9">
        <v>50</v>
      </c>
      <c r="F9">
        <v>350</v>
      </c>
      <c r="G9">
        <v>1E-3</v>
      </c>
      <c r="H9">
        <v>300000</v>
      </c>
      <c r="I9">
        <v>3.5000000000000003E-2</v>
      </c>
      <c r="J9">
        <v>3.3000000000000002E-2</v>
      </c>
      <c r="K9">
        <v>300000</v>
      </c>
      <c r="L9" s="50">
        <v>0</v>
      </c>
      <c r="M9" s="65">
        <v>4.0000000000000001E-3</v>
      </c>
      <c r="N9" s="51" t="s">
        <v>22</v>
      </c>
      <c r="O9" s="51" t="s">
        <v>22</v>
      </c>
      <c r="P9" s="51" t="s">
        <v>22</v>
      </c>
      <c r="Q9" s="51" t="s">
        <v>22</v>
      </c>
      <c r="R9" s="51" t="s">
        <v>16545</v>
      </c>
    </row>
    <row r="10" spans="1:18" x14ac:dyDescent="0.2">
      <c r="A10" t="s">
        <v>16556</v>
      </c>
      <c r="B10" t="s">
        <v>16544</v>
      </c>
      <c r="C10" s="53">
        <f>'Fair Value Calculator'!$C$8</f>
        <v>0</v>
      </c>
      <c r="D10">
        <v>300</v>
      </c>
      <c r="E10">
        <v>50</v>
      </c>
      <c r="F10">
        <v>550</v>
      </c>
      <c r="G10">
        <v>1E-3</v>
      </c>
      <c r="H10">
        <v>300000</v>
      </c>
      <c r="I10">
        <v>3.5000000000000003E-2</v>
      </c>
      <c r="J10">
        <v>3.3000000000000002E-2</v>
      </c>
      <c r="K10">
        <v>300000</v>
      </c>
      <c r="L10" s="50">
        <v>500</v>
      </c>
      <c r="M10" s="65">
        <f t="shared" ref="M10:M11" si="0">IF(C10&lt;100000,N10,IF(C10&lt;250000,O10,IF(C10&lt;500000,P10,IF(C10&gt;=500000,Q10))))</f>
        <v>3.8800000000000002E-3</v>
      </c>
      <c r="N10" s="52">
        <v>3.8800000000000002E-3</v>
      </c>
      <c r="O10" s="52">
        <v>2.3799999999999997E-3</v>
      </c>
      <c r="P10" s="52">
        <v>1.7899999999999999E-3</v>
      </c>
      <c r="Q10" s="52">
        <v>1.17E-3</v>
      </c>
      <c r="R10" s="51" t="s">
        <v>16545</v>
      </c>
    </row>
    <row r="11" spans="1:18" x14ac:dyDescent="0.2">
      <c r="A11" t="s">
        <v>16557</v>
      </c>
      <c r="B11" t="s">
        <v>16548</v>
      </c>
      <c r="C11" s="53">
        <f>'Fair Value Calculator'!$C$8</f>
        <v>0</v>
      </c>
      <c r="D11">
        <v>300</v>
      </c>
      <c r="E11">
        <v>50</v>
      </c>
      <c r="F11">
        <v>550</v>
      </c>
      <c r="G11">
        <v>1E-3</v>
      </c>
      <c r="H11">
        <v>300000</v>
      </c>
      <c r="I11">
        <v>3.5000000000000003E-2</v>
      </c>
      <c r="J11">
        <v>3.3000000000000002E-2</v>
      </c>
      <c r="K11">
        <v>300000</v>
      </c>
      <c r="L11" s="50">
        <v>500</v>
      </c>
      <c r="M11" s="65">
        <f t="shared" si="0"/>
        <v>1.4999999999999999E-2</v>
      </c>
      <c r="N11" s="52">
        <v>1.4999999999999999E-2</v>
      </c>
      <c r="O11" s="52">
        <v>0.01</v>
      </c>
      <c r="P11" s="52">
        <v>7.4999999999999997E-3</v>
      </c>
      <c r="Q11" s="52">
        <v>5.0000000000000001E-3</v>
      </c>
      <c r="R11" s="51" t="s">
        <v>16545</v>
      </c>
    </row>
    <row r="12" spans="1:18" x14ac:dyDescent="0.2">
      <c r="A12" t="s">
        <v>16558</v>
      </c>
      <c r="B12" t="s">
        <v>16544</v>
      </c>
      <c r="C12" s="53">
        <f>'Fair Value Calculator'!$C$8</f>
        <v>0</v>
      </c>
      <c r="D12">
        <v>300</v>
      </c>
      <c r="E12">
        <v>50</v>
      </c>
      <c r="F12">
        <v>550</v>
      </c>
      <c r="G12">
        <v>1E-3</v>
      </c>
      <c r="H12">
        <v>300000</v>
      </c>
      <c r="I12">
        <v>3.5000000000000003E-2</v>
      </c>
      <c r="J12">
        <v>3.3000000000000002E-2</v>
      </c>
      <c r="K12">
        <v>300000</v>
      </c>
      <c r="L12" s="65" t="s">
        <v>16550</v>
      </c>
      <c r="M12" s="65" t="s">
        <v>16550</v>
      </c>
      <c r="N12" s="65" t="s">
        <v>16550</v>
      </c>
      <c r="O12" s="65" t="s">
        <v>16550</v>
      </c>
      <c r="P12" s="65" t="s">
        <v>16550</v>
      </c>
      <c r="Q12" s="65" t="s">
        <v>16550</v>
      </c>
      <c r="R12" s="51" t="s">
        <v>16551</v>
      </c>
    </row>
    <row r="13" spans="1:18" x14ac:dyDescent="0.2">
      <c r="A13" t="s">
        <v>16559</v>
      </c>
      <c r="B13" t="s">
        <v>16548</v>
      </c>
      <c r="C13" s="53">
        <f>'Fair Value Calculator'!$C$8</f>
        <v>0</v>
      </c>
      <c r="D13">
        <v>300</v>
      </c>
      <c r="E13">
        <v>50</v>
      </c>
      <c r="F13">
        <v>550</v>
      </c>
      <c r="G13">
        <v>1E-3</v>
      </c>
      <c r="H13">
        <v>300000</v>
      </c>
      <c r="I13">
        <v>3.5000000000000003E-2</v>
      </c>
      <c r="J13">
        <v>3.3000000000000002E-2</v>
      </c>
      <c r="K13">
        <v>300000</v>
      </c>
      <c r="L13" s="65" t="s">
        <v>16550</v>
      </c>
      <c r="M13" s="65" t="s">
        <v>16550</v>
      </c>
      <c r="N13" s="65" t="s">
        <v>16550</v>
      </c>
      <c r="O13" s="65" t="s">
        <v>16550</v>
      </c>
      <c r="P13" s="65" t="s">
        <v>16550</v>
      </c>
      <c r="Q13" s="65" t="s">
        <v>16550</v>
      </c>
      <c r="R13" s="51" t="s">
        <v>16551</v>
      </c>
    </row>
    <row r="14" spans="1:18" x14ac:dyDescent="0.2">
      <c r="A14" t="s">
        <v>16560</v>
      </c>
      <c r="B14" t="s">
        <v>16548</v>
      </c>
      <c r="C14" s="53">
        <f>'Fair Value Calculator'!$C$8</f>
        <v>0</v>
      </c>
      <c r="D14">
        <v>300</v>
      </c>
      <c r="E14">
        <v>50</v>
      </c>
      <c r="F14">
        <v>550</v>
      </c>
      <c r="G14">
        <v>1E-3</v>
      </c>
      <c r="H14">
        <v>300000</v>
      </c>
      <c r="I14">
        <v>3.5000000000000003E-2</v>
      </c>
      <c r="J14">
        <v>3.3000000000000002E-2</v>
      </c>
      <c r="K14">
        <v>300000</v>
      </c>
      <c r="L14" s="65" t="s">
        <v>16550</v>
      </c>
      <c r="M14" s="65" t="s">
        <v>16550</v>
      </c>
      <c r="N14" s="65" t="s">
        <v>16550</v>
      </c>
      <c r="O14" s="65" t="s">
        <v>16550</v>
      </c>
      <c r="P14" s="65" t="s">
        <v>16550</v>
      </c>
      <c r="Q14" s="65" t="s">
        <v>16550</v>
      </c>
      <c r="R14" s="51" t="s">
        <v>16551</v>
      </c>
    </row>
    <row r="15" spans="1:18" x14ac:dyDescent="0.2">
      <c r="A15" t="s">
        <v>16561</v>
      </c>
      <c r="B15" t="s">
        <v>16544</v>
      </c>
      <c r="C15" s="53">
        <f>'Fair Value Calculator'!$C$8</f>
        <v>0</v>
      </c>
      <c r="D15">
        <v>300</v>
      </c>
      <c r="E15">
        <v>50</v>
      </c>
      <c r="F15">
        <v>550</v>
      </c>
      <c r="G15">
        <v>1E-3</v>
      </c>
      <c r="H15">
        <v>300000</v>
      </c>
      <c r="I15">
        <v>3.5000000000000003E-2</v>
      </c>
      <c r="J15">
        <v>3.3000000000000002E-2</v>
      </c>
      <c r="K15">
        <v>300000</v>
      </c>
      <c r="L15" s="65" t="s">
        <v>16550</v>
      </c>
      <c r="M15" s="65" t="s">
        <v>16550</v>
      </c>
      <c r="N15" s="65" t="s">
        <v>16550</v>
      </c>
      <c r="O15" s="65" t="s">
        <v>16550</v>
      </c>
      <c r="P15" s="65" t="s">
        <v>16550</v>
      </c>
      <c r="Q15" s="65" t="s">
        <v>16550</v>
      </c>
      <c r="R15" s="51" t="s">
        <v>16551</v>
      </c>
    </row>
    <row r="16" spans="1:18" x14ac:dyDescent="0.2">
      <c r="A16" t="s">
        <v>6</v>
      </c>
      <c r="B16" t="s">
        <v>16544</v>
      </c>
      <c r="C16" s="53">
        <f>'Fair Value Calculator'!$C$8</f>
        <v>0</v>
      </c>
      <c r="D16">
        <v>250</v>
      </c>
      <c r="E16">
        <v>50</v>
      </c>
      <c r="F16">
        <v>0</v>
      </c>
      <c r="G16" s="84">
        <v>0</v>
      </c>
      <c r="H16">
        <v>0</v>
      </c>
      <c r="I16">
        <v>3.5000000000000003E-2</v>
      </c>
      <c r="J16">
        <v>3.3000000000000002E-2</v>
      </c>
      <c r="K16">
        <v>300000</v>
      </c>
      <c r="L16" s="50">
        <v>0</v>
      </c>
      <c r="M16" s="65">
        <v>1.2E-2</v>
      </c>
      <c r="N16" s="51" t="s">
        <v>22</v>
      </c>
      <c r="O16" s="51" t="s">
        <v>22</v>
      </c>
      <c r="P16" s="51" t="s">
        <v>22</v>
      </c>
      <c r="Q16" s="51" t="s">
        <v>22</v>
      </c>
      <c r="R16" s="51" t="s">
        <v>16545</v>
      </c>
    </row>
    <row r="17" spans="1:18" x14ac:dyDescent="0.2">
      <c r="A17" t="s">
        <v>16562</v>
      </c>
      <c r="B17" t="s">
        <v>16544</v>
      </c>
      <c r="C17" s="53">
        <f>'Fair Value Calculator'!$C$8</f>
        <v>0</v>
      </c>
      <c r="D17">
        <v>0</v>
      </c>
      <c r="E17">
        <v>50</v>
      </c>
      <c r="F17">
        <v>300</v>
      </c>
      <c r="G17">
        <v>1E-3</v>
      </c>
      <c r="H17">
        <v>300000</v>
      </c>
      <c r="I17">
        <v>3.5000000000000003E-2</v>
      </c>
      <c r="J17">
        <v>3.3000000000000002E-2</v>
      </c>
      <c r="K17">
        <v>300000</v>
      </c>
      <c r="L17" s="50">
        <v>0</v>
      </c>
      <c r="M17" s="65">
        <v>4.0000000000000001E-3</v>
      </c>
      <c r="N17" s="51" t="s">
        <v>22</v>
      </c>
      <c r="O17" s="51" t="s">
        <v>22</v>
      </c>
      <c r="P17" s="51" t="s">
        <v>22</v>
      </c>
      <c r="Q17" s="51" t="s">
        <v>22</v>
      </c>
      <c r="R17" s="51" t="s">
        <v>16545</v>
      </c>
    </row>
    <row r="18" spans="1:18" x14ac:dyDescent="0.2">
      <c r="A18" t="s">
        <v>16563</v>
      </c>
      <c r="B18" t="s">
        <v>16544</v>
      </c>
      <c r="C18" s="53">
        <f>'Fair Value Calculator'!$C$8</f>
        <v>0</v>
      </c>
      <c r="D18">
        <v>0</v>
      </c>
      <c r="E18">
        <v>50</v>
      </c>
      <c r="F18">
        <v>300</v>
      </c>
      <c r="G18">
        <v>1E-3</v>
      </c>
      <c r="H18">
        <v>300000</v>
      </c>
      <c r="I18">
        <v>3.5000000000000003E-2</v>
      </c>
      <c r="J18">
        <v>3.3000000000000002E-2</v>
      </c>
      <c r="K18">
        <v>300000</v>
      </c>
      <c r="L18" s="50">
        <v>500</v>
      </c>
      <c r="M18" s="65">
        <f t="shared" ref="M18:M19" si="1">IF(C18&lt;100000,N18,IF(C18&lt;250000,O18,IF(C18&lt;500000,P18,IF(C18&gt;=500000,Q18))))</f>
        <v>3.8800000000000002E-3</v>
      </c>
      <c r="N18" s="52">
        <v>3.8800000000000002E-3</v>
      </c>
      <c r="O18" s="52">
        <v>2.3799999999999997E-3</v>
      </c>
      <c r="P18" s="52">
        <v>1.7899999999999999E-3</v>
      </c>
      <c r="Q18" s="52">
        <v>1.17E-3</v>
      </c>
      <c r="R18" s="51" t="s">
        <v>16545</v>
      </c>
    </row>
    <row r="19" spans="1:18" x14ac:dyDescent="0.2">
      <c r="A19" t="s">
        <v>16564</v>
      </c>
      <c r="B19" t="s">
        <v>16548</v>
      </c>
      <c r="C19" s="53">
        <f>'Fair Value Calculator'!$C$8</f>
        <v>0</v>
      </c>
      <c r="D19">
        <v>0</v>
      </c>
      <c r="E19">
        <v>50</v>
      </c>
      <c r="F19">
        <v>300</v>
      </c>
      <c r="G19">
        <v>1E-3</v>
      </c>
      <c r="H19">
        <v>300000</v>
      </c>
      <c r="I19">
        <v>3.5000000000000003E-2</v>
      </c>
      <c r="J19">
        <v>3.3000000000000002E-2</v>
      </c>
      <c r="K19">
        <v>300000</v>
      </c>
      <c r="L19" s="50">
        <v>500</v>
      </c>
      <c r="M19" s="65">
        <f t="shared" si="1"/>
        <v>1.4999999999999999E-2</v>
      </c>
      <c r="N19" s="52">
        <v>1.4999999999999999E-2</v>
      </c>
      <c r="O19" s="52">
        <v>0.01</v>
      </c>
      <c r="P19" s="52">
        <v>7.4999999999999997E-3</v>
      </c>
      <c r="Q19" s="52">
        <v>5.0000000000000001E-3</v>
      </c>
      <c r="R19" s="51" t="s">
        <v>16545</v>
      </c>
    </row>
    <row r="20" spans="1:18" x14ac:dyDescent="0.2">
      <c r="A20" t="s">
        <v>16565</v>
      </c>
      <c r="B20" t="s">
        <v>16544</v>
      </c>
      <c r="C20" s="53">
        <f>'Fair Value Calculator'!$C$8</f>
        <v>0</v>
      </c>
      <c r="D20">
        <v>0</v>
      </c>
      <c r="E20">
        <v>50</v>
      </c>
      <c r="F20">
        <v>300</v>
      </c>
      <c r="G20">
        <v>1E-3</v>
      </c>
      <c r="H20">
        <v>300000</v>
      </c>
      <c r="I20">
        <v>3.5000000000000003E-2</v>
      </c>
      <c r="J20">
        <v>3.3000000000000002E-2</v>
      </c>
      <c r="K20">
        <v>300000</v>
      </c>
      <c r="L20" s="65" t="s">
        <v>16550</v>
      </c>
      <c r="M20" s="65" t="s">
        <v>16550</v>
      </c>
      <c r="N20" s="65" t="s">
        <v>16550</v>
      </c>
      <c r="O20" s="65" t="s">
        <v>16550</v>
      </c>
      <c r="P20" s="65" t="s">
        <v>16550</v>
      </c>
      <c r="Q20" s="65" t="s">
        <v>16550</v>
      </c>
      <c r="R20" s="51" t="s">
        <v>16551</v>
      </c>
    </row>
    <row r="21" spans="1:18" x14ac:dyDescent="0.2">
      <c r="A21" t="s">
        <v>16566</v>
      </c>
      <c r="B21" t="s">
        <v>16548</v>
      </c>
      <c r="C21" s="53">
        <f>'Fair Value Calculator'!$C$8</f>
        <v>0</v>
      </c>
      <c r="D21">
        <v>0</v>
      </c>
      <c r="E21">
        <v>50</v>
      </c>
      <c r="F21">
        <v>300</v>
      </c>
      <c r="G21">
        <v>1E-3</v>
      </c>
      <c r="H21">
        <v>300000</v>
      </c>
      <c r="I21">
        <v>3.5000000000000003E-2</v>
      </c>
      <c r="J21">
        <v>3.3000000000000002E-2</v>
      </c>
      <c r="K21">
        <v>300000</v>
      </c>
      <c r="L21" s="65" t="s">
        <v>16550</v>
      </c>
      <c r="M21" s="65" t="s">
        <v>16550</v>
      </c>
      <c r="N21" s="65" t="s">
        <v>16550</v>
      </c>
      <c r="O21" s="65" t="s">
        <v>16550</v>
      </c>
      <c r="P21" s="65" t="s">
        <v>16550</v>
      </c>
      <c r="Q21" s="65" t="s">
        <v>16550</v>
      </c>
      <c r="R21" s="51" t="s">
        <v>16551</v>
      </c>
    </row>
    <row r="22" spans="1:18" x14ac:dyDescent="0.2">
      <c r="A22" t="s">
        <v>16567</v>
      </c>
      <c r="B22" t="s">
        <v>16548</v>
      </c>
      <c r="C22" s="53">
        <f>'Fair Value Calculator'!$C$8</f>
        <v>0</v>
      </c>
      <c r="D22">
        <v>0</v>
      </c>
      <c r="E22">
        <v>50</v>
      </c>
      <c r="F22">
        <v>300</v>
      </c>
      <c r="G22">
        <v>1E-3</v>
      </c>
      <c r="H22">
        <v>300000</v>
      </c>
      <c r="I22">
        <v>3.5000000000000003E-2</v>
      </c>
      <c r="J22">
        <v>3.3000000000000002E-2</v>
      </c>
      <c r="K22">
        <v>300000</v>
      </c>
      <c r="L22" s="65" t="s">
        <v>16550</v>
      </c>
      <c r="M22" s="65" t="s">
        <v>16550</v>
      </c>
      <c r="N22" s="65" t="s">
        <v>16550</v>
      </c>
      <c r="O22" s="65" t="s">
        <v>16550</v>
      </c>
      <c r="P22" s="65" t="s">
        <v>16550</v>
      </c>
      <c r="Q22" s="65" t="s">
        <v>16550</v>
      </c>
      <c r="R22" s="51" t="s">
        <v>16551</v>
      </c>
    </row>
    <row r="23" spans="1:18" x14ac:dyDescent="0.2">
      <c r="A23" t="s">
        <v>16568</v>
      </c>
      <c r="B23" t="s">
        <v>16544</v>
      </c>
      <c r="C23" s="53">
        <f>'Fair Value Calculator'!$C$8</f>
        <v>0</v>
      </c>
      <c r="D23">
        <v>0</v>
      </c>
      <c r="E23">
        <v>50</v>
      </c>
      <c r="F23">
        <v>300</v>
      </c>
      <c r="G23">
        <v>1E-3</v>
      </c>
      <c r="H23">
        <v>300000</v>
      </c>
      <c r="I23">
        <v>3.5000000000000003E-2</v>
      </c>
      <c r="J23">
        <v>3.3000000000000002E-2</v>
      </c>
      <c r="K23">
        <v>300000</v>
      </c>
      <c r="L23" s="65" t="s">
        <v>16550</v>
      </c>
      <c r="M23" s="65" t="s">
        <v>16550</v>
      </c>
      <c r="N23" s="65" t="s">
        <v>16550</v>
      </c>
      <c r="O23" s="65" t="s">
        <v>16550</v>
      </c>
      <c r="P23" s="65" t="s">
        <v>16550</v>
      </c>
      <c r="Q23" s="65" t="s">
        <v>16550</v>
      </c>
      <c r="R23" s="51" t="s">
        <v>16551</v>
      </c>
    </row>
    <row r="24" spans="1:18" x14ac:dyDescent="0.2">
      <c r="A24" t="s">
        <v>16569</v>
      </c>
      <c r="B24" t="s">
        <v>16544</v>
      </c>
      <c r="C24" s="53">
        <f>'Fair Value Calculator'!$C$8</f>
        <v>0</v>
      </c>
      <c r="D24">
        <v>0</v>
      </c>
      <c r="E24">
        <v>50</v>
      </c>
      <c r="F24">
        <v>400</v>
      </c>
      <c r="G24">
        <v>1E-3</v>
      </c>
      <c r="H24">
        <v>300000</v>
      </c>
      <c r="I24">
        <v>3.5000000000000003E-2</v>
      </c>
      <c r="J24">
        <v>3.3000000000000002E-2</v>
      </c>
      <c r="K24">
        <v>300000</v>
      </c>
      <c r="L24" s="50">
        <v>0</v>
      </c>
      <c r="M24" s="65">
        <v>4.0000000000000001E-3</v>
      </c>
      <c r="N24" s="51" t="s">
        <v>22</v>
      </c>
      <c r="O24" s="51" t="s">
        <v>22</v>
      </c>
      <c r="P24" s="51" t="s">
        <v>22</v>
      </c>
      <c r="Q24" s="51" t="s">
        <v>22</v>
      </c>
      <c r="R24" s="51" t="s">
        <v>16545</v>
      </c>
    </row>
    <row r="25" spans="1:18" x14ac:dyDescent="0.2">
      <c r="A25" t="s">
        <v>16570</v>
      </c>
      <c r="B25" t="s">
        <v>16544</v>
      </c>
      <c r="C25" s="53">
        <f>'Fair Value Calculator'!$C$8</f>
        <v>0</v>
      </c>
      <c r="D25">
        <v>0</v>
      </c>
      <c r="E25">
        <v>50</v>
      </c>
      <c r="F25">
        <v>400</v>
      </c>
      <c r="G25">
        <v>1E-3</v>
      </c>
      <c r="H25">
        <v>300000</v>
      </c>
      <c r="I25">
        <v>3.5000000000000003E-2</v>
      </c>
      <c r="J25">
        <v>3.3000000000000002E-2</v>
      </c>
      <c r="K25">
        <v>300000</v>
      </c>
      <c r="L25" s="50">
        <v>500</v>
      </c>
      <c r="M25" s="65">
        <f t="shared" ref="M25:M26" si="2">IF(C25&lt;100000,N25,IF(C25&lt;250000,O25,IF(C25&lt;500000,P25,IF(C25&gt;=500000,Q25))))</f>
        <v>3.8800000000000002E-3</v>
      </c>
      <c r="N25" s="52">
        <v>3.8800000000000002E-3</v>
      </c>
      <c r="O25" s="52">
        <v>2.3799999999999997E-3</v>
      </c>
      <c r="P25" s="52">
        <v>1.7899999999999999E-3</v>
      </c>
      <c r="Q25" s="52">
        <v>1.17E-3</v>
      </c>
      <c r="R25" s="51" t="s">
        <v>16545</v>
      </c>
    </row>
    <row r="26" spans="1:18" x14ac:dyDescent="0.2">
      <c r="A26" t="s">
        <v>16571</v>
      </c>
      <c r="B26" t="s">
        <v>16548</v>
      </c>
      <c r="C26" s="53">
        <f>'Fair Value Calculator'!$C$8</f>
        <v>0</v>
      </c>
      <c r="D26">
        <v>0</v>
      </c>
      <c r="E26">
        <v>50</v>
      </c>
      <c r="F26">
        <v>400</v>
      </c>
      <c r="G26">
        <v>1E-3</v>
      </c>
      <c r="H26">
        <v>300000</v>
      </c>
      <c r="I26">
        <v>3.5000000000000003E-2</v>
      </c>
      <c r="J26">
        <v>3.3000000000000002E-2</v>
      </c>
      <c r="K26">
        <v>300000</v>
      </c>
      <c r="L26" s="50">
        <v>500</v>
      </c>
      <c r="M26" s="65">
        <f t="shared" si="2"/>
        <v>1.4999999999999999E-2</v>
      </c>
      <c r="N26" s="52">
        <v>1.4999999999999999E-2</v>
      </c>
      <c r="O26" s="52">
        <v>0.01</v>
      </c>
      <c r="P26" s="52">
        <v>7.4999999999999997E-3</v>
      </c>
      <c r="Q26" s="52">
        <v>5.0000000000000001E-3</v>
      </c>
      <c r="R26" s="51" t="s">
        <v>16545</v>
      </c>
    </row>
    <row r="27" spans="1:18" x14ac:dyDescent="0.2">
      <c r="A27" t="s">
        <v>16572</v>
      </c>
      <c r="B27" t="s">
        <v>16544</v>
      </c>
      <c r="C27" s="53">
        <f>'Fair Value Calculator'!$C$8</f>
        <v>0</v>
      </c>
      <c r="D27">
        <v>0</v>
      </c>
      <c r="E27">
        <v>50</v>
      </c>
      <c r="F27">
        <v>400</v>
      </c>
      <c r="G27">
        <v>1E-3</v>
      </c>
      <c r="H27">
        <v>300000</v>
      </c>
      <c r="I27">
        <v>3.5000000000000003E-2</v>
      </c>
      <c r="J27">
        <v>3.3000000000000002E-2</v>
      </c>
      <c r="K27">
        <v>300000</v>
      </c>
      <c r="L27" s="65" t="s">
        <v>16550</v>
      </c>
      <c r="M27" s="65" t="s">
        <v>16550</v>
      </c>
      <c r="N27" s="65" t="s">
        <v>16550</v>
      </c>
      <c r="O27" s="65" t="s">
        <v>16550</v>
      </c>
      <c r="P27" s="65" t="s">
        <v>16550</v>
      </c>
      <c r="Q27" s="65" t="s">
        <v>16550</v>
      </c>
      <c r="R27" s="51" t="s">
        <v>16551</v>
      </c>
    </row>
    <row r="28" spans="1:18" x14ac:dyDescent="0.2">
      <c r="A28" t="s">
        <v>16573</v>
      </c>
      <c r="B28" t="s">
        <v>16548</v>
      </c>
      <c r="C28" s="53">
        <f>'Fair Value Calculator'!$C$8</f>
        <v>0</v>
      </c>
      <c r="D28">
        <v>0</v>
      </c>
      <c r="E28">
        <v>50</v>
      </c>
      <c r="F28">
        <v>400</v>
      </c>
      <c r="G28">
        <v>1E-3</v>
      </c>
      <c r="H28">
        <v>300000</v>
      </c>
      <c r="I28">
        <v>3.5000000000000003E-2</v>
      </c>
      <c r="J28">
        <v>3.3000000000000002E-2</v>
      </c>
      <c r="K28">
        <v>300000</v>
      </c>
      <c r="L28" s="65" t="s">
        <v>16550</v>
      </c>
      <c r="M28" s="65" t="s">
        <v>16550</v>
      </c>
      <c r="N28" s="65" t="s">
        <v>16550</v>
      </c>
      <c r="O28" s="65" t="s">
        <v>16550</v>
      </c>
      <c r="P28" s="65" t="s">
        <v>16550</v>
      </c>
      <c r="Q28" s="65" t="s">
        <v>16550</v>
      </c>
      <c r="R28" s="51" t="s">
        <v>16551</v>
      </c>
    </row>
    <row r="29" spans="1:18" x14ac:dyDescent="0.2">
      <c r="A29" t="s">
        <v>16574</v>
      </c>
      <c r="B29" t="s">
        <v>16548</v>
      </c>
      <c r="C29" s="53">
        <f>'Fair Value Calculator'!$C$8</f>
        <v>0</v>
      </c>
      <c r="D29">
        <v>0</v>
      </c>
      <c r="E29">
        <v>50</v>
      </c>
      <c r="F29">
        <v>400</v>
      </c>
      <c r="G29">
        <v>1E-3</v>
      </c>
      <c r="H29">
        <v>300000</v>
      </c>
      <c r="I29">
        <v>3.5000000000000003E-2</v>
      </c>
      <c r="J29">
        <v>3.3000000000000002E-2</v>
      </c>
      <c r="K29">
        <v>300000</v>
      </c>
      <c r="L29" s="65" t="s">
        <v>16550</v>
      </c>
      <c r="M29" s="65" t="s">
        <v>16550</v>
      </c>
      <c r="N29" s="65" t="s">
        <v>16550</v>
      </c>
      <c r="O29" s="65" t="s">
        <v>16550</v>
      </c>
      <c r="P29" s="65" t="s">
        <v>16550</v>
      </c>
      <c r="Q29" s="65" t="s">
        <v>16550</v>
      </c>
      <c r="R29" s="51" t="s">
        <v>16551</v>
      </c>
    </row>
    <row r="30" spans="1:18" x14ac:dyDescent="0.2">
      <c r="A30" t="s">
        <v>16575</v>
      </c>
      <c r="B30" t="s">
        <v>16544</v>
      </c>
      <c r="C30" s="53">
        <f>'Fair Value Calculator'!$C$8</f>
        <v>0</v>
      </c>
      <c r="D30">
        <v>0</v>
      </c>
      <c r="E30">
        <v>50</v>
      </c>
      <c r="F30">
        <v>400</v>
      </c>
      <c r="G30">
        <v>1E-3</v>
      </c>
      <c r="H30">
        <v>300000</v>
      </c>
      <c r="I30">
        <v>3.5000000000000003E-2</v>
      </c>
      <c r="J30">
        <v>3.3000000000000002E-2</v>
      </c>
      <c r="K30">
        <v>300000</v>
      </c>
      <c r="L30" s="65" t="s">
        <v>16550</v>
      </c>
      <c r="M30" s="65" t="s">
        <v>16550</v>
      </c>
      <c r="N30" s="65" t="s">
        <v>16550</v>
      </c>
      <c r="O30" s="65" t="s">
        <v>16550</v>
      </c>
      <c r="P30" s="65" t="s">
        <v>16550</v>
      </c>
      <c r="Q30" s="65" t="s">
        <v>16550</v>
      </c>
      <c r="R30" s="51" t="s">
        <v>16551</v>
      </c>
    </row>
  </sheetData>
  <printOptions gridLines="1"/>
  <pageMargins left="0.70866141732283472" right="0.70866141732283472" top="0.74803149606299213" bottom="0.74803149606299213" header="0.31496062992125984" footer="0.31496062992125984"/>
  <pageSetup paperSize="9" scale="64"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D719E7684F2D74AA6F7D1753C22BC0B" ma:contentTypeVersion="10" ma:contentTypeDescription="Create a new document." ma:contentTypeScope="" ma:versionID="3f67f512c36139f61604ec06ce01be5c">
  <xsd:schema xmlns:xsd="http://www.w3.org/2001/XMLSchema" xmlns:xs="http://www.w3.org/2001/XMLSchema" xmlns:p="http://schemas.microsoft.com/office/2006/metadata/properties" xmlns:ns2="12df7d71-e9bb-4629-bacc-11fd5807267f" xmlns:ns3="97b9c885-4057-454c-aac3-7ab353401c68" targetNamespace="http://schemas.microsoft.com/office/2006/metadata/properties" ma:root="true" ma:fieldsID="59055f3d961983bfcc58ca92b78ccc02" ns2:_="" ns3:_="">
    <xsd:import namespace="12df7d71-e9bb-4629-bacc-11fd5807267f"/>
    <xsd:import namespace="97b9c885-4057-454c-aac3-7ab353401c68"/>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f7d71-e9bb-4629-bacc-11fd5807267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7b9c885-4057-454c-aac3-7ab353401c68"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p:properties xmlns:p="http://schemas.microsoft.com/office/2006/metadata/properties" xmlns:xsi="http://www.w3.org/2001/XMLSchema-instance" xmlns:pc="http://schemas.microsoft.com/office/infopath/2007/PartnerControls">
  <documentManagement>
    <SharedWithUsers xmlns="97b9c885-4057-454c-aac3-7ab353401c68">
      <UserInfo>
        <DisplayName>Hughes, Michael</DisplayName>
        <AccountId>183</AccountId>
        <AccountType/>
      </UserInfo>
      <UserInfo>
        <DisplayName>Tregidga, Ashleigh</DisplayName>
        <AccountId>1161</AccountId>
        <AccountType/>
      </UserInfo>
    </SharedWithUsers>
  </documentManagement>
</p:properties>
</file>

<file path=customXml/itemProps1.xml><?xml version="1.0" encoding="utf-8"?>
<ds:datastoreItem xmlns:ds="http://schemas.openxmlformats.org/officeDocument/2006/customXml" ds:itemID="{6B496CBC-C559-4BA3-9A05-31D91C34A92F}">
  <ds:schemaRefs>
    <ds:schemaRef ds:uri="http://schemas.microsoft.com/sharepoint/v3/contenttype/forms"/>
  </ds:schemaRefs>
</ds:datastoreItem>
</file>

<file path=customXml/itemProps2.xml><?xml version="1.0" encoding="utf-8"?>
<ds:datastoreItem xmlns:ds="http://schemas.openxmlformats.org/officeDocument/2006/customXml" ds:itemID="{3DF62504-3859-41A8-945E-069D887C69F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f7d71-e9bb-4629-bacc-11fd5807267f"/>
    <ds:schemaRef ds:uri="97b9c885-4057-454c-aac3-7ab353401c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20D79D3-3CE0-49B0-9373-49D91A98D129}">
  <ds:schemaRefs>
    <ds:schemaRef ds:uri="http://schemas.microsoft.com/DataMashup"/>
  </ds:schemaRefs>
</ds:datastoreItem>
</file>

<file path=customXml/itemProps4.xml><?xml version="1.0" encoding="utf-8"?>
<ds:datastoreItem xmlns:ds="http://schemas.openxmlformats.org/officeDocument/2006/customXml" ds:itemID="{FBD2508D-7F2C-4B96-9CEB-3C461EC57D2C}">
  <ds:schemaRefs>
    <ds:schemaRef ds:uri="http://schemas.microsoft.com/office/2006/metadata/properties"/>
    <ds:schemaRef ds:uri="http://purl.org/dc/dcmitype/"/>
    <ds:schemaRef ds:uri="http://schemas.microsoft.com/office/2006/documentManagement/types"/>
    <ds:schemaRef ds:uri="12df7d71-e9bb-4629-bacc-11fd5807267f"/>
    <ds:schemaRef ds:uri="97b9c885-4057-454c-aac3-7ab353401c68"/>
    <ds:schemaRef ds:uri="http://www.w3.org/XML/1998/namespace"/>
    <ds:schemaRef ds:uri="http://purl.org/dc/terms/"/>
    <ds:schemaRef ds:uri="http://schemas.microsoft.com/office/infopath/2007/PartnerControls"/>
    <ds:schemaRef ds:uri="http://schemas.openxmlformats.org/package/2006/metadata/core-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Fair Value Calculator</vt:lpstr>
      <vt:lpstr>Holdings</vt:lpstr>
      <vt:lpstr>Lookup Values</vt:lpstr>
      <vt:lpstr>Asset List</vt:lpstr>
      <vt:lpstr>Parameters</vt:lpstr>
      <vt:lpstr>'Fair Value Calculator'!Print_Area</vt:lpstr>
      <vt:lpstr>Holdings!Print_Area</vt:lpstr>
      <vt:lpstr>Parameters!Print_Area</vt:lpstr>
      <vt:lpstr>Holdings!Print_Titles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JBURROWS</dc:creator>
  <cp:keywords/>
  <dc:description/>
  <cp:lastModifiedBy>Michael Glasson</cp:lastModifiedBy>
  <cp:revision/>
  <dcterms:created xsi:type="dcterms:W3CDTF">2023-06-13T13:26:26Z</dcterms:created>
  <dcterms:modified xsi:type="dcterms:W3CDTF">2025-06-26T08:44:12Z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0x0101001D719E7684F2D74AA6F7D1753C22BC0B</vt:lpwstr>
  </property>
</Properties>
</file>